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ohn.oneill\dms78922\"/>
    </mc:Choice>
  </mc:AlternateContent>
  <xr:revisionPtr revIDLastSave="0" documentId="13_ncr:1_{6284A45F-3E57-4556-8EB5-2EEE12375B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STER" sheetId="16" r:id="rId1"/>
    <sheet name="Import 1,2,3,4" sheetId="18" r:id="rId2"/>
    <sheet name="Import 5" sheetId="21" r:id="rId3"/>
    <sheet name="TO GENSUM" sheetId="22" state="hidden" r:id="rId4"/>
  </sheets>
  <externalReferences>
    <externalReference r:id="rId5"/>
    <externalReference r:id="rId6"/>
  </externalReferences>
  <definedNames>
    <definedName name="_xlnm._FilterDatabase" localSheetId="0" hidden="1">MASTER!$D$24:$AS$248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18" l="1" a="1"/>
  <c r="A24" i="18" s="1"/>
  <c r="N167" i="16"/>
  <c r="S45" i="18" a="1"/>
  <c r="S45" i="18" s="1"/>
  <c r="C26" i="21"/>
  <c r="D26" i="21"/>
  <c r="E26" i="21"/>
  <c r="F26" i="21"/>
  <c r="G26" i="21"/>
  <c r="H26" i="21"/>
  <c r="I26" i="21"/>
  <c r="J26" i="21"/>
  <c r="K26" i="21"/>
  <c r="D24" i="21"/>
  <c r="E24" i="21"/>
  <c r="F24" i="21"/>
  <c r="G24" i="21"/>
  <c r="H24" i="21"/>
  <c r="I24" i="21"/>
  <c r="J24" i="21"/>
  <c r="C24" i="21"/>
  <c r="K24" i="21"/>
  <c r="D132" i="18" a="1"/>
  <c r="D132" i="18" s="1"/>
  <c r="E132" i="18" a="1"/>
  <c r="E132" i="18" s="1"/>
  <c r="F132" i="18" a="1"/>
  <c r="F132" i="18" s="1"/>
  <c r="L216" i="16"/>
  <c r="L215" i="16"/>
  <c r="A293" i="18" a="1"/>
  <c r="A293" i="18" s="1"/>
  <c r="A294" i="18" a="1"/>
  <c r="A294" i="18" s="1"/>
  <c r="A295" i="18" a="1"/>
  <c r="A295" i="18" s="1"/>
  <c r="A296" i="18" a="1"/>
  <c r="A296" i="18" s="1"/>
  <c r="A297" i="18" a="1"/>
  <c r="A297" i="18" s="1"/>
  <c r="A298" i="18" a="1"/>
  <c r="A298" i="18" s="1"/>
  <c r="A299" i="18" a="1"/>
  <c r="A299" i="18" s="1"/>
  <c r="B293" i="18" a="1"/>
  <c r="B293" i="18" s="1"/>
  <c r="C293" i="18" a="1"/>
  <c r="C293" i="18" s="1"/>
  <c r="D293" i="18" a="1"/>
  <c r="D293" i="18" s="1"/>
  <c r="E293" i="18" a="1"/>
  <c r="E293" i="18" s="1"/>
  <c r="F293" i="18" a="1"/>
  <c r="F293" i="18" s="1"/>
  <c r="G293" i="18" a="1"/>
  <c r="G293" i="18" s="1"/>
  <c r="H293" i="18" a="1"/>
  <c r="H293" i="18" s="1"/>
  <c r="I293" i="18" a="1"/>
  <c r="I293" i="18" s="1"/>
  <c r="J293" i="18" a="1"/>
  <c r="J293" i="18" s="1"/>
  <c r="K293" i="18" a="1"/>
  <c r="K293" i="18" s="1"/>
  <c r="L293" i="18" a="1"/>
  <c r="L293" i="18" s="1"/>
  <c r="M293" i="18" a="1"/>
  <c r="M293" i="18" s="1"/>
  <c r="N293" i="18" a="1"/>
  <c r="N293" i="18" s="1"/>
  <c r="O293" i="18" a="1"/>
  <c r="O293" i="18" s="1"/>
  <c r="P293" i="18" a="1"/>
  <c r="P293" i="18" s="1"/>
  <c r="Q293" i="18" a="1"/>
  <c r="Q293" i="18" s="1"/>
  <c r="R293" i="18" a="1"/>
  <c r="R293" i="18" s="1"/>
  <c r="S293" i="18" a="1"/>
  <c r="S293" i="18" s="1"/>
  <c r="T293" i="18" a="1"/>
  <c r="T293" i="18" s="1"/>
  <c r="U293" i="18" a="1"/>
  <c r="U293" i="18" s="1"/>
  <c r="V293" i="18" a="1"/>
  <c r="V293" i="18" s="1"/>
  <c r="W293" i="18" a="1"/>
  <c r="W293" i="18" s="1"/>
  <c r="X293" i="18" a="1"/>
  <c r="X293" i="18" s="1"/>
  <c r="Y293" i="18" a="1"/>
  <c r="Y293" i="18" s="1"/>
  <c r="Z293" i="18" a="1"/>
  <c r="Z293" i="18" s="1"/>
  <c r="B294" i="18" a="1"/>
  <c r="B294" i="18" s="1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" i="16"/>
  <c r="L23" i="16"/>
  <c r="L11" i="16"/>
  <c r="L10" i="16"/>
  <c r="AE112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68" i="16"/>
  <c r="AE69" i="16"/>
  <c r="AE70" i="16"/>
  <c r="AE71" i="16"/>
  <c r="AE72" i="16"/>
  <c r="AE73" i="16"/>
  <c r="AE74" i="16"/>
  <c r="AE75" i="16"/>
  <c r="AE76" i="16"/>
  <c r="AE77" i="16"/>
  <c r="AE78" i="16"/>
  <c r="AE79" i="16"/>
  <c r="AE80" i="16"/>
  <c r="AE81" i="16"/>
  <c r="AE82" i="16"/>
  <c r="AE83" i="16"/>
  <c r="AE84" i="16"/>
  <c r="AE85" i="16"/>
  <c r="AE86" i="16"/>
  <c r="AE87" i="16"/>
  <c r="AE88" i="16"/>
  <c r="AE89" i="16"/>
  <c r="AE90" i="16"/>
  <c r="AE91" i="16"/>
  <c r="AE92" i="16"/>
  <c r="AE93" i="16"/>
  <c r="AE94" i="16"/>
  <c r="AE95" i="16"/>
  <c r="AE96" i="16"/>
  <c r="AE97" i="16"/>
  <c r="AE98" i="16"/>
  <c r="AE99" i="16"/>
  <c r="AE100" i="16"/>
  <c r="AE101" i="16"/>
  <c r="AE102" i="16"/>
  <c r="AE103" i="16"/>
  <c r="AE104" i="16"/>
  <c r="AE105" i="16"/>
  <c r="AE106" i="16"/>
  <c r="AE107" i="16"/>
  <c r="AE108" i="16"/>
  <c r="AE109" i="16"/>
  <c r="AE110" i="16"/>
  <c r="AE111" i="16"/>
  <c r="AE113" i="16"/>
  <c r="AE114" i="16"/>
  <c r="AE115" i="16"/>
  <c r="AE116" i="16"/>
  <c r="AE117" i="16"/>
  <c r="AE118" i="16"/>
  <c r="AE119" i="16"/>
  <c r="AE120" i="16"/>
  <c r="AE121" i="16"/>
  <c r="AE122" i="16"/>
  <c r="AE123" i="16"/>
  <c r="AE124" i="16"/>
  <c r="AE125" i="16"/>
  <c r="AE126" i="16"/>
  <c r="AE127" i="16"/>
  <c r="AE128" i="16"/>
  <c r="AE129" i="16"/>
  <c r="AE130" i="16"/>
  <c r="AE131" i="16"/>
  <c r="AE132" i="16"/>
  <c r="AE133" i="16"/>
  <c r="AE134" i="16"/>
  <c r="AE135" i="16"/>
  <c r="AE136" i="16"/>
  <c r="AE137" i="16"/>
  <c r="AE138" i="16"/>
  <c r="AE139" i="16"/>
  <c r="AE140" i="16"/>
  <c r="AE141" i="16"/>
  <c r="AE142" i="16"/>
  <c r="AE143" i="16"/>
  <c r="AE144" i="16"/>
  <c r="AE145" i="16"/>
  <c r="AE146" i="16"/>
  <c r="AE147" i="16"/>
  <c r="AE148" i="16"/>
  <c r="AE149" i="16"/>
  <c r="AE150" i="16"/>
  <c r="AE151" i="16"/>
  <c r="AE152" i="16"/>
  <c r="AE153" i="16"/>
  <c r="AE154" i="16"/>
  <c r="AE155" i="16"/>
  <c r="AE156" i="16"/>
  <c r="AE157" i="16"/>
  <c r="AE158" i="16"/>
  <c r="AE159" i="16"/>
  <c r="AE160" i="16"/>
  <c r="AE161" i="16"/>
  <c r="AE162" i="16"/>
  <c r="AE163" i="16"/>
  <c r="AE164" i="16"/>
  <c r="AE165" i="16"/>
  <c r="AE166" i="16"/>
  <c r="AE167" i="16"/>
  <c r="AE168" i="16"/>
  <c r="AE169" i="16"/>
  <c r="AE170" i="16"/>
  <c r="AE171" i="16"/>
  <c r="AE172" i="16"/>
  <c r="AE173" i="16"/>
  <c r="AE174" i="16"/>
  <c r="AE175" i="16"/>
  <c r="AE176" i="16"/>
  <c r="AE177" i="16"/>
  <c r="AE178" i="16"/>
  <c r="AE179" i="16"/>
  <c r="AE180" i="16"/>
  <c r="AE181" i="16"/>
  <c r="AE182" i="16"/>
  <c r="AE183" i="16"/>
  <c r="AE184" i="16"/>
  <c r="AE185" i="16"/>
  <c r="AE186" i="16"/>
  <c r="AE187" i="16"/>
  <c r="AE188" i="16"/>
  <c r="AE189" i="16"/>
  <c r="AE190" i="16"/>
  <c r="AE191" i="16"/>
  <c r="AE192" i="16"/>
  <c r="AE193" i="16"/>
  <c r="AE194" i="16"/>
  <c r="AE195" i="16"/>
  <c r="AE196" i="16"/>
  <c r="AE197" i="16"/>
  <c r="AE198" i="16"/>
  <c r="AE199" i="16"/>
  <c r="AE200" i="16"/>
  <c r="AE201" i="16"/>
  <c r="AE202" i="16"/>
  <c r="AE203" i="16"/>
  <c r="AE204" i="16"/>
  <c r="AE205" i="16"/>
  <c r="AE206" i="16"/>
  <c r="AE207" i="16"/>
  <c r="AE208" i="16"/>
  <c r="AE209" i="16"/>
  <c r="AE210" i="16"/>
  <c r="AE211" i="16"/>
  <c r="AE212" i="16"/>
  <c r="AE213" i="16"/>
  <c r="AE214" i="16"/>
  <c r="AE215" i="16"/>
  <c r="AE216" i="16"/>
  <c r="AE217" i="16"/>
  <c r="AE218" i="16"/>
  <c r="AE219" i="16"/>
  <c r="AE220" i="16"/>
  <c r="AE221" i="16"/>
  <c r="AE222" i="16"/>
  <c r="AE223" i="16"/>
  <c r="AE224" i="16"/>
  <c r="AE225" i="16"/>
  <c r="AE226" i="16"/>
  <c r="AE227" i="16"/>
  <c r="AE228" i="16"/>
  <c r="AE229" i="16"/>
  <c r="AE230" i="16"/>
  <c r="AE231" i="16"/>
  <c r="AE232" i="16"/>
  <c r="AE233" i="16"/>
  <c r="AE234" i="16"/>
  <c r="AE235" i="16"/>
  <c r="AE236" i="16"/>
  <c r="AE237" i="16"/>
  <c r="AE238" i="16"/>
  <c r="AE239" i="16"/>
  <c r="AE240" i="16"/>
  <c r="AE241" i="16"/>
  <c r="AE242" i="16"/>
  <c r="AE243" i="16"/>
  <c r="AE244" i="16"/>
  <c r="AE245" i="16"/>
  <c r="AE246" i="16"/>
  <c r="AE247" i="16"/>
  <c r="AE24" i="16"/>
  <c r="AF23" i="16"/>
  <c r="AF248" i="16" s="1"/>
  <c r="AF11" i="16"/>
  <c r="AF10" i="16"/>
  <c r="A113" i="18" a="1"/>
  <c r="A113" i="18" s="1"/>
  <c r="L248" i="16" l="1"/>
  <c r="AO198" i="16"/>
  <c r="AO197" i="16"/>
  <c r="AO23" i="16"/>
  <c r="AO11" i="16"/>
  <c r="AO10" i="16"/>
  <c r="AP23" i="16"/>
  <c r="AN23" i="16"/>
  <c r="AP11" i="16"/>
  <c r="AN11" i="16"/>
  <c r="AP10" i="16"/>
  <c r="AN10" i="16"/>
  <c r="AS10" i="16"/>
  <c r="AS11" i="16"/>
  <c r="AS23" i="16"/>
  <c r="AS248" i="16"/>
  <c r="AK149" i="16"/>
  <c r="AQ149" i="16" s="1"/>
  <c r="J27" i="21" a="1"/>
  <c r="J27" i="21" s="1"/>
  <c r="J28" i="21" a="1"/>
  <c r="J28" i="21" s="1"/>
  <c r="J29" i="21" a="1"/>
  <c r="J29" i="21" s="1"/>
  <c r="J30" i="21" a="1"/>
  <c r="J30" i="21" s="1"/>
  <c r="J31" i="21" a="1"/>
  <c r="J31" i="21" s="1"/>
  <c r="J32" i="21" a="1"/>
  <c r="J32" i="21" s="1"/>
  <c r="J33" i="21" a="1"/>
  <c r="J33" i="21" s="1"/>
  <c r="J34" i="21" a="1"/>
  <c r="J34" i="21" s="1"/>
  <c r="J35" i="21" a="1"/>
  <c r="J35" i="21" s="1"/>
  <c r="J36" i="21" a="1"/>
  <c r="J36" i="21" s="1"/>
  <c r="J37" i="21" a="1"/>
  <c r="J37" i="21" s="1"/>
  <c r="K37" i="21" a="1"/>
  <c r="K37" i="21" s="1"/>
  <c r="L37" i="21" a="1"/>
  <c r="L37" i="21" s="1"/>
  <c r="M37" i="21" a="1"/>
  <c r="M37" i="21" s="1"/>
  <c r="N37" i="21" a="1"/>
  <c r="N37" i="21" s="1"/>
  <c r="O37" i="21" a="1"/>
  <c r="O37" i="21" s="1"/>
  <c r="P37" i="21" a="1"/>
  <c r="P37" i="21" s="1"/>
  <c r="Q37" i="21" a="1"/>
  <c r="Q37" i="21" s="1"/>
  <c r="R37" i="21" a="1"/>
  <c r="R37" i="21" s="1"/>
  <c r="S37" i="21" a="1"/>
  <c r="S37" i="21" s="1"/>
  <c r="J38" i="21" a="1"/>
  <c r="J38" i="21" s="1"/>
  <c r="J39" i="21" a="1"/>
  <c r="J39" i="21" s="1"/>
  <c r="J40" i="21" a="1"/>
  <c r="J40" i="21" s="1"/>
  <c r="J41" i="21" a="1"/>
  <c r="J41" i="21" s="1"/>
  <c r="J42" i="21" a="1"/>
  <c r="J42" i="21" s="1"/>
  <c r="J43" i="21" a="1"/>
  <c r="J43" i="21" s="1"/>
  <c r="J44" i="21" a="1"/>
  <c r="J44" i="21" s="1"/>
  <c r="J45" i="21" a="1"/>
  <c r="J45" i="21" s="1"/>
  <c r="J46" i="21" a="1"/>
  <c r="J46" i="21" s="1"/>
  <c r="J47" i="21" a="1"/>
  <c r="J47" i="21" s="1"/>
  <c r="J48" i="21" a="1"/>
  <c r="J48" i="21" s="1"/>
  <c r="J49" i="21" a="1"/>
  <c r="J49" i="21" s="1"/>
  <c r="J50" i="21" a="1"/>
  <c r="J50" i="21" s="1"/>
  <c r="J51" i="21" a="1"/>
  <c r="J51" i="21" s="1"/>
  <c r="J52" i="21" a="1"/>
  <c r="J52" i="21" s="1"/>
  <c r="J53" i="21" a="1"/>
  <c r="J53" i="21" s="1"/>
  <c r="J54" i="21" a="1"/>
  <c r="J54" i="21" s="1"/>
  <c r="J55" i="21" a="1"/>
  <c r="J55" i="21" s="1"/>
  <c r="J56" i="21" a="1"/>
  <c r="J56" i="21" s="1"/>
  <c r="J57" i="21" a="1"/>
  <c r="J57" i="21" s="1"/>
  <c r="J58" i="21" a="1"/>
  <c r="J58" i="21" s="1"/>
  <c r="J59" i="21" a="1"/>
  <c r="J59" i="21" s="1"/>
  <c r="J60" i="21" a="1"/>
  <c r="J60" i="21" s="1"/>
  <c r="J61" i="21" a="1"/>
  <c r="J61" i="21" s="1"/>
  <c r="J62" i="21" a="1"/>
  <c r="J62" i="21" s="1"/>
  <c r="J63" i="21" a="1"/>
  <c r="J63" i="21" s="1"/>
  <c r="J64" i="21" a="1"/>
  <c r="J64" i="21" s="1"/>
  <c r="J65" i="21" a="1"/>
  <c r="J65" i="21" s="1"/>
  <c r="J66" i="21" a="1"/>
  <c r="J66" i="21" s="1"/>
  <c r="J67" i="21" a="1"/>
  <c r="J67" i="21" s="1"/>
  <c r="J68" i="21" a="1"/>
  <c r="J68" i="21" s="1"/>
  <c r="J69" i="21" a="1"/>
  <c r="J69" i="21" s="1"/>
  <c r="J70" i="21" a="1"/>
  <c r="J70" i="21" s="1"/>
  <c r="J71" i="21" a="1"/>
  <c r="J71" i="21" s="1"/>
  <c r="J72" i="21" a="1"/>
  <c r="J72" i="21" s="1"/>
  <c r="J73" i="21" a="1"/>
  <c r="J73" i="21" s="1"/>
  <c r="J74" i="21" a="1"/>
  <c r="J74" i="21" s="1"/>
  <c r="J75" i="21" a="1"/>
  <c r="J75" i="21" s="1"/>
  <c r="J76" i="21" a="1"/>
  <c r="J76" i="21" s="1"/>
  <c r="J77" i="21" a="1"/>
  <c r="J77" i="21" s="1"/>
  <c r="J78" i="21" a="1"/>
  <c r="J78" i="21" s="1"/>
  <c r="J79" i="21" a="1"/>
  <c r="J79" i="21" s="1"/>
  <c r="J80" i="21" a="1"/>
  <c r="J80" i="21" s="1"/>
  <c r="C37" i="21" a="1"/>
  <c r="C37" i="21" s="1"/>
  <c r="D37" i="21" a="1"/>
  <c r="D37" i="21" s="1"/>
  <c r="E37" i="21" a="1"/>
  <c r="E37" i="21" s="1"/>
  <c r="F37" i="21" a="1"/>
  <c r="F37" i="21" s="1"/>
  <c r="G37" i="21" a="1"/>
  <c r="G37" i="21" s="1"/>
  <c r="H37" i="21" a="1"/>
  <c r="H37" i="21" s="1"/>
  <c r="I37" i="21" a="1"/>
  <c r="I37" i="21" s="1"/>
  <c r="T37" i="21" a="1"/>
  <c r="T37" i="21" s="1"/>
  <c r="U37" i="21" a="1"/>
  <c r="U37" i="21" s="1"/>
  <c r="V37" i="21" a="1"/>
  <c r="V37" i="21" s="1"/>
  <c r="W37" i="21" a="1"/>
  <c r="W37" i="21" s="1"/>
  <c r="X37" i="21" a="1"/>
  <c r="X37" i="21" s="1"/>
  <c r="Y37" i="21" a="1"/>
  <c r="Y37" i="21" s="1"/>
  <c r="Z37" i="21" a="1"/>
  <c r="Z37" i="21" s="1"/>
  <c r="AA37" i="21" a="1"/>
  <c r="AA37" i="21" s="1"/>
  <c r="C38" i="21" a="1"/>
  <c r="C38" i="21" s="1"/>
  <c r="C39" i="21" a="1"/>
  <c r="C39" i="21" s="1"/>
  <c r="C40" i="21" a="1"/>
  <c r="C40" i="21" s="1"/>
  <c r="C41" i="21" a="1"/>
  <c r="C41" i="21" s="1"/>
  <c r="C42" i="21" a="1"/>
  <c r="C42" i="21" s="1"/>
  <c r="C43" i="21" a="1"/>
  <c r="C43" i="21" s="1"/>
  <c r="C44" i="21" a="1"/>
  <c r="C44" i="21" s="1"/>
  <c r="C45" i="21" a="1"/>
  <c r="C45" i="21" s="1"/>
  <c r="C46" i="21" a="1"/>
  <c r="C46" i="21" s="1"/>
  <c r="C47" i="21" a="1"/>
  <c r="C47" i="21" s="1"/>
  <c r="C48" i="21" a="1"/>
  <c r="C48" i="21" s="1"/>
  <c r="C49" i="21" a="1"/>
  <c r="C49" i="21" s="1"/>
  <c r="C50" i="21" a="1"/>
  <c r="C50" i="21" s="1"/>
  <c r="C51" i="21" a="1"/>
  <c r="C51" i="21" s="1"/>
  <c r="C52" i="21" a="1"/>
  <c r="C52" i="21" s="1"/>
  <c r="C53" i="21" a="1"/>
  <c r="C53" i="21" s="1"/>
  <c r="C54" i="21" a="1"/>
  <c r="C54" i="21" s="1"/>
  <c r="C55" i="21" a="1"/>
  <c r="C55" i="21" s="1"/>
  <c r="C56" i="21" a="1"/>
  <c r="C56" i="21" s="1"/>
  <c r="C57" i="21" a="1"/>
  <c r="C57" i="21" s="1"/>
  <c r="C58" i="21" a="1"/>
  <c r="C58" i="21" s="1"/>
  <c r="C59" i="21" a="1"/>
  <c r="C59" i="21" s="1"/>
  <c r="C60" i="21" a="1"/>
  <c r="C60" i="21" s="1"/>
  <c r="C61" i="21" a="1"/>
  <c r="C61" i="21" s="1"/>
  <c r="C62" i="21" a="1"/>
  <c r="C62" i="21" s="1"/>
  <c r="C63" i="21" a="1"/>
  <c r="C63" i="21" s="1"/>
  <c r="C64" i="21" a="1"/>
  <c r="C64" i="21" s="1"/>
  <c r="C65" i="21" a="1"/>
  <c r="C65" i="21" s="1"/>
  <c r="C66" i="21" a="1"/>
  <c r="C66" i="21" s="1"/>
  <c r="C67" i="21" a="1"/>
  <c r="C67" i="21" s="1"/>
  <c r="C68" i="21" a="1"/>
  <c r="C68" i="21" s="1"/>
  <c r="C69" i="21" a="1"/>
  <c r="C69" i="21" s="1"/>
  <c r="C70" i="21" a="1"/>
  <c r="C70" i="21" s="1"/>
  <c r="C71" i="21" a="1"/>
  <c r="C71" i="21" s="1"/>
  <c r="C72" i="21" a="1"/>
  <c r="C72" i="21" s="1"/>
  <c r="C73" i="21" a="1"/>
  <c r="C73" i="21" s="1"/>
  <c r="C74" i="21" a="1"/>
  <c r="C74" i="21" s="1"/>
  <c r="C75" i="21" a="1"/>
  <c r="C75" i="21" s="1"/>
  <c r="C76" i="21" a="1"/>
  <c r="C76" i="21" s="1"/>
  <c r="C77" i="21" a="1"/>
  <c r="C77" i="21" s="1"/>
  <c r="C78" i="21" a="1"/>
  <c r="C78" i="21" s="1"/>
  <c r="C79" i="21" a="1"/>
  <c r="C79" i="21" s="1"/>
  <c r="C80" i="21" a="1"/>
  <c r="C80" i="21" s="1"/>
  <c r="C81" i="21" a="1"/>
  <c r="C81" i="21" s="1"/>
  <c r="D81" i="21" a="1"/>
  <c r="D81" i="21" s="1"/>
  <c r="E81" i="21" a="1"/>
  <c r="E81" i="21" s="1"/>
  <c r="F81" i="21" a="1"/>
  <c r="F81" i="21" s="1"/>
  <c r="G81" i="21" a="1"/>
  <c r="G81" i="21" s="1"/>
  <c r="H81" i="21" a="1"/>
  <c r="H81" i="21" s="1"/>
  <c r="I81" i="21" a="1"/>
  <c r="I81" i="21" s="1"/>
  <c r="J81" i="21" a="1"/>
  <c r="J81" i="21" s="1"/>
  <c r="K81" i="21" a="1"/>
  <c r="K81" i="21" s="1"/>
  <c r="L81" i="21" a="1"/>
  <c r="L81" i="21" s="1"/>
  <c r="M81" i="21" a="1"/>
  <c r="M81" i="21" s="1"/>
  <c r="N81" i="21" a="1"/>
  <c r="N81" i="21" s="1"/>
  <c r="O81" i="21" a="1"/>
  <c r="O81" i="21" s="1"/>
  <c r="P81" i="21" a="1"/>
  <c r="P81" i="21" s="1"/>
  <c r="Q81" i="21" a="1"/>
  <c r="Q81" i="21" s="1"/>
  <c r="R81" i="21" a="1"/>
  <c r="R81" i="21" s="1"/>
  <c r="S81" i="21" a="1"/>
  <c r="S81" i="21" s="1"/>
  <c r="T81" i="21" a="1"/>
  <c r="T81" i="21" s="1"/>
  <c r="U81" i="21" a="1"/>
  <c r="U81" i="21" s="1"/>
  <c r="V81" i="21" a="1"/>
  <c r="V81" i="21" s="1"/>
  <c r="W81" i="21" a="1"/>
  <c r="W81" i="21" s="1"/>
  <c r="X81" i="21" a="1"/>
  <c r="X81" i="21" s="1"/>
  <c r="Y81" i="21" a="1"/>
  <c r="Y81" i="21" s="1"/>
  <c r="Z81" i="21" a="1"/>
  <c r="Z81" i="21" s="1"/>
  <c r="AA81" i="21" a="1"/>
  <c r="AA81" i="21" s="1"/>
  <c r="C82" i="21" a="1"/>
  <c r="C82" i="21" s="1"/>
  <c r="D82" i="21" a="1"/>
  <c r="D82" i="21" s="1"/>
  <c r="E82" i="21" a="1"/>
  <c r="E82" i="21" s="1"/>
  <c r="F82" i="21" a="1"/>
  <c r="F82" i="21" s="1"/>
  <c r="G82" i="21" a="1"/>
  <c r="G82" i="21" s="1"/>
  <c r="H82" i="21" a="1"/>
  <c r="H82" i="21" s="1"/>
  <c r="I82" i="21" a="1"/>
  <c r="I82" i="21" s="1"/>
  <c r="J82" i="21" a="1"/>
  <c r="J82" i="21" s="1"/>
  <c r="K82" i="21" a="1"/>
  <c r="K82" i="21" s="1"/>
  <c r="L82" i="21" a="1"/>
  <c r="L82" i="21" s="1"/>
  <c r="M82" i="21" a="1"/>
  <c r="M82" i="21" s="1"/>
  <c r="N82" i="21" a="1"/>
  <c r="N82" i="21" s="1"/>
  <c r="O82" i="21" a="1"/>
  <c r="O82" i="21" s="1"/>
  <c r="P82" i="21" a="1"/>
  <c r="P82" i="21" s="1"/>
  <c r="Q82" i="21" a="1"/>
  <c r="Q82" i="21" s="1"/>
  <c r="R82" i="21" a="1"/>
  <c r="R82" i="21" s="1"/>
  <c r="S82" i="21" a="1"/>
  <c r="S82" i="21" s="1"/>
  <c r="T82" i="21" a="1"/>
  <c r="T82" i="21" s="1"/>
  <c r="U82" i="21" a="1"/>
  <c r="U82" i="21" s="1"/>
  <c r="V82" i="21" a="1"/>
  <c r="V82" i="21" s="1"/>
  <c r="W82" i="21" a="1"/>
  <c r="W82" i="21" s="1"/>
  <c r="X82" i="21" a="1"/>
  <c r="X82" i="21" s="1"/>
  <c r="Y82" i="21" a="1"/>
  <c r="Y82" i="21" s="1"/>
  <c r="Z82" i="21" a="1"/>
  <c r="Z82" i="21" s="1"/>
  <c r="AA82" i="21" a="1"/>
  <c r="AA82" i="21" s="1"/>
  <c r="C83" i="21" a="1"/>
  <c r="C83" i="21" s="1"/>
  <c r="D83" i="21" a="1"/>
  <c r="D83" i="21" s="1"/>
  <c r="E83" i="21" a="1"/>
  <c r="E83" i="21" s="1"/>
  <c r="F83" i="21" a="1"/>
  <c r="F83" i="21" s="1"/>
  <c r="G83" i="21" a="1"/>
  <c r="G83" i="21" s="1"/>
  <c r="H83" i="21" a="1"/>
  <c r="H83" i="21" s="1"/>
  <c r="I83" i="21" a="1"/>
  <c r="I83" i="21" s="1"/>
  <c r="J83" i="21" a="1"/>
  <c r="J83" i="21" s="1"/>
  <c r="K83" i="21" a="1"/>
  <c r="K83" i="21" s="1"/>
  <c r="L83" i="21" a="1"/>
  <c r="L83" i="21" s="1"/>
  <c r="M83" i="21" a="1"/>
  <c r="M83" i="21" s="1"/>
  <c r="N83" i="21" a="1"/>
  <c r="N83" i="21" s="1"/>
  <c r="O83" i="21" a="1"/>
  <c r="O83" i="21" s="1"/>
  <c r="P83" i="21" a="1"/>
  <c r="P83" i="21" s="1"/>
  <c r="Q83" i="21" a="1"/>
  <c r="Q83" i="21" s="1"/>
  <c r="R83" i="21" a="1"/>
  <c r="R83" i="21" s="1"/>
  <c r="S83" i="21" a="1"/>
  <c r="S83" i="21" s="1"/>
  <c r="T83" i="21" a="1"/>
  <c r="T83" i="21" s="1"/>
  <c r="U83" i="21" a="1"/>
  <c r="U83" i="21" s="1"/>
  <c r="V83" i="21" a="1"/>
  <c r="V83" i="21" s="1"/>
  <c r="W83" i="21" a="1"/>
  <c r="W83" i="21" s="1"/>
  <c r="X83" i="21" a="1"/>
  <c r="X83" i="21" s="1"/>
  <c r="Y83" i="21" a="1"/>
  <c r="Y83" i="21" s="1"/>
  <c r="Z83" i="21" a="1"/>
  <c r="Z83" i="21" s="1"/>
  <c r="AA83" i="21" a="1"/>
  <c r="AA83" i="21" s="1"/>
  <c r="C36" i="21" a="1"/>
  <c r="C36" i="21" s="1"/>
  <c r="N85" i="16"/>
  <c r="N87" i="16"/>
  <c r="N88" i="16"/>
  <c r="O89" i="16"/>
  <c r="O90" i="16"/>
  <c r="P91" i="16"/>
  <c r="P92" i="16"/>
  <c r="P93" i="16"/>
  <c r="Q111" i="16"/>
  <c r="N122" i="16"/>
  <c r="P123" i="16"/>
  <c r="P124" i="16"/>
  <c r="P136" i="16"/>
  <c r="AJ147" i="16"/>
  <c r="AQ147" i="16" s="1"/>
  <c r="AJ148" i="16"/>
  <c r="AQ148" i="16" s="1"/>
  <c r="AK150" i="16"/>
  <c r="AQ150" i="16" s="1"/>
  <c r="M158" i="16"/>
  <c r="Q158" i="16"/>
  <c r="M159" i="16"/>
  <c r="Q159" i="16"/>
  <c r="N164" i="16"/>
  <c r="N166" i="16"/>
  <c r="O168" i="16"/>
  <c r="O169" i="16"/>
  <c r="M170" i="16"/>
  <c r="M171" i="16"/>
  <c r="P171" i="16"/>
  <c r="Q177" i="16"/>
  <c r="Q178" i="16"/>
  <c r="O180" i="16"/>
  <c r="O181" i="16"/>
  <c r="AJ199" i="16"/>
  <c r="AQ199" i="16" s="1"/>
  <c r="AJ200" i="16"/>
  <c r="AN200" i="16" s="1"/>
  <c r="AJ201" i="16"/>
  <c r="AN201" i="16" s="1"/>
  <c r="AK202" i="16"/>
  <c r="AB202" i="16" s="1"/>
  <c r="AM204" i="16"/>
  <c r="AP204" i="16" s="1"/>
  <c r="AR205" i="16"/>
  <c r="AM215" i="16"/>
  <c r="AR215" i="16" s="1"/>
  <c r="AM216" i="16"/>
  <c r="AI217" i="16"/>
  <c r="AQ217" i="16" s="1"/>
  <c r="AI218" i="16"/>
  <c r="AQ218" i="16" s="1"/>
  <c r="AJ219" i="16"/>
  <c r="AQ219" i="16" s="1"/>
  <c r="AJ220" i="16"/>
  <c r="AQ220" i="16" s="1"/>
  <c r="AK221" i="16"/>
  <c r="AB221" i="16" s="1"/>
  <c r="AL222" i="16"/>
  <c r="AQ222" i="16" s="1"/>
  <c r="Q77" i="16"/>
  <c r="A162" i="18" a="1"/>
  <c r="A162" i="18" s="1"/>
  <c r="A163" i="18" a="1"/>
  <c r="A163" i="18" s="1"/>
  <c r="A164" i="18" a="1"/>
  <c r="A164" i="18" s="1"/>
  <c r="A165" i="18" a="1"/>
  <c r="A165" i="18" s="1"/>
  <c r="A166" i="18" a="1"/>
  <c r="A166" i="18" s="1"/>
  <c r="A167" i="18" a="1"/>
  <c r="A167" i="18" s="1"/>
  <c r="A168" i="18" a="1"/>
  <c r="A168" i="18" s="1"/>
  <c r="A169" i="18" a="1"/>
  <c r="A169" i="18" s="1"/>
  <c r="A170" i="18" a="1"/>
  <c r="A170" i="18" s="1"/>
  <c r="A171" i="18" a="1"/>
  <c r="A171" i="18" s="1"/>
  <c r="A172" i="18" a="1"/>
  <c r="A172" i="18" s="1"/>
  <c r="A173" i="18" a="1"/>
  <c r="A173" i="18" s="1"/>
  <c r="A137" i="18" a="1"/>
  <c r="A137" i="18" s="1"/>
  <c r="A138" i="18" a="1"/>
  <c r="A138" i="18" s="1"/>
  <c r="A139" i="18" a="1"/>
  <c r="A139" i="18" s="1"/>
  <c r="A140" i="18" a="1"/>
  <c r="A140" i="18" s="1"/>
  <c r="A141" i="18" a="1"/>
  <c r="A141" i="18" s="1"/>
  <c r="A142" i="18" a="1"/>
  <c r="A142" i="18" s="1"/>
  <c r="A143" i="18" a="1"/>
  <c r="A143" i="18" s="1"/>
  <c r="A144" i="18" a="1"/>
  <c r="A144" i="18" s="1"/>
  <c r="A145" i="18" a="1"/>
  <c r="A145" i="18" s="1"/>
  <c r="A146" i="18" a="1"/>
  <c r="A146" i="18" s="1"/>
  <c r="A147" i="18" a="1"/>
  <c r="A147" i="18" s="1"/>
  <c r="A148" i="18" a="1"/>
  <c r="A148" i="18" s="1"/>
  <c r="A149" i="18" a="1"/>
  <c r="A149" i="18" s="1"/>
  <c r="A150" i="18" a="1"/>
  <c r="A150" i="18" s="1"/>
  <c r="A151" i="18" a="1"/>
  <c r="A151" i="18" s="1"/>
  <c r="A152" i="18" a="1"/>
  <c r="A152" i="18" s="1"/>
  <c r="A153" i="18" a="1"/>
  <c r="A153" i="18" s="1"/>
  <c r="A154" i="18" a="1"/>
  <c r="A154" i="18" s="1"/>
  <c r="A155" i="18" a="1"/>
  <c r="A155" i="18" s="1"/>
  <c r="A156" i="18" a="1"/>
  <c r="A156" i="18" s="1"/>
  <c r="A157" i="18" a="1"/>
  <c r="A157" i="18" s="1"/>
  <c r="A158" i="18" a="1"/>
  <c r="A158" i="18" s="1"/>
  <c r="A159" i="18" a="1"/>
  <c r="A159" i="18" s="1"/>
  <c r="A160" i="18" a="1"/>
  <c r="A160" i="18" s="1"/>
  <c r="A161" i="18" a="1"/>
  <c r="A161" i="18" s="1"/>
  <c r="A110" i="18" a="1"/>
  <c r="A110" i="18" s="1"/>
  <c r="A111" i="18" a="1"/>
  <c r="A111" i="18" s="1"/>
  <c r="A112" i="18" a="1"/>
  <c r="A112" i="18" s="1"/>
  <c r="A114" i="18" a="1"/>
  <c r="A114" i="18" s="1"/>
  <c r="A115" i="18" a="1"/>
  <c r="A115" i="18" s="1"/>
  <c r="A116" i="18" a="1"/>
  <c r="A116" i="18" s="1"/>
  <c r="A117" i="18" a="1"/>
  <c r="A117" i="18" s="1"/>
  <c r="A118" i="18" a="1"/>
  <c r="A118" i="18" s="1"/>
  <c r="A119" i="18" a="1"/>
  <c r="A119" i="18" s="1"/>
  <c r="A120" i="18" a="1"/>
  <c r="A120" i="18" s="1"/>
  <c r="A121" i="18" a="1"/>
  <c r="A121" i="18" s="1"/>
  <c r="A122" i="18" a="1"/>
  <c r="A122" i="18" s="1"/>
  <c r="A123" i="18" a="1"/>
  <c r="A123" i="18" s="1"/>
  <c r="A124" i="18" a="1"/>
  <c r="A124" i="18" s="1"/>
  <c r="A125" i="18" a="1"/>
  <c r="A125" i="18" s="1"/>
  <c r="A126" i="18" a="1"/>
  <c r="A126" i="18" s="1"/>
  <c r="A127" i="18" a="1"/>
  <c r="A127" i="18" s="1"/>
  <c r="A128" i="18" a="1"/>
  <c r="A128" i="18" s="1"/>
  <c r="A129" i="18" a="1"/>
  <c r="A129" i="18" s="1"/>
  <c r="A130" i="18" a="1"/>
  <c r="A130" i="18" s="1"/>
  <c r="A131" i="18" a="1"/>
  <c r="A131" i="18" s="1"/>
  <c r="A132" i="18" a="1"/>
  <c r="A132" i="18" s="1"/>
  <c r="A133" i="18" a="1"/>
  <c r="A133" i="18" s="1"/>
  <c r="A134" i="18" a="1"/>
  <c r="A134" i="18" s="1"/>
  <c r="A135" i="18" a="1"/>
  <c r="A135" i="18" s="1"/>
  <c r="A136" i="18" a="1"/>
  <c r="A136" i="18" s="1"/>
  <c r="A109" i="18" a="1"/>
  <c r="A109" i="18" s="1"/>
  <c r="A68" i="18" a="1"/>
  <c r="A68" i="18" s="1"/>
  <c r="A69" i="18" a="1"/>
  <c r="A69" i="18" s="1"/>
  <c r="A70" i="18" a="1"/>
  <c r="A70" i="18" s="1"/>
  <c r="A71" i="18" a="1"/>
  <c r="A71" i="18" s="1"/>
  <c r="A72" i="18" a="1"/>
  <c r="A72" i="18" s="1"/>
  <c r="A73" i="18" a="1"/>
  <c r="A73" i="18" s="1"/>
  <c r="A74" i="18" a="1"/>
  <c r="A74" i="18" s="1"/>
  <c r="A75" i="18" a="1"/>
  <c r="A75" i="18" s="1"/>
  <c r="A76" i="18" a="1"/>
  <c r="A76" i="18" s="1"/>
  <c r="A77" i="18" a="1"/>
  <c r="A77" i="18" s="1"/>
  <c r="A78" i="18" a="1"/>
  <c r="A78" i="18" s="1"/>
  <c r="A79" i="18" a="1"/>
  <c r="A79" i="18" s="1"/>
  <c r="A80" i="18" a="1"/>
  <c r="A80" i="18" s="1"/>
  <c r="A81" i="18" a="1"/>
  <c r="A81" i="18" s="1"/>
  <c r="A82" i="18" a="1"/>
  <c r="A82" i="18" s="1"/>
  <c r="A83" i="18" a="1"/>
  <c r="A83" i="18" s="1"/>
  <c r="A84" i="18" a="1"/>
  <c r="A84" i="18" s="1"/>
  <c r="A85" i="18" a="1"/>
  <c r="A85" i="18" s="1"/>
  <c r="A86" i="18" a="1"/>
  <c r="A86" i="18" s="1"/>
  <c r="A87" i="18" a="1"/>
  <c r="A87" i="18" s="1"/>
  <c r="A88" i="18" a="1"/>
  <c r="A88" i="18" s="1"/>
  <c r="A89" i="18" a="1"/>
  <c r="A89" i="18" s="1"/>
  <c r="A30" i="18" a="1"/>
  <c r="A30" i="18" s="1"/>
  <c r="A31" i="18" a="1"/>
  <c r="A31" i="18" s="1"/>
  <c r="A32" i="18" a="1"/>
  <c r="A32" i="18" s="1"/>
  <c r="A33" i="18" a="1"/>
  <c r="A33" i="18" s="1"/>
  <c r="A34" i="18" a="1"/>
  <c r="A34" i="18" s="1"/>
  <c r="A35" i="18" a="1"/>
  <c r="A35" i="18" s="1"/>
  <c r="A36" i="18" a="1"/>
  <c r="A36" i="18" s="1"/>
  <c r="A37" i="18" a="1"/>
  <c r="A37" i="18" s="1"/>
  <c r="A38" i="18" a="1"/>
  <c r="A38" i="18" s="1"/>
  <c r="A39" i="18" a="1"/>
  <c r="A39" i="18" s="1"/>
  <c r="A40" i="18" a="1"/>
  <c r="A40" i="18" s="1"/>
  <c r="A41" i="18" a="1"/>
  <c r="A41" i="18" s="1"/>
  <c r="A42" i="18" a="1"/>
  <c r="A42" i="18" s="1"/>
  <c r="A43" i="18" a="1"/>
  <c r="A43" i="18" s="1"/>
  <c r="A44" i="18" a="1"/>
  <c r="A44" i="18" s="1"/>
  <c r="A45" i="18" a="1"/>
  <c r="A45" i="18" s="1"/>
  <c r="A46" i="18" a="1"/>
  <c r="A46" i="18" s="1"/>
  <c r="A47" i="18" a="1"/>
  <c r="A47" i="18" s="1"/>
  <c r="A48" i="18" a="1"/>
  <c r="A48" i="18" s="1"/>
  <c r="A49" i="18" a="1"/>
  <c r="A49" i="18" s="1"/>
  <c r="A50" i="18" a="1"/>
  <c r="A50" i="18" s="1"/>
  <c r="A51" i="18" a="1"/>
  <c r="A51" i="18" s="1"/>
  <c r="A52" i="18" a="1"/>
  <c r="A52" i="18" s="1"/>
  <c r="A53" i="18" a="1"/>
  <c r="A53" i="18" s="1"/>
  <c r="A54" i="18" a="1"/>
  <c r="A54" i="18" s="1"/>
  <c r="A55" i="18" a="1"/>
  <c r="A55" i="18" s="1"/>
  <c r="A56" i="18" a="1"/>
  <c r="A56" i="18" s="1"/>
  <c r="A57" i="18" a="1"/>
  <c r="A57" i="18" s="1"/>
  <c r="A58" i="18" a="1"/>
  <c r="A58" i="18" s="1"/>
  <c r="A59" i="18" a="1"/>
  <c r="A59" i="18" s="1"/>
  <c r="A60" i="18" a="1"/>
  <c r="A60" i="18" s="1"/>
  <c r="A61" i="18" a="1"/>
  <c r="A61" i="18" s="1"/>
  <c r="A62" i="18" a="1"/>
  <c r="A62" i="18" s="1"/>
  <c r="A63" i="18" a="1"/>
  <c r="A63" i="18" s="1"/>
  <c r="A64" i="18" a="1"/>
  <c r="A64" i="18" s="1"/>
  <c r="A65" i="18" a="1"/>
  <c r="A65" i="18" s="1"/>
  <c r="A66" i="18" a="1"/>
  <c r="A66" i="18" s="1"/>
  <c r="A67" i="18" a="1"/>
  <c r="A67" i="18" s="1"/>
  <c r="A26" i="18" a="1"/>
  <c r="A26" i="18" s="1"/>
  <c r="A27" i="18" a="1"/>
  <c r="A27" i="18" s="1"/>
  <c r="A28" i="18" a="1"/>
  <c r="A28" i="18" s="1"/>
  <c r="A29" i="18" a="1"/>
  <c r="A29" i="18" s="1"/>
  <c r="A25" i="18" a="1"/>
  <c r="A25" i="18" s="1"/>
  <c r="H264" i="18" a="1"/>
  <c r="H264" i="18" s="1"/>
  <c r="H263" i="18" a="1"/>
  <c r="H263" i="18" s="1"/>
  <c r="A257" i="18" a="1"/>
  <c r="A257" i="18" s="1"/>
  <c r="A258" i="18" a="1"/>
  <c r="A258" i="18" s="1"/>
  <c r="A259" i="18" a="1"/>
  <c r="A259" i="18" s="1"/>
  <c r="B259" i="18" a="1"/>
  <c r="B259" i="18" s="1"/>
  <c r="C259" i="18" a="1"/>
  <c r="C259" i="18" s="1"/>
  <c r="D259" i="18" a="1"/>
  <c r="D259" i="18" s="1"/>
  <c r="E259" i="18" a="1"/>
  <c r="E259" i="18" s="1"/>
  <c r="F259" i="18" a="1"/>
  <c r="F259" i="18" s="1"/>
  <c r="G259" i="18" a="1"/>
  <c r="G259" i="18" s="1"/>
  <c r="H259" i="18" a="1"/>
  <c r="H259" i="18" s="1"/>
  <c r="I259" i="18" a="1"/>
  <c r="I259" i="18" s="1"/>
  <c r="J259" i="18" a="1"/>
  <c r="J259" i="18" s="1"/>
  <c r="K259" i="18" a="1"/>
  <c r="K259" i="18" s="1"/>
  <c r="L259" i="18" a="1"/>
  <c r="L259" i="18" s="1"/>
  <c r="M259" i="18" a="1"/>
  <c r="M259" i="18" s="1"/>
  <c r="N259" i="18" a="1"/>
  <c r="N259" i="18" s="1"/>
  <c r="O259" i="18" a="1"/>
  <c r="O259" i="18" s="1"/>
  <c r="P259" i="18" a="1"/>
  <c r="P259" i="18" s="1"/>
  <c r="Q259" i="18" a="1"/>
  <c r="Q259" i="18" s="1"/>
  <c r="R259" i="18" a="1"/>
  <c r="R259" i="18" s="1"/>
  <c r="S259" i="18" a="1"/>
  <c r="S259" i="18" s="1"/>
  <c r="T259" i="18" a="1"/>
  <c r="T259" i="18" s="1"/>
  <c r="U259" i="18" a="1"/>
  <c r="U259" i="18" s="1"/>
  <c r="V259" i="18" a="1"/>
  <c r="V259" i="18" s="1"/>
  <c r="W259" i="18" a="1"/>
  <c r="W259" i="18" s="1"/>
  <c r="X259" i="18" a="1"/>
  <c r="X259" i="18" s="1"/>
  <c r="Y259" i="18" a="1"/>
  <c r="Y259" i="18" s="1"/>
  <c r="Z259" i="18" a="1"/>
  <c r="Z259" i="18" s="1"/>
  <c r="A256" i="18" a="1"/>
  <c r="A256" i="18" s="1"/>
  <c r="H178" i="18" a="1"/>
  <c r="H178" i="18" s="1"/>
  <c r="A280" i="18" a="1"/>
  <c r="A280" i="18" s="1"/>
  <c r="A281" i="18" a="1"/>
  <c r="A281" i="18" s="1"/>
  <c r="A282" i="18" a="1"/>
  <c r="A282" i="18" s="1"/>
  <c r="A283" i="18" a="1"/>
  <c r="A283" i="18" s="1"/>
  <c r="A284" i="18" a="1"/>
  <c r="A284" i="18" s="1"/>
  <c r="A285" i="18" a="1"/>
  <c r="A285" i="18" s="1"/>
  <c r="A286" i="18" a="1"/>
  <c r="A286" i="18" s="1"/>
  <c r="A287" i="18" a="1"/>
  <c r="A287" i="18" s="1"/>
  <c r="A288" i="18" a="1"/>
  <c r="A288" i="18" s="1"/>
  <c r="A289" i="18" a="1"/>
  <c r="A289" i="18" s="1"/>
  <c r="A290" i="18" a="1"/>
  <c r="A290" i="18" s="1"/>
  <c r="A291" i="18" a="1"/>
  <c r="A291" i="18" s="1"/>
  <c r="A292" i="18" a="1"/>
  <c r="A292" i="18" s="1"/>
  <c r="C294" i="18" a="1"/>
  <c r="C294" i="18" s="1"/>
  <c r="D294" i="18" a="1"/>
  <c r="D294" i="18" s="1"/>
  <c r="E294" i="18" a="1"/>
  <c r="E294" i="18" s="1"/>
  <c r="F294" i="18" a="1"/>
  <c r="F294" i="18" s="1"/>
  <c r="G294" i="18" a="1"/>
  <c r="G294" i="18" s="1"/>
  <c r="H294" i="18" a="1"/>
  <c r="H294" i="18" s="1"/>
  <c r="I294" i="18" a="1"/>
  <c r="I294" i="18" s="1"/>
  <c r="J294" i="18" a="1"/>
  <c r="J294" i="18" s="1"/>
  <c r="K294" i="18" a="1"/>
  <c r="K294" i="18" s="1"/>
  <c r="L294" i="18" a="1"/>
  <c r="L294" i="18" s="1"/>
  <c r="M294" i="18" a="1"/>
  <c r="M294" i="18" s="1"/>
  <c r="N294" i="18" a="1"/>
  <c r="N294" i="18" s="1"/>
  <c r="O294" i="18" a="1"/>
  <c r="O294" i="18" s="1"/>
  <c r="P294" i="18" a="1"/>
  <c r="P294" i="18" s="1"/>
  <c r="Q294" i="18" a="1"/>
  <c r="Q294" i="18" s="1"/>
  <c r="R294" i="18" a="1"/>
  <c r="R294" i="18" s="1"/>
  <c r="S294" i="18" a="1"/>
  <c r="S294" i="18" s="1"/>
  <c r="T294" i="18" a="1"/>
  <c r="T294" i="18" s="1"/>
  <c r="U294" i="18" a="1"/>
  <c r="U294" i="18" s="1"/>
  <c r="V294" i="18" a="1"/>
  <c r="V294" i="18" s="1"/>
  <c r="W294" i="18" a="1"/>
  <c r="W294" i="18" s="1"/>
  <c r="X294" i="18" a="1"/>
  <c r="X294" i="18" s="1"/>
  <c r="Y294" i="18" a="1"/>
  <c r="Y294" i="18" s="1"/>
  <c r="Z294" i="18" a="1"/>
  <c r="Z294" i="18" s="1"/>
  <c r="B295" i="18" a="1"/>
  <c r="B295" i="18" s="1"/>
  <c r="C295" i="18" a="1"/>
  <c r="C295" i="18" s="1"/>
  <c r="D295" i="18" a="1"/>
  <c r="D295" i="18" s="1"/>
  <c r="E295" i="18" a="1"/>
  <c r="E295" i="18" s="1"/>
  <c r="F295" i="18" a="1"/>
  <c r="F295" i="18" s="1"/>
  <c r="G295" i="18" a="1"/>
  <c r="G295" i="18" s="1"/>
  <c r="H295" i="18" a="1"/>
  <c r="H295" i="18" s="1"/>
  <c r="I295" i="18" a="1"/>
  <c r="I295" i="18" s="1"/>
  <c r="J295" i="18" a="1"/>
  <c r="J295" i="18" s="1"/>
  <c r="K295" i="18" a="1"/>
  <c r="K295" i="18" s="1"/>
  <c r="L295" i="18" a="1"/>
  <c r="L295" i="18" s="1"/>
  <c r="M295" i="18" a="1"/>
  <c r="M295" i="18" s="1"/>
  <c r="N295" i="18" a="1"/>
  <c r="N295" i="18" s="1"/>
  <c r="O295" i="18" a="1"/>
  <c r="O295" i="18" s="1"/>
  <c r="P295" i="18" a="1"/>
  <c r="P295" i="18" s="1"/>
  <c r="Q295" i="18" a="1"/>
  <c r="Q295" i="18" s="1"/>
  <c r="R295" i="18" a="1"/>
  <c r="R295" i="18" s="1"/>
  <c r="S295" i="18" a="1"/>
  <c r="S295" i="18" s="1"/>
  <c r="T295" i="18" a="1"/>
  <c r="T295" i="18" s="1"/>
  <c r="U295" i="18" a="1"/>
  <c r="U295" i="18" s="1"/>
  <c r="V295" i="18" a="1"/>
  <c r="V295" i="18" s="1"/>
  <c r="W295" i="18" a="1"/>
  <c r="W295" i="18" s="1"/>
  <c r="X295" i="18" a="1"/>
  <c r="X295" i="18" s="1"/>
  <c r="Y295" i="18" a="1"/>
  <c r="Y295" i="18" s="1"/>
  <c r="Z295" i="18" a="1"/>
  <c r="Z295" i="18" s="1"/>
  <c r="B296" i="18" a="1"/>
  <c r="B296" i="18" s="1"/>
  <c r="C296" i="18" a="1"/>
  <c r="C296" i="18" s="1"/>
  <c r="D296" i="18" a="1"/>
  <c r="D296" i="18" s="1"/>
  <c r="E296" i="18" a="1"/>
  <c r="E296" i="18" s="1"/>
  <c r="F296" i="18" a="1"/>
  <c r="F296" i="18" s="1"/>
  <c r="G296" i="18" a="1"/>
  <c r="G296" i="18" s="1"/>
  <c r="H296" i="18" a="1"/>
  <c r="H296" i="18" s="1"/>
  <c r="I296" i="18" a="1"/>
  <c r="I296" i="18" s="1"/>
  <c r="J296" i="18" a="1"/>
  <c r="J296" i="18" s="1"/>
  <c r="K296" i="18" a="1"/>
  <c r="K296" i="18" s="1"/>
  <c r="L296" i="18" a="1"/>
  <c r="L296" i="18" s="1"/>
  <c r="M296" i="18" a="1"/>
  <c r="M296" i="18" s="1"/>
  <c r="N296" i="18" a="1"/>
  <c r="N296" i="18" s="1"/>
  <c r="O296" i="18" a="1"/>
  <c r="O296" i="18" s="1"/>
  <c r="P296" i="18" a="1"/>
  <c r="P296" i="18" s="1"/>
  <c r="Q296" i="18" a="1"/>
  <c r="Q296" i="18" s="1"/>
  <c r="R296" i="18" a="1"/>
  <c r="R296" i="18" s="1"/>
  <c r="S296" i="18" a="1"/>
  <c r="S296" i="18" s="1"/>
  <c r="T296" i="18" a="1"/>
  <c r="T296" i="18" s="1"/>
  <c r="U296" i="18" a="1"/>
  <c r="U296" i="18" s="1"/>
  <c r="V296" i="18" a="1"/>
  <c r="V296" i="18" s="1"/>
  <c r="W296" i="18" a="1"/>
  <c r="W296" i="18" s="1"/>
  <c r="X296" i="18" a="1"/>
  <c r="X296" i="18" s="1"/>
  <c r="Y296" i="18" a="1"/>
  <c r="Y296" i="18" s="1"/>
  <c r="Z296" i="18" a="1"/>
  <c r="Z296" i="18" s="1"/>
  <c r="B297" i="18" a="1"/>
  <c r="B297" i="18" s="1"/>
  <c r="C297" i="18" a="1"/>
  <c r="C297" i="18" s="1"/>
  <c r="D297" i="18" a="1"/>
  <c r="D297" i="18" s="1"/>
  <c r="E297" i="18" a="1"/>
  <c r="E297" i="18" s="1"/>
  <c r="F297" i="18" a="1"/>
  <c r="F297" i="18" s="1"/>
  <c r="G297" i="18" a="1"/>
  <c r="G297" i="18" s="1"/>
  <c r="H297" i="18" a="1"/>
  <c r="H297" i="18" s="1"/>
  <c r="I297" i="18" a="1"/>
  <c r="I297" i="18" s="1"/>
  <c r="J297" i="18" a="1"/>
  <c r="J297" i="18" s="1"/>
  <c r="K297" i="18" a="1"/>
  <c r="K297" i="18" s="1"/>
  <c r="L297" i="18" a="1"/>
  <c r="L297" i="18" s="1"/>
  <c r="M297" i="18" a="1"/>
  <c r="M297" i="18" s="1"/>
  <c r="N297" i="18" a="1"/>
  <c r="N297" i="18" s="1"/>
  <c r="O297" i="18" a="1"/>
  <c r="O297" i="18" s="1"/>
  <c r="P297" i="18" a="1"/>
  <c r="P297" i="18" s="1"/>
  <c r="Q297" i="18" a="1"/>
  <c r="Q297" i="18" s="1"/>
  <c r="R297" i="18" a="1"/>
  <c r="R297" i="18" s="1"/>
  <c r="S297" i="18" a="1"/>
  <c r="S297" i="18" s="1"/>
  <c r="T297" i="18" a="1"/>
  <c r="T297" i="18" s="1"/>
  <c r="U297" i="18" a="1"/>
  <c r="U297" i="18" s="1"/>
  <c r="V297" i="18" a="1"/>
  <c r="V297" i="18" s="1"/>
  <c r="W297" i="18" a="1"/>
  <c r="W297" i="18" s="1"/>
  <c r="X297" i="18" a="1"/>
  <c r="X297" i="18" s="1"/>
  <c r="Y297" i="18" a="1"/>
  <c r="Y297" i="18" s="1"/>
  <c r="Z297" i="18" a="1"/>
  <c r="Z297" i="18" s="1"/>
  <c r="B298" i="18" a="1"/>
  <c r="B298" i="18" s="1"/>
  <c r="C298" i="18" a="1"/>
  <c r="C298" i="18" s="1"/>
  <c r="D298" i="18" a="1"/>
  <c r="D298" i="18" s="1"/>
  <c r="E298" i="18" a="1"/>
  <c r="E298" i="18" s="1"/>
  <c r="F298" i="18" a="1"/>
  <c r="F298" i="18" s="1"/>
  <c r="G298" i="18" a="1"/>
  <c r="G298" i="18" s="1"/>
  <c r="H298" i="18" a="1"/>
  <c r="H298" i="18" s="1"/>
  <c r="I298" i="18" a="1"/>
  <c r="I298" i="18" s="1"/>
  <c r="J298" i="18" a="1"/>
  <c r="J298" i="18" s="1"/>
  <c r="K298" i="18" a="1"/>
  <c r="K298" i="18" s="1"/>
  <c r="L298" i="18" a="1"/>
  <c r="L298" i="18" s="1"/>
  <c r="M298" i="18" a="1"/>
  <c r="M298" i="18" s="1"/>
  <c r="N298" i="18" a="1"/>
  <c r="N298" i="18" s="1"/>
  <c r="O298" i="18" a="1"/>
  <c r="O298" i="18" s="1"/>
  <c r="P298" i="18" a="1"/>
  <c r="P298" i="18" s="1"/>
  <c r="Q298" i="18" a="1"/>
  <c r="Q298" i="18" s="1"/>
  <c r="R298" i="18" a="1"/>
  <c r="R298" i="18" s="1"/>
  <c r="S298" i="18" a="1"/>
  <c r="S298" i="18" s="1"/>
  <c r="T298" i="18" a="1"/>
  <c r="T298" i="18" s="1"/>
  <c r="U298" i="18" a="1"/>
  <c r="U298" i="18" s="1"/>
  <c r="V298" i="18" a="1"/>
  <c r="V298" i="18" s="1"/>
  <c r="W298" i="18" a="1"/>
  <c r="W298" i="18" s="1"/>
  <c r="X298" i="18" a="1"/>
  <c r="X298" i="18" s="1"/>
  <c r="Y298" i="18" a="1"/>
  <c r="Y298" i="18" s="1"/>
  <c r="Z298" i="18" a="1"/>
  <c r="Z298" i="18" s="1"/>
  <c r="B299" i="18" a="1"/>
  <c r="B299" i="18" s="1"/>
  <c r="C299" i="18" a="1"/>
  <c r="C299" i="18" s="1"/>
  <c r="D299" i="18" a="1"/>
  <c r="D299" i="18" s="1"/>
  <c r="E299" i="18" a="1"/>
  <c r="E299" i="18" s="1"/>
  <c r="F299" i="18" a="1"/>
  <c r="F299" i="18" s="1"/>
  <c r="G299" i="18" a="1"/>
  <c r="G299" i="18" s="1"/>
  <c r="H299" i="18" a="1"/>
  <c r="H299" i="18" s="1"/>
  <c r="I299" i="18" a="1"/>
  <c r="I299" i="18" s="1"/>
  <c r="J299" i="18" a="1"/>
  <c r="J299" i="18" s="1"/>
  <c r="K299" i="18" a="1"/>
  <c r="K299" i="18" s="1"/>
  <c r="L299" i="18" a="1"/>
  <c r="L299" i="18" s="1"/>
  <c r="M299" i="18" a="1"/>
  <c r="M299" i="18" s="1"/>
  <c r="N299" i="18" a="1"/>
  <c r="N299" i="18" s="1"/>
  <c r="O299" i="18" a="1"/>
  <c r="O299" i="18" s="1"/>
  <c r="P299" i="18" a="1"/>
  <c r="P299" i="18" s="1"/>
  <c r="Q299" i="18" a="1"/>
  <c r="Q299" i="18" s="1"/>
  <c r="R299" i="18" a="1"/>
  <c r="R299" i="18" s="1"/>
  <c r="S299" i="18" a="1"/>
  <c r="S299" i="18" s="1"/>
  <c r="T299" i="18" a="1"/>
  <c r="T299" i="18" s="1"/>
  <c r="U299" i="18" a="1"/>
  <c r="U299" i="18" s="1"/>
  <c r="V299" i="18" a="1"/>
  <c r="V299" i="18" s="1"/>
  <c r="W299" i="18" a="1"/>
  <c r="W299" i="18" s="1"/>
  <c r="X299" i="18" a="1"/>
  <c r="X299" i="18" s="1"/>
  <c r="Y299" i="18" a="1"/>
  <c r="Y299" i="18" s="1"/>
  <c r="Z299" i="18" a="1"/>
  <c r="Z299" i="18" s="1"/>
  <c r="A300" i="18" a="1"/>
  <c r="A300" i="18" s="1"/>
  <c r="B300" i="18" a="1"/>
  <c r="B300" i="18" s="1"/>
  <c r="C300" i="18" a="1"/>
  <c r="C300" i="18" s="1"/>
  <c r="D300" i="18" a="1"/>
  <c r="D300" i="18" s="1"/>
  <c r="E300" i="18" a="1"/>
  <c r="E300" i="18" s="1"/>
  <c r="F300" i="18" a="1"/>
  <c r="F300" i="18" s="1"/>
  <c r="G300" i="18" a="1"/>
  <c r="G300" i="18" s="1"/>
  <c r="H300" i="18" a="1"/>
  <c r="H300" i="18" s="1"/>
  <c r="I300" i="18" a="1"/>
  <c r="I300" i="18" s="1"/>
  <c r="J300" i="18" a="1"/>
  <c r="J300" i="18" s="1"/>
  <c r="K300" i="18" a="1"/>
  <c r="K300" i="18" s="1"/>
  <c r="L300" i="18" a="1"/>
  <c r="L300" i="18" s="1"/>
  <c r="M300" i="18" a="1"/>
  <c r="M300" i="18" s="1"/>
  <c r="N300" i="18" a="1"/>
  <c r="N300" i="18" s="1"/>
  <c r="O300" i="18" a="1"/>
  <c r="O300" i="18" s="1"/>
  <c r="P300" i="18" a="1"/>
  <c r="P300" i="18" s="1"/>
  <c r="Q300" i="18" a="1"/>
  <c r="Q300" i="18" s="1"/>
  <c r="R300" i="18" a="1"/>
  <c r="R300" i="18" s="1"/>
  <c r="S300" i="18" a="1"/>
  <c r="S300" i="18" s="1"/>
  <c r="T300" i="18" a="1"/>
  <c r="T300" i="18" s="1"/>
  <c r="U300" i="18" a="1"/>
  <c r="U300" i="18" s="1"/>
  <c r="V300" i="18" a="1"/>
  <c r="V300" i="18" s="1"/>
  <c r="W300" i="18" a="1"/>
  <c r="W300" i="18" s="1"/>
  <c r="X300" i="18" a="1"/>
  <c r="X300" i="18" s="1"/>
  <c r="Y300" i="18" a="1"/>
  <c r="Y300" i="18" s="1"/>
  <c r="Z300" i="18" a="1"/>
  <c r="Z300" i="18" s="1"/>
  <c r="A301" i="18" a="1"/>
  <c r="A301" i="18" s="1"/>
  <c r="B301" i="18" a="1"/>
  <c r="B301" i="18" s="1"/>
  <c r="C301" i="18" a="1"/>
  <c r="C301" i="18" s="1"/>
  <c r="D301" i="18" a="1"/>
  <c r="D301" i="18" s="1"/>
  <c r="E301" i="18" a="1"/>
  <c r="E301" i="18" s="1"/>
  <c r="F301" i="18" a="1"/>
  <c r="F301" i="18" s="1"/>
  <c r="G301" i="18" a="1"/>
  <c r="G301" i="18" s="1"/>
  <c r="H301" i="18" a="1"/>
  <c r="H301" i="18" s="1"/>
  <c r="I301" i="18" a="1"/>
  <c r="I301" i="18" s="1"/>
  <c r="J301" i="18" a="1"/>
  <c r="J301" i="18" s="1"/>
  <c r="K301" i="18" a="1"/>
  <c r="K301" i="18" s="1"/>
  <c r="L301" i="18" a="1"/>
  <c r="L301" i="18" s="1"/>
  <c r="M301" i="18" a="1"/>
  <c r="M301" i="18" s="1"/>
  <c r="N301" i="18" a="1"/>
  <c r="N301" i="18" s="1"/>
  <c r="O301" i="18" a="1"/>
  <c r="O301" i="18" s="1"/>
  <c r="P301" i="18" a="1"/>
  <c r="P301" i="18" s="1"/>
  <c r="Q301" i="18" a="1"/>
  <c r="Q301" i="18" s="1"/>
  <c r="R301" i="18" a="1"/>
  <c r="R301" i="18" s="1"/>
  <c r="S301" i="18" a="1"/>
  <c r="S301" i="18" s="1"/>
  <c r="T301" i="18" a="1"/>
  <c r="T301" i="18" s="1"/>
  <c r="U301" i="18" a="1"/>
  <c r="U301" i="18" s="1"/>
  <c r="V301" i="18" a="1"/>
  <c r="V301" i="18" s="1"/>
  <c r="W301" i="18" a="1"/>
  <c r="W301" i="18" s="1"/>
  <c r="X301" i="18" a="1"/>
  <c r="X301" i="18" s="1"/>
  <c r="Y301" i="18" a="1"/>
  <c r="Y301" i="18" s="1"/>
  <c r="Z301" i="18" a="1"/>
  <c r="Z301" i="18" s="1"/>
  <c r="A302" i="18" a="1"/>
  <c r="A302" i="18" s="1"/>
  <c r="B302" i="18" a="1"/>
  <c r="B302" i="18" s="1"/>
  <c r="C302" i="18" a="1"/>
  <c r="C302" i="18" s="1"/>
  <c r="D302" i="18" a="1"/>
  <c r="D302" i="18" s="1"/>
  <c r="E302" i="18" a="1"/>
  <c r="E302" i="18" s="1"/>
  <c r="F302" i="18" a="1"/>
  <c r="F302" i="18" s="1"/>
  <c r="G302" i="18" a="1"/>
  <c r="G302" i="18" s="1"/>
  <c r="H302" i="18" a="1"/>
  <c r="H302" i="18" s="1"/>
  <c r="I302" i="18" a="1"/>
  <c r="I302" i="18" s="1"/>
  <c r="J302" i="18" a="1"/>
  <c r="J302" i="18" s="1"/>
  <c r="K302" i="18" a="1"/>
  <c r="K302" i="18" s="1"/>
  <c r="L302" i="18" a="1"/>
  <c r="L302" i="18" s="1"/>
  <c r="M302" i="18" a="1"/>
  <c r="M302" i="18" s="1"/>
  <c r="N302" i="18" a="1"/>
  <c r="N302" i="18" s="1"/>
  <c r="O302" i="18" a="1"/>
  <c r="O302" i="18" s="1"/>
  <c r="P302" i="18" a="1"/>
  <c r="P302" i="18" s="1"/>
  <c r="Q302" i="18" a="1"/>
  <c r="Q302" i="18" s="1"/>
  <c r="R302" i="18" a="1"/>
  <c r="R302" i="18" s="1"/>
  <c r="S302" i="18" a="1"/>
  <c r="S302" i="18" s="1"/>
  <c r="T302" i="18" a="1"/>
  <c r="T302" i="18" s="1"/>
  <c r="U302" i="18" a="1"/>
  <c r="U302" i="18" s="1"/>
  <c r="V302" i="18" a="1"/>
  <c r="V302" i="18" s="1"/>
  <c r="W302" i="18" a="1"/>
  <c r="W302" i="18" s="1"/>
  <c r="X302" i="18" a="1"/>
  <c r="X302" i="18" s="1"/>
  <c r="Y302" i="18" a="1"/>
  <c r="Y302" i="18" s="1"/>
  <c r="Z302" i="18" a="1"/>
  <c r="Z302" i="18" s="1"/>
  <c r="A303" i="18" a="1"/>
  <c r="A303" i="18" s="1"/>
  <c r="B303" i="18" a="1"/>
  <c r="B303" i="18" s="1"/>
  <c r="C303" i="18" a="1"/>
  <c r="C303" i="18" s="1"/>
  <c r="D303" i="18" a="1"/>
  <c r="D303" i="18" s="1"/>
  <c r="E303" i="18" a="1"/>
  <c r="E303" i="18" s="1"/>
  <c r="F303" i="18" a="1"/>
  <c r="F303" i="18" s="1"/>
  <c r="G303" i="18" a="1"/>
  <c r="G303" i="18" s="1"/>
  <c r="H303" i="18" a="1"/>
  <c r="H303" i="18" s="1"/>
  <c r="I303" i="18" a="1"/>
  <c r="I303" i="18" s="1"/>
  <c r="J303" i="18" a="1"/>
  <c r="J303" i="18" s="1"/>
  <c r="K303" i="18" a="1"/>
  <c r="K303" i="18" s="1"/>
  <c r="L303" i="18" a="1"/>
  <c r="L303" i="18" s="1"/>
  <c r="M303" i="18" a="1"/>
  <c r="M303" i="18" s="1"/>
  <c r="N303" i="18" a="1"/>
  <c r="N303" i="18" s="1"/>
  <c r="O303" i="18" a="1"/>
  <c r="O303" i="18" s="1"/>
  <c r="P303" i="18" a="1"/>
  <c r="P303" i="18" s="1"/>
  <c r="Q303" i="18" a="1"/>
  <c r="Q303" i="18" s="1"/>
  <c r="R303" i="18" a="1"/>
  <c r="R303" i="18" s="1"/>
  <c r="S303" i="18" a="1"/>
  <c r="S303" i="18" s="1"/>
  <c r="T303" i="18" a="1"/>
  <c r="T303" i="18" s="1"/>
  <c r="U303" i="18" a="1"/>
  <c r="U303" i="18" s="1"/>
  <c r="V303" i="18" a="1"/>
  <c r="V303" i="18" s="1"/>
  <c r="W303" i="18" a="1"/>
  <c r="W303" i="18" s="1"/>
  <c r="X303" i="18" a="1"/>
  <c r="X303" i="18" s="1"/>
  <c r="Y303" i="18" a="1"/>
  <c r="Y303" i="18" s="1"/>
  <c r="Z303" i="18" a="1"/>
  <c r="Z303" i="18" s="1"/>
  <c r="A304" i="18" a="1"/>
  <c r="A304" i="18" s="1"/>
  <c r="B304" i="18" a="1"/>
  <c r="B304" i="18" s="1"/>
  <c r="C304" i="18" a="1"/>
  <c r="C304" i="18" s="1"/>
  <c r="D304" i="18" a="1"/>
  <c r="D304" i="18" s="1"/>
  <c r="E304" i="18" a="1"/>
  <c r="E304" i="18" s="1"/>
  <c r="F304" i="18" a="1"/>
  <c r="F304" i="18" s="1"/>
  <c r="G304" i="18" a="1"/>
  <c r="G304" i="18" s="1"/>
  <c r="H304" i="18" a="1"/>
  <c r="H304" i="18" s="1"/>
  <c r="I304" i="18" a="1"/>
  <c r="I304" i="18" s="1"/>
  <c r="J304" i="18" a="1"/>
  <c r="J304" i="18" s="1"/>
  <c r="K304" i="18" a="1"/>
  <c r="K304" i="18" s="1"/>
  <c r="L304" i="18" a="1"/>
  <c r="L304" i="18" s="1"/>
  <c r="M304" i="18" a="1"/>
  <c r="M304" i="18" s="1"/>
  <c r="N304" i="18" a="1"/>
  <c r="N304" i="18" s="1"/>
  <c r="O304" i="18" a="1"/>
  <c r="O304" i="18" s="1"/>
  <c r="P304" i="18" a="1"/>
  <c r="P304" i="18" s="1"/>
  <c r="Q304" i="18" a="1"/>
  <c r="Q304" i="18" s="1"/>
  <c r="R304" i="18" a="1"/>
  <c r="R304" i="18" s="1"/>
  <c r="S304" i="18" a="1"/>
  <c r="S304" i="18" s="1"/>
  <c r="T304" i="18" a="1"/>
  <c r="T304" i="18" s="1"/>
  <c r="U304" i="18" a="1"/>
  <c r="U304" i="18" s="1"/>
  <c r="V304" i="18" a="1"/>
  <c r="V304" i="18" s="1"/>
  <c r="W304" i="18" a="1"/>
  <c r="W304" i="18" s="1"/>
  <c r="X304" i="18" a="1"/>
  <c r="X304" i="18" s="1"/>
  <c r="Y304" i="18" a="1"/>
  <c r="Y304" i="18" s="1"/>
  <c r="Z304" i="18" a="1"/>
  <c r="Z304" i="18" s="1"/>
  <c r="A305" i="18" a="1"/>
  <c r="A305" i="18" s="1"/>
  <c r="B305" i="18" a="1"/>
  <c r="B305" i="18" s="1"/>
  <c r="C305" i="18" a="1"/>
  <c r="C305" i="18" s="1"/>
  <c r="D305" i="18" a="1"/>
  <c r="D305" i="18" s="1"/>
  <c r="E305" i="18" a="1"/>
  <c r="E305" i="18" s="1"/>
  <c r="F305" i="18" a="1"/>
  <c r="F305" i="18" s="1"/>
  <c r="G305" i="18" a="1"/>
  <c r="G305" i="18" s="1"/>
  <c r="H305" i="18" a="1"/>
  <c r="H305" i="18" s="1"/>
  <c r="I305" i="18" a="1"/>
  <c r="I305" i="18" s="1"/>
  <c r="J305" i="18" a="1"/>
  <c r="J305" i="18" s="1"/>
  <c r="K305" i="18" a="1"/>
  <c r="K305" i="18" s="1"/>
  <c r="L305" i="18" a="1"/>
  <c r="L305" i="18" s="1"/>
  <c r="M305" i="18" a="1"/>
  <c r="M305" i="18" s="1"/>
  <c r="N305" i="18" a="1"/>
  <c r="N305" i="18" s="1"/>
  <c r="O305" i="18" a="1"/>
  <c r="O305" i="18" s="1"/>
  <c r="P305" i="18" a="1"/>
  <c r="P305" i="18" s="1"/>
  <c r="Q305" i="18" a="1"/>
  <c r="Q305" i="18" s="1"/>
  <c r="R305" i="18" a="1"/>
  <c r="R305" i="18" s="1"/>
  <c r="S305" i="18" a="1"/>
  <c r="S305" i="18" s="1"/>
  <c r="T305" i="18" a="1"/>
  <c r="T305" i="18" s="1"/>
  <c r="U305" i="18" a="1"/>
  <c r="U305" i="18" s="1"/>
  <c r="V305" i="18" a="1"/>
  <c r="V305" i="18" s="1"/>
  <c r="W305" i="18" a="1"/>
  <c r="W305" i="18" s="1"/>
  <c r="X305" i="18" a="1"/>
  <c r="X305" i="18" s="1"/>
  <c r="Y305" i="18" a="1"/>
  <c r="Y305" i="18" s="1"/>
  <c r="Z305" i="18" a="1"/>
  <c r="Z305" i="18" s="1"/>
  <c r="A306" i="18" a="1"/>
  <c r="A306" i="18" s="1"/>
  <c r="B306" i="18" a="1"/>
  <c r="B306" i="18" s="1"/>
  <c r="C306" i="18" a="1"/>
  <c r="C306" i="18" s="1"/>
  <c r="D306" i="18" a="1"/>
  <c r="D306" i="18" s="1"/>
  <c r="E306" i="18" a="1"/>
  <c r="E306" i="18" s="1"/>
  <c r="F306" i="18" a="1"/>
  <c r="F306" i="18" s="1"/>
  <c r="G306" i="18" a="1"/>
  <c r="G306" i="18" s="1"/>
  <c r="H306" i="18" a="1"/>
  <c r="H306" i="18" s="1"/>
  <c r="I306" i="18" a="1"/>
  <c r="I306" i="18" s="1"/>
  <c r="J306" i="18" a="1"/>
  <c r="J306" i="18" s="1"/>
  <c r="K306" i="18" a="1"/>
  <c r="K306" i="18" s="1"/>
  <c r="L306" i="18" a="1"/>
  <c r="L306" i="18" s="1"/>
  <c r="M306" i="18" a="1"/>
  <c r="M306" i="18" s="1"/>
  <c r="N306" i="18" a="1"/>
  <c r="N306" i="18" s="1"/>
  <c r="O306" i="18" a="1"/>
  <c r="O306" i="18" s="1"/>
  <c r="P306" i="18" a="1"/>
  <c r="P306" i="18" s="1"/>
  <c r="Q306" i="18" a="1"/>
  <c r="Q306" i="18" s="1"/>
  <c r="R306" i="18" a="1"/>
  <c r="R306" i="18" s="1"/>
  <c r="S306" i="18" a="1"/>
  <c r="S306" i="18" s="1"/>
  <c r="T306" i="18" a="1"/>
  <c r="T306" i="18" s="1"/>
  <c r="U306" i="18" a="1"/>
  <c r="U306" i="18" s="1"/>
  <c r="V306" i="18" a="1"/>
  <c r="V306" i="18" s="1"/>
  <c r="W306" i="18" a="1"/>
  <c r="W306" i="18" s="1"/>
  <c r="X306" i="18" a="1"/>
  <c r="X306" i="18" s="1"/>
  <c r="Y306" i="18" a="1"/>
  <c r="Y306" i="18" s="1"/>
  <c r="Z306" i="18" a="1"/>
  <c r="Z306" i="18" s="1"/>
  <c r="A307" i="18" a="1"/>
  <c r="A307" i="18" s="1"/>
  <c r="B307" i="18" a="1"/>
  <c r="B307" i="18" s="1"/>
  <c r="C307" i="18" a="1"/>
  <c r="C307" i="18" s="1"/>
  <c r="D307" i="18" a="1"/>
  <c r="D307" i="18" s="1"/>
  <c r="E307" i="18" a="1"/>
  <c r="E307" i="18" s="1"/>
  <c r="F307" i="18" a="1"/>
  <c r="F307" i="18" s="1"/>
  <c r="G307" i="18" a="1"/>
  <c r="G307" i="18" s="1"/>
  <c r="H307" i="18" a="1"/>
  <c r="H307" i="18" s="1"/>
  <c r="I307" i="18" a="1"/>
  <c r="I307" i="18" s="1"/>
  <c r="J307" i="18" a="1"/>
  <c r="J307" i="18" s="1"/>
  <c r="K307" i="18" a="1"/>
  <c r="K307" i="18" s="1"/>
  <c r="L307" i="18" a="1"/>
  <c r="L307" i="18" s="1"/>
  <c r="M307" i="18" a="1"/>
  <c r="M307" i="18" s="1"/>
  <c r="N307" i="18" a="1"/>
  <c r="N307" i="18" s="1"/>
  <c r="O307" i="18" a="1"/>
  <c r="O307" i="18" s="1"/>
  <c r="P307" i="18" a="1"/>
  <c r="P307" i="18" s="1"/>
  <c r="Q307" i="18" a="1"/>
  <c r="Q307" i="18" s="1"/>
  <c r="R307" i="18" a="1"/>
  <c r="R307" i="18" s="1"/>
  <c r="S307" i="18" a="1"/>
  <c r="S307" i="18" s="1"/>
  <c r="T307" i="18" a="1"/>
  <c r="T307" i="18" s="1"/>
  <c r="U307" i="18" a="1"/>
  <c r="U307" i="18" s="1"/>
  <c r="V307" i="18" a="1"/>
  <c r="V307" i="18" s="1"/>
  <c r="W307" i="18" a="1"/>
  <c r="W307" i="18" s="1"/>
  <c r="X307" i="18" a="1"/>
  <c r="X307" i="18" s="1"/>
  <c r="Y307" i="18" a="1"/>
  <c r="Y307" i="18" s="1"/>
  <c r="Z307" i="18" a="1"/>
  <c r="Z307" i="18" s="1"/>
  <c r="A308" i="18" a="1"/>
  <c r="A308" i="18" s="1"/>
  <c r="B308" i="18" a="1"/>
  <c r="B308" i="18" s="1"/>
  <c r="C308" i="18" a="1"/>
  <c r="C308" i="18" s="1"/>
  <c r="D308" i="18" a="1"/>
  <c r="D308" i="18" s="1"/>
  <c r="E308" i="18" a="1"/>
  <c r="E308" i="18" s="1"/>
  <c r="F308" i="18" a="1"/>
  <c r="F308" i="18" s="1"/>
  <c r="G308" i="18" a="1"/>
  <c r="G308" i="18" s="1"/>
  <c r="H308" i="18" a="1"/>
  <c r="H308" i="18" s="1"/>
  <c r="I308" i="18" a="1"/>
  <c r="I308" i="18" s="1"/>
  <c r="J308" i="18" a="1"/>
  <c r="J308" i="18" s="1"/>
  <c r="K308" i="18" a="1"/>
  <c r="K308" i="18" s="1"/>
  <c r="L308" i="18" a="1"/>
  <c r="L308" i="18" s="1"/>
  <c r="M308" i="18" a="1"/>
  <c r="M308" i="18" s="1"/>
  <c r="N308" i="18" a="1"/>
  <c r="N308" i="18" s="1"/>
  <c r="O308" i="18" a="1"/>
  <c r="O308" i="18" s="1"/>
  <c r="P308" i="18" a="1"/>
  <c r="P308" i="18" s="1"/>
  <c r="Q308" i="18" a="1"/>
  <c r="Q308" i="18" s="1"/>
  <c r="R308" i="18" a="1"/>
  <c r="R308" i="18" s="1"/>
  <c r="S308" i="18" a="1"/>
  <c r="S308" i="18" s="1"/>
  <c r="T308" i="18" a="1"/>
  <c r="T308" i="18" s="1"/>
  <c r="U308" i="18" a="1"/>
  <c r="U308" i="18" s="1"/>
  <c r="V308" i="18" a="1"/>
  <c r="V308" i="18" s="1"/>
  <c r="W308" i="18" a="1"/>
  <c r="W308" i="18" s="1"/>
  <c r="X308" i="18" a="1"/>
  <c r="X308" i="18" s="1"/>
  <c r="Y308" i="18" a="1"/>
  <c r="Y308" i="18" s="1"/>
  <c r="Z308" i="18" a="1"/>
  <c r="Z308" i="18" s="1"/>
  <c r="A309" i="18" a="1"/>
  <c r="A309" i="18" s="1"/>
  <c r="B309" i="18" a="1"/>
  <c r="B309" i="18" s="1"/>
  <c r="C309" i="18" a="1"/>
  <c r="C309" i="18" s="1"/>
  <c r="D309" i="18" a="1"/>
  <c r="D309" i="18" s="1"/>
  <c r="E309" i="18" a="1"/>
  <c r="E309" i="18" s="1"/>
  <c r="F309" i="18" a="1"/>
  <c r="F309" i="18" s="1"/>
  <c r="G309" i="18" a="1"/>
  <c r="G309" i="18" s="1"/>
  <c r="H309" i="18" a="1"/>
  <c r="H309" i="18" s="1"/>
  <c r="I309" i="18" a="1"/>
  <c r="I309" i="18" s="1"/>
  <c r="J309" i="18" a="1"/>
  <c r="J309" i="18" s="1"/>
  <c r="K309" i="18" a="1"/>
  <c r="K309" i="18" s="1"/>
  <c r="L309" i="18" a="1"/>
  <c r="L309" i="18" s="1"/>
  <c r="M309" i="18" a="1"/>
  <c r="M309" i="18" s="1"/>
  <c r="N309" i="18" a="1"/>
  <c r="N309" i="18" s="1"/>
  <c r="O309" i="18" a="1"/>
  <c r="O309" i="18" s="1"/>
  <c r="P309" i="18" a="1"/>
  <c r="P309" i="18" s="1"/>
  <c r="Q309" i="18" a="1"/>
  <c r="Q309" i="18" s="1"/>
  <c r="R309" i="18" a="1"/>
  <c r="R309" i="18" s="1"/>
  <c r="S309" i="18" a="1"/>
  <c r="S309" i="18" s="1"/>
  <c r="T309" i="18" a="1"/>
  <c r="T309" i="18" s="1"/>
  <c r="U309" i="18" a="1"/>
  <c r="U309" i="18" s="1"/>
  <c r="V309" i="18" a="1"/>
  <c r="V309" i="18" s="1"/>
  <c r="W309" i="18" a="1"/>
  <c r="W309" i="18" s="1"/>
  <c r="X309" i="18" a="1"/>
  <c r="X309" i="18" s="1"/>
  <c r="Y309" i="18" a="1"/>
  <c r="Y309" i="18" s="1"/>
  <c r="Z309" i="18" a="1"/>
  <c r="Z309" i="18" s="1"/>
  <c r="A310" i="18" a="1"/>
  <c r="A310" i="18" s="1"/>
  <c r="B310" i="18" a="1"/>
  <c r="B310" i="18" s="1"/>
  <c r="C310" i="18" a="1"/>
  <c r="C310" i="18" s="1"/>
  <c r="D310" i="18" a="1"/>
  <c r="D310" i="18" s="1"/>
  <c r="E310" i="18" a="1"/>
  <c r="E310" i="18" s="1"/>
  <c r="F310" i="18" a="1"/>
  <c r="F310" i="18" s="1"/>
  <c r="G310" i="18" a="1"/>
  <c r="G310" i="18" s="1"/>
  <c r="H310" i="18" a="1"/>
  <c r="H310" i="18" s="1"/>
  <c r="I310" i="18" a="1"/>
  <c r="I310" i="18" s="1"/>
  <c r="J310" i="18" a="1"/>
  <c r="J310" i="18" s="1"/>
  <c r="K310" i="18" a="1"/>
  <c r="K310" i="18" s="1"/>
  <c r="L310" i="18" a="1"/>
  <c r="L310" i="18" s="1"/>
  <c r="M310" i="18" a="1"/>
  <c r="M310" i="18" s="1"/>
  <c r="N310" i="18" a="1"/>
  <c r="N310" i="18" s="1"/>
  <c r="O310" i="18" a="1"/>
  <c r="O310" i="18" s="1"/>
  <c r="P310" i="18" a="1"/>
  <c r="P310" i="18" s="1"/>
  <c r="Q310" i="18" a="1"/>
  <c r="Q310" i="18" s="1"/>
  <c r="R310" i="18" a="1"/>
  <c r="R310" i="18" s="1"/>
  <c r="S310" i="18" a="1"/>
  <c r="S310" i="18" s="1"/>
  <c r="T310" i="18" a="1"/>
  <c r="T310" i="18" s="1"/>
  <c r="U310" i="18" a="1"/>
  <c r="U310" i="18" s="1"/>
  <c r="V310" i="18" a="1"/>
  <c r="V310" i="18" s="1"/>
  <c r="W310" i="18" a="1"/>
  <c r="W310" i="18" s="1"/>
  <c r="X310" i="18" a="1"/>
  <c r="X310" i="18" s="1"/>
  <c r="Y310" i="18" a="1"/>
  <c r="Y310" i="18" s="1"/>
  <c r="Z310" i="18" a="1"/>
  <c r="Z310" i="18" s="1"/>
  <c r="A311" i="18" a="1"/>
  <c r="A311" i="18" s="1"/>
  <c r="B311" i="18" a="1"/>
  <c r="B311" i="18" s="1"/>
  <c r="C311" i="18" a="1"/>
  <c r="C311" i="18" s="1"/>
  <c r="D311" i="18" a="1"/>
  <c r="D311" i="18" s="1"/>
  <c r="E311" i="18" a="1"/>
  <c r="E311" i="18" s="1"/>
  <c r="F311" i="18" a="1"/>
  <c r="F311" i="18" s="1"/>
  <c r="G311" i="18" a="1"/>
  <c r="G311" i="18" s="1"/>
  <c r="H311" i="18" a="1"/>
  <c r="H311" i="18" s="1"/>
  <c r="I311" i="18" a="1"/>
  <c r="I311" i="18" s="1"/>
  <c r="J311" i="18" a="1"/>
  <c r="J311" i="18" s="1"/>
  <c r="K311" i="18" a="1"/>
  <c r="K311" i="18" s="1"/>
  <c r="L311" i="18" a="1"/>
  <c r="L311" i="18" s="1"/>
  <c r="M311" i="18" a="1"/>
  <c r="M311" i="18" s="1"/>
  <c r="N311" i="18" a="1"/>
  <c r="N311" i="18" s="1"/>
  <c r="O311" i="18" a="1"/>
  <c r="O311" i="18" s="1"/>
  <c r="P311" i="18" a="1"/>
  <c r="P311" i="18" s="1"/>
  <c r="Q311" i="18" a="1"/>
  <c r="Q311" i="18" s="1"/>
  <c r="R311" i="18" a="1"/>
  <c r="R311" i="18" s="1"/>
  <c r="S311" i="18" a="1"/>
  <c r="S311" i="18" s="1"/>
  <c r="T311" i="18" a="1"/>
  <c r="T311" i="18" s="1"/>
  <c r="U311" i="18" a="1"/>
  <c r="U311" i="18" s="1"/>
  <c r="V311" i="18" a="1"/>
  <c r="V311" i="18" s="1"/>
  <c r="W311" i="18" a="1"/>
  <c r="W311" i="18" s="1"/>
  <c r="X311" i="18" a="1"/>
  <c r="X311" i="18" s="1"/>
  <c r="Y311" i="18" a="1"/>
  <c r="Y311" i="18" s="1"/>
  <c r="Z311" i="18" a="1"/>
  <c r="Z311" i="18" s="1"/>
  <c r="A312" i="18" a="1"/>
  <c r="A312" i="18" s="1"/>
  <c r="B312" i="18" a="1"/>
  <c r="B312" i="18" s="1"/>
  <c r="C312" i="18" a="1"/>
  <c r="C312" i="18" s="1"/>
  <c r="D312" i="18" a="1"/>
  <c r="D312" i="18" s="1"/>
  <c r="E312" i="18" a="1"/>
  <c r="E312" i="18" s="1"/>
  <c r="F312" i="18" a="1"/>
  <c r="F312" i="18" s="1"/>
  <c r="G312" i="18" a="1"/>
  <c r="G312" i="18" s="1"/>
  <c r="H312" i="18" a="1"/>
  <c r="H312" i="18" s="1"/>
  <c r="I312" i="18" a="1"/>
  <c r="I312" i="18" s="1"/>
  <c r="J312" i="18" a="1"/>
  <c r="J312" i="18" s="1"/>
  <c r="K312" i="18" a="1"/>
  <c r="K312" i="18" s="1"/>
  <c r="L312" i="18" a="1"/>
  <c r="L312" i="18" s="1"/>
  <c r="M312" i="18" a="1"/>
  <c r="M312" i="18" s="1"/>
  <c r="N312" i="18" a="1"/>
  <c r="N312" i="18" s="1"/>
  <c r="O312" i="18" a="1"/>
  <c r="O312" i="18" s="1"/>
  <c r="P312" i="18" a="1"/>
  <c r="P312" i="18" s="1"/>
  <c r="Q312" i="18" a="1"/>
  <c r="Q312" i="18" s="1"/>
  <c r="R312" i="18" a="1"/>
  <c r="R312" i="18" s="1"/>
  <c r="S312" i="18" a="1"/>
  <c r="S312" i="18" s="1"/>
  <c r="T312" i="18" a="1"/>
  <c r="T312" i="18" s="1"/>
  <c r="U312" i="18" a="1"/>
  <c r="U312" i="18" s="1"/>
  <c r="V312" i="18" a="1"/>
  <c r="V312" i="18" s="1"/>
  <c r="W312" i="18" a="1"/>
  <c r="W312" i="18" s="1"/>
  <c r="X312" i="18" a="1"/>
  <c r="X312" i="18" s="1"/>
  <c r="Y312" i="18" a="1"/>
  <c r="Y312" i="18" s="1"/>
  <c r="Z312" i="18" a="1"/>
  <c r="Z312" i="18" s="1"/>
  <c r="A313" i="18" a="1"/>
  <c r="A313" i="18" s="1"/>
  <c r="B313" i="18" a="1"/>
  <c r="B313" i="18" s="1"/>
  <c r="C313" i="18" a="1"/>
  <c r="C313" i="18" s="1"/>
  <c r="D313" i="18" a="1"/>
  <c r="D313" i="18" s="1"/>
  <c r="E313" i="18" a="1"/>
  <c r="E313" i="18" s="1"/>
  <c r="F313" i="18" a="1"/>
  <c r="F313" i="18" s="1"/>
  <c r="G313" i="18" a="1"/>
  <c r="G313" i="18" s="1"/>
  <c r="H313" i="18" a="1"/>
  <c r="H313" i="18" s="1"/>
  <c r="I313" i="18" a="1"/>
  <c r="I313" i="18" s="1"/>
  <c r="J313" i="18" a="1"/>
  <c r="J313" i="18" s="1"/>
  <c r="K313" i="18" a="1"/>
  <c r="K313" i="18" s="1"/>
  <c r="L313" i="18" a="1"/>
  <c r="L313" i="18" s="1"/>
  <c r="M313" i="18" a="1"/>
  <c r="M313" i="18" s="1"/>
  <c r="N313" i="18" a="1"/>
  <c r="N313" i="18" s="1"/>
  <c r="O313" i="18" a="1"/>
  <c r="O313" i="18" s="1"/>
  <c r="P313" i="18" a="1"/>
  <c r="P313" i="18" s="1"/>
  <c r="Q313" i="18" a="1"/>
  <c r="Q313" i="18" s="1"/>
  <c r="R313" i="18" a="1"/>
  <c r="R313" i="18" s="1"/>
  <c r="S313" i="18" a="1"/>
  <c r="S313" i="18" s="1"/>
  <c r="T313" i="18" a="1"/>
  <c r="T313" i="18" s="1"/>
  <c r="U313" i="18" a="1"/>
  <c r="U313" i="18" s="1"/>
  <c r="V313" i="18" a="1"/>
  <c r="V313" i="18" s="1"/>
  <c r="W313" i="18" a="1"/>
  <c r="W313" i="18" s="1"/>
  <c r="X313" i="18" a="1"/>
  <c r="X313" i="18" s="1"/>
  <c r="Y313" i="18" a="1"/>
  <c r="Y313" i="18" s="1"/>
  <c r="Z313" i="18" a="1"/>
  <c r="Z313" i="18" s="1"/>
  <c r="A314" i="18" a="1"/>
  <c r="A314" i="18" s="1"/>
  <c r="B314" i="18" a="1"/>
  <c r="B314" i="18" s="1"/>
  <c r="C314" i="18" a="1"/>
  <c r="C314" i="18" s="1"/>
  <c r="D314" i="18" a="1"/>
  <c r="D314" i="18" s="1"/>
  <c r="E314" i="18" a="1"/>
  <c r="E314" i="18" s="1"/>
  <c r="F314" i="18" a="1"/>
  <c r="F314" i="18" s="1"/>
  <c r="G314" i="18" a="1"/>
  <c r="G314" i="18" s="1"/>
  <c r="H314" i="18" a="1"/>
  <c r="H314" i="18" s="1"/>
  <c r="I314" i="18" a="1"/>
  <c r="I314" i="18" s="1"/>
  <c r="J314" i="18" a="1"/>
  <c r="J314" i="18" s="1"/>
  <c r="K314" i="18" a="1"/>
  <c r="K314" i="18" s="1"/>
  <c r="L314" i="18" a="1"/>
  <c r="L314" i="18" s="1"/>
  <c r="M314" i="18" a="1"/>
  <c r="M314" i="18" s="1"/>
  <c r="N314" i="18" a="1"/>
  <c r="N314" i="18" s="1"/>
  <c r="O314" i="18" a="1"/>
  <c r="O314" i="18" s="1"/>
  <c r="P314" i="18" a="1"/>
  <c r="P314" i="18" s="1"/>
  <c r="Q314" i="18" a="1"/>
  <c r="Q314" i="18" s="1"/>
  <c r="R314" i="18" a="1"/>
  <c r="R314" i="18" s="1"/>
  <c r="S314" i="18" a="1"/>
  <c r="S314" i="18" s="1"/>
  <c r="T314" i="18" a="1"/>
  <c r="T314" i="18" s="1"/>
  <c r="U314" i="18" a="1"/>
  <c r="U314" i="18" s="1"/>
  <c r="V314" i="18" a="1"/>
  <c r="V314" i="18" s="1"/>
  <c r="W314" i="18" a="1"/>
  <c r="W314" i="18" s="1"/>
  <c r="X314" i="18" a="1"/>
  <c r="X314" i="18" s="1"/>
  <c r="Y314" i="18" a="1"/>
  <c r="Y314" i="18" s="1"/>
  <c r="Z314" i="18" a="1"/>
  <c r="Z314" i="18" s="1"/>
  <c r="A315" i="18" a="1"/>
  <c r="A315" i="18" s="1"/>
  <c r="B315" i="18" a="1"/>
  <c r="B315" i="18" s="1"/>
  <c r="C315" i="18" a="1"/>
  <c r="C315" i="18" s="1"/>
  <c r="D315" i="18" a="1"/>
  <c r="D315" i="18" s="1"/>
  <c r="E315" i="18" a="1"/>
  <c r="E315" i="18" s="1"/>
  <c r="F315" i="18" a="1"/>
  <c r="F315" i="18" s="1"/>
  <c r="G315" i="18" a="1"/>
  <c r="G315" i="18" s="1"/>
  <c r="H315" i="18" a="1"/>
  <c r="H315" i="18" s="1"/>
  <c r="I315" i="18" a="1"/>
  <c r="I315" i="18" s="1"/>
  <c r="J315" i="18" a="1"/>
  <c r="J315" i="18" s="1"/>
  <c r="K315" i="18" a="1"/>
  <c r="K315" i="18" s="1"/>
  <c r="L315" i="18" a="1"/>
  <c r="L315" i="18" s="1"/>
  <c r="M315" i="18" a="1"/>
  <c r="M315" i="18" s="1"/>
  <c r="N315" i="18" a="1"/>
  <c r="N315" i="18" s="1"/>
  <c r="O315" i="18" a="1"/>
  <c r="O315" i="18" s="1"/>
  <c r="P315" i="18" a="1"/>
  <c r="P315" i="18" s="1"/>
  <c r="Q315" i="18" a="1"/>
  <c r="Q315" i="18" s="1"/>
  <c r="R315" i="18" a="1"/>
  <c r="R315" i="18" s="1"/>
  <c r="S315" i="18" a="1"/>
  <c r="S315" i="18" s="1"/>
  <c r="T315" i="18" a="1"/>
  <c r="T315" i="18" s="1"/>
  <c r="U315" i="18" a="1"/>
  <c r="U315" i="18" s="1"/>
  <c r="V315" i="18" a="1"/>
  <c r="V315" i="18" s="1"/>
  <c r="W315" i="18" a="1"/>
  <c r="W315" i="18" s="1"/>
  <c r="X315" i="18" a="1"/>
  <c r="X315" i="18" s="1"/>
  <c r="Y315" i="18" a="1"/>
  <c r="Y315" i="18" s="1"/>
  <c r="Z315" i="18" a="1"/>
  <c r="Z315" i="18" s="1"/>
  <c r="A316" i="18" a="1"/>
  <c r="A316" i="18" s="1"/>
  <c r="B316" i="18" a="1"/>
  <c r="B316" i="18" s="1"/>
  <c r="C316" i="18" a="1"/>
  <c r="C316" i="18" s="1"/>
  <c r="D316" i="18" a="1"/>
  <c r="D316" i="18" s="1"/>
  <c r="E316" i="18" a="1"/>
  <c r="E316" i="18" s="1"/>
  <c r="F316" i="18" a="1"/>
  <c r="F316" i="18" s="1"/>
  <c r="G316" i="18" a="1"/>
  <c r="G316" i="18" s="1"/>
  <c r="H316" i="18" a="1"/>
  <c r="H316" i="18" s="1"/>
  <c r="I316" i="18" a="1"/>
  <c r="I316" i="18" s="1"/>
  <c r="J316" i="18" a="1"/>
  <c r="J316" i="18" s="1"/>
  <c r="K316" i="18" a="1"/>
  <c r="K316" i="18" s="1"/>
  <c r="L316" i="18" a="1"/>
  <c r="L316" i="18" s="1"/>
  <c r="M316" i="18" a="1"/>
  <c r="M316" i="18" s="1"/>
  <c r="N316" i="18" a="1"/>
  <c r="N316" i="18" s="1"/>
  <c r="O316" i="18" a="1"/>
  <c r="O316" i="18" s="1"/>
  <c r="P316" i="18" a="1"/>
  <c r="P316" i="18" s="1"/>
  <c r="Q316" i="18" a="1"/>
  <c r="Q316" i="18" s="1"/>
  <c r="R316" i="18" a="1"/>
  <c r="R316" i="18" s="1"/>
  <c r="S316" i="18" a="1"/>
  <c r="S316" i="18" s="1"/>
  <c r="T316" i="18" a="1"/>
  <c r="T316" i="18" s="1"/>
  <c r="U316" i="18" a="1"/>
  <c r="U316" i="18" s="1"/>
  <c r="V316" i="18" a="1"/>
  <c r="V316" i="18" s="1"/>
  <c r="W316" i="18" a="1"/>
  <c r="W316" i="18" s="1"/>
  <c r="X316" i="18" a="1"/>
  <c r="X316" i="18" s="1"/>
  <c r="Y316" i="18" a="1"/>
  <c r="Y316" i="18" s="1"/>
  <c r="Z316" i="18" a="1"/>
  <c r="Z316" i="18" s="1"/>
  <c r="A317" i="18" a="1"/>
  <c r="A317" i="18" s="1"/>
  <c r="B317" i="18" a="1"/>
  <c r="B317" i="18" s="1"/>
  <c r="C317" i="18" a="1"/>
  <c r="C317" i="18" s="1"/>
  <c r="D317" i="18" a="1"/>
  <c r="D317" i="18" s="1"/>
  <c r="E317" i="18" a="1"/>
  <c r="E317" i="18" s="1"/>
  <c r="F317" i="18" a="1"/>
  <c r="F317" i="18" s="1"/>
  <c r="G317" i="18" a="1"/>
  <c r="G317" i="18" s="1"/>
  <c r="H317" i="18" a="1"/>
  <c r="H317" i="18" s="1"/>
  <c r="I317" i="18" a="1"/>
  <c r="I317" i="18" s="1"/>
  <c r="J317" i="18" a="1"/>
  <c r="J317" i="18" s="1"/>
  <c r="K317" i="18" a="1"/>
  <c r="K317" i="18" s="1"/>
  <c r="L317" i="18" a="1"/>
  <c r="L317" i="18" s="1"/>
  <c r="M317" i="18" a="1"/>
  <c r="M317" i="18" s="1"/>
  <c r="N317" i="18" a="1"/>
  <c r="N317" i="18" s="1"/>
  <c r="O317" i="18" a="1"/>
  <c r="O317" i="18" s="1"/>
  <c r="P317" i="18" a="1"/>
  <c r="P317" i="18" s="1"/>
  <c r="Q317" i="18" a="1"/>
  <c r="Q317" i="18" s="1"/>
  <c r="R317" i="18" a="1"/>
  <c r="R317" i="18" s="1"/>
  <c r="S317" i="18" a="1"/>
  <c r="S317" i="18" s="1"/>
  <c r="T317" i="18" a="1"/>
  <c r="T317" i="18" s="1"/>
  <c r="U317" i="18" a="1"/>
  <c r="U317" i="18" s="1"/>
  <c r="V317" i="18" a="1"/>
  <c r="V317" i="18" s="1"/>
  <c r="W317" i="18" a="1"/>
  <c r="W317" i="18" s="1"/>
  <c r="X317" i="18" a="1"/>
  <c r="X317" i="18" s="1"/>
  <c r="Y317" i="18" a="1"/>
  <c r="Y317" i="18" s="1"/>
  <c r="Z317" i="18" a="1"/>
  <c r="Z317" i="18" s="1"/>
  <c r="A318" i="18" a="1"/>
  <c r="A318" i="18" s="1"/>
  <c r="B318" i="18" a="1"/>
  <c r="B318" i="18" s="1"/>
  <c r="C318" i="18" a="1"/>
  <c r="C318" i="18" s="1"/>
  <c r="D318" i="18" a="1"/>
  <c r="D318" i="18" s="1"/>
  <c r="E318" i="18" a="1"/>
  <c r="E318" i="18" s="1"/>
  <c r="F318" i="18" a="1"/>
  <c r="F318" i="18" s="1"/>
  <c r="G318" i="18" a="1"/>
  <c r="G318" i="18" s="1"/>
  <c r="H318" i="18" a="1"/>
  <c r="H318" i="18" s="1"/>
  <c r="I318" i="18" a="1"/>
  <c r="I318" i="18" s="1"/>
  <c r="J318" i="18" a="1"/>
  <c r="J318" i="18" s="1"/>
  <c r="K318" i="18" a="1"/>
  <c r="K318" i="18" s="1"/>
  <c r="L318" i="18" a="1"/>
  <c r="L318" i="18" s="1"/>
  <c r="M318" i="18" a="1"/>
  <c r="M318" i="18" s="1"/>
  <c r="N318" i="18" a="1"/>
  <c r="N318" i="18" s="1"/>
  <c r="O318" i="18" a="1"/>
  <c r="O318" i="18" s="1"/>
  <c r="P318" i="18" a="1"/>
  <c r="P318" i="18" s="1"/>
  <c r="Q318" i="18" a="1"/>
  <c r="Q318" i="18" s="1"/>
  <c r="R318" i="18" a="1"/>
  <c r="R318" i="18" s="1"/>
  <c r="S318" i="18" a="1"/>
  <c r="S318" i="18" s="1"/>
  <c r="T318" i="18" a="1"/>
  <c r="T318" i="18" s="1"/>
  <c r="U318" i="18" a="1"/>
  <c r="U318" i="18" s="1"/>
  <c r="V318" i="18" a="1"/>
  <c r="V318" i="18" s="1"/>
  <c r="W318" i="18" a="1"/>
  <c r="W318" i="18" s="1"/>
  <c r="X318" i="18" a="1"/>
  <c r="X318" i="18" s="1"/>
  <c r="Y318" i="18" a="1"/>
  <c r="Y318" i="18" s="1"/>
  <c r="Z318" i="18" a="1"/>
  <c r="Z318" i="18" s="1"/>
  <c r="A319" i="18" a="1"/>
  <c r="A319" i="18" s="1"/>
  <c r="B319" i="18" a="1"/>
  <c r="B319" i="18" s="1"/>
  <c r="C319" i="18" a="1"/>
  <c r="C319" i="18" s="1"/>
  <c r="D319" i="18" a="1"/>
  <c r="D319" i="18" s="1"/>
  <c r="E319" i="18" a="1"/>
  <c r="E319" i="18" s="1"/>
  <c r="F319" i="18" a="1"/>
  <c r="F319" i="18" s="1"/>
  <c r="G319" i="18" a="1"/>
  <c r="G319" i="18" s="1"/>
  <c r="H319" i="18" a="1"/>
  <c r="H319" i="18" s="1"/>
  <c r="I319" i="18" a="1"/>
  <c r="I319" i="18" s="1"/>
  <c r="J319" i="18" a="1"/>
  <c r="J319" i="18" s="1"/>
  <c r="K319" i="18" a="1"/>
  <c r="K319" i="18" s="1"/>
  <c r="L319" i="18" a="1"/>
  <c r="L319" i="18" s="1"/>
  <c r="M319" i="18" a="1"/>
  <c r="M319" i="18" s="1"/>
  <c r="N319" i="18" a="1"/>
  <c r="N319" i="18" s="1"/>
  <c r="O319" i="18" a="1"/>
  <c r="O319" i="18" s="1"/>
  <c r="P319" i="18" a="1"/>
  <c r="P319" i="18" s="1"/>
  <c r="Q319" i="18" a="1"/>
  <c r="Q319" i="18" s="1"/>
  <c r="R319" i="18" a="1"/>
  <c r="R319" i="18" s="1"/>
  <c r="S319" i="18" a="1"/>
  <c r="S319" i="18" s="1"/>
  <c r="T319" i="18" a="1"/>
  <c r="T319" i="18" s="1"/>
  <c r="U319" i="18" a="1"/>
  <c r="U319" i="18" s="1"/>
  <c r="V319" i="18" a="1"/>
  <c r="V319" i="18" s="1"/>
  <c r="W319" i="18" a="1"/>
  <c r="W319" i="18" s="1"/>
  <c r="X319" i="18" a="1"/>
  <c r="X319" i="18" s="1"/>
  <c r="Y319" i="18" a="1"/>
  <c r="Y319" i="18" s="1"/>
  <c r="Z319" i="18" a="1"/>
  <c r="Z319" i="18" s="1"/>
  <c r="A320" i="18" a="1"/>
  <c r="A320" i="18" s="1"/>
  <c r="B320" i="18" a="1"/>
  <c r="B320" i="18" s="1"/>
  <c r="C320" i="18" a="1"/>
  <c r="C320" i="18" s="1"/>
  <c r="D320" i="18" a="1"/>
  <c r="D320" i="18" s="1"/>
  <c r="E320" i="18" a="1"/>
  <c r="E320" i="18" s="1"/>
  <c r="F320" i="18" a="1"/>
  <c r="F320" i="18" s="1"/>
  <c r="G320" i="18" a="1"/>
  <c r="G320" i="18" s="1"/>
  <c r="H320" i="18" a="1"/>
  <c r="H320" i="18" s="1"/>
  <c r="I320" i="18" a="1"/>
  <c r="I320" i="18" s="1"/>
  <c r="J320" i="18" a="1"/>
  <c r="J320" i="18" s="1"/>
  <c r="K320" i="18" a="1"/>
  <c r="K320" i="18" s="1"/>
  <c r="L320" i="18" a="1"/>
  <c r="L320" i="18" s="1"/>
  <c r="M320" i="18" a="1"/>
  <c r="M320" i="18" s="1"/>
  <c r="N320" i="18" a="1"/>
  <c r="N320" i="18" s="1"/>
  <c r="O320" i="18" a="1"/>
  <c r="O320" i="18" s="1"/>
  <c r="P320" i="18" a="1"/>
  <c r="P320" i="18" s="1"/>
  <c r="Q320" i="18" a="1"/>
  <c r="Q320" i="18" s="1"/>
  <c r="R320" i="18" a="1"/>
  <c r="R320" i="18" s="1"/>
  <c r="S320" i="18" a="1"/>
  <c r="S320" i="18" s="1"/>
  <c r="T320" i="18" a="1"/>
  <c r="T320" i="18" s="1"/>
  <c r="U320" i="18" a="1"/>
  <c r="U320" i="18" s="1"/>
  <c r="V320" i="18" a="1"/>
  <c r="V320" i="18" s="1"/>
  <c r="W320" i="18" a="1"/>
  <c r="W320" i="18" s="1"/>
  <c r="X320" i="18" a="1"/>
  <c r="X320" i="18" s="1"/>
  <c r="Y320" i="18" a="1"/>
  <c r="Y320" i="18" s="1"/>
  <c r="Z320" i="18" a="1"/>
  <c r="Z320" i="18" s="1"/>
  <c r="A321" i="18" a="1"/>
  <c r="A321" i="18" s="1"/>
  <c r="B321" i="18" a="1"/>
  <c r="B321" i="18" s="1"/>
  <c r="C321" i="18" a="1"/>
  <c r="C321" i="18" s="1"/>
  <c r="D321" i="18" a="1"/>
  <c r="D321" i="18" s="1"/>
  <c r="E321" i="18" a="1"/>
  <c r="E321" i="18" s="1"/>
  <c r="F321" i="18" a="1"/>
  <c r="F321" i="18" s="1"/>
  <c r="G321" i="18" a="1"/>
  <c r="G321" i="18" s="1"/>
  <c r="H321" i="18" a="1"/>
  <c r="H321" i="18" s="1"/>
  <c r="I321" i="18" a="1"/>
  <c r="I321" i="18" s="1"/>
  <c r="J321" i="18" a="1"/>
  <c r="J321" i="18" s="1"/>
  <c r="K321" i="18" a="1"/>
  <c r="K321" i="18" s="1"/>
  <c r="L321" i="18" a="1"/>
  <c r="L321" i="18" s="1"/>
  <c r="M321" i="18" a="1"/>
  <c r="M321" i="18" s="1"/>
  <c r="N321" i="18" a="1"/>
  <c r="N321" i="18" s="1"/>
  <c r="O321" i="18" a="1"/>
  <c r="O321" i="18" s="1"/>
  <c r="P321" i="18" a="1"/>
  <c r="P321" i="18" s="1"/>
  <c r="Q321" i="18" a="1"/>
  <c r="Q321" i="18" s="1"/>
  <c r="R321" i="18" a="1"/>
  <c r="R321" i="18" s="1"/>
  <c r="S321" i="18" a="1"/>
  <c r="S321" i="18" s="1"/>
  <c r="T321" i="18" a="1"/>
  <c r="T321" i="18" s="1"/>
  <c r="U321" i="18" a="1"/>
  <c r="U321" i="18" s="1"/>
  <c r="V321" i="18" a="1"/>
  <c r="V321" i="18" s="1"/>
  <c r="W321" i="18" a="1"/>
  <c r="W321" i="18" s="1"/>
  <c r="X321" i="18" a="1"/>
  <c r="X321" i="18" s="1"/>
  <c r="Y321" i="18" a="1"/>
  <c r="Y321" i="18" s="1"/>
  <c r="Z321" i="18" a="1"/>
  <c r="Z321" i="18" s="1"/>
  <c r="A322" i="18" a="1"/>
  <c r="A322" i="18" s="1"/>
  <c r="B322" i="18" a="1"/>
  <c r="B322" i="18" s="1"/>
  <c r="C322" i="18" a="1"/>
  <c r="C322" i="18" s="1"/>
  <c r="D322" i="18" a="1"/>
  <c r="D322" i="18" s="1"/>
  <c r="E322" i="18" a="1"/>
  <c r="E322" i="18" s="1"/>
  <c r="F322" i="18" a="1"/>
  <c r="F322" i="18" s="1"/>
  <c r="G322" i="18" a="1"/>
  <c r="G322" i="18" s="1"/>
  <c r="H322" i="18" a="1"/>
  <c r="H322" i="18" s="1"/>
  <c r="I322" i="18" a="1"/>
  <c r="I322" i="18" s="1"/>
  <c r="J322" i="18" a="1"/>
  <c r="J322" i="18" s="1"/>
  <c r="K322" i="18" a="1"/>
  <c r="K322" i="18" s="1"/>
  <c r="L322" i="18" a="1"/>
  <c r="L322" i="18" s="1"/>
  <c r="M322" i="18" a="1"/>
  <c r="M322" i="18" s="1"/>
  <c r="N322" i="18" a="1"/>
  <c r="N322" i="18" s="1"/>
  <c r="O322" i="18" a="1"/>
  <c r="O322" i="18" s="1"/>
  <c r="P322" i="18" a="1"/>
  <c r="P322" i="18" s="1"/>
  <c r="Q322" i="18" a="1"/>
  <c r="Q322" i="18" s="1"/>
  <c r="R322" i="18" a="1"/>
  <c r="R322" i="18" s="1"/>
  <c r="S322" i="18" a="1"/>
  <c r="S322" i="18" s="1"/>
  <c r="T322" i="18" a="1"/>
  <c r="T322" i="18" s="1"/>
  <c r="U322" i="18" a="1"/>
  <c r="U322" i="18" s="1"/>
  <c r="V322" i="18" a="1"/>
  <c r="V322" i="18" s="1"/>
  <c r="W322" i="18" a="1"/>
  <c r="W322" i="18" s="1"/>
  <c r="X322" i="18" a="1"/>
  <c r="X322" i="18" s="1"/>
  <c r="Y322" i="18" a="1"/>
  <c r="Y322" i="18" s="1"/>
  <c r="Z322" i="18" a="1"/>
  <c r="Z322" i="18" s="1"/>
  <c r="A323" i="18" a="1"/>
  <c r="A323" i="18" s="1"/>
  <c r="B323" i="18" a="1"/>
  <c r="B323" i="18" s="1"/>
  <c r="C323" i="18" a="1"/>
  <c r="C323" i="18" s="1"/>
  <c r="D323" i="18" a="1"/>
  <c r="D323" i="18" s="1"/>
  <c r="E323" i="18" a="1"/>
  <c r="E323" i="18" s="1"/>
  <c r="F323" i="18" a="1"/>
  <c r="F323" i="18" s="1"/>
  <c r="G323" i="18" a="1"/>
  <c r="G323" i="18" s="1"/>
  <c r="H323" i="18" a="1"/>
  <c r="H323" i="18" s="1"/>
  <c r="I323" i="18" a="1"/>
  <c r="I323" i="18" s="1"/>
  <c r="J323" i="18" a="1"/>
  <c r="J323" i="18" s="1"/>
  <c r="K323" i="18" a="1"/>
  <c r="K323" i="18" s="1"/>
  <c r="L323" i="18" a="1"/>
  <c r="L323" i="18" s="1"/>
  <c r="M323" i="18" a="1"/>
  <c r="M323" i="18" s="1"/>
  <c r="N323" i="18" a="1"/>
  <c r="N323" i="18" s="1"/>
  <c r="O323" i="18" a="1"/>
  <c r="O323" i="18" s="1"/>
  <c r="P323" i="18" a="1"/>
  <c r="P323" i="18" s="1"/>
  <c r="Q323" i="18" a="1"/>
  <c r="Q323" i="18" s="1"/>
  <c r="R323" i="18" a="1"/>
  <c r="R323" i="18" s="1"/>
  <c r="S323" i="18" a="1"/>
  <c r="S323" i="18" s="1"/>
  <c r="T323" i="18" a="1"/>
  <c r="T323" i="18" s="1"/>
  <c r="U323" i="18" a="1"/>
  <c r="U323" i="18" s="1"/>
  <c r="V323" i="18" a="1"/>
  <c r="V323" i="18" s="1"/>
  <c r="W323" i="18" a="1"/>
  <c r="W323" i="18" s="1"/>
  <c r="X323" i="18" a="1"/>
  <c r="X323" i="18" s="1"/>
  <c r="Y323" i="18" a="1"/>
  <c r="Y323" i="18" s="1"/>
  <c r="Z323" i="18" a="1"/>
  <c r="Z323" i="18" s="1"/>
  <c r="A324" i="18" a="1"/>
  <c r="A324" i="18" s="1"/>
  <c r="B324" i="18" a="1"/>
  <c r="B324" i="18" s="1"/>
  <c r="C324" i="18" a="1"/>
  <c r="C324" i="18" s="1"/>
  <c r="D324" i="18" a="1"/>
  <c r="D324" i="18" s="1"/>
  <c r="E324" i="18" a="1"/>
  <c r="E324" i="18" s="1"/>
  <c r="F324" i="18" a="1"/>
  <c r="F324" i="18" s="1"/>
  <c r="G324" i="18" a="1"/>
  <c r="G324" i="18" s="1"/>
  <c r="H324" i="18" a="1"/>
  <c r="H324" i="18" s="1"/>
  <c r="I324" i="18" a="1"/>
  <c r="I324" i="18" s="1"/>
  <c r="J324" i="18" a="1"/>
  <c r="J324" i="18" s="1"/>
  <c r="K324" i="18" a="1"/>
  <c r="K324" i="18" s="1"/>
  <c r="L324" i="18" a="1"/>
  <c r="L324" i="18" s="1"/>
  <c r="M324" i="18" a="1"/>
  <c r="M324" i="18" s="1"/>
  <c r="N324" i="18" a="1"/>
  <c r="N324" i="18" s="1"/>
  <c r="O324" i="18" a="1"/>
  <c r="O324" i="18" s="1"/>
  <c r="P324" i="18" a="1"/>
  <c r="P324" i="18" s="1"/>
  <c r="Q324" i="18" a="1"/>
  <c r="Q324" i="18" s="1"/>
  <c r="R324" i="18" a="1"/>
  <c r="R324" i="18" s="1"/>
  <c r="S324" i="18" a="1"/>
  <c r="S324" i="18" s="1"/>
  <c r="T324" i="18" a="1"/>
  <c r="T324" i="18" s="1"/>
  <c r="U324" i="18" a="1"/>
  <c r="U324" i="18" s="1"/>
  <c r="V324" i="18" a="1"/>
  <c r="V324" i="18" s="1"/>
  <c r="W324" i="18" a="1"/>
  <c r="W324" i="18" s="1"/>
  <c r="X324" i="18" a="1"/>
  <c r="X324" i="18" s="1"/>
  <c r="Y324" i="18" a="1"/>
  <c r="Y324" i="18" s="1"/>
  <c r="Z324" i="18" a="1"/>
  <c r="Z324" i="18" s="1"/>
  <c r="A325" i="18" a="1"/>
  <c r="A325" i="18" s="1"/>
  <c r="B325" i="18" a="1"/>
  <c r="B325" i="18" s="1"/>
  <c r="C325" i="18" a="1"/>
  <c r="C325" i="18" s="1"/>
  <c r="D325" i="18" a="1"/>
  <c r="D325" i="18" s="1"/>
  <c r="E325" i="18" a="1"/>
  <c r="E325" i="18" s="1"/>
  <c r="F325" i="18" a="1"/>
  <c r="F325" i="18" s="1"/>
  <c r="G325" i="18" a="1"/>
  <c r="G325" i="18" s="1"/>
  <c r="H325" i="18" a="1"/>
  <c r="H325" i="18" s="1"/>
  <c r="I325" i="18" a="1"/>
  <c r="I325" i="18" s="1"/>
  <c r="J325" i="18" a="1"/>
  <c r="J325" i="18" s="1"/>
  <c r="K325" i="18" a="1"/>
  <c r="K325" i="18" s="1"/>
  <c r="L325" i="18" a="1"/>
  <c r="L325" i="18" s="1"/>
  <c r="M325" i="18" a="1"/>
  <c r="M325" i="18" s="1"/>
  <c r="N325" i="18" a="1"/>
  <c r="N325" i="18" s="1"/>
  <c r="O325" i="18" a="1"/>
  <c r="O325" i="18" s="1"/>
  <c r="P325" i="18" a="1"/>
  <c r="P325" i="18" s="1"/>
  <c r="Q325" i="18" a="1"/>
  <c r="Q325" i="18" s="1"/>
  <c r="R325" i="18" a="1"/>
  <c r="R325" i="18" s="1"/>
  <c r="S325" i="18" a="1"/>
  <c r="S325" i="18" s="1"/>
  <c r="T325" i="18" a="1"/>
  <c r="T325" i="18" s="1"/>
  <c r="U325" i="18" a="1"/>
  <c r="U325" i="18" s="1"/>
  <c r="V325" i="18" a="1"/>
  <c r="V325" i="18" s="1"/>
  <c r="W325" i="18" a="1"/>
  <c r="W325" i="18" s="1"/>
  <c r="X325" i="18" a="1"/>
  <c r="X325" i="18" s="1"/>
  <c r="Y325" i="18" a="1"/>
  <c r="Y325" i="18" s="1"/>
  <c r="Z325" i="18" a="1"/>
  <c r="Z325" i="18" s="1"/>
  <c r="A326" i="18" a="1"/>
  <c r="A326" i="18" s="1"/>
  <c r="B326" i="18" a="1"/>
  <c r="B326" i="18" s="1"/>
  <c r="C326" i="18" a="1"/>
  <c r="C326" i="18" s="1"/>
  <c r="D326" i="18" a="1"/>
  <c r="D326" i="18" s="1"/>
  <c r="E326" i="18" a="1"/>
  <c r="E326" i="18" s="1"/>
  <c r="F326" i="18" a="1"/>
  <c r="F326" i="18" s="1"/>
  <c r="G326" i="18" a="1"/>
  <c r="G326" i="18" s="1"/>
  <c r="H326" i="18" a="1"/>
  <c r="H326" i="18" s="1"/>
  <c r="I326" i="18" a="1"/>
  <c r="I326" i="18" s="1"/>
  <c r="J326" i="18" a="1"/>
  <c r="J326" i="18" s="1"/>
  <c r="K326" i="18" a="1"/>
  <c r="K326" i="18" s="1"/>
  <c r="L326" i="18" a="1"/>
  <c r="L326" i="18" s="1"/>
  <c r="M326" i="18" a="1"/>
  <c r="M326" i="18" s="1"/>
  <c r="N326" i="18" a="1"/>
  <c r="N326" i="18" s="1"/>
  <c r="O326" i="18" a="1"/>
  <c r="O326" i="18" s="1"/>
  <c r="P326" i="18" a="1"/>
  <c r="P326" i="18" s="1"/>
  <c r="Q326" i="18" a="1"/>
  <c r="Q326" i="18" s="1"/>
  <c r="R326" i="18" a="1"/>
  <c r="R326" i="18" s="1"/>
  <c r="S326" i="18" a="1"/>
  <c r="S326" i="18" s="1"/>
  <c r="T326" i="18" a="1"/>
  <c r="T326" i="18" s="1"/>
  <c r="U326" i="18" a="1"/>
  <c r="U326" i="18" s="1"/>
  <c r="V326" i="18" a="1"/>
  <c r="V326" i="18" s="1"/>
  <c r="W326" i="18" a="1"/>
  <c r="W326" i="18" s="1"/>
  <c r="X326" i="18" a="1"/>
  <c r="X326" i="18" s="1"/>
  <c r="Y326" i="18" a="1"/>
  <c r="Y326" i="18" s="1"/>
  <c r="Z326" i="18" a="1"/>
  <c r="Z326" i="18" s="1"/>
  <c r="A327" i="18" a="1"/>
  <c r="A327" i="18" s="1"/>
  <c r="B327" i="18" a="1"/>
  <c r="B327" i="18" s="1"/>
  <c r="C327" i="18" a="1"/>
  <c r="C327" i="18" s="1"/>
  <c r="D327" i="18" a="1"/>
  <c r="D327" i="18" s="1"/>
  <c r="E327" i="18" a="1"/>
  <c r="E327" i="18" s="1"/>
  <c r="F327" i="18" a="1"/>
  <c r="F327" i="18" s="1"/>
  <c r="G327" i="18" a="1"/>
  <c r="G327" i="18" s="1"/>
  <c r="H327" i="18" a="1"/>
  <c r="H327" i="18" s="1"/>
  <c r="I327" i="18" a="1"/>
  <c r="I327" i="18" s="1"/>
  <c r="J327" i="18" a="1"/>
  <c r="J327" i="18" s="1"/>
  <c r="K327" i="18" a="1"/>
  <c r="K327" i="18" s="1"/>
  <c r="L327" i="18" a="1"/>
  <c r="L327" i="18" s="1"/>
  <c r="M327" i="18" a="1"/>
  <c r="M327" i="18" s="1"/>
  <c r="N327" i="18" a="1"/>
  <c r="N327" i="18" s="1"/>
  <c r="O327" i="18" a="1"/>
  <c r="O327" i="18" s="1"/>
  <c r="P327" i="18" a="1"/>
  <c r="P327" i="18" s="1"/>
  <c r="Q327" i="18" a="1"/>
  <c r="Q327" i="18" s="1"/>
  <c r="R327" i="18" a="1"/>
  <c r="R327" i="18" s="1"/>
  <c r="S327" i="18" a="1"/>
  <c r="S327" i="18" s="1"/>
  <c r="T327" i="18" a="1"/>
  <c r="T327" i="18" s="1"/>
  <c r="U327" i="18" a="1"/>
  <c r="U327" i="18" s="1"/>
  <c r="V327" i="18" a="1"/>
  <c r="V327" i="18" s="1"/>
  <c r="W327" i="18" a="1"/>
  <c r="W327" i="18" s="1"/>
  <c r="X327" i="18" a="1"/>
  <c r="X327" i="18" s="1"/>
  <c r="Y327" i="18" a="1"/>
  <c r="Y327" i="18" s="1"/>
  <c r="Z327" i="18" a="1"/>
  <c r="Z327" i="18" s="1"/>
  <c r="A328" i="18" a="1"/>
  <c r="A328" i="18" s="1"/>
  <c r="B328" i="18" a="1"/>
  <c r="B328" i="18" s="1"/>
  <c r="C328" i="18" a="1"/>
  <c r="C328" i="18" s="1"/>
  <c r="D328" i="18" a="1"/>
  <c r="D328" i="18" s="1"/>
  <c r="E328" i="18" a="1"/>
  <c r="E328" i="18" s="1"/>
  <c r="F328" i="18" a="1"/>
  <c r="F328" i="18" s="1"/>
  <c r="G328" i="18" a="1"/>
  <c r="G328" i="18" s="1"/>
  <c r="H328" i="18" a="1"/>
  <c r="H328" i="18" s="1"/>
  <c r="I328" i="18" a="1"/>
  <c r="I328" i="18" s="1"/>
  <c r="J328" i="18" a="1"/>
  <c r="J328" i="18" s="1"/>
  <c r="K328" i="18" a="1"/>
  <c r="K328" i="18" s="1"/>
  <c r="L328" i="18" a="1"/>
  <c r="L328" i="18" s="1"/>
  <c r="M328" i="18" a="1"/>
  <c r="M328" i="18" s="1"/>
  <c r="N328" i="18" a="1"/>
  <c r="N328" i="18" s="1"/>
  <c r="O328" i="18" a="1"/>
  <c r="O328" i="18" s="1"/>
  <c r="P328" i="18" a="1"/>
  <c r="P328" i="18" s="1"/>
  <c r="Q328" i="18" a="1"/>
  <c r="Q328" i="18" s="1"/>
  <c r="R328" i="18" a="1"/>
  <c r="R328" i="18" s="1"/>
  <c r="S328" i="18" a="1"/>
  <c r="S328" i="18" s="1"/>
  <c r="T328" i="18" a="1"/>
  <c r="T328" i="18" s="1"/>
  <c r="U328" i="18" a="1"/>
  <c r="U328" i="18" s="1"/>
  <c r="V328" i="18" a="1"/>
  <c r="V328" i="18" s="1"/>
  <c r="W328" i="18" a="1"/>
  <c r="W328" i="18" s="1"/>
  <c r="X328" i="18" a="1"/>
  <c r="X328" i="18" s="1"/>
  <c r="Y328" i="18" a="1"/>
  <c r="Y328" i="18" s="1"/>
  <c r="Z328" i="18" a="1"/>
  <c r="Z328" i="18" s="1"/>
  <c r="A329" i="18" a="1"/>
  <c r="A329" i="18" s="1"/>
  <c r="B329" i="18" a="1"/>
  <c r="B329" i="18" s="1"/>
  <c r="C329" i="18" a="1"/>
  <c r="C329" i="18" s="1"/>
  <c r="D329" i="18" a="1"/>
  <c r="D329" i="18" s="1"/>
  <c r="E329" i="18" a="1"/>
  <c r="E329" i="18" s="1"/>
  <c r="F329" i="18" a="1"/>
  <c r="F329" i="18" s="1"/>
  <c r="G329" i="18" a="1"/>
  <c r="G329" i="18" s="1"/>
  <c r="H329" i="18" a="1"/>
  <c r="H329" i="18" s="1"/>
  <c r="I329" i="18" a="1"/>
  <c r="I329" i="18" s="1"/>
  <c r="J329" i="18" a="1"/>
  <c r="J329" i="18" s="1"/>
  <c r="K329" i="18" a="1"/>
  <c r="K329" i="18" s="1"/>
  <c r="L329" i="18" a="1"/>
  <c r="L329" i="18" s="1"/>
  <c r="M329" i="18" a="1"/>
  <c r="M329" i="18" s="1"/>
  <c r="N329" i="18" a="1"/>
  <c r="N329" i="18" s="1"/>
  <c r="O329" i="18" a="1"/>
  <c r="O329" i="18" s="1"/>
  <c r="P329" i="18" a="1"/>
  <c r="P329" i="18" s="1"/>
  <c r="Q329" i="18" a="1"/>
  <c r="Q329" i="18" s="1"/>
  <c r="R329" i="18" a="1"/>
  <c r="R329" i="18" s="1"/>
  <c r="S329" i="18" a="1"/>
  <c r="S329" i="18" s="1"/>
  <c r="T329" i="18" a="1"/>
  <c r="T329" i="18" s="1"/>
  <c r="U329" i="18" a="1"/>
  <c r="U329" i="18" s="1"/>
  <c r="V329" i="18" a="1"/>
  <c r="V329" i="18" s="1"/>
  <c r="W329" i="18" a="1"/>
  <c r="W329" i="18" s="1"/>
  <c r="X329" i="18" a="1"/>
  <c r="X329" i="18" s="1"/>
  <c r="Y329" i="18" a="1"/>
  <c r="Y329" i="18" s="1"/>
  <c r="Z329" i="18" a="1"/>
  <c r="Z329" i="18" s="1"/>
  <c r="A330" i="18" a="1"/>
  <c r="A330" i="18" s="1"/>
  <c r="B330" i="18" a="1"/>
  <c r="B330" i="18" s="1"/>
  <c r="C330" i="18" a="1"/>
  <c r="C330" i="18" s="1"/>
  <c r="D330" i="18" a="1"/>
  <c r="D330" i="18" s="1"/>
  <c r="E330" i="18" a="1"/>
  <c r="E330" i="18" s="1"/>
  <c r="F330" i="18" a="1"/>
  <c r="F330" i="18" s="1"/>
  <c r="G330" i="18" a="1"/>
  <c r="G330" i="18" s="1"/>
  <c r="H330" i="18" a="1"/>
  <c r="H330" i="18" s="1"/>
  <c r="I330" i="18" a="1"/>
  <c r="I330" i="18" s="1"/>
  <c r="J330" i="18" a="1"/>
  <c r="J330" i="18" s="1"/>
  <c r="K330" i="18" a="1"/>
  <c r="K330" i="18" s="1"/>
  <c r="L330" i="18" a="1"/>
  <c r="L330" i="18" s="1"/>
  <c r="M330" i="18" a="1"/>
  <c r="M330" i="18" s="1"/>
  <c r="N330" i="18" a="1"/>
  <c r="N330" i="18" s="1"/>
  <c r="O330" i="18" a="1"/>
  <c r="O330" i="18" s="1"/>
  <c r="P330" i="18" a="1"/>
  <c r="P330" i="18" s="1"/>
  <c r="Q330" i="18" a="1"/>
  <c r="Q330" i="18" s="1"/>
  <c r="R330" i="18" a="1"/>
  <c r="R330" i="18" s="1"/>
  <c r="S330" i="18" a="1"/>
  <c r="S330" i="18" s="1"/>
  <c r="T330" i="18" a="1"/>
  <c r="T330" i="18" s="1"/>
  <c r="U330" i="18" a="1"/>
  <c r="U330" i="18" s="1"/>
  <c r="V330" i="18" a="1"/>
  <c r="V330" i="18" s="1"/>
  <c r="W330" i="18" a="1"/>
  <c r="W330" i="18" s="1"/>
  <c r="X330" i="18" a="1"/>
  <c r="X330" i="18" s="1"/>
  <c r="Y330" i="18" a="1"/>
  <c r="Y330" i="18" s="1"/>
  <c r="Z330" i="18" a="1"/>
  <c r="Z330" i="18" s="1"/>
  <c r="A331" i="18" a="1"/>
  <c r="A331" i="18" s="1"/>
  <c r="B331" i="18" a="1"/>
  <c r="B331" i="18" s="1"/>
  <c r="C331" i="18" a="1"/>
  <c r="C331" i="18" s="1"/>
  <c r="D331" i="18" a="1"/>
  <c r="D331" i="18" s="1"/>
  <c r="E331" i="18" a="1"/>
  <c r="E331" i="18" s="1"/>
  <c r="F331" i="18" a="1"/>
  <c r="F331" i="18" s="1"/>
  <c r="G331" i="18" a="1"/>
  <c r="G331" i="18" s="1"/>
  <c r="H331" i="18" a="1"/>
  <c r="H331" i="18" s="1"/>
  <c r="I331" i="18" a="1"/>
  <c r="I331" i="18" s="1"/>
  <c r="J331" i="18" a="1"/>
  <c r="J331" i="18" s="1"/>
  <c r="K331" i="18" a="1"/>
  <c r="K331" i="18" s="1"/>
  <c r="L331" i="18" a="1"/>
  <c r="L331" i="18" s="1"/>
  <c r="M331" i="18" a="1"/>
  <c r="M331" i="18" s="1"/>
  <c r="N331" i="18" a="1"/>
  <c r="N331" i="18" s="1"/>
  <c r="O331" i="18" a="1"/>
  <c r="O331" i="18" s="1"/>
  <c r="P331" i="18" a="1"/>
  <c r="P331" i="18" s="1"/>
  <c r="Q331" i="18" a="1"/>
  <c r="Q331" i="18" s="1"/>
  <c r="R331" i="18" a="1"/>
  <c r="R331" i="18" s="1"/>
  <c r="S331" i="18" a="1"/>
  <c r="S331" i="18" s="1"/>
  <c r="T331" i="18" a="1"/>
  <c r="T331" i="18" s="1"/>
  <c r="U331" i="18" a="1"/>
  <c r="U331" i="18" s="1"/>
  <c r="V331" i="18" a="1"/>
  <c r="V331" i="18" s="1"/>
  <c r="W331" i="18" a="1"/>
  <c r="W331" i="18" s="1"/>
  <c r="X331" i="18" a="1"/>
  <c r="X331" i="18" s="1"/>
  <c r="Y331" i="18" a="1"/>
  <c r="Y331" i="18" s="1"/>
  <c r="Z331" i="18" a="1"/>
  <c r="Z331" i="18" s="1"/>
  <c r="A333" i="18" a="1"/>
  <c r="A333" i="18" s="1"/>
  <c r="B333" i="18" a="1"/>
  <c r="B333" i="18" s="1"/>
  <c r="C333" i="18" a="1"/>
  <c r="C333" i="18" s="1"/>
  <c r="D333" i="18" a="1"/>
  <c r="D333" i="18" s="1"/>
  <c r="E333" i="18" a="1"/>
  <c r="E333" i="18" s="1"/>
  <c r="F333" i="18" a="1"/>
  <c r="F333" i="18" s="1"/>
  <c r="G333" i="18" a="1"/>
  <c r="G333" i="18" s="1"/>
  <c r="H333" i="18" a="1"/>
  <c r="H333" i="18" s="1"/>
  <c r="I333" i="18" a="1"/>
  <c r="I333" i="18" s="1"/>
  <c r="J333" i="18" a="1"/>
  <c r="J333" i="18" s="1"/>
  <c r="K333" i="18" a="1"/>
  <c r="K333" i="18" s="1"/>
  <c r="L333" i="18" a="1"/>
  <c r="L333" i="18" s="1"/>
  <c r="M333" i="18" a="1"/>
  <c r="M333" i="18" s="1"/>
  <c r="N333" i="18" a="1"/>
  <c r="N333" i="18" s="1"/>
  <c r="O333" i="18" a="1"/>
  <c r="O333" i="18" s="1"/>
  <c r="P333" i="18" a="1"/>
  <c r="P333" i="18" s="1"/>
  <c r="Q333" i="18" a="1"/>
  <c r="Q333" i="18" s="1"/>
  <c r="R333" i="18" a="1"/>
  <c r="R333" i="18" s="1"/>
  <c r="S333" i="18" a="1"/>
  <c r="S333" i="18" s="1"/>
  <c r="T333" i="18" a="1"/>
  <c r="T333" i="18" s="1"/>
  <c r="U333" i="18" a="1"/>
  <c r="U333" i="18" s="1"/>
  <c r="V333" i="18" a="1"/>
  <c r="V333" i="18" s="1"/>
  <c r="W333" i="18" a="1"/>
  <c r="W333" i="18" s="1"/>
  <c r="X333" i="18" a="1"/>
  <c r="X333" i="18" s="1"/>
  <c r="Y333" i="18" a="1"/>
  <c r="Y333" i="18" s="1"/>
  <c r="Z333" i="18" a="1"/>
  <c r="Z333" i="18" s="1"/>
  <c r="A334" i="18" a="1"/>
  <c r="A334" i="18" s="1"/>
  <c r="B334" i="18" a="1"/>
  <c r="B334" i="18" s="1"/>
  <c r="C334" i="18" a="1"/>
  <c r="C334" i="18" s="1"/>
  <c r="D334" i="18" a="1"/>
  <c r="D334" i="18" s="1"/>
  <c r="E334" i="18" a="1"/>
  <c r="E334" i="18" s="1"/>
  <c r="F334" i="18" a="1"/>
  <c r="F334" i="18" s="1"/>
  <c r="G334" i="18" a="1"/>
  <c r="G334" i="18" s="1"/>
  <c r="H334" i="18" a="1"/>
  <c r="H334" i="18" s="1"/>
  <c r="I334" i="18" a="1"/>
  <c r="I334" i="18" s="1"/>
  <c r="J334" i="18" a="1"/>
  <c r="J334" i="18" s="1"/>
  <c r="K334" i="18" a="1"/>
  <c r="K334" i="18" s="1"/>
  <c r="L334" i="18" a="1"/>
  <c r="L334" i="18" s="1"/>
  <c r="M334" i="18" a="1"/>
  <c r="M334" i="18" s="1"/>
  <c r="N334" i="18" a="1"/>
  <c r="N334" i="18" s="1"/>
  <c r="O334" i="18" a="1"/>
  <c r="O334" i="18" s="1"/>
  <c r="P334" i="18" a="1"/>
  <c r="P334" i="18" s="1"/>
  <c r="Q334" i="18" a="1"/>
  <c r="Q334" i="18" s="1"/>
  <c r="R334" i="18" a="1"/>
  <c r="R334" i="18" s="1"/>
  <c r="S334" i="18" a="1"/>
  <c r="S334" i="18" s="1"/>
  <c r="T334" i="18" a="1"/>
  <c r="T334" i="18" s="1"/>
  <c r="U334" i="18" a="1"/>
  <c r="U334" i="18" s="1"/>
  <c r="V334" i="18" a="1"/>
  <c r="V334" i="18" s="1"/>
  <c r="W334" i="18" a="1"/>
  <c r="W334" i="18" s="1"/>
  <c r="X334" i="18" a="1"/>
  <c r="X334" i="18" s="1"/>
  <c r="Y334" i="18" a="1"/>
  <c r="Y334" i="18" s="1"/>
  <c r="Z334" i="18" a="1"/>
  <c r="Z334" i="18" s="1"/>
  <c r="A335" i="18" a="1"/>
  <c r="A335" i="18" s="1"/>
  <c r="B335" i="18" a="1"/>
  <c r="B335" i="18" s="1"/>
  <c r="C335" i="18" a="1"/>
  <c r="C335" i="18" s="1"/>
  <c r="D335" i="18" a="1"/>
  <c r="D335" i="18" s="1"/>
  <c r="E335" i="18" a="1"/>
  <c r="E335" i="18" s="1"/>
  <c r="F335" i="18" a="1"/>
  <c r="F335" i="18" s="1"/>
  <c r="G335" i="18" a="1"/>
  <c r="G335" i="18" s="1"/>
  <c r="H335" i="18" a="1"/>
  <c r="H335" i="18" s="1"/>
  <c r="I335" i="18" a="1"/>
  <c r="I335" i="18" s="1"/>
  <c r="J335" i="18" a="1"/>
  <c r="J335" i="18" s="1"/>
  <c r="K335" i="18" a="1"/>
  <c r="K335" i="18" s="1"/>
  <c r="L335" i="18" a="1"/>
  <c r="L335" i="18" s="1"/>
  <c r="M335" i="18" a="1"/>
  <c r="M335" i="18" s="1"/>
  <c r="N335" i="18" a="1"/>
  <c r="N335" i="18" s="1"/>
  <c r="O335" i="18" a="1"/>
  <c r="O335" i="18" s="1"/>
  <c r="P335" i="18" a="1"/>
  <c r="P335" i="18" s="1"/>
  <c r="Q335" i="18" a="1"/>
  <c r="Q335" i="18" s="1"/>
  <c r="R335" i="18" a="1"/>
  <c r="R335" i="18" s="1"/>
  <c r="S335" i="18" a="1"/>
  <c r="S335" i="18" s="1"/>
  <c r="T335" i="18" a="1"/>
  <c r="T335" i="18" s="1"/>
  <c r="U335" i="18" a="1"/>
  <c r="U335" i="18" s="1"/>
  <c r="V335" i="18" a="1"/>
  <c r="V335" i="18" s="1"/>
  <c r="W335" i="18" a="1"/>
  <c r="W335" i="18" s="1"/>
  <c r="X335" i="18" a="1"/>
  <c r="X335" i="18" s="1"/>
  <c r="Y335" i="18" a="1"/>
  <c r="Y335" i="18" s="1"/>
  <c r="Z335" i="18" a="1"/>
  <c r="Z335" i="18" s="1"/>
  <c r="A336" i="18" a="1"/>
  <c r="A336" i="18" s="1"/>
  <c r="B336" i="18" a="1"/>
  <c r="B336" i="18" s="1"/>
  <c r="C336" i="18" a="1"/>
  <c r="C336" i="18" s="1"/>
  <c r="D336" i="18" a="1"/>
  <c r="D336" i="18" s="1"/>
  <c r="E336" i="18" a="1"/>
  <c r="E336" i="18" s="1"/>
  <c r="F336" i="18" a="1"/>
  <c r="F336" i="18" s="1"/>
  <c r="G336" i="18" a="1"/>
  <c r="G336" i="18" s="1"/>
  <c r="H336" i="18" a="1"/>
  <c r="H336" i="18" s="1"/>
  <c r="I336" i="18" a="1"/>
  <c r="I336" i="18" s="1"/>
  <c r="J336" i="18" a="1"/>
  <c r="J336" i="18" s="1"/>
  <c r="K336" i="18" a="1"/>
  <c r="K336" i="18" s="1"/>
  <c r="L336" i="18" a="1"/>
  <c r="L336" i="18" s="1"/>
  <c r="M336" i="18" a="1"/>
  <c r="M336" i="18" s="1"/>
  <c r="N336" i="18" a="1"/>
  <c r="N336" i="18" s="1"/>
  <c r="O336" i="18" a="1"/>
  <c r="O336" i="18" s="1"/>
  <c r="P336" i="18" a="1"/>
  <c r="P336" i="18" s="1"/>
  <c r="Q336" i="18" a="1"/>
  <c r="Q336" i="18" s="1"/>
  <c r="R336" i="18" a="1"/>
  <c r="R336" i="18" s="1"/>
  <c r="S336" i="18" a="1"/>
  <c r="S336" i="18" s="1"/>
  <c r="T336" i="18" a="1"/>
  <c r="T336" i="18" s="1"/>
  <c r="U336" i="18" a="1"/>
  <c r="U336" i="18" s="1"/>
  <c r="V336" i="18" a="1"/>
  <c r="V336" i="18" s="1"/>
  <c r="W336" i="18" a="1"/>
  <c r="W336" i="18" s="1"/>
  <c r="X336" i="18" a="1"/>
  <c r="X336" i="18" s="1"/>
  <c r="Y336" i="18" a="1"/>
  <c r="Y336" i="18" s="1"/>
  <c r="Z336" i="18" a="1"/>
  <c r="Z336" i="18" s="1"/>
  <c r="A337" i="18" a="1"/>
  <c r="A337" i="18" s="1"/>
  <c r="B337" i="18" a="1"/>
  <c r="B337" i="18" s="1"/>
  <c r="C337" i="18" a="1"/>
  <c r="C337" i="18" s="1"/>
  <c r="D337" i="18" a="1"/>
  <c r="D337" i="18" s="1"/>
  <c r="E337" i="18" a="1"/>
  <c r="E337" i="18" s="1"/>
  <c r="F337" i="18" a="1"/>
  <c r="F337" i="18" s="1"/>
  <c r="G337" i="18" a="1"/>
  <c r="G337" i="18" s="1"/>
  <c r="H337" i="18" a="1"/>
  <c r="H337" i="18" s="1"/>
  <c r="I337" i="18" a="1"/>
  <c r="I337" i="18" s="1"/>
  <c r="J337" i="18" a="1"/>
  <c r="J337" i="18" s="1"/>
  <c r="K337" i="18" a="1"/>
  <c r="K337" i="18" s="1"/>
  <c r="L337" i="18" a="1"/>
  <c r="L337" i="18" s="1"/>
  <c r="M337" i="18" a="1"/>
  <c r="M337" i="18" s="1"/>
  <c r="N337" i="18" a="1"/>
  <c r="N337" i="18" s="1"/>
  <c r="O337" i="18" a="1"/>
  <c r="O337" i="18" s="1"/>
  <c r="P337" i="18" a="1"/>
  <c r="P337" i="18" s="1"/>
  <c r="Q337" i="18" a="1"/>
  <c r="Q337" i="18" s="1"/>
  <c r="R337" i="18" a="1"/>
  <c r="R337" i="18" s="1"/>
  <c r="S337" i="18" a="1"/>
  <c r="S337" i="18" s="1"/>
  <c r="T337" i="18" a="1"/>
  <c r="T337" i="18" s="1"/>
  <c r="U337" i="18" a="1"/>
  <c r="U337" i="18" s="1"/>
  <c r="V337" i="18" a="1"/>
  <c r="V337" i="18" s="1"/>
  <c r="W337" i="18" a="1"/>
  <c r="W337" i="18" s="1"/>
  <c r="X337" i="18" a="1"/>
  <c r="X337" i="18" s="1"/>
  <c r="Y337" i="18" a="1"/>
  <c r="Y337" i="18" s="1"/>
  <c r="Z337" i="18" a="1"/>
  <c r="Z337" i="18" s="1"/>
  <c r="A338" i="18" a="1"/>
  <c r="A338" i="18" s="1"/>
  <c r="B338" i="18" a="1"/>
  <c r="B338" i="18" s="1"/>
  <c r="C338" i="18" a="1"/>
  <c r="C338" i="18" s="1"/>
  <c r="D338" i="18" a="1"/>
  <c r="D338" i="18" s="1"/>
  <c r="E338" i="18" a="1"/>
  <c r="E338" i="18" s="1"/>
  <c r="F338" i="18" a="1"/>
  <c r="F338" i="18" s="1"/>
  <c r="G338" i="18" a="1"/>
  <c r="G338" i="18" s="1"/>
  <c r="H338" i="18" a="1"/>
  <c r="H338" i="18" s="1"/>
  <c r="I338" i="18" a="1"/>
  <c r="I338" i="18" s="1"/>
  <c r="J338" i="18" a="1"/>
  <c r="J338" i="18" s="1"/>
  <c r="K338" i="18" a="1"/>
  <c r="K338" i="18" s="1"/>
  <c r="L338" i="18" a="1"/>
  <c r="L338" i="18" s="1"/>
  <c r="M338" i="18" a="1"/>
  <c r="M338" i="18" s="1"/>
  <c r="N338" i="18" a="1"/>
  <c r="N338" i="18" s="1"/>
  <c r="O338" i="18" a="1"/>
  <c r="O338" i="18" s="1"/>
  <c r="P338" i="18" a="1"/>
  <c r="P338" i="18" s="1"/>
  <c r="Q338" i="18" a="1"/>
  <c r="Q338" i="18" s="1"/>
  <c r="R338" i="18" a="1"/>
  <c r="R338" i="18" s="1"/>
  <c r="S338" i="18" a="1"/>
  <c r="S338" i="18" s="1"/>
  <c r="T338" i="18" a="1"/>
  <c r="T338" i="18" s="1"/>
  <c r="U338" i="18" a="1"/>
  <c r="U338" i="18" s="1"/>
  <c r="V338" i="18" a="1"/>
  <c r="V338" i="18" s="1"/>
  <c r="W338" i="18" a="1"/>
  <c r="W338" i="18" s="1"/>
  <c r="X338" i="18" a="1"/>
  <c r="X338" i="18" s="1"/>
  <c r="Y338" i="18" a="1"/>
  <c r="Y338" i="18" s="1"/>
  <c r="Z338" i="18" a="1"/>
  <c r="Z338" i="18" s="1"/>
  <c r="A339" i="18" a="1"/>
  <c r="A339" i="18" s="1"/>
  <c r="B339" i="18" a="1"/>
  <c r="B339" i="18" s="1"/>
  <c r="C339" i="18" a="1"/>
  <c r="C339" i="18" s="1"/>
  <c r="D339" i="18" a="1"/>
  <c r="D339" i="18" s="1"/>
  <c r="E339" i="18" a="1"/>
  <c r="E339" i="18" s="1"/>
  <c r="F339" i="18" a="1"/>
  <c r="F339" i="18" s="1"/>
  <c r="G339" i="18" a="1"/>
  <c r="G339" i="18" s="1"/>
  <c r="H339" i="18" a="1"/>
  <c r="H339" i="18" s="1"/>
  <c r="I339" i="18" a="1"/>
  <c r="I339" i="18" s="1"/>
  <c r="J339" i="18" a="1"/>
  <c r="J339" i="18" s="1"/>
  <c r="K339" i="18" a="1"/>
  <c r="K339" i="18" s="1"/>
  <c r="L339" i="18" a="1"/>
  <c r="L339" i="18" s="1"/>
  <c r="M339" i="18" a="1"/>
  <c r="M339" i="18" s="1"/>
  <c r="N339" i="18" a="1"/>
  <c r="N339" i="18" s="1"/>
  <c r="O339" i="18" a="1"/>
  <c r="O339" i="18" s="1"/>
  <c r="P339" i="18" a="1"/>
  <c r="P339" i="18" s="1"/>
  <c r="Q339" i="18" a="1"/>
  <c r="Q339" i="18" s="1"/>
  <c r="R339" i="18" a="1"/>
  <c r="R339" i="18" s="1"/>
  <c r="S339" i="18" a="1"/>
  <c r="S339" i="18" s="1"/>
  <c r="T339" i="18" a="1"/>
  <c r="T339" i="18" s="1"/>
  <c r="U339" i="18" a="1"/>
  <c r="U339" i="18" s="1"/>
  <c r="V339" i="18" a="1"/>
  <c r="V339" i="18" s="1"/>
  <c r="W339" i="18" a="1"/>
  <c r="W339" i="18" s="1"/>
  <c r="X339" i="18" a="1"/>
  <c r="X339" i="18" s="1"/>
  <c r="Y339" i="18" a="1"/>
  <c r="Y339" i="18" s="1"/>
  <c r="Z339" i="18" a="1"/>
  <c r="Z339" i="18" s="1"/>
  <c r="A279" i="18" a="1"/>
  <c r="A279" i="18" s="1"/>
  <c r="H179" i="18" a="1"/>
  <c r="H179" i="18" s="1"/>
  <c r="A195" i="18" a="1"/>
  <c r="A195" i="18" s="1"/>
  <c r="A196" i="18" a="1"/>
  <c r="A196" i="18" s="1"/>
  <c r="A197" i="18" a="1"/>
  <c r="A197" i="18" s="1"/>
  <c r="A198" i="18" a="1"/>
  <c r="A198" i="18" s="1"/>
  <c r="A199" i="18" a="1"/>
  <c r="A199" i="18" s="1"/>
  <c r="A200" i="18" a="1"/>
  <c r="A200" i="18" s="1"/>
  <c r="A201" i="18" a="1"/>
  <c r="A201" i="18" s="1"/>
  <c r="A202" i="18" a="1"/>
  <c r="A202" i="18" s="1"/>
  <c r="A203" i="18" a="1"/>
  <c r="A203" i="18" s="1"/>
  <c r="A204" i="18" a="1"/>
  <c r="A204" i="18" s="1"/>
  <c r="A205" i="18" a="1"/>
  <c r="A205" i="18" s="1"/>
  <c r="A206" i="18" a="1"/>
  <c r="A206" i="18" s="1"/>
  <c r="A207" i="18" a="1"/>
  <c r="A207" i="18" s="1"/>
  <c r="A208" i="18" a="1"/>
  <c r="A208" i="18" s="1"/>
  <c r="A209" i="18" a="1"/>
  <c r="A209" i="18" s="1"/>
  <c r="A210" i="18" a="1"/>
  <c r="A210" i="18" s="1"/>
  <c r="A211" i="18" a="1"/>
  <c r="A211" i="18" s="1"/>
  <c r="A212" i="18" a="1"/>
  <c r="A212" i="18" s="1"/>
  <c r="A213" i="18" a="1"/>
  <c r="A213" i="18" s="1"/>
  <c r="A214" i="18" a="1"/>
  <c r="A214" i="18" s="1"/>
  <c r="A215" i="18" a="1"/>
  <c r="A215" i="18" s="1"/>
  <c r="A216" i="18" a="1"/>
  <c r="A216" i="18" s="1"/>
  <c r="A217" i="18" a="1"/>
  <c r="A217" i="18" s="1"/>
  <c r="A218" i="18" a="1"/>
  <c r="A218" i="18" s="1"/>
  <c r="A219" i="18" a="1"/>
  <c r="A219" i="18" s="1"/>
  <c r="A220" i="18" a="1"/>
  <c r="A220" i="18" s="1"/>
  <c r="A221" i="18" a="1"/>
  <c r="A221" i="18" s="1"/>
  <c r="A222" i="18" a="1"/>
  <c r="A222" i="18" s="1"/>
  <c r="A223" i="18" a="1"/>
  <c r="A223" i="18" s="1"/>
  <c r="A224" i="18" a="1"/>
  <c r="A224" i="18" s="1"/>
  <c r="A225" i="18" a="1"/>
  <c r="A225" i="18" s="1"/>
  <c r="A226" i="18" a="1"/>
  <c r="A226" i="18" s="1"/>
  <c r="A227" i="18" a="1"/>
  <c r="A227" i="18" s="1"/>
  <c r="A228" i="18" a="1"/>
  <c r="A228" i="18" s="1"/>
  <c r="A229" i="18" a="1"/>
  <c r="A229" i="18" s="1"/>
  <c r="A230" i="18" a="1"/>
  <c r="A230" i="18" s="1"/>
  <c r="A231" i="18" a="1"/>
  <c r="A231" i="18" s="1"/>
  <c r="A232" i="18" a="1"/>
  <c r="A232" i="18" s="1"/>
  <c r="A233" i="18" a="1"/>
  <c r="A233" i="18" s="1"/>
  <c r="A234" i="18" a="1"/>
  <c r="A234" i="18" s="1"/>
  <c r="A235" i="18" a="1"/>
  <c r="A235" i="18" s="1"/>
  <c r="A236" i="18" a="1"/>
  <c r="A236" i="18" s="1"/>
  <c r="A237" i="18" a="1"/>
  <c r="A237" i="18" s="1"/>
  <c r="A238" i="18" a="1"/>
  <c r="A238" i="18" s="1"/>
  <c r="A239" i="18" a="1"/>
  <c r="A239" i="18" s="1"/>
  <c r="A240" i="18" a="1"/>
  <c r="A240" i="18" s="1"/>
  <c r="A241" i="18" a="1"/>
  <c r="A241" i="18" s="1"/>
  <c r="A242" i="18" a="1"/>
  <c r="A242" i="18" s="1"/>
  <c r="A243" i="18" a="1"/>
  <c r="A243" i="18" s="1"/>
  <c r="A244" i="18" a="1"/>
  <c r="A244" i="18" s="1"/>
  <c r="A245" i="18" a="1"/>
  <c r="A245" i="18" s="1"/>
  <c r="A246" i="18" a="1"/>
  <c r="A246" i="18" s="1"/>
  <c r="A247" i="18" a="1"/>
  <c r="A247" i="18" s="1"/>
  <c r="A248" i="18" a="1"/>
  <c r="A248" i="18" s="1"/>
  <c r="A249" i="18" a="1"/>
  <c r="A249" i="18" s="1"/>
  <c r="A250" i="18" a="1"/>
  <c r="A250" i="18" s="1"/>
  <c r="A251" i="18" a="1"/>
  <c r="A251" i="18" s="1"/>
  <c r="A252" i="18" a="1"/>
  <c r="A252" i="18" s="1"/>
  <c r="A253" i="18" a="1"/>
  <c r="A253" i="18" s="1"/>
  <c r="A254" i="18" a="1"/>
  <c r="A254" i="18" s="1"/>
  <c r="A255" i="18" a="1"/>
  <c r="A255" i="18" s="1"/>
  <c r="A194" i="18" a="1"/>
  <c r="A194" i="18" s="1"/>
  <c r="H94" i="18" a="1"/>
  <c r="H94" i="18" s="1"/>
  <c r="H93" i="18" a="1"/>
  <c r="H93" i="18" s="1"/>
  <c r="B89" i="18" a="1"/>
  <c r="B89" i="18" s="1"/>
  <c r="C89" i="18" a="1"/>
  <c r="C89" i="18" s="1"/>
  <c r="D89" i="18" a="1"/>
  <c r="D89" i="18" s="1"/>
  <c r="E89" i="18" a="1"/>
  <c r="E89" i="18" s="1"/>
  <c r="F89" i="18" a="1"/>
  <c r="F89" i="18" s="1"/>
  <c r="G89" i="18" a="1"/>
  <c r="G89" i="18" s="1"/>
  <c r="H89" i="18" a="1"/>
  <c r="H89" i="18" s="1"/>
  <c r="I89" i="18" a="1"/>
  <c r="I89" i="18" s="1"/>
  <c r="J89" i="18" a="1"/>
  <c r="J89" i="18" s="1"/>
  <c r="K89" i="18" a="1"/>
  <c r="K89" i="18" s="1"/>
  <c r="L89" i="18" a="1"/>
  <c r="L89" i="18" s="1"/>
  <c r="M89" i="18" a="1"/>
  <c r="M89" i="18" s="1"/>
  <c r="N89" i="18" a="1"/>
  <c r="N89" i="18" s="1"/>
  <c r="O89" i="18" a="1"/>
  <c r="O89" i="18" s="1"/>
  <c r="P89" i="18" a="1"/>
  <c r="P89" i="18" s="1"/>
  <c r="Q89" i="18" a="1"/>
  <c r="Q89" i="18" s="1"/>
  <c r="R89" i="18" a="1"/>
  <c r="R89" i="18" s="1"/>
  <c r="S89" i="18" a="1"/>
  <c r="S89" i="18" s="1"/>
  <c r="T89" i="18" a="1"/>
  <c r="T89" i="18" s="1"/>
  <c r="U89" i="18" a="1"/>
  <c r="U89" i="18" s="1"/>
  <c r="V89" i="18" a="1"/>
  <c r="V89" i="18" s="1"/>
  <c r="W89" i="18" a="1"/>
  <c r="W89" i="18" s="1"/>
  <c r="X89" i="18" a="1"/>
  <c r="X89" i="18" s="1"/>
  <c r="Y89" i="18" a="1"/>
  <c r="Y89" i="18" s="1"/>
  <c r="Z89" i="18" a="1"/>
  <c r="Z89" i="18" s="1"/>
  <c r="B174" i="18" a="1"/>
  <c r="B174" i="18" s="1"/>
  <c r="C174" i="18" a="1"/>
  <c r="C174" i="18" s="1"/>
  <c r="D174" i="18" a="1"/>
  <c r="D174" i="18" s="1"/>
  <c r="E174" i="18" a="1"/>
  <c r="E174" i="18" s="1"/>
  <c r="F174" i="18" a="1"/>
  <c r="F174" i="18" s="1"/>
  <c r="G174" i="18" a="1"/>
  <c r="G174" i="18" s="1"/>
  <c r="H174" i="18" a="1"/>
  <c r="H174" i="18" s="1"/>
  <c r="I174" i="18" a="1"/>
  <c r="I174" i="18" s="1"/>
  <c r="J174" i="18" a="1"/>
  <c r="J174" i="18" s="1"/>
  <c r="K174" i="18" a="1"/>
  <c r="K174" i="18" s="1"/>
  <c r="L174" i="18" a="1"/>
  <c r="L174" i="18" s="1"/>
  <c r="M174" i="18" a="1"/>
  <c r="M174" i="18" s="1"/>
  <c r="N174" i="18" a="1"/>
  <c r="N174" i="18" s="1"/>
  <c r="O174" i="18" a="1"/>
  <c r="O174" i="18" s="1"/>
  <c r="P174" i="18" a="1"/>
  <c r="P174" i="18" s="1"/>
  <c r="Q174" i="18" a="1"/>
  <c r="Q174" i="18" s="1"/>
  <c r="R174" i="18" a="1"/>
  <c r="R174" i="18" s="1"/>
  <c r="S174" i="18" a="1"/>
  <c r="S174" i="18" s="1"/>
  <c r="T174" i="18" a="1"/>
  <c r="T174" i="18" s="1"/>
  <c r="U174" i="18" a="1"/>
  <c r="U174" i="18" s="1"/>
  <c r="V174" i="18" a="1"/>
  <c r="V174" i="18" s="1"/>
  <c r="W174" i="18" a="1"/>
  <c r="W174" i="18" s="1"/>
  <c r="X174" i="18" a="1"/>
  <c r="X174" i="18" s="1"/>
  <c r="Y174" i="18" a="1"/>
  <c r="Y174" i="18" s="1"/>
  <c r="Z174" i="18" a="1"/>
  <c r="Z174" i="18" s="1"/>
  <c r="H9" i="18" a="1"/>
  <c r="H9" i="18" s="1"/>
  <c r="H8" i="18" a="1"/>
  <c r="H8" i="18" s="1"/>
  <c r="B346" i="18"/>
  <c r="B55" i="18" s="1" a="1"/>
  <c r="B55" i="18" s="1"/>
  <c r="A174" i="18" a="1"/>
  <c r="A174" i="18" s="1"/>
  <c r="AO248" i="16" l="1"/>
  <c r="AP248" i="16"/>
  <c r="AN248" i="16"/>
  <c r="AR216" i="16"/>
  <c r="AQ202" i="16"/>
  <c r="AQ221" i="16"/>
  <c r="B257" i="18" a="1"/>
  <c r="B257" i="18" s="1"/>
  <c r="I263" i="18" a="1"/>
  <c r="I263" i="18" s="1"/>
  <c r="I265" i="18" s="1"/>
  <c r="I264" i="18" a="1"/>
  <c r="I264" i="18" s="1"/>
  <c r="B258" i="18" a="1"/>
  <c r="B258" i="18" s="1"/>
  <c r="B256" i="18" a="1"/>
  <c r="B256" i="18" s="1"/>
  <c r="B65" i="18" a="1"/>
  <c r="B65" i="18" s="1"/>
  <c r="B62" i="18" a="1"/>
  <c r="B62" i="18" s="1"/>
  <c r="I9" i="18" a="1"/>
  <c r="I9" i="18" s="1"/>
  <c r="B76" i="18" a="1"/>
  <c r="B76" i="18" s="1"/>
  <c r="B80" i="18" a="1"/>
  <c r="B80" i="18" s="1"/>
  <c r="B24" i="18" a="1"/>
  <c r="B24" i="18" s="1"/>
  <c r="C346" i="18"/>
  <c r="B283" i="18" a="1"/>
  <c r="B283" i="18" s="1"/>
  <c r="B279" i="18" a="1"/>
  <c r="B279" i="18" s="1"/>
  <c r="B199" i="18" a="1"/>
  <c r="B199" i="18" s="1"/>
  <c r="B202" i="18" a="1"/>
  <c r="B202" i="18" s="1"/>
  <c r="B281" i="18" a="1"/>
  <c r="B281" i="18" s="1"/>
  <c r="B290" i="18" a="1"/>
  <c r="B290" i="18" s="1"/>
  <c r="B292" i="18" a="1"/>
  <c r="B292" i="18" s="1"/>
  <c r="B200" i="18" a="1"/>
  <c r="B200" i="18" s="1"/>
  <c r="B203" i="18" a="1"/>
  <c r="B203" i="18" s="1"/>
  <c r="B284" i="18" a="1"/>
  <c r="B284" i="18" s="1"/>
  <c r="B286" i="18" a="1"/>
  <c r="B286" i="18" s="1"/>
  <c r="B288" i="18" a="1"/>
  <c r="B288" i="18" s="1"/>
  <c r="B282" i="18" a="1"/>
  <c r="B282" i="18" s="1"/>
  <c r="I178" i="18" a="1"/>
  <c r="I178" i="18" s="1"/>
  <c r="I180" i="18" s="1"/>
  <c r="B285" i="18" a="1"/>
  <c r="B285" i="18" s="1"/>
  <c r="B291" i="18" a="1"/>
  <c r="B291" i="18" s="1"/>
  <c r="B280" i="18" a="1"/>
  <c r="B280" i="18" s="1"/>
  <c r="B287" i="18" a="1"/>
  <c r="B287" i="18" s="1"/>
  <c r="B289" i="18" a="1"/>
  <c r="B289" i="18" s="1"/>
  <c r="B214" i="18" a="1"/>
  <c r="B214" i="18" s="1"/>
  <c r="B222" i="18" a="1"/>
  <c r="B222" i="18" s="1"/>
  <c r="B198" i="18" a="1"/>
  <c r="B198" i="18" s="1"/>
  <c r="B220" i="18" a="1"/>
  <c r="B220" i="18" s="1"/>
  <c r="B221" i="18" a="1"/>
  <c r="B221" i="18" s="1"/>
  <c r="B212" i="18" a="1"/>
  <c r="B212" i="18" s="1"/>
  <c r="B217" i="18" a="1"/>
  <c r="B217" i="18" s="1"/>
  <c r="B218" i="18" a="1"/>
  <c r="B218" i="18" s="1"/>
  <c r="B219" i="18" a="1"/>
  <c r="B219" i="18" s="1"/>
  <c r="B227" i="18" a="1"/>
  <c r="B227" i="18" s="1"/>
  <c r="B229" i="18" a="1"/>
  <c r="B229" i="18" s="1"/>
  <c r="B195" i="18" a="1"/>
  <c r="B195" i="18" s="1"/>
  <c r="B204" i="18" a="1"/>
  <c r="B204" i="18" s="1"/>
  <c r="B210" i="18" a="1"/>
  <c r="B210" i="18" s="1"/>
  <c r="B224" i="18" a="1"/>
  <c r="B224" i="18" s="1"/>
  <c r="B206" i="18" a="1"/>
  <c r="B206" i="18" s="1"/>
  <c r="B208" i="18" a="1"/>
  <c r="B208" i="18" s="1"/>
  <c r="I179" i="18" a="1"/>
  <c r="I179" i="18" s="1"/>
  <c r="B196" i="18" a="1"/>
  <c r="B196" i="18" s="1"/>
  <c r="B201" i="18" a="1"/>
  <c r="B201" i="18" s="1"/>
  <c r="B213" i="18" a="1"/>
  <c r="B213" i="18" s="1"/>
  <c r="B226" i="18" a="1"/>
  <c r="B226" i="18" s="1"/>
  <c r="B211" i="18" a="1"/>
  <c r="B211" i="18" s="1"/>
  <c r="B205" i="18" a="1"/>
  <c r="B205" i="18" s="1"/>
  <c r="B209" i="18" a="1"/>
  <c r="B209" i="18" s="1"/>
  <c r="B215" i="18" a="1"/>
  <c r="B215" i="18" s="1"/>
  <c r="B236" i="18" a="1"/>
  <c r="B236" i="18" s="1"/>
  <c r="B238" i="18" a="1"/>
  <c r="B238" i="18" s="1"/>
  <c r="B241" i="18" a="1"/>
  <c r="B241" i="18" s="1"/>
  <c r="B248" i="18" a="1"/>
  <c r="B248" i="18" s="1"/>
  <c r="B231" i="18" a="1"/>
  <c r="B231" i="18" s="1"/>
  <c r="B253" i="18" a="1"/>
  <c r="B253" i="18" s="1"/>
  <c r="B240" i="18" a="1"/>
  <c r="B240" i="18" s="1"/>
  <c r="B243" i="18" a="1"/>
  <c r="B243" i="18" s="1"/>
  <c r="B223" i="18" a="1"/>
  <c r="B223" i="18" s="1"/>
  <c r="B234" i="18" a="1"/>
  <c r="B234" i="18" s="1"/>
  <c r="B245" i="18" a="1"/>
  <c r="B245" i="18" s="1"/>
  <c r="B247" i="18" a="1"/>
  <c r="B247" i="18" s="1"/>
  <c r="B228" i="18" a="1"/>
  <c r="B228" i="18" s="1"/>
  <c r="B249" i="18" a="1"/>
  <c r="B249" i="18" s="1"/>
  <c r="B250" i="18" a="1"/>
  <c r="B250" i="18" s="1"/>
  <c r="B197" i="18" a="1"/>
  <c r="B197" i="18" s="1"/>
  <c r="B239" i="18" a="1"/>
  <c r="B239" i="18" s="1"/>
  <c r="B207" i="18" a="1"/>
  <c r="B207" i="18" s="1"/>
  <c r="B225" i="18" a="1"/>
  <c r="B225" i="18" s="1"/>
  <c r="B230" i="18" a="1"/>
  <c r="B230" i="18" s="1"/>
  <c r="B232" i="18" a="1"/>
  <c r="B232" i="18" s="1"/>
  <c r="B216" i="18" a="1"/>
  <c r="B216" i="18" s="1"/>
  <c r="B246" i="18" a="1"/>
  <c r="B246" i="18" s="1"/>
  <c r="B237" i="18" a="1"/>
  <c r="B237" i="18" s="1"/>
  <c r="B194" i="18" a="1"/>
  <c r="B194" i="18" s="1"/>
  <c r="B121" i="18" a="1"/>
  <c r="B121" i="18" s="1"/>
  <c r="B112" i="18" a="1"/>
  <c r="B112" i="18" s="1"/>
  <c r="B119" i="18" a="1"/>
  <c r="B119" i="18" s="1"/>
  <c r="B235" i="18" a="1"/>
  <c r="B235" i="18" s="1"/>
  <c r="B242" i="18" a="1"/>
  <c r="B242" i="18" s="1"/>
  <c r="B255" i="18" a="1"/>
  <c r="B255" i="18" s="1"/>
  <c r="B126" i="18" a="1"/>
  <c r="B126" i="18" s="1"/>
  <c r="B233" i="18" a="1"/>
  <c r="B233" i="18" s="1"/>
  <c r="B252" i="18" a="1"/>
  <c r="B252" i="18" s="1"/>
  <c r="B115" i="18" a="1"/>
  <c r="B115" i="18" s="1"/>
  <c r="B111" i="18" a="1"/>
  <c r="B111" i="18" s="1"/>
  <c r="B122" i="18" a="1"/>
  <c r="B122" i="18" s="1"/>
  <c r="B254" i="18" a="1"/>
  <c r="B254" i="18" s="1"/>
  <c r="I94" i="18" a="1"/>
  <c r="I94" i="18" s="1"/>
  <c r="B120" i="18" a="1"/>
  <c r="B120" i="18" s="1"/>
  <c r="B127" i="18" a="1"/>
  <c r="B127" i="18" s="1"/>
  <c r="B251" i="18" a="1"/>
  <c r="B251" i="18" s="1"/>
  <c r="B113" i="18" a="1"/>
  <c r="B113" i="18" s="1"/>
  <c r="I93" i="18" a="1"/>
  <c r="I93" i="18" s="1"/>
  <c r="I96" i="18" s="1"/>
  <c r="B118" i="18" a="1"/>
  <c r="B118" i="18" s="1"/>
  <c r="B116" i="18" a="1"/>
  <c r="B116" i="18" s="1"/>
  <c r="B123" i="18" a="1"/>
  <c r="B123" i="18" s="1"/>
  <c r="B114" i="18" a="1"/>
  <c r="B114" i="18" s="1"/>
  <c r="B129" i="18" a="1"/>
  <c r="B129" i="18" s="1"/>
  <c r="B141" i="18" a="1"/>
  <c r="B141" i="18" s="1"/>
  <c r="B144" i="18" a="1"/>
  <c r="B144" i="18" s="1"/>
  <c r="B148" i="18" a="1"/>
  <c r="B148" i="18" s="1"/>
  <c r="B152" i="18" a="1"/>
  <c r="B152" i="18" s="1"/>
  <c r="B136" i="18" a="1"/>
  <c r="B136" i="18" s="1"/>
  <c r="B124" i="18" a="1"/>
  <c r="B124" i="18" s="1"/>
  <c r="B135" i="18" a="1"/>
  <c r="B135" i="18" s="1"/>
  <c r="B139" i="18" a="1"/>
  <c r="B139" i="18" s="1"/>
  <c r="B147" i="18" a="1"/>
  <c r="B147" i="18" s="1"/>
  <c r="B131" i="18" a="1"/>
  <c r="B131" i="18" s="1"/>
  <c r="B142" i="18" a="1"/>
  <c r="B142" i="18" s="1"/>
  <c r="B151" i="18" a="1"/>
  <c r="B151" i="18" s="1"/>
  <c r="B110" i="18" a="1"/>
  <c r="B110" i="18" s="1"/>
  <c r="B130" i="18" a="1"/>
  <c r="B130" i="18" s="1"/>
  <c r="B133" i="18" a="1"/>
  <c r="B133" i="18" s="1"/>
  <c r="B150" i="18" a="1"/>
  <c r="B150" i="18" s="1"/>
  <c r="B132" i="18" a="1"/>
  <c r="B132" i="18" s="1"/>
  <c r="B138" i="18" a="1"/>
  <c r="B138" i="18" s="1"/>
  <c r="B149" i="18" a="1"/>
  <c r="B149" i="18" s="1"/>
  <c r="B244" i="18" a="1"/>
  <c r="B244" i="18" s="1"/>
  <c r="B125" i="18" a="1"/>
  <c r="B125" i="18" s="1"/>
  <c r="B137" i="18" a="1"/>
  <c r="B137" i="18" s="1"/>
  <c r="B117" i="18" a="1"/>
  <c r="B117" i="18" s="1"/>
  <c r="B128" i="18" a="1"/>
  <c r="B128" i="18" s="1"/>
  <c r="B170" i="18" a="1"/>
  <c r="B170" i="18" s="1"/>
  <c r="B29" i="18" a="1"/>
  <c r="B29" i="18" s="1"/>
  <c r="B134" i="18" a="1"/>
  <c r="B134" i="18" s="1"/>
  <c r="B156" i="18" a="1"/>
  <c r="B156" i="18" s="1"/>
  <c r="B161" i="18" a="1"/>
  <c r="B161" i="18" s="1"/>
  <c r="B165" i="18" a="1"/>
  <c r="B165" i="18" s="1"/>
  <c r="B140" i="18" a="1"/>
  <c r="B140" i="18" s="1"/>
  <c r="B145" i="18" a="1"/>
  <c r="B145" i="18" s="1"/>
  <c r="B168" i="18" a="1"/>
  <c r="B168" i="18" s="1"/>
  <c r="B167" i="18" a="1"/>
  <c r="B167" i="18" s="1"/>
  <c r="B26" i="18" a="1"/>
  <c r="B26" i="18" s="1"/>
  <c r="B155" i="18" a="1"/>
  <c r="B155" i="18" s="1"/>
  <c r="B159" i="18" a="1"/>
  <c r="B159" i="18" s="1"/>
  <c r="B164" i="18" a="1"/>
  <c r="B164" i="18" s="1"/>
  <c r="B171" i="18" a="1"/>
  <c r="B171" i="18" s="1"/>
  <c r="B163" i="18" a="1"/>
  <c r="B163" i="18" s="1"/>
  <c r="B154" i="18" a="1"/>
  <c r="B154" i="18" s="1"/>
  <c r="B169" i="18" a="1"/>
  <c r="B169" i="18" s="1"/>
  <c r="B158" i="18" a="1"/>
  <c r="B158" i="18" s="1"/>
  <c r="B162" i="18" a="1"/>
  <c r="B162" i="18" s="1"/>
  <c r="B109" i="18" a="1"/>
  <c r="B109" i="18" s="1"/>
  <c r="B146" i="18" a="1"/>
  <c r="B146" i="18" s="1"/>
  <c r="B172" i="18" a="1"/>
  <c r="B172" i="18" s="1"/>
  <c r="B25" i="18" a="1"/>
  <c r="B25" i="18" s="1"/>
  <c r="B28" i="18" a="1"/>
  <c r="B28" i="18" s="1"/>
  <c r="B34" i="18" a="1"/>
  <c r="B34" i="18" s="1"/>
  <c r="B41" i="18" a="1"/>
  <c r="B41" i="18" s="1"/>
  <c r="B143" i="18" a="1"/>
  <c r="B143" i="18" s="1"/>
  <c r="B157" i="18" a="1"/>
  <c r="B157" i="18" s="1"/>
  <c r="B32" i="18" a="1"/>
  <c r="B32" i="18" s="1"/>
  <c r="B44" i="18" a="1"/>
  <c r="B44" i="18" s="1"/>
  <c r="B47" i="18" a="1"/>
  <c r="B47" i="18" s="1"/>
  <c r="B56" i="18" a="1"/>
  <c r="B56" i="18" s="1"/>
  <c r="B160" i="18" a="1"/>
  <c r="B160" i="18" s="1"/>
  <c r="B30" i="18" a="1"/>
  <c r="B30" i="18" s="1"/>
  <c r="B39" i="18" a="1"/>
  <c r="B39" i="18" s="1"/>
  <c r="B45" i="18" a="1"/>
  <c r="B45" i="18" s="1"/>
  <c r="B50" i="18" a="1"/>
  <c r="B50" i="18" s="1"/>
  <c r="B53" i="18" a="1"/>
  <c r="B53" i="18" s="1"/>
  <c r="B153" i="18" a="1"/>
  <c r="B153" i="18" s="1"/>
  <c r="B27" i="18" a="1"/>
  <c r="B27" i="18" s="1"/>
  <c r="B37" i="18" a="1"/>
  <c r="B37" i="18" s="1"/>
  <c r="B35" i="18" a="1"/>
  <c r="B35" i="18" s="1"/>
  <c r="B42" i="18" a="1"/>
  <c r="B42" i="18" s="1"/>
  <c r="B166" i="18" a="1"/>
  <c r="B166" i="18" s="1"/>
  <c r="B54" i="18" a="1"/>
  <c r="B54" i="18" s="1"/>
  <c r="B57" i="18" a="1"/>
  <c r="B57" i="18" s="1"/>
  <c r="B40" i="18" a="1"/>
  <c r="B40" i="18" s="1"/>
  <c r="B51" i="18" a="1"/>
  <c r="B51" i="18" s="1"/>
  <c r="B33" i="18" a="1"/>
  <c r="B33" i="18" s="1"/>
  <c r="B43" i="18" a="1"/>
  <c r="B43" i="18" s="1"/>
  <c r="B46" i="18" a="1"/>
  <c r="B46" i="18" s="1"/>
  <c r="B48" i="18" a="1"/>
  <c r="B48" i="18" s="1"/>
  <c r="B173" i="18" a="1"/>
  <c r="B173" i="18" s="1"/>
  <c r="B49" i="18" a="1"/>
  <c r="B49" i="18" s="1"/>
  <c r="B38" i="18" a="1"/>
  <c r="B38" i="18" s="1"/>
  <c r="B61" i="18" a="1"/>
  <c r="B61" i="18" s="1"/>
  <c r="B67" i="18" a="1"/>
  <c r="B67" i="18" s="1"/>
  <c r="B70" i="18" a="1"/>
  <c r="B70" i="18" s="1"/>
  <c r="B31" i="18" a="1"/>
  <c r="B31" i="18" s="1"/>
  <c r="B59" i="18" a="1"/>
  <c r="B59" i="18" s="1"/>
  <c r="B81" i="18" a="1"/>
  <c r="B81" i="18" s="1"/>
  <c r="B58" i="18" a="1"/>
  <c r="B58" i="18" s="1"/>
  <c r="B60" i="18" a="1"/>
  <c r="B60" i="18" s="1"/>
  <c r="B63" i="18" a="1"/>
  <c r="B63" i="18" s="1"/>
  <c r="B71" i="18" a="1"/>
  <c r="B71" i="18" s="1"/>
  <c r="B77" i="18" a="1"/>
  <c r="B77" i="18" s="1"/>
  <c r="B78" i="18" a="1"/>
  <c r="B78" i="18" s="1"/>
  <c r="B52" i="18" a="1"/>
  <c r="B52" i="18" s="1"/>
  <c r="B64" i="18" a="1"/>
  <c r="B64" i="18" s="1"/>
  <c r="B69" i="18" a="1"/>
  <c r="B69" i="18" s="1"/>
  <c r="B72" i="18" a="1"/>
  <c r="B72" i="18" s="1"/>
  <c r="B74" i="18" a="1"/>
  <c r="B74" i="18" s="1"/>
  <c r="B75" i="18" a="1"/>
  <c r="B75" i="18" s="1"/>
  <c r="B66" i="18" a="1"/>
  <c r="B66" i="18" s="1"/>
  <c r="I8" i="18" a="1"/>
  <c r="I8" i="18" s="1"/>
  <c r="B79" i="18" a="1"/>
  <c r="B79" i="18" s="1"/>
  <c r="B36" i="18" a="1"/>
  <c r="B36" i="18" s="1"/>
  <c r="B86" i="18" a="1"/>
  <c r="B86" i="18" s="1"/>
  <c r="B84" i="18" a="1"/>
  <c r="B84" i="18" s="1"/>
  <c r="B83" i="18" a="1"/>
  <c r="B83" i="18" s="1"/>
  <c r="B82" i="18" a="1"/>
  <c r="B82" i="18" s="1"/>
  <c r="B85" i="18" a="1"/>
  <c r="B85" i="18" s="1"/>
  <c r="B68" i="18" a="1"/>
  <c r="B68" i="18" s="1"/>
  <c r="B88" i="18" a="1"/>
  <c r="B88" i="18" s="1"/>
  <c r="B87" i="18" a="1"/>
  <c r="B87" i="18" s="1"/>
  <c r="B73" i="18" a="1"/>
  <c r="B73" i="18" s="1"/>
  <c r="I266" i="18" l="1"/>
  <c r="I278" i="18"/>
  <c r="I181" i="18"/>
  <c r="I108" i="18"/>
  <c r="I193" i="18"/>
  <c r="I95" i="18"/>
  <c r="C256" i="18" a="1"/>
  <c r="C256" i="18" s="1"/>
  <c r="C258" i="18" a="1"/>
  <c r="C258" i="18" s="1"/>
  <c r="J264" i="18" a="1"/>
  <c r="J264" i="18" s="1"/>
  <c r="J263" i="18" a="1"/>
  <c r="J263" i="18" s="1"/>
  <c r="C257" i="18" a="1"/>
  <c r="C257" i="18" s="1"/>
  <c r="D346" i="18"/>
  <c r="C280" i="18" a="1"/>
  <c r="C280" i="18" s="1"/>
  <c r="C289" i="18" a="1"/>
  <c r="C289" i="18" s="1"/>
  <c r="C206" i="18" a="1"/>
  <c r="C206" i="18" s="1"/>
  <c r="C283" i="18" a="1"/>
  <c r="C283" i="18" s="1"/>
  <c r="C287" i="18" a="1"/>
  <c r="C287" i="18" s="1"/>
  <c r="C279" i="18" a="1"/>
  <c r="C279" i="18" s="1"/>
  <c r="C199" i="18" a="1"/>
  <c r="C199" i="18" s="1"/>
  <c r="C281" i="18" a="1"/>
  <c r="C281" i="18" s="1"/>
  <c r="C197" i="18" a="1"/>
  <c r="C197" i="18" s="1"/>
  <c r="C290" i="18" a="1"/>
  <c r="C290" i="18" s="1"/>
  <c r="C292" i="18" a="1"/>
  <c r="C292" i="18" s="1"/>
  <c r="C200" i="18" a="1"/>
  <c r="C200" i="18" s="1"/>
  <c r="C203" i="18" a="1"/>
  <c r="C203" i="18" s="1"/>
  <c r="C286" i="18" a="1"/>
  <c r="C286" i="18" s="1"/>
  <c r="C284" i="18" a="1"/>
  <c r="C284" i="18" s="1"/>
  <c r="C288" i="18" a="1"/>
  <c r="C288" i="18" s="1"/>
  <c r="C198" i="18" a="1"/>
  <c r="C198" i="18" s="1"/>
  <c r="C201" i="18" a="1"/>
  <c r="C201" i="18" s="1"/>
  <c r="C282" i="18" a="1"/>
  <c r="C282" i="18" s="1"/>
  <c r="C285" i="18" a="1"/>
  <c r="C285" i="18" s="1"/>
  <c r="C291" i="18" a="1"/>
  <c r="C291" i="18" s="1"/>
  <c r="C209" i="18" a="1"/>
  <c r="C209" i="18" s="1"/>
  <c r="C214" i="18" a="1"/>
  <c r="C214" i="18" s="1"/>
  <c r="C215" i="18" a="1"/>
  <c r="C215" i="18" s="1"/>
  <c r="C222" i="18" a="1"/>
  <c r="C222" i="18" s="1"/>
  <c r="C225" i="18" a="1"/>
  <c r="C225" i="18" s="1"/>
  <c r="C216" i="18" a="1"/>
  <c r="C216" i="18" s="1"/>
  <c r="C217" i="18" a="1"/>
  <c r="C217" i="18" s="1"/>
  <c r="C218" i="18" a="1"/>
  <c r="C218" i="18" s="1"/>
  <c r="C229" i="18" a="1"/>
  <c r="C229" i="18" s="1"/>
  <c r="J178" i="18" a="1"/>
  <c r="J178" i="18" s="1"/>
  <c r="J181" i="18" s="1"/>
  <c r="C195" i="18" a="1"/>
  <c r="C195" i="18" s="1"/>
  <c r="C204" i="18" a="1"/>
  <c r="C204" i="18" s="1"/>
  <c r="C207" i="18" a="1"/>
  <c r="C207" i="18" s="1"/>
  <c r="C210" i="18" a="1"/>
  <c r="C210" i="18" s="1"/>
  <c r="C224" i="18" a="1"/>
  <c r="C224" i="18" s="1"/>
  <c r="C208" i="18" a="1"/>
  <c r="C208" i="18" s="1"/>
  <c r="C211" i="18" a="1"/>
  <c r="C211" i="18" s="1"/>
  <c r="C223" i="18" a="1"/>
  <c r="C223" i="18" s="1"/>
  <c r="C228" i="18" a="1"/>
  <c r="C228" i="18" s="1"/>
  <c r="C246" i="18" a="1"/>
  <c r="C246" i="18" s="1"/>
  <c r="C196" i="18" a="1"/>
  <c r="C196" i="18" s="1"/>
  <c r="C236" i="18" a="1"/>
  <c r="C236" i="18" s="1"/>
  <c r="C238" i="18" a="1"/>
  <c r="C238" i="18" s="1"/>
  <c r="C241" i="18" a="1"/>
  <c r="C241" i="18" s="1"/>
  <c r="C248" i="18" a="1"/>
  <c r="C248" i="18" s="1"/>
  <c r="C252" i="18" a="1"/>
  <c r="C252" i="18" s="1"/>
  <c r="C254" i="18" a="1"/>
  <c r="C254" i="18" s="1"/>
  <c r="C227" i="18" a="1"/>
  <c r="C227" i="18" s="1"/>
  <c r="J179" i="18" a="1"/>
  <c r="J179" i="18" s="1"/>
  <c r="C221" i="18" a="1"/>
  <c r="C221" i="18" s="1"/>
  <c r="C233" i="18" a="1"/>
  <c r="C233" i="18" s="1"/>
  <c r="C235" i="18" a="1"/>
  <c r="C235" i="18" s="1"/>
  <c r="C202" i="18" a="1"/>
  <c r="C202" i="18" s="1"/>
  <c r="C219" i="18" a="1"/>
  <c r="C219" i="18" s="1"/>
  <c r="C237" i="18" a="1"/>
  <c r="C237" i="18" s="1"/>
  <c r="C240" i="18" a="1"/>
  <c r="C240" i="18" s="1"/>
  <c r="C243" i="18" a="1"/>
  <c r="C243" i="18" s="1"/>
  <c r="C245" i="18" a="1"/>
  <c r="C245" i="18" s="1"/>
  <c r="C247" i="18" a="1"/>
  <c r="C247" i="18" s="1"/>
  <c r="C205" i="18" a="1"/>
  <c r="C205" i="18" s="1"/>
  <c r="C213" i="18" a="1"/>
  <c r="C213" i="18" s="1"/>
  <c r="C234" i="18" a="1"/>
  <c r="C234" i="18" s="1"/>
  <c r="C249" i="18" a="1"/>
  <c r="C249" i="18" s="1"/>
  <c r="C250" i="18" a="1"/>
  <c r="C250" i="18" s="1"/>
  <c r="C239" i="18" a="1"/>
  <c r="C239" i="18" s="1"/>
  <c r="C212" i="18" a="1"/>
  <c r="C212" i="18" s="1"/>
  <c r="C226" i="18" a="1"/>
  <c r="C226" i="18" s="1"/>
  <c r="C232" i="18" a="1"/>
  <c r="C232" i="18" s="1"/>
  <c r="C244" i="18" a="1"/>
  <c r="C244" i="18" s="1"/>
  <c r="C231" i="18" a="1"/>
  <c r="C231" i="18" s="1"/>
  <c r="C114" i="18" a="1"/>
  <c r="C114" i="18" s="1"/>
  <c r="C123" i="18" a="1"/>
  <c r="C123" i="18" s="1"/>
  <c r="C121" i="18" a="1"/>
  <c r="C121" i="18" s="1"/>
  <c r="C128" i="18" a="1"/>
  <c r="C128" i="18" s="1"/>
  <c r="C194" i="18" a="1"/>
  <c r="C194" i="18" s="1"/>
  <c r="C112" i="18" a="1"/>
  <c r="C112" i="18" s="1"/>
  <c r="C119" i="18" a="1"/>
  <c r="C119" i="18" s="1"/>
  <c r="C230" i="18" a="1"/>
  <c r="C230" i="18" s="1"/>
  <c r="C255" i="18" a="1"/>
  <c r="C255" i="18" s="1"/>
  <c r="C117" i="18" a="1"/>
  <c r="C117" i="18" s="1"/>
  <c r="C124" i="18" a="1"/>
  <c r="C124" i="18" s="1"/>
  <c r="C253" i="18" a="1"/>
  <c r="C253" i="18" s="1"/>
  <c r="C115" i="18" a="1"/>
  <c r="C115" i="18" s="1"/>
  <c r="C122" i="18" a="1"/>
  <c r="C122" i="18" s="1"/>
  <c r="C111" i="18" a="1"/>
  <c r="C111" i="18" s="1"/>
  <c r="C120" i="18" a="1"/>
  <c r="C120" i="18" s="1"/>
  <c r="C220" i="18" a="1"/>
  <c r="C220" i="18" s="1"/>
  <c r="C251" i="18" a="1"/>
  <c r="C251" i="18" s="1"/>
  <c r="C110" i="18" a="1"/>
  <c r="C110" i="18" s="1"/>
  <c r="C118" i="18" a="1"/>
  <c r="C118" i="18" s="1"/>
  <c r="J94" i="18" a="1"/>
  <c r="J94" i="18" s="1"/>
  <c r="C125" i="18" a="1"/>
  <c r="C125" i="18" s="1"/>
  <c r="C129" i="18" a="1"/>
  <c r="C129" i="18" s="1"/>
  <c r="C137" i="18" a="1"/>
  <c r="C137" i="18" s="1"/>
  <c r="C141" i="18" a="1"/>
  <c r="C141" i="18" s="1"/>
  <c r="C144" i="18" a="1"/>
  <c r="C144" i="18" s="1"/>
  <c r="C148" i="18" a="1"/>
  <c r="C148" i="18" s="1"/>
  <c r="C242" i="18" a="1"/>
  <c r="C242" i="18" s="1"/>
  <c r="C136" i="18" a="1"/>
  <c r="C136" i="18" s="1"/>
  <c r="C152" i="18" a="1"/>
  <c r="C152" i="18" s="1"/>
  <c r="C135" i="18" a="1"/>
  <c r="C135" i="18" s="1"/>
  <c r="C113" i="18" a="1"/>
  <c r="C113" i="18" s="1"/>
  <c r="C134" i="18" a="1"/>
  <c r="C134" i="18" s="1"/>
  <c r="C142" i="18" a="1"/>
  <c r="C142" i="18" s="1"/>
  <c r="C146" i="18" a="1"/>
  <c r="C146" i="18" s="1"/>
  <c r="C151" i="18" a="1"/>
  <c r="C151" i="18" s="1"/>
  <c r="C130" i="18" a="1"/>
  <c r="C130" i="18" s="1"/>
  <c r="C131" i="18" a="1"/>
  <c r="C131" i="18" s="1"/>
  <c r="C133" i="18" a="1"/>
  <c r="C133" i="18" s="1"/>
  <c r="C150" i="18" a="1"/>
  <c r="C150" i="18" s="1"/>
  <c r="J93" i="18" a="1"/>
  <c r="J93" i="18" s="1"/>
  <c r="J108" i="18" s="1"/>
  <c r="C127" i="18" a="1"/>
  <c r="C127" i="18" s="1"/>
  <c r="C132" i="18" a="1"/>
  <c r="C132" i="18" s="1"/>
  <c r="C140" i="18" a="1"/>
  <c r="C140" i="18" s="1"/>
  <c r="C143" i="18" a="1"/>
  <c r="C143" i="18" s="1"/>
  <c r="C145" i="18" a="1"/>
  <c r="C145" i="18" s="1"/>
  <c r="C149" i="18" a="1"/>
  <c r="C149" i="18" s="1"/>
  <c r="C157" i="18" a="1"/>
  <c r="C157" i="18" s="1"/>
  <c r="C25" i="18" a="1"/>
  <c r="C25" i="18" s="1"/>
  <c r="C170" i="18" a="1"/>
  <c r="C170" i="18" s="1"/>
  <c r="C29" i="18" a="1"/>
  <c r="C29" i="18" s="1"/>
  <c r="C156" i="18" a="1"/>
  <c r="C156" i="18" s="1"/>
  <c r="C160" i="18" a="1"/>
  <c r="C160" i="18" s="1"/>
  <c r="C166" i="18" a="1"/>
  <c r="C166" i="18" s="1"/>
  <c r="C173" i="18" a="1"/>
  <c r="C173" i="18" s="1"/>
  <c r="C26" i="18" a="1"/>
  <c r="C26" i="18" s="1"/>
  <c r="C126" i="18" a="1"/>
  <c r="C126" i="18" s="1"/>
  <c r="C155" i="18" a="1"/>
  <c r="C155" i="18" s="1"/>
  <c r="C159" i="18" a="1"/>
  <c r="C159" i="18" s="1"/>
  <c r="C164" i="18" a="1"/>
  <c r="C164" i="18" s="1"/>
  <c r="C167" i="18" a="1"/>
  <c r="C167" i="18" s="1"/>
  <c r="C171" i="18" a="1"/>
  <c r="C171" i="18" s="1"/>
  <c r="C139" i="18" a="1"/>
  <c r="C139" i="18" s="1"/>
  <c r="C147" i="18" a="1"/>
  <c r="C147" i="18" s="1"/>
  <c r="C163" i="18" a="1"/>
  <c r="C163" i="18" s="1"/>
  <c r="C109" i="18" a="1"/>
  <c r="C109" i="18" s="1"/>
  <c r="C116" i="18" a="1"/>
  <c r="C116" i="18" s="1"/>
  <c r="C153" i="18" a="1"/>
  <c r="C153" i="18" s="1"/>
  <c r="C158" i="18" a="1"/>
  <c r="C158" i="18" s="1"/>
  <c r="C28" i="18" a="1"/>
  <c r="C28" i="18" s="1"/>
  <c r="C154" i="18" a="1"/>
  <c r="C154" i="18" s="1"/>
  <c r="C49" i="18" a="1"/>
  <c r="C49" i="18" s="1"/>
  <c r="C52" i="18" a="1"/>
  <c r="C52" i="18" s="1"/>
  <c r="C34" i="18" a="1"/>
  <c r="C34" i="18" s="1"/>
  <c r="C41" i="18" a="1"/>
  <c r="C41" i="18" s="1"/>
  <c r="C32" i="18" a="1"/>
  <c r="C32" i="18" s="1"/>
  <c r="C44" i="18" a="1"/>
  <c r="C44" i="18" s="1"/>
  <c r="C47" i="18" a="1"/>
  <c r="C47" i="18" s="1"/>
  <c r="C56" i="18" a="1"/>
  <c r="C56" i="18" s="1"/>
  <c r="C30" i="18" a="1"/>
  <c r="C30" i="18" s="1"/>
  <c r="C39" i="18" a="1"/>
  <c r="C39" i="18" s="1"/>
  <c r="C45" i="18" a="1"/>
  <c r="C45" i="18" s="1"/>
  <c r="C53" i="18" a="1"/>
  <c r="C53" i="18" s="1"/>
  <c r="C138" i="18" a="1"/>
  <c r="C138" i="18" s="1"/>
  <c r="C172" i="18" a="1"/>
  <c r="C172" i="18" s="1"/>
  <c r="C27" i="18" a="1"/>
  <c r="C27" i="18" s="1"/>
  <c r="C37" i="18" a="1"/>
  <c r="C37" i="18" s="1"/>
  <c r="C50" i="18" a="1"/>
  <c r="C50" i="18" s="1"/>
  <c r="C35" i="18" a="1"/>
  <c r="C35" i="18" s="1"/>
  <c r="C42" i="18" a="1"/>
  <c r="C42" i="18" s="1"/>
  <c r="C169" i="18" a="1"/>
  <c r="C169" i="18" s="1"/>
  <c r="C54" i="18" a="1"/>
  <c r="C54" i="18" s="1"/>
  <c r="C162" i="18" a="1"/>
  <c r="C162" i="18" s="1"/>
  <c r="C40" i="18" a="1"/>
  <c r="C40" i="18" s="1"/>
  <c r="C51" i="18" a="1"/>
  <c r="C51" i="18" s="1"/>
  <c r="C43" i="18" a="1"/>
  <c r="C43" i="18" s="1"/>
  <c r="C161" i="18" a="1"/>
  <c r="C161" i="18" s="1"/>
  <c r="C168" i="18" a="1"/>
  <c r="C168" i="18" s="1"/>
  <c r="C36" i="18" a="1"/>
  <c r="C36" i="18" s="1"/>
  <c r="C55" i="18" a="1"/>
  <c r="C55" i="18" s="1"/>
  <c r="C165" i="18" a="1"/>
  <c r="C165" i="18" s="1"/>
  <c r="C33" i="18" a="1"/>
  <c r="C33" i="18" s="1"/>
  <c r="C48" i="18" a="1"/>
  <c r="C48" i="18" s="1"/>
  <c r="C38" i="18" a="1"/>
  <c r="C38" i="18" s="1"/>
  <c r="C66" i="18" a="1"/>
  <c r="C66" i="18" s="1"/>
  <c r="C46" i="18" a="1"/>
  <c r="C46" i="18" s="1"/>
  <c r="C57" i="18" a="1"/>
  <c r="C57" i="18" s="1"/>
  <c r="C70" i="18" a="1"/>
  <c r="C70" i="18" s="1"/>
  <c r="C68" i="18" a="1"/>
  <c r="C68" i="18" s="1"/>
  <c r="C62" i="18" a="1"/>
  <c r="C62" i="18" s="1"/>
  <c r="C59" i="18" a="1"/>
  <c r="C59" i="18" s="1"/>
  <c r="C60" i="18" a="1"/>
  <c r="C60" i="18" s="1"/>
  <c r="C58" i="18" a="1"/>
  <c r="C58" i="18" s="1"/>
  <c r="C63" i="18" a="1"/>
  <c r="C63" i="18" s="1"/>
  <c r="C65" i="18" a="1"/>
  <c r="C65" i="18" s="1"/>
  <c r="C73" i="18" a="1"/>
  <c r="C73" i="18" s="1"/>
  <c r="C72" i="18" a="1"/>
  <c r="C72" i="18" s="1"/>
  <c r="C74" i="18" a="1"/>
  <c r="C74" i="18" s="1"/>
  <c r="C31" i="18" a="1"/>
  <c r="C31" i="18" s="1"/>
  <c r="C24" i="18" a="1"/>
  <c r="C24" i="18" s="1"/>
  <c r="C67" i="18" a="1"/>
  <c r="C67" i="18" s="1"/>
  <c r="C88" i="18" a="1"/>
  <c r="C88" i="18" s="1"/>
  <c r="C77" i="18" a="1"/>
  <c r="C77" i="18" s="1"/>
  <c r="C87" i="18" a="1"/>
  <c r="C87" i="18" s="1"/>
  <c r="C83" i="18" a="1"/>
  <c r="C83" i="18" s="1"/>
  <c r="C85" i="18" a="1"/>
  <c r="C85" i="18" s="1"/>
  <c r="C86" i="18" a="1"/>
  <c r="C86" i="18" s="1"/>
  <c r="C75" i="18" a="1"/>
  <c r="C75" i="18" s="1"/>
  <c r="C82" i="18" a="1"/>
  <c r="C82" i="18" s="1"/>
  <c r="C84" i="18" a="1"/>
  <c r="C84" i="18" s="1"/>
  <c r="J8" i="18" a="1"/>
  <c r="J8" i="18" s="1"/>
  <c r="C79" i="18" a="1"/>
  <c r="C79" i="18" s="1"/>
  <c r="C80" i="18" a="1"/>
  <c r="C80" i="18" s="1"/>
  <c r="C76" i="18" a="1"/>
  <c r="C76" i="18" s="1"/>
  <c r="J9" i="18" a="1"/>
  <c r="J9" i="18" s="1"/>
  <c r="C61" i="18" a="1"/>
  <c r="C61" i="18" s="1"/>
  <c r="C81" i="18" a="1"/>
  <c r="C81" i="18" s="1"/>
  <c r="C64" i="18" a="1"/>
  <c r="C64" i="18" s="1"/>
  <c r="C69" i="18" a="1"/>
  <c r="C69" i="18" s="1"/>
  <c r="C71" i="18" a="1"/>
  <c r="C71" i="18" s="1"/>
  <c r="C78" i="18" a="1"/>
  <c r="C78" i="18" s="1"/>
  <c r="J180" i="18" l="1"/>
  <c r="J193" i="18"/>
  <c r="D256" i="18" a="1"/>
  <c r="D256" i="18" s="1"/>
  <c r="D258" i="18" a="1"/>
  <c r="D258" i="18" s="1"/>
  <c r="K264" i="18" a="1"/>
  <c r="K264" i="18" s="1"/>
  <c r="K263" i="18" a="1"/>
  <c r="K263" i="18" s="1"/>
  <c r="D257" i="18" a="1"/>
  <c r="D257" i="18" s="1"/>
  <c r="J266" i="18"/>
  <c r="J278" i="18"/>
  <c r="J265" i="18"/>
  <c r="J95" i="18"/>
  <c r="J96" i="18"/>
  <c r="E346" i="18"/>
  <c r="D285" i="18" a="1"/>
  <c r="D285" i="18" s="1"/>
  <c r="D291" i="18" a="1"/>
  <c r="D291" i="18" s="1"/>
  <c r="D204" i="18" a="1"/>
  <c r="D204" i="18" s="1"/>
  <c r="D280" i="18" a="1"/>
  <c r="D280" i="18" s="1"/>
  <c r="D289" i="18" a="1"/>
  <c r="D289" i="18" s="1"/>
  <c r="D196" i="18" a="1"/>
  <c r="D196" i="18" s="1"/>
  <c r="D206" i="18" a="1"/>
  <c r="D206" i="18" s="1"/>
  <c r="K179" i="18" a="1"/>
  <c r="K179" i="18" s="1"/>
  <c r="D281" i="18" a="1"/>
  <c r="D281" i="18" s="1"/>
  <c r="D197" i="18" a="1"/>
  <c r="D197" i="18" s="1"/>
  <c r="D292" i="18" a="1"/>
  <c r="D292" i="18" s="1"/>
  <c r="D286" i="18" a="1"/>
  <c r="D286" i="18" s="1"/>
  <c r="D290" i="18" a="1"/>
  <c r="D290" i="18" s="1"/>
  <c r="D288" i="18" a="1"/>
  <c r="D288" i="18" s="1"/>
  <c r="D195" i="18" a="1"/>
  <c r="D195" i="18" s="1"/>
  <c r="D205" i="18" a="1"/>
  <c r="D205" i="18" s="1"/>
  <c r="D284" i="18" a="1"/>
  <c r="D284" i="18" s="1"/>
  <c r="D198" i="18" a="1"/>
  <c r="D198" i="18" s="1"/>
  <c r="D201" i="18" a="1"/>
  <c r="D201" i="18" s="1"/>
  <c r="D282" i="18" a="1"/>
  <c r="D282" i="18" s="1"/>
  <c r="D202" i="18" a="1"/>
  <c r="D202" i="18" s="1"/>
  <c r="D203" i="18" a="1"/>
  <c r="D203" i="18" s="1"/>
  <c r="D209" i="18" a="1"/>
  <c r="D209" i="18" s="1"/>
  <c r="D214" i="18" a="1"/>
  <c r="D214" i="18" s="1"/>
  <c r="D215" i="18" a="1"/>
  <c r="D215" i="18" s="1"/>
  <c r="D222" i="18" a="1"/>
  <c r="D222" i="18" s="1"/>
  <c r="D225" i="18" a="1"/>
  <c r="D225" i="18" s="1"/>
  <c r="D279" i="18" a="1"/>
  <c r="D279" i="18" s="1"/>
  <c r="D199" i="18" a="1"/>
  <c r="D199" i="18" s="1"/>
  <c r="D212" i="18" a="1"/>
  <c r="D212" i="18" s="1"/>
  <c r="D219" i="18" a="1"/>
  <c r="D219" i="18" s="1"/>
  <c r="D220" i="18" a="1"/>
  <c r="D220" i="18" s="1"/>
  <c r="D221" i="18" a="1"/>
  <c r="D221" i="18" s="1"/>
  <c r="D227" i="18" a="1"/>
  <c r="D227" i="18" s="1"/>
  <c r="D216" i="18" a="1"/>
  <c r="D216" i="18" s="1"/>
  <c r="D217" i="18" a="1"/>
  <c r="D217" i="18" s="1"/>
  <c r="D218" i="18" a="1"/>
  <c r="D218" i="18" s="1"/>
  <c r="D283" i="18" a="1"/>
  <c r="D283" i="18" s="1"/>
  <c r="K178" i="18" a="1"/>
  <c r="K178" i="18" s="1"/>
  <c r="K193" i="18" s="1"/>
  <c r="D200" i="18" a="1"/>
  <c r="D200" i="18" s="1"/>
  <c r="D207" i="18" a="1"/>
  <c r="D207" i="18" s="1"/>
  <c r="D210" i="18" a="1"/>
  <c r="D210" i="18" s="1"/>
  <c r="D287" i="18" a="1"/>
  <c r="D287" i="18" s="1"/>
  <c r="D208" i="18" a="1"/>
  <c r="D208" i="18" s="1"/>
  <c r="D213" i="18" a="1"/>
  <c r="D213" i="18" s="1"/>
  <c r="D226" i="18" a="1"/>
  <c r="D226" i="18" s="1"/>
  <c r="D232" i="18" a="1"/>
  <c r="D232" i="18" s="1"/>
  <c r="D244" i="18" a="1"/>
  <c r="D244" i="18" s="1"/>
  <c r="D246" i="18" a="1"/>
  <c r="D246" i="18" s="1"/>
  <c r="D236" i="18" a="1"/>
  <c r="D236" i="18" s="1"/>
  <c r="D238" i="18" a="1"/>
  <c r="D238" i="18" s="1"/>
  <c r="D248" i="18" a="1"/>
  <c r="D248" i="18" s="1"/>
  <c r="D254" i="18" a="1"/>
  <c r="D254" i="18" s="1"/>
  <c r="D231" i="18" a="1"/>
  <c r="D231" i="18" s="1"/>
  <c r="D233" i="18" a="1"/>
  <c r="D233" i="18" s="1"/>
  <c r="D235" i="18" a="1"/>
  <c r="D235" i="18" s="1"/>
  <c r="D237" i="18" a="1"/>
  <c r="D237" i="18" s="1"/>
  <c r="D240" i="18" a="1"/>
  <c r="D240" i="18" s="1"/>
  <c r="D243" i="18" a="1"/>
  <c r="D243" i="18" s="1"/>
  <c r="D223" i="18" a="1"/>
  <c r="D223" i="18" s="1"/>
  <c r="D224" i="18" a="1"/>
  <c r="D224" i="18" s="1"/>
  <c r="D228" i="18" a="1"/>
  <c r="D228" i="18" s="1"/>
  <c r="D245" i="18" a="1"/>
  <c r="D245" i="18" s="1"/>
  <c r="D234" i="18" a="1"/>
  <c r="D234" i="18" s="1"/>
  <c r="D229" i="18" a="1"/>
  <c r="D229" i="18" s="1"/>
  <c r="D230" i="18" a="1"/>
  <c r="D230" i="18" s="1"/>
  <c r="D242" i="18" a="1"/>
  <c r="D242" i="18" s="1"/>
  <c r="D251" i="18" a="1"/>
  <c r="D251" i="18" s="1"/>
  <c r="K93" i="18" a="1"/>
  <c r="K93" i="18" s="1"/>
  <c r="K95" i="18" s="1"/>
  <c r="D116" i="18" a="1"/>
  <c r="D116" i="18" s="1"/>
  <c r="D123" i="18" a="1"/>
  <c r="D123" i="18" s="1"/>
  <c r="D114" i="18" a="1"/>
  <c r="D114" i="18" s="1"/>
  <c r="D121" i="18" a="1"/>
  <c r="D121" i="18" s="1"/>
  <c r="D126" i="18" a="1"/>
  <c r="D126" i="18" s="1"/>
  <c r="D250" i="18" a="1"/>
  <c r="D250" i="18" s="1"/>
  <c r="D252" i="18" a="1"/>
  <c r="D252" i="18" s="1"/>
  <c r="D117" i="18" a="1"/>
  <c r="D117" i="18" s="1"/>
  <c r="D124" i="18" a="1"/>
  <c r="D124" i="18" s="1"/>
  <c r="D247" i="18" a="1"/>
  <c r="D247" i="18" s="1"/>
  <c r="D253" i="18" a="1"/>
  <c r="D253" i="18" s="1"/>
  <c r="D255" i="18" a="1"/>
  <c r="D255" i="18" s="1"/>
  <c r="D211" i="18" a="1"/>
  <c r="D211" i="18" s="1"/>
  <c r="D239" i="18" a="1"/>
  <c r="D239" i="18" s="1"/>
  <c r="D115" i="18" a="1"/>
  <c r="D115" i="18" s="1"/>
  <c r="D122" i="18" a="1"/>
  <c r="D122" i="18" s="1"/>
  <c r="K94" i="18" a="1"/>
  <c r="K94" i="18" s="1"/>
  <c r="D113" i="18" a="1"/>
  <c r="D113" i="18" s="1"/>
  <c r="D120" i="18" a="1"/>
  <c r="D120" i="18" s="1"/>
  <c r="D125" i="18" a="1"/>
  <c r="D125" i="18" s="1"/>
  <c r="D194" i="18" a="1"/>
  <c r="D194" i="18" s="1"/>
  <c r="D119" i="18" a="1"/>
  <c r="D119" i="18" s="1"/>
  <c r="D249" i="18" a="1"/>
  <c r="D249" i="18" s="1"/>
  <c r="D111" i="18" a="1"/>
  <c r="D111" i="18" s="1"/>
  <c r="D129" i="18" a="1"/>
  <c r="D129" i="18" s="1"/>
  <c r="D137" i="18" a="1"/>
  <c r="D137" i="18" s="1"/>
  <c r="D141" i="18" a="1"/>
  <c r="D141" i="18" s="1"/>
  <c r="D144" i="18" a="1"/>
  <c r="D144" i="18" s="1"/>
  <c r="D136" i="18" a="1"/>
  <c r="D136" i="18" s="1"/>
  <c r="D139" i="18" a="1"/>
  <c r="D139" i="18" s="1"/>
  <c r="D147" i="18" a="1"/>
  <c r="D147" i="18" s="1"/>
  <c r="D152" i="18" a="1"/>
  <c r="D152" i="18" s="1"/>
  <c r="D135" i="18" a="1"/>
  <c r="D135" i="18" s="1"/>
  <c r="D110" i="18" a="1"/>
  <c r="D110" i="18" s="1"/>
  <c r="D118" i="18" a="1"/>
  <c r="D118" i="18" s="1"/>
  <c r="D142" i="18" a="1"/>
  <c r="D142" i="18" s="1"/>
  <c r="D146" i="18" a="1"/>
  <c r="D146" i="18" s="1"/>
  <c r="D151" i="18" a="1"/>
  <c r="D151" i="18" s="1"/>
  <c r="D130" i="18" a="1"/>
  <c r="D130" i="18" s="1"/>
  <c r="D131" i="18" a="1"/>
  <c r="D131" i="18" s="1"/>
  <c r="D134" i="18" a="1"/>
  <c r="D134" i="18" s="1"/>
  <c r="D150" i="18" a="1"/>
  <c r="D150" i="18" s="1"/>
  <c r="D241" i="18" a="1"/>
  <c r="D241" i="18" s="1"/>
  <c r="D138" i="18" a="1"/>
  <c r="D138" i="18" s="1"/>
  <c r="D128" i="18" a="1"/>
  <c r="D128" i="18" s="1"/>
  <c r="D149" i="18" a="1"/>
  <c r="D149" i="18" s="1"/>
  <c r="D143" i="18" a="1"/>
  <c r="D143" i="18" s="1"/>
  <c r="D158" i="18" a="1"/>
  <c r="D158" i="18" s="1"/>
  <c r="D162" i="18" a="1"/>
  <c r="D162" i="18" s="1"/>
  <c r="D172" i="18" a="1"/>
  <c r="D172" i="18" s="1"/>
  <c r="D25" i="18" a="1"/>
  <c r="D25" i="18" s="1"/>
  <c r="D157" i="18" a="1"/>
  <c r="D157" i="18" s="1"/>
  <c r="D170" i="18" a="1"/>
  <c r="D170" i="18" s="1"/>
  <c r="D29" i="18" a="1"/>
  <c r="D29" i="18" s="1"/>
  <c r="D112" i="18" a="1"/>
  <c r="D112" i="18" s="1"/>
  <c r="D148" i="18" a="1"/>
  <c r="D148" i="18" s="1"/>
  <c r="D161" i="18" a="1"/>
  <c r="D161" i="18" s="1"/>
  <c r="D165" i="18" a="1"/>
  <c r="D165" i="18" s="1"/>
  <c r="D168" i="18" a="1"/>
  <c r="D168" i="18" s="1"/>
  <c r="D133" i="18" a="1"/>
  <c r="D133" i="18" s="1"/>
  <c r="D160" i="18" a="1"/>
  <c r="D160" i="18" s="1"/>
  <c r="D166" i="18" a="1"/>
  <c r="D166" i="18" s="1"/>
  <c r="D173" i="18" a="1"/>
  <c r="D173" i="18" s="1"/>
  <c r="D26" i="18" a="1"/>
  <c r="D26" i="18" s="1"/>
  <c r="D159" i="18" a="1"/>
  <c r="D159" i="18" s="1"/>
  <c r="D164" i="18" a="1"/>
  <c r="D164" i="18" s="1"/>
  <c r="D167" i="18" a="1"/>
  <c r="D167" i="18" s="1"/>
  <c r="D171" i="18" a="1"/>
  <c r="D171" i="18" s="1"/>
  <c r="D127" i="18" a="1"/>
  <c r="D127" i="18" s="1"/>
  <c r="D154" i="18" a="1"/>
  <c r="D154" i="18" s="1"/>
  <c r="D169" i="18" a="1"/>
  <c r="D169" i="18" s="1"/>
  <c r="D109" i="18" a="1"/>
  <c r="D109" i="18" s="1"/>
  <c r="D27" i="18" a="1"/>
  <c r="D27" i="18" s="1"/>
  <c r="D55" i="18" a="1"/>
  <c r="D55" i="18" s="1"/>
  <c r="D28" i="18" a="1"/>
  <c r="D28" i="18" s="1"/>
  <c r="D36" i="18" a="1"/>
  <c r="D36" i="18" s="1"/>
  <c r="D49" i="18" a="1"/>
  <c r="D49" i="18" s="1"/>
  <c r="D52" i="18" a="1"/>
  <c r="D52" i="18" s="1"/>
  <c r="D34" i="18" a="1"/>
  <c r="D34" i="18" s="1"/>
  <c r="D41" i="18" a="1"/>
  <c r="D41" i="18" s="1"/>
  <c r="D163" i="18" a="1"/>
  <c r="D163" i="18" s="1"/>
  <c r="D32" i="18" a="1"/>
  <c r="D32" i="18" s="1"/>
  <c r="D44" i="18" a="1"/>
  <c r="D44" i="18" s="1"/>
  <c r="D47" i="18" a="1"/>
  <c r="D47" i="18" s="1"/>
  <c r="D153" i="18" a="1"/>
  <c r="D153" i="18" s="1"/>
  <c r="D39" i="18" a="1"/>
  <c r="D39" i="18" s="1"/>
  <c r="D45" i="18" a="1"/>
  <c r="D45" i="18" s="1"/>
  <c r="D53" i="18" a="1"/>
  <c r="D53" i="18" s="1"/>
  <c r="D56" i="18" a="1"/>
  <c r="D56" i="18" s="1"/>
  <c r="D145" i="18" a="1"/>
  <c r="D145" i="18" s="1"/>
  <c r="D156" i="18" a="1"/>
  <c r="D156" i="18" s="1"/>
  <c r="D30" i="18" a="1"/>
  <c r="D30" i="18" s="1"/>
  <c r="D37" i="18" a="1"/>
  <c r="D37" i="18" s="1"/>
  <c r="D50" i="18" a="1"/>
  <c r="D50" i="18" s="1"/>
  <c r="D35" i="18" a="1"/>
  <c r="D35" i="18" s="1"/>
  <c r="D42" i="18" a="1"/>
  <c r="D42" i="18" s="1"/>
  <c r="D57" i="18" a="1"/>
  <c r="D57" i="18" s="1"/>
  <c r="D155" i="18" a="1"/>
  <c r="D155" i="18" s="1"/>
  <c r="D33" i="18" a="1"/>
  <c r="D33" i="18" s="1"/>
  <c r="D46" i="18" a="1"/>
  <c r="D46" i="18" s="1"/>
  <c r="D48" i="18" a="1"/>
  <c r="D48" i="18" s="1"/>
  <c r="D31" i="18" a="1"/>
  <c r="D31" i="18" s="1"/>
  <c r="D38" i="18" a="1"/>
  <c r="D38" i="18" s="1"/>
  <c r="D73" i="18" a="1"/>
  <c r="D73" i="18" s="1"/>
  <c r="D43" i="18" a="1"/>
  <c r="D43" i="18" s="1"/>
  <c r="D65" i="18" a="1"/>
  <c r="D65" i="18" s="1"/>
  <c r="D140" i="18" a="1"/>
  <c r="D140" i="18" s="1"/>
  <c r="D51" i="18" a="1"/>
  <c r="D51" i="18" s="1"/>
  <c r="D54" i="18" a="1"/>
  <c r="D54" i="18" s="1"/>
  <c r="D70" i="18" a="1"/>
  <c r="D70" i="18" s="1"/>
  <c r="D61" i="18" a="1"/>
  <c r="D61" i="18" s="1"/>
  <c r="D67" i="18" a="1"/>
  <c r="D67" i="18" s="1"/>
  <c r="D68" i="18" a="1"/>
  <c r="D68" i="18" s="1"/>
  <c r="D59" i="18" a="1"/>
  <c r="D59" i="18" s="1"/>
  <c r="D60" i="18" a="1"/>
  <c r="D60" i="18" s="1"/>
  <c r="D62" i="18" a="1"/>
  <c r="D62" i="18" s="1"/>
  <c r="D71" i="18" a="1"/>
  <c r="D71" i="18" s="1"/>
  <c r="D64" i="18" a="1"/>
  <c r="D64" i="18" s="1"/>
  <c r="D69" i="18" a="1"/>
  <c r="D69" i="18" s="1"/>
  <c r="D72" i="18" a="1"/>
  <c r="D72" i="18" s="1"/>
  <c r="D40" i="18" a="1"/>
  <c r="D40" i="18" s="1"/>
  <c r="D78" i="18" a="1"/>
  <c r="D78" i="18" s="1"/>
  <c r="D66" i="18" a="1"/>
  <c r="D66" i="18" s="1"/>
  <c r="D74" i="18" a="1"/>
  <c r="D74" i="18" s="1"/>
  <c r="D24" i="18" a="1"/>
  <c r="D24" i="18" s="1"/>
  <c r="D77" i="18" a="1"/>
  <c r="D77" i="18" s="1"/>
  <c r="D88" i="18" a="1"/>
  <c r="D88" i="18" s="1"/>
  <c r="D85" i="18" a="1"/>
  <c r="D85" i="18" s="1"/>
  <c r="D86" i="18" a="1"/>
  <c r="D86" i="18" s="1"/>
  <c r="D87" i="18" a="1"/>
  <c r="D87" i="18" s="1"/>
  <c r="D58" i="18" a="1"/>
  <c r="D58" i="18" s="1"/>
  <c r="D75" i="18" a="1"/>
  <c r="D75" i="18" s="1"/>
  <c r="D82" i="18" a="1"/>
  <c r="D82" i="18" s="1"/>
  <c r="D83" i="18" a="1"/>
  <c r="D83" i="18" s="1"/>
  <c r="D84" i="18" a="1"/>
  <c r="D84" i="18" s="1"/>
  <c r="K8" i="18" a="1"/>
  <c r="K8" i="18" s="1"/>
  <c r="D79" i="18" a="1"/>
  <c r="D79" i="18" s="1"/>
  <c r="D80" i="18" a="1"/>
  <c r="D80" i="18" s="1"/>
  <c r="K9" i="18" a="1"/>
  <c r="K9" i="18" s="1"/>
  <c r="D63" i="18" a="1"/>
  <c r="D63" i="18" s="1"/>
  <c r="D76" i="18" a="1"/>
  <c r="D76" i="18" s="1"/>
  <c r="D81" i="18" a="1"/>
  <c r="D81" i="18" s="1"/>
  <c r="K96" i="18" l="1"/>
  <c r="K108" i="18"/>
  <c r="K180" i="18"/>
  <c r="K181" i="18"/>
  <c r="E256" i="18" a="1"/>
  <c r="E256" i="18" s="1"/>
  <c r="L264" i="18" a="1"/>
  <c r="L264" i="18" s="1"/>
  <c r="L263" i="18" a="1"/>
  <c r="L263" i="18" s="1"/>
  <c r="E258" i="18" a="1"/>
  <c r="E258" i="18" s="1"/>
  <c r="E257" i="18" a="1"/>
  <c r="E257" i="18" s="1"/>
  <c r="K266" i="18"/>
  <c r="K278" i="18"/>
  <c r="K265" i="18"/>
  <c r="F346" i="18"/>
  <c r="L178" i="18" a="1"/>
  <c r="L178" i="18" s="1"/>
  <c r="L181" i="18" s="1"/>
  <c r="E285" i="18" a="1"/>
  <c r="E285" i="18" s="1"/>
  <c r="E291" i="18" a="1"/>
  <c r="E291" i="18" s="1"/>
  <c r="E204" i="18" a="1"/>
  <c r="E204" i="18" s="1"/>
  <c r="E283" i="18" a="1"/>
  <c r="E283" i="18" s="1"/>
  <c r="E287" i="18" a="1"/>
  <c r="E287" i="18" s="1"/>
  <c r="E202" i="18" a="1"/>
  <c r="E202" i="18" s="1"/>
  <c r="E281" i="18" a="1"/>
  <c r="E281" i="18" s="1"/>
  <c r="E290" i="18" a="1"/>
  <c r="E290" i="18" s="1"/>
  <c r="E292" i="18" a="1"/>
  <c r="E292" i="18" s="1"/>
  <c r="E286" i="18" a="1"/>
  <c r="E286" i="18" s="1"/>
  <c r="E288" i="18" a="1"/>
  <c r="E288" i="18" s="1"/>
  <c r="E195" i="18" a="1"/>
  <c r="E195" i="18" s="1"/>
  <c r="E205" i="18" a="1"/>
  <c r="E205" i="18" s="1"/>
  <c r="E284" i="18" a="1"/>
  <c r="E284" i="18" s="1"/>
  <c r="E282" i="18" a="1"/>
  <c r="E282" i="18" s="1"/>
  <c r="E197" i="18" a="1"/>
  <c r="E197" i="18" s="1"/>
  <c r="E211" i="18" a="1"/>
  <c r="E211" i="18" s="1"/>
  <c r="E223" i="18" a="1"/>
  <c r="E223" i="18" s="1"/>
  <c r="E228" i="18" a="1"/>
  <c r="E228" i="18" s="1"/>
  <c r="E198" i="18" a="1"/>
  <c r="E198" i="18" s="1"/>
  <c r="E203" i="18" a="1"/>
  <c r="E203" i="18" s="1"/>
  <c r="E289" i="18" a="1"/>
  <c r="E289" i="18" s="1"/>
  <c r="E222" i="18" a="1"/>
  <c r="E222" i="18" s="1"/>
  <c r="E225" i="18" a="1"/>
  <c r="E225" i="18" s="1"/>
  <c r="E279" i="18" a="1"/>
  <c r="E279" i="18" s="1"/>
  <c r="E199" i="18" a="1"/>
  <c r="E199" i="18" s="1"/>
  <c r="E212" i="18" a="1"/>
  <c r="E212" i="18" s="1"/>
  <c r="E221" i="18" a="1"/>
  <c r="E221" i="18" s="1"/>
  <c r="E218" i="18" a="1"/>
  <c r="E218" i="18" s="1"/>
  <c r="E219" i="18" a="1"/>
  <c r="E219" i="18" s="1"/>
  <c r="E220" i="18" a="1"/>
  <c r="E220" i="18" s="1"/>
  <c r="E200" i="18" a="1"/>
  <c r="E200" i="18" s="1"/>
  <c r="E206" i="18" a="1"/>
  <c r="E206" i="18" s="1"/>
  <c r="E207" i="18" a="1"/>
  <c r="E207" i="18" s="1"/>
  <c r="E210" i="18" a="1"/>
  <c r="E210" i="18" s="1"/>
  <c r="E216" i="18" a="1"/>
  <c r="E216" i="18" s="1"/>
  <c r="E217" i="18" a="1"/>
  <c r="E217" i="18" s="1"/>
  <c r="E224" i="18" a="1"/>
  <c r="E224" i="18" s="1"/>
  <c r="E280" i="18" a="1"/>
  <c r="E280" i="18" s="1"/>
  <c r="L179" i="18" a="1"/>
  <c r="L179" i="18" s="1"/>
  <c r="E196" i="18" a="1"/>
  <c r="E196" i="18" s="1"/>
  <c r="E208" i="18" a="1"/>
  <c r="E208" i="18" s="1"/>
  <c r="E213" i="18" a="1"/>
  <c r="E213" i="18" s="1"/>
  <c r="E201" i="18" a="1"/>
  <c r="E201" i="18" s="1"/>
  <c r="E226" i="18" a="1"/>
  <c r="E226" i="18" s="1"/>
  <c r="E229" i="18" a="1"/>
  <c r="E229" i="18" s="1"/>
  <c r="E230" i="18" a="1"/>
  <c r="E230" i="18" s="1"/>
  <c r="E209" i="18" a="1"/>
  <c r="E209" i="18" s="1"/>
  <c r="E215" i="18" a="1"/>
  <c r="E215" i="18" s="1"/>
  <c r="E232" i="18" a="1"/>
  <c r="E232" i="18" s="1"/>
  <c r="E242" i="18" a="1"/>
  <c r="E242" i="18" s="1"/>
  <c r="E251" i="18" a="1"/>
  <c r="E251" i="18" s="1"/>
  <c r="E244" i="18" a="1"/>
  <c r="E244" i="18" s="1"/>
  <c r="E246" i="18" a="1"/>
  <c r="E246" i="18" s="1"/>
  <c r="E227" i="18" a="1"/>
  <c r="E227" i="18" s="1"/>
  <c r="E236" i="18" a="1"/>
  <c r="E236" i="18" s="1"/>
  <c r="E241" i="18" a="1"/>
  <c r="E241" i="18" s="1"/>
  <c r="E252" i="18" a="1"/>
  <c r="E252" i="18" s="1"/>
  <c r="E231" i="18" a="1"/>
  <c r="E231" i="18" s="1"/>
  <c r="E233" i="18" a="1"/>
  <c r="E233" i="18" s="1"/>
  <c r="E237" i="18" a="1"/>
  <c r="E237" i="18" s="1"/>
  <c r="E240" i="18" a="1"/>
  <c r="E240" i="18" s="1"/>
  <c r="E243" i="18" a="1"/>
  <c r="E243" i="18" s="1"/>
  <c r="E239" i="18" a="1"/>
  <c r="E239" i="18" s="1"/>
  <c r="E110" i="18" a="1"/>
  <c r="E110" i="18" s="1"/>
  <c r="E118" i="18" a="1"/>
  <c r="E118" i="18" s="1"/>
  <c r="E125" i="18" a="1"/>
  <c r="E125" i="18" s="1"/>
  <c r="E214" i="18" a="1"/>
  <c r="E214" i="18" s="1"/>
  <c r="L93" i="18" a="1"/>
  <c r="L93" i="18" s="1"/>
  <c r="L96" i="18" s="1"/>
  <c r="E116" i="18" a="1"/>
  <c r="E116" i="18" s="1"/>
  <c r="E123" i="18" a="1"/>
  <c r="E123" i="18" s="1"/>
  <c r="E234" i="18" a="1"/>
  <c r="E234" i="18" s="1"/>
  <c r="E235" i="18" a="1"/>
  <c r="E235" i="18" s="1"/>
  <c r="E249" i="18" a="1"/>
  <c r="E249" i="18" s="1"/>
  <c r="E194" i="18" a="1"/>
  <c r="E194" i="18" s="1"/>
  <c r="E112" i="18" a="1"/>
  <c r="E112" i="18" s="1"/>
  <c r="E248" i="18" a="1"/>
  <c r="E248" i="18" s="1"/>
  <c r="E119" i="18" a="1"/>
  <c r="E119" i="18" s="1"/>
  <c r="E126" i="18" a="1"/>
  <c r="E126" i="18" s="1"/>
  <c r="E117" i="18" a="1"/>
  <c r="E117" i="18" s="1"/>
  <c r="E124" i="18" a="1"/>
  <c r="E124" i="18" s="1"/>
  <c r="E247" i="18" a="1"/>
  <c r="E247" i="18" s="1"/>
  <c r="E250" i="18" a="1"/>
  <c r="E250" i="18" s="1"/>
  <c r="E253" i="18" a="1"/>
  <c r="E253" i="18" s="1"/>
  <c r="E255" i="18" a="1"/>
  <c r="E255" i="18" s="1"/>
  <c r="E245" i="18" a="1"/>
  <c r="E245" i="18" s="1"/>
  <c r="E111" i="18" a="1"/>
  <c r="E111" i="18" s="1"/>
  <c r="E115" i="18" a="1"/>
  <c r="E115" i="18" s="1"/>
  <c r="E238" i="18" a="1"/>
  <c r="E238" i="18" s="1"/>
  <c r="L94" i="18" a="1"/>
  <c r="L94" i="18" s="1"/>
  <c r="E113" i="18" a="1"/>
  <c r="E113" i="18" s="1"/>
  <c r="E120" i="18" a="1"/>
  <c r="E120" i="18" s="1"/>
  <c r="E127" i="18" a="1"/>
  <c r="E127" i="18" s="1"/>
  <c r="E128" i="18" a="1"/>
  <c r="E128" i="18" s="1"/>
  <c r="E145" i="18" a="1"/>
  <c r="E145" i="18" s="1"/>
  <c r="E149" i="18" a="1"/>
  <c r="E149" i="18" s="1"/>
  <c r="E114" i="18" a="1"/>
  <c r="E114" i="18" s="1"/>
  <c r="E121" i="18" a="1"/>
  <c r="E121" i="18" s="1"/>
  <c r="E148" i="18" a="1"/>
  <c r="E148" i="18" s="1"/>
  <c r="E136" i="18" a="1"/>
  <c r="E136" i="18" s="1"/>
  <c r="E147" i="18" a="1"/>
  <c r="E147" i="18" s="1"/>
  <c r="E139" i="18" a="1"/>
  <c r="E139" i="18" s="1"/>
  <c r="E254" i="18" a="1"/>
  <c r="E254" i="18" s="1"/>
  <c r="E135" i="18" a="1"/>
  <c r="E135" i="18" s="1"/>
  <c r="E142" i="18" a="1"/>
  <c r="E142" i="18" s="1"/>
  <c r="E146" i="18" a="1"/>
  <c r="E146" i="18" s="1"/>
  <c r="E151" i="18" a="1"/>
  <c r="E151" i="18" s="1"/>
  <c r="E122" i="18" a="1"/>
  <c r="E122" i="18" s="1"/>
  <c r="E140" i="18" a="1"/>
  <c r="E140" i="18" s="1"/>
  <c r="E143" i="18" a="1"/>
  <c r="E143" i="18" s="1"/>
  <c r="E138" i="18" a="1"/>
  <c r="E138" i="18" s="1"/>
  <c r="E28" i="18" a="1"/>
  <c r="E28" i="18" s="1"/>
  <c r="E153" i="18" a="1"/>
  <c r="E153" i="18" s="1"/>
  <c r="E158" i="18" a="1"/>
  <c r="E158" i="18" s="1"/>
  <c r="E130" i="18" a="1"/>
  <c r="E130" i="18" s="1"/>
  <c r="E134" i="18" a="1"/>
  <c r="E134" i="18" s="1"/>
  <c r="E162" i="18" a="1"/>
  <c r="E162" i="18" s="1"/>
  <c r="E172" i="18" a="1"/>
  <c r="E172" i="18" s="1"/>
  <c r="E25" i="18" a="1"/>
  <c r="E25" i="18" s="1"/>
  <c r="E137" i="18" a="1"/>
  <c r="E137" i="18" s="1"/>
  <c r="E29" i="18" a="1"/>
  <c r="E29" i="18" s="1"/>
  <c r="E156" i="18" a="1"/>
  <c r="E156" i="18" s="1"/>
  <c r="E161" i="18" a="1"/>
  <c r="E161" i="18" s="1"/>
  <c r="E168" i="18" a="1"/>
  <c r="E168" i="18" s="1"/>
  <c r="E133" i="18" a="1"/>
  <c r="E133" i="18" s="1"/>
  <c r="E160" i="18" a="1"/>
  <c r="E160" i="18" s="1"/>
  <c r="E165" i="18" a="1"/>
  <c r="E165" i="18" s="1"/>
  <c r="E129" i="18" a="1"/>
  <c r="E129" i="18" s="1"/>
  <c r="E144" i="18" a="1"/>
  <c r="E144" i="18" s="1"/>
  <c r="E166" i="18" a="1"/>
  <c r="E166" i="18" s="1"/>
  <c r="E173" i="18" a="1"/>
  <c r="E173" i="18" s="1"/>
  <c r="E26" i="18" a="1"/>
  <c r="E26" i="18" s="1"/>
  <c r="E155" i="18" a="1"/>
  <c r="E155" i="18" s="1"/>
  <c r="E159" i="18" a="1"/>
  <c r="E159" i="18" s="1"/>
  <c r="E171" i="18" a="1"/>
  <c r="E171" i="18" s="1"/>
  <c r="E141" i="18" a="1"/>
  <c r="E141" i="18" s="1"/>
  <c r="E163" i="18" a="1"/>
  <c r="E163" i="18" s="1"/>
  <c r="E169" i="18" a="1"/>
  <c r="E169" i="18" s="1"/>
  <c r="E164" i="18" a="1"/>
  <c r="E164" i="18" s="1"/>
  <c r="E31" i="18" a="1"/>
  <c r="E31" i="18" s="1"/>
  <c r="E38" i="18" a="1"/>
  <c r="E38" i="18" s="1"/>
  <c r="E154" i="18" a="1"/>
  <c r="E154" i="18" s="1"/>
  <c r="E55" i="18" a="1"/>
  <c r="E55" i="18" s="1"/>
  <c r="E157" i="18" a="1"/>
  <c r="E157" i="18" s="1"/>
  <c r="E170" i="18" a="1"/>
  <c r="E170" i="18" s="1"/>
  <c r="E36" i="18" a="1"/>
  <c r="E36" i="18" s="1"/>
  <c r="E49" i="18" a="1"/>
  <c r="E49" i="18" s="1"/>
  <c r="E52" i="18" a="1"/>
  <c r="E52" i="18" s="1"/>
  <c r="E150" i="18" a="1"/>
  <c r="E150" i="18" s="1"/>
  <c r="E167" i="18" a="1"/>
  <c r="E167" i="18" s="1"/>
  <c r="E34" i="18" a="1"/>
  <c r="E34" i="18" s="1"/>
  <c r="E32" i="18" a="1"/>
  <c r="E32" i="18" s="1"/>
  <c r="E41" i="18" a="1"/>
  <c r="E41" i="18" s="1"/>
  <c r="E44" i="18" a="1"/>
  <c r="E44" i="18" s="1"/>
  <c r="E47" i="18" a="1"/>
  <c r="E47" i="18" s="1"/>
  <c r="E27" i="18" a="1"/>
  <c r="E27" i="18" s="1"/>
  <c r="E39" i="18" a="1"/>
  <c r="E39" i="18" s="1"/>
  <c r="E45" i="18" a="1"/>
  <c r="E45" i="18" s="1"/>
  <c r="E53" i="18" a="1"/>
  <c r="E53" i="18" s="1"/>
  <c r="E56" i="18" a="1"/>
  <c r="E56" i="18" s="1"/>
  <c r="E37" i="18" a="1"/>
  <c r="E37" i="18" s="1"/>
  <c r="E50" i="18" a="1"/>
  <c r="E50" i="18" s="1"/>
  <c r="E109" i="18" a="1"/>
  <c r="E109" i="18" s="1"/>
  <c r="E30" i="18" a="1"/>
  <c r="E30" i="18" s="1"/>
  <c r="E42" i="18" a="1"/>
  <c r="E42" i="18" s="1"/>
  <c r="E131" i="18" a="1"/>
  <c r="E131" i="18" s="1"/>
  <c r="E152" i="18" a="1"/>
  <c r="E152" i="18" s="1"/>
  <c r="E40" i="18" a="1"/>
  <c r="E40" i="18" s="1"/>
  <c r="E51" i="18" a="1"/>
  <c r="E51" i="18" s="1"/>
  <c r="E54" i="18" a="1"/>
  <c r="E54" i="18" s="1"/>
  <c r="E43" i="18" a="1"/>
  <c r="E43" i="18" s="1"/>
  <c r="E72" i="18" a="1"/>
  <c r="E72" i="18" s="1"/>
  <c r="E74" i="18" a="1"/>
  <c r="E74" i="18" s="1"/>
  <c r="E75" i="18" a="1"/>
  <c r="E75" i="18" s="1"/>
  <c r="E76" i="18" a="1"/>
  <c r="E76" i="18" s="1"/>
  <c r="E33" i="18" a="1"/>
  <c r="E33" i="18" s="1"/>
  <c r="E48" i="18" a="1"/>
  <c r="E48" i="18" s="1"/>
  <c r="E64" i="18" a="1"/>
  <c r="E64" i="18" s="1"/>
  <c r="E69" i="18" a="1"/>
  <c r="E69" i="18" s="1"/>
  <c r="E73" i="18" a="1"/>
  <c r="E73" i="18" s="1"/>
  <c r="E66" i="18" a="1"/>
  <c r="E66" i="18" s="1"/>
  <c r="E70" i="18" a="1"/>
  <c r="E70" i="18" s="1"/>
  <c r="E61" i="18" a="1"/>
  <c r="E61" i="18" s="1"/>
  <c r="E67" i="18" a="1"/>
  <c r="E67" i="18" s="1"/>
  <c r="E59" i="18" a="1"/>
  <c r="E59" i="18" s="1"/>
  <c r="E68" i="18" a="1"/>
  <c r="E68" i="18" s="1"/>
  <c r="E63" i="18" a="1"/>
  <c r="E63" i="18" s="1"/>
  <c r="E71" i="18" a="1"/>
  <c r="E71" i="18" s="1"/>
  <c r="E80" i="18" a="1"/>
  <c r="E80" i="18" s="1"/>
  <c r="E65" i="18" a="1"/>
  <c r="E65" i="18" s="1"/>
  <c r="E78" i="18" a="1"/>
  <c r="E78" i="18" s="1"/>
  <c r="E81" i="18" a="1"/>
  <c r="E81" i="18" s="1"/>
  <c r="E24" i="18" a="1"/>
  <c r="E24" i="18" s="1"/>
  <c r="E77" i="18" a="1"/>
  <c r="E77" i="18" s="1"/>
  <c r="E86" i="18" a="1"/>
  <c r="E86" i="18" s="1"/>
  <c r="E87" i="18" a="1"/>
  <c r="E87" i="18" s="1"/>
  <c r="E88" i="18" a="1"/>
  <c r="E88" i="18" s="1"/>
  <c r="E46" i="18" a="1"/>
  <c r="E46" i="18" s="1"/>
  <c r="E35" i="18" a="1"/>
  <c r="E35" i="18" s="1"/>
  <c r="E58" i="18" a="1"/>
  <c r="E58" i="18" s="1"/>
  <c r="E82" i="18" a="1"/>
  <c r="E82" i="18" s="1"/>
  <c r="E83" i="18" a="1"/>
  <c r="E83" i="18" s="1"/>
  <c r="E84" i="18" a="1"/>
  <c r="E84" i="18" s="1"/>
  <c r="E85" i="18" a="1"/>
  <c r="E85" i="18" s="1"/>
  <c r="L8" i="18" a="1"/>
  <c r="L8" i="18" s="1"/>
  <c r="L9" i="18" a="1"/>
  <c r="L9" i="18" s="1"/>
  <c r="E57" i="18" a="1"/>
  <c r="E57" i="18" s="1"/>
  <c r="E79" i="18" a="1"/>
  <c r="E79" i="18" s="1"/>
  <c r="E60" i="18" a="1"/>
  <c r="E60" i="18" s="1"/>
  <c r="E62" i="18" a="1"/>
  <c r="E62" i="18" s="1"/>
  <c r="L193" i="18" l="1"/>
  <c r="F257" i="18" a="1"/>
  <c r="F257" i="18" s="1"/>
  <c r="F256" i="18" a="1"/>
  <c r="F256" i="18" s="1"/>
  <c r="M264" i="18" a="1"/>
  <c r="M264" i="18" s="1"/>
  <c r="M263" i="18" a="1"/>
  <c r="M263" i="18" s="1"/>
  <c r="F258" i="18" a="1"/>
  <c r="F258" i="18" s="1"/>
  <c r="L266" i="18"/>
  <c r="L278" i="18"/>
  <c r="L265" i="18"/>
  <c r="L95" i="18"/>
  <c r="L108" i="18"/>
  <c r="L180" i="18"/>
  <c r="G346" i="18"/>
  <c r="F282" i="18" a="1"/>
  <c r="F282" i="18" s="1"/>
  <c r="F201" i="18" a="1"/>
  <c r="F201" i="18" s="1"/>
  <c r="M178" i="18" a="1"/>
  <c r="M178" i="18" s="1"/>
  <c r="M180" i="18" s="1"/>
  <c r="F280" i="18" a="1"/>
  <c r="F280" i="18" s="1"/>
  <c r="F289" i="18" a="1"/>
  <c r="F289" i="18" s="1"/>
  <c r="F283" i="18" a="1"/>
  <c r="F283" i="18" s="1"/>
  <c r="F287" i="18" a="1"/>
  <c r="F287" i="18" s="1"/>
  <c r="F279" i="18" a="1"/>
  <c r="F279" i="18" s="1"/>
  <c r="F199" i="18" a="1"/>
  <c r="F199" i="18" s="1"/>
  <c r="F202" i="18" a="1"/>
  <c r="F202" i="18" s="1"/>
  <c r="F281" i="18" a="1"/>
  <c r="F281" i="18" s="1"/>
  <c r="F200" i="18" a="1"/>
  <c r="F200" i="18" s="1"/>
  <c r="F203" i="18" a="1"/>
  <c r="F203" i="18" s="1"/>
  <c r="F207" i="18" a="1"/>
  <c r="F207" i="18" s="1"/>
  <c r="F290" i="18" a="1"/>
  <c r="F290" i="18" s="1"/>
  <c r="F292" i="18" a="1"/>
  <c r="F292" i="18" s="1"/>
  <c r="F286" i="18" a="1"/>
  <c r="F286" i="18" s="1"/>
  <c r="F288" i="18" a="1"/>
  <c r="F288" i="18" s="1"/>
  <c r="F284" i="18" a="1"/>
  <c r="F284" i="18" s="1"/>
  <c r="F205" i="18" a="1"/>
  <c r="F205" i="18" s="1"/>
  <c r="F226" i="18" a="1"/>
  <c r="F226" i="18" s="1"/>
  <c r="F285" i="18" a="1"/>
  <c r="F285" i="18" s="1"/>
  <c r="F197" i="18" a="1"/>
  <c r="F197" i="18" s="1"/>
  <c r="F211" i="18" a="1"/>
  <c r="F211" i="18" s="1"/>
  <c r="F223" i="18" a="1"/>
  <c r="F223" i="18" s="1"/>
  <c r="F228" i="18" a="1"/>
  <c r="F228" i="18" s="1"/>
  <c r="F209" i="18" a="1"/>
  <c r="F209" i="18" s="1"/>
  <c r="F214" i="18" a="1"/>
  <c r="F214" i="18" s="1"/>
  <c r="F215" i="18" a="1"/>
  <c r="F215" i="18" s="1"/>
  <c r="F222" i="18" a="1"/>
  <c r="F222" i="18" s="1"/>
  <c r="F225" i="18" a="1"/>
  <c r="F225" i="18" s="1"/>
  <c r="F212" i="18" a="1"/>
  <c r="F212" i="18" s="1"/>
  <c r="F221" i="18" a="1"/>
  <c r="F221" i="18" s="1"/>
  <c r="F195" i="18" a="1"/>
  <c r="F195" i="18" s="1"/>
  <c r="F204" i="18" a="1"/>
  <c r="F204" i="18" s="1"/>
  <c r="F218" i="18" a="1"/>
  <c r="F218" i="18" s="1"/>
  <c r="F219" i="18" a="1"/>
  <c r="F219" i="18" s="1"/>
  <c r="F220" i="18" a="1"/>
  <c r="F220" i="18" s="1"/>
  <c r="F227" i="18" a="1"/>
  <c r="F227" i="18" s="1"/>
  <c r="F229" i="18" a="1"/>
  <c r="F229" i="18" s="1"/>
  <c r="F210" i="18" a="1"/>
  <c r="F210" i="18" s="1"/>
  <c r="F291" i="18" a="1"/>
  <c r="F291" i="18" s="1"/>
  <c r="M179" i="18" a="1"/>
  <c r="M179" i="18" s="1"/>
  <c r="F196" i="18" a="1"/>
  <c r="F196" i="18" s="1"/>
  <c r="F198" i="18" a="1"/>
  <c r="F198" i="18" s="1"/>
  <c r="F216" i="18" a="1"/>
  <c r="F216" i="18" s="1"/>
  <c r="F234" i="18" a="1"/>
  <c r="F234" i="18" s="1"/>
  <c r="F239" i="18" a="1"/>
  <c r="F239" i="18" s="1"/>
  <c r="F230" i="18" a="1"/>
  <c r="F230" i="18" s="1"/>
  <c r="F206" i="18" a="1"/>
  <c r="F206" i="18" s="1"/>
  <c r="F232" i="18" a="1"/>
  <c r="F232" i="18" s="1"/>
  <c r="F242" i="18" a="1"/>
  <c r="F242" i="18" s="1"/>
  <c r="F238" i="18" a="1"/>
  <c r="F238" i="18" s="1"/>
  <c r="F246" i="18" a="1"/>
  <c r="F246" i="18" s="1"/>
  <c r="F248" i="18" a="1"/>
  <c r="F248" i="18" s="1"/>
  <c r="F208" i="18" a="1"/>
  <c r="F208" i="18" s="1"/>
  <c r="F241" i="18" a="1"/>
  <c r="F241" i="18" s="1"/>
  <c r="F236" i="18" a="1"/>
  <c r="F236" i="18" s="1"/>
  <c r="F231" i="18" a="1"/>
  <c r="F231" i="18" s="1"/>
  <c r="F233" i="18" a="1"/>
  <c r="F233" i="18" s="1"/>
  <c r="F213" i="18" a="1"/>
  <c r="F213" i="18" s="1"/>
  <c r="F249" i="18" a="1"/>
  <c r="F249" i="18" s="1"/>
  <c r="F250" i="18" a="1"/>
  <c r="F250" i="18" s="1"/>
  <c r="F244" i="18" a="1"/>
  <c r="F244" i="18" s="1"/>
  <c r="M94" i="18" a="1"/>
  <c r="M94" i="18" s="1"/>
  <c r="F120" i="18" a="1"/>
  <c r="F120" i="18" s="1"/>
  <c r="F237" i="18" a="1"/>
  <c r="F237" i="18" s="1"/>
  <c r="F110" i="18" a="1"/>
  <c r="F110" i="18" s="1"/>
  <c r="F118" i="18" a="1"/>
  <c r="F118" i="18" s="1"/>
  <c r="F125" i="18" a="1"/>
  <c r="F125" i="18" s="1"/>
  <c r="F243" i="18" a="1"/>
  <c r="F243" i="18" s="1"/>
  <c r="F116" i="18" a="1"/>
  <c r="F116" i="18" s="1"/>
  <c r="F235" i="18" a="1"/>
  <c r="F235" i="18" s="1"/>
  <c r="F240" i="18" a="1"/>
  <c r="F240" i="18" s="1"/>
  <c r="F114" i="18" a="1"/>
  <c r="F114" i="18" s="1"/>
  <c r="F121" i="18" a="1"/>
  <c r="F121" i="18" s="1"/>
  <c r="F252" i="18" a="1"/>
  <c r="F252" i="18" s="1"/>
  <c r="F194" i="18" a="1"/>
  <c r="F194" i="18" s="1"/>
  <c r="F112" i="18" a="1"/>
  <c r="F112" i="18" s="1"/>
  <c r="F119" i="18" a="1"/>
  <c r="F119" i="18" s="1"/>
  <c r="F126" i="18" a="1"/>
  <c r="F126" i="18" s="1"/>
  <c r="F117" i="18" a="1"/>
  <c r="F117" i="18" s="1"/>
  <c r="F122" i="18" a="1"/>
  <c r="F122" i="18" s="1"/>
  <c r="F217" i="18" a="1"/>
  <c r="F217" i="18" s="1"/>
  <c r="F245" i="18" a="1"/>
  <c r="F245" i="18" s="1"/>
  <c r="F251" i="18" a="1"/>
  <c r="F251" i="18" s="1"/>
  <c r="F254" i="18" a="1"/>
  <c r="F254" i="18" s="1"/>
  <c r="F111" i="18" a="1"/>
  <c r="F111" i="18" s="1"/>
  <c r="F115" i="18" a="1"/>
  <c r="F115" i="18" s="1"/>
  <c r="F253" i="18" a="1"/>
  <c r="F253" i="18" s="1"/>
  <c r="F138" i="18" a="1"/>
  <c r="F138" i="18" s="1"/>
  <c r="F140" i="18" a="1"/>
  <c r="F140" i="18" s="1"/>
  <c r="F143" i="18" a="1"/>
  <c r="F143" i="18" s="1"/>
  <c r="F224" i="18" a="1"/>
  <c r="F224" i="18" s="1"/>
  <c r="F128" i="18" a="1"/>
  <c r="F128" i="18" s="1"/>
  <c r="F145" i="18" a="1"/>
  <c r="F145" i="18" s="1"/>
  <c r="F149" i="18" a="1"/>
  <c r="F149" i="18" s="1"/>
  <c r="F129" i="18" a="1"/>
  <c r="F129" i="18" s="1"/>
  <c r="F137" i="18" a="1"/>
  <c r="F137" i="18" s="1"/>
  <c r="F141" i="18" a="1"/>
  <c r="F141" i="18" s="1"/>
  <c r="F144" i="18" a="1"/>
  <c r="F144" i="18" s="1"/>
  <c r="F255" i="18" a="1"/>
  <c r="F255" i="18" s="1"/>
  <c r="F148" i="18" a="1"/>
  <c r="F148" i="18" s="1"/>
  <c r="F113" i="18" a="1"/>
  <c r="F113" i="18" s="1"/>
  <c r="F136" i="18" a="1"/>
  <c r="F136" i="18" s="1"/>
  <c r="F147" i="18" a="1"/>
  <c r="F147" i="18" s="1"/>
  <c r="F247" i="18" a="1"/>
  <c r="F247" i="18" s="1"/>
  <c r="F123" i="18" a="1"/>
  <c r="F123" i="18" s="1"/>
  <c r="F139" i="18" a="1"/>
  <c r="F139" i="18" s="1"/>
  <c r="F127" i="18" a="1"/>
  <c r="F127" i="18" s="1"/>
  <c r="F146" i="18" a="1"/>
  <c r="F146" i="18" s="1"/>
  <c r="F133" i="18" a="1"/>
  <c r="F133" i="18" s="1"/>
  <c r="F131" i="18" a="1"/>
  <c r="F131" i="18" s="1"/>
  <c r="F154" i="18" a="1"/>
  <c r="F154" i="18" s="1"/>
  <c r="F109" i="18" a="1"/>
  <c r="F109" i="18" s="1"/>
  <c r="F27" i="18" a="1"/>
  <c r="F27" i="18" s="1"/>
  <c r="F124" i="18" a="1"/>
  <c r="F124" i="18" s="1"/>
  <c r="F28" i="18" a="1"/>
  <c r="F28" i="18" s="1"/>
  <c r="F153" i="18" a="1"/>
  <c r="F153" i="18" s="1"/>
  <c r="F130" i="18" a="1"/>
  <c r="F130" i="18" s="1"/>
  <c r="F134" i="18" a="1"/>
  <c r="F134" i="18" s="1"/>
  <c r="F157" i="18" a="1"/>
  <c r="F157" i="18" s="1"/>
  <c r="F162" i="18" a="1"/>
  <c r="F162" i="18" s="1"/>
  <c r="F142" i="18" a="1"/>
  <c r="F142" i="18" s="1"/>
  <c r="F170" i="18" a="1"/>
  <c r="F170" i="18" s="1"/>
  <c r="F29" i="18" a="1"/>
  <c r="F29" i="18" s="1"/>
  <c r="M93" i="18" a="1"/>
  <c r="M93" i="18" s="1"/>
  <c r="M96" i="18" s="1"/>
  <c r="F151" i="18" a="1"/>
  <c r="F151" i="18" s="1"/>
  <c r="F156" i="18" a="1"/>
  <c r="F156" i="18" s="1"/>
  <c r="F161" i="18" a="1"/>
  <c r="F161" i="18" s="1"/>
  <c r="F168" i="18" a="1"/>
  <c r="F168" i="18" s="1"/>
  <c r="F160" i="18" a="1"/>
  <c r="F160" i="18" s="1"/>
  <c r="F165" i="18" a="1"/>
  <c r="F165" i="18" s="1"/>
  <c r="F150" i="18" a="1"/>
  <c r="F150" i="18" s="1"/>
  <c r="F152" i="18" a="1"/>
  <c r="F152" i="18" s="1"/>
  <c r="F164" i="18" a="1"/>
  <c r="F164" i="18" s="1"/>
  <c r="F155" i="18" a="1"/>
  <c r="F155" i="18" s="1"/>
  <c r="F167" i="18" a="1"/>
  <c r="F167" i="18" s="1"/>
  <c r="F171" i="18" a="1"/>
  <c r="F171" i="18" s="1"/>
  <c r="F173" i="18" a="1"/>
  <c r="F173" i="18" s="1"/>
  <c r="F43" i="18" a="1"/>
  <c r="F43" i="18" s="1"/>
  <c r="F31" i="18" a="1"/>
  <c r="F31" i="18" s="1"/>
  <c r="F38" i="18" a="1"/>
  <c r="F38" i="18" s="1"/>
  <c r="F25" i="18" a="1"/>
  <c r="F25" i="18" s="1"/>
  <c r="F55" i="18" a="1"/>
  <c r="F55" i="18" s="1"/>
  <c r="F36" i="18" a="1"/>
  <c r="F36" i="18" s="1"/>
  <c r="F52" i="18" a="1"/>
  <c r="F52" i="18" s="1"/>
  <c r="F163" i="18" a="1"/>
  <c r="F163" i="18" s="1"/>
  <c r="F34" i="18" a="1"/>
  <c r="F34" i="18" s="1"/>
  <c r="F49" i="18" a="1"/>
  <c r="F49" i="18" s="1"/>
  <c r="F172" i="18" a="1"/>
  <c r="F172" i="18" s="1"/>
  <c r="F32" i="18" a="1"/>
  <c r="F32" i="18" s="1"/>
  <c r="F41" i="18" a="1"/>
  <c r="F41" i="18" s="1"/>
  <c r="F44" i="18" a="1"/>
  <c r="F44" i="18" s="1"/>
  <c r="F47" i="18" a="1"/>
  <c r="F47" i="18" s="1"/>
  <c r="F166" i="18" a="1"/>
  <c r="F166" i="18" s="1"/>
  <c r="F39" i="18" a="1"/>
  <c r="F39" i="18" s="1"/>
  <c r="F45" i="18" a="1"/>
  <c r="F45" i="18" s="1"/>
  <c r="F53" i="18" a="1"/>
  <c r="F53" i="18" s="1"/>
  <c r="F159" i="18" a="1"/>
  <c r="F159" i="18" s="1"/>
  <c r="F169" i="18" a="1"/>
  <c r="F169" i="18" s="1"/>
  <c r="F37" i="18" a="1"/>
  <c r="F37" i="18" s="1"/>
  <c r="F50" i="18" a="1"/>
  <c r="F50" i="18" s="1"/>
  <c r="F26" i="18" a="1"/>
  <c r="F26" i="18" s="1"/>
  <c r="F135" i="18" a="1"/>
  <c r="F135" i="18" s="1"/>
  <c r="F158" i="18" a="1"/>
  <c r="F158" i="18" s="1"/>
  <c r="F33" i="18" a="1"/>
  <c r="F33" i="18" s="1"/>
  <c r="F40" i="18" a="1"/>
  <c r="F40" i="18" s="1"/>
  <c r="F46" i="18" a="1"/>
  <c r="F46" i="18" s="1"/>
  <c r="F48" i="18" a="1"/>
  <c r="F48" i="18" s="1"/>
  <c r="F77" i="18" a="1"/>
  <c r="F77" i="18" s="1"/>
  <c r="F63" i="18" a="1"/>
  <c r="F63" i="18" s="1"/>
  <c r="F74" i="18" a="1"/>
  <c r="F74" i="18" s="1"/>
  <c r="F76" i="18" a="1"/>
  <c r="F76" i="18" s="1"/>
  <c r="F69" i="18" a="1"/>
  <c r="F69" i="18" s="1"/>
  <c r="F72" i="18" a="1"/>
  <c r="F72" i="18" s="1"/>
  <c r="F75" i="18" a="1"/>
  <c r="F75" i="18" s="1"/>
  <c r="F57" i="18" a="1"/>
  <c r="F57" i="18" s="1"/>
  <c r="F54" i="18" a="1"/>
  <c r="F54" i="18" s="1"/>
  <c r="F65" i="18" a="1"/>
  <c r="F65" i="18" s="1"/>
  <c r="F66" i="18" a="1"/>
  <c r="F66" i="18" s="1"/>
  <c r="F42" i="18" a="1"/>
  <c r="F42" i="18" s="1"/>
  <c r="F70" i="18" a="1"/>
  <c r="F70" i="18" s="1"/>
  <c r="F35" i="18" a="1"/>
  <c r="F35" i="18" s="1"/>
  <c r="F58" i="18" a="1"/>
  <c r="F58" i="18" s="1"/>
  <c r="F62" i="18" a="1"/>
  <c r="F62" i="18" s="1"/>
  <c r="F30" i="18" a="1"/>
  <c r="F30" i="18" s="1"/>
  <c r="F60" i="18" a="1"/>
  <c r="F60" i="18" s="1"/>
  <c r="F79" i="18" a="1"/>
  <c r="F79" i="18" s="1"/>
  <c r="M9" i="18" a="1"/>
  <c r="M9" i="18" s="1"/>
  <c r="F71" i="18" a="1"/>
  <c r="F71" i="18" s="1"/>
  <c r="F80" i="18" a="1"/>
  <c r="F80" i="18" s="1"/>
  <c r="F51" i="18" a="1"/>
  <c r="F51" i="18" s="1"/>
  <c r="F64" i="18" a="1"/>
  <c r="F64" i="18" s="1"/>
  <c r="F59" i="18" a="1"/>
  <c r="F59" i="18" s="1"/>
  <c r="F67" i="18" a="1"/>
  <c r="F67" i="18" s="1"/>
  <c r="F73" i="18" a="1"/>
  <c r="F73" i="18" s="1"/>
  <c r="F78" i="18" a="1"/>
  <c r="F78" i="18" s="1"/>
  <c r="F68" i="18" a="1"/>
  <c r="F68" i="18" s="1"/>
  <c r="F81" i="18" a="1"/>
  <c r="F81" i="18" s="1"/>
  <c r="F24" i="18" a="1"/>
  <c r="F24" i="18" s="1"/>
  <c r="F56" i="18" a="1"/>
  <c r="F56" i="18" s="1"/>
  <c r="F83" i="18" a="1"/>
  <c r="F83" i="18" s="1"/>
  <c r="F86" i="18" a="1"/>
  <c r="F86" i="18" s="1"/>
  <c r="F87" i="18" a="1"/>
  <c r="F87" i="18" s="1"/>
  <c r="F88" i="18" a="1"/>
  <c r="F88" i="18" s="1"/>
  <c r="F85" i="18" a="1"/>
  <c r="F85" i="18" s="1"/>
  <c r="F82" i="18" a="1"/>
  <c r="F82" i="18" s="1"/>
  <c r="F84" i="18" a="1"/>
  <c r="F84" i="18" s="1"/>
  <c r="M8" i="18" a="1"/>
  <c r="M8" i="18" s="1"/>
  <c r="F61" i="18" a="1"/>
  <c r="F61" i="18" s="1"/>
  <c r="M193" i="18" l="1"/>
  <c r="G257" i="18" a="1"/>
  <c r="G257" i="18" s="1"/>
  <c r="G256" i="18" a="1"/>
  <c r="G256" i="18" s="1"/>
  <c r="N263" i="18" a="1"/>
  <c r="N263" i="18" s="1"/>
  <c r="G258" i="18" a="1"/>
  <c r="G258" i="18" s="1"/>
  <c r="N264" i="18" a="1"/>
  <c r="N264" i="18" s="1"/>
  <c r="M266" i="18"/>
  <c r="M265" i="18"/>
  <c r="M278" i="18"/>
  <c r="M108" i="18"/>
  <c r="M95" i="18"/>
  <c r="M181" i="18"/>
  <c r="H346" i="18"/>
  <c r="G284" i="18" a="1"/>
  <c r="G284" i="18" s="1"/>
  <c r="G195" i="18" a="1"/>
  <c r="G195" i="18" s="1"/>
  <c r="G198" i="18" a="1"/>
  <c r="G198" i="18" s="1"/>
  <c r="G282" i="18" a="1"/>
  <c r="G282" i="18" s="1"/>
  <c r="G201" i="18" a="1"/>
  <c r="G201" i="18" s="1"/>
  <c r="G280" i="18" a="1"/>
  <c r="G280" i="18" s="1"/>
  <c r="G285" i="18" a="1"/>
  <c r="G285" i="18" s="1"/>
  <c r="G289" i="18" a="1"/>
  <c r="G289" i="18" s="1"/>
  <c r="G291" i="18" a="1"/>
  <c r="G291" i="18" s="1"/>
  <c r="G196" i="18" a="1"/>
  <c r="G196" i="18" s="1"/>
  <c r="G204" i="18" a="1"/>
  <c r="G204" i="18" s="1"/>
  <c r="G283" i="18" a="1"/>
  <c r="G283" i="18" s="1"/>
  <c r="G287" i="18" a="1"/>
  <c r="G287" i="18" s="1"/>
  <c r="G279" i="18" a="1"/>
  <c r="G279" i="18" s="1"/>
  <c r="G199" i="18" a="1"/>
  <c r="G199" i="18" s="1"/>
  <c r="G281" i="18" a="1"/>
  <c r="G281" i="18" s="1"/>
  <c r="N179" i="18" a="1"/>
  <c r="N179" i="18" s="1"/>
  <c r="G197" i="18" a="1"/>
  <c r="G197" i="18" s="1"/>
  <c r="G200" i="18" a="1"/>
  <c r="G200" i="18" s="1"/>
  <c r="G203" i="18" a="1"/>
  <c r="G203" i="18" s="1"/>
  <c r="G290" i="18" a="1"/>
  <c r="G290" i="18" s="1"/>
  <c r="G292" i="18" a="1"/>
  <c r="G292" i="18" s="1"/>
  <c r="G286" i="18" a="1"/>
  <c r="G286" i="18" s="1"/>
  <c r="G288" i="18" a="1"/>
  <c r="G288" i="18" s="1"/>
  <c r="G208" i="18" a="1"/>
  <c r="G208" i="18" s="1"/>
  <c r="G213" i="18" a="1"/>
  <c r="G213" i="18" s="1"/>
  <c r="G202" i="18" a="1"/>
  <c r="G202" i="18" s="1"/>
  <c r="G205" i="18" a="1"/>
  <c r="G205" i="18" s="1"/>
  <c r="G226" i="18" a="1"/>
  <c r="G226" i="18" s="1"/>
  <c r="G223" i="18" a="1"/>
  <c r="G223" i="18" s="1"/>
  <c r="G228" i="18" a="1"/>
  <c r="G228" i="18" s="1"/>
  <c r="G209" i="18" a="1"/>
  <c r="G209" i="18" s="1"/>
  <c r="G214" i="18" a="1"/>
  <c r="G214" i="18" s="1"/>
  <c r="N178" i="18" a="1"/>
  <c r="N178" i="18" s="1"/>
  <c r="N193" i="18" s="1"/>
  <c r="G212" i="18" a="1"/>
  <c r="G212" i="18" s="1"/>
  <c r="G215" i="18" a="1"/>
  <c r="G215" i="18" s="1"/>
  <c r="G206" i="18" a="1"/>
  <c r="G206" i="18" s="1"/>
  <c r="G217" i="18" a="1"/>
  <c r="G217" i="18" s="1"/>
  <c r="G218" i="18" a="1"/>
  <c r="G218" i="18" s="1"/>
  <c r="G219" i="18" a="1"/>
  <c r="G219" i="18" s="1"/>
  <c r="G210" i="18" a="1"/>
  <c r="G210" i="18" s="1"/>
  <c r="G216" i="18" a="1"/>
  <c r="G216" i="18" s="1"/>
  <c r="G224" i="18" a="1"/>
  <c r="G224" i="18" s="1"/>
  <c r="G235" i="18" a="1"/>
  <c r="G235" i="18" s="1"/>
  <c r="G249" i="18" a="1"/>
  <c r="G249" i="18" s="1"/>
  <c r="G234" i="18" a="1"/>
  <c r="G234" i="18" s="1"/>
  <c r="G239" i="18" a="1"/>
  <c r="G239" i="18" s="1"/>
  <c r="G250" i="18" a="1"/>
  <c r="G250" i="18" s="1"/>
  <c r="G229" i="18" a="1"/>
  <c r="G229" i="18" s="1"/>
  <c r="G230" i="18" a="1"/>
  <c r="G230" i="18" s="1"/>
  <c r="G211" i="18" a="1"/>
  <c r="G211" i="18" s="1"/>
  <c r="G220" i="18" a="1"/>
  <c r="G220" i="18" s="1"/>
  <c r="G244" i="18" a="1"/>
  <c r="G244" i="18" s="1"/>
  <c r="G251" i="18" a="1"/>
  <c r="G251" i="18" s="1"/>
  <c r="G221" i="18" a="1"/>
  <c r="G221" i="18" s="1"/>
  <c r="G222" i="18" a="1"/>
  <c r="G222" i="18" s="1"/>
  <c r="G246" i="18" a="1"/>
  <c r="G246" i="18" s="1"/>
  <c r="G248" i="18" a="1"/>
  <c r="G248" i="18" s="1"/>
  <c r="G227" i="18" a="1"/>
  <c r="G227" i="18" s="1"/>
  <c r="G238" i="18" a="1"/>
  <c r="G238" i="18" s="1"/>
  <c r="G236" i="18" a="1"/>
  <c r="G236" i="18" s="1"/>
  <c r="G241" i="18" a="1"/>
  <c r="G241" i="18" s="1"/>
  <c r="G252" i="18" a="1"/>
  <c r="G252" i="18" s="1"/>
  <c r="G207" i="18" a="1"/>
  <c r="G207" i="18" s="1"/>
  <c r="G233" i="18" a="1"/>
  <c r="G233" i="18" s="1"/>
  <c r="G225" i="18" a="1"/>
  <c r="G225" i="18" s="1"/>
  <c r="G247" i="18" a="1"/>
  <c r="G247" i="18" s="1"/>
  <c r="G111" i="18" a="1"/>
  <c r="G111" i="18" s="1"/>
  <c r="G113" i="18" a="1"/>
  <c r="G113" i="18" s="1"/>
  <c r="G127" i="18" a="1"/>
  <c r="G127" i="18" s="1"/>
  <c r="G231" i="18" a="1"/>
  <c r="G231" i="18" s="1"/>
  <c r="G120" i="18" a="1"/>
  <c r="G120" i="18" s="1"/>
  <c r="G237" i="18" a="1"/>
  <c r="G237" i="18" s="1"/>
  <c r="N94" i="18" a="1"/>
  <c r="N94" i="18" s="1"/>
  <c r="G110" i="18" a="1"/>
  <c r="G110" i="18" s="1"/>
  <c r="G118" i="18" a="1"/>
  <c r="G118" i="18" s="1"/>
  <c r="G242" i="18" a="1"/>
  <c r="G242" i="18" s="1"/>
  <c r="N93" i="18" a="1"/>
  <c r="N93" i="18" s="1"/>
  <c r="N95" i="18" s="1"/>
  <c r="G123" i="18" a="1"/>
  <c r="G123" i="18" s="1"/>
  <c r="G240" i="18" a="1"/>
  <c r="G240" i="18" s="1"/>
  <c r="G114" i="18" a="1"/>
  <c r="G114" i="18" s="1"/>
  <c r="G121" i="18" a="1"/>
  <c r="G121" i="18" s="1"/>
  <c r="G112" i="18" a="1"/>
  <c r="G112" i="18" s="1"/>
  <c r="G119" i="18" a="1"/>
  <c r="G119" i="18" s="1"/>
  <c r="G126" i="18" a="1"/>
  <c r="G126" i="18" s="1"/>
  <c r="G232" i="18" a="1"/>
  <c r="G232" i="18" s="1"/>
  <c r="G253" i="18" a="1"/>
  <c r="G253" i="18" s="1"/>
  <c r="G255" i="18" a="1"/>
  <c r="G255" i="18" s="1"/>
  <c r="G117" i="18" a="1"/>
  <c r="G117" i="18" s="1"/>
  <c r="G122" i="18" a="1"/>
  <c r="G122" i="18" s="1"/>
  <c r="G245" i="18" a="1"/>
  <c r="G245" i="18" s="1"/>
  <c r="G131" i="18" a="1"/>
  <c r="G131" i="18" s="1"/>
  <c r="G132" i="18" a="1"/>
  <c r="G132" i="18" s="1"/>
  <c r="G133" i="18" a="1"/>
  <c r="G133" i="18" s="1"/>
  <c r="G138" i="18" a="1"/>
  <c r="G138" i="18" s="1"/>
  <c r="G140" i="18" a="1"/>
  <c r="G140" i="18" s="1"/>
  <c r="G143" i="18" a="1"/>
  <c r="G143" i="18" s="1"/>
  <c r="G194" i="18" a="1"/>
  <c r="G194" i="18" s="1"/>
  <c r="G125" i="18" a="1"/>
  <c r="G125" i="18" s="1"/>
  <c r="G128" i="18" a="1"/>
  <c r="G128" i="18" s="1"/>
  <c r="G116" i="18" a="1"/>
  <c r="G116" i="18" s="1"/>
  <c r="G124" i="18" a="1"/>
  <c r="G124" i="18" s="1"/>
  <c r="G149" i="18" a="1"/>
  <c r="G149" i="18" s="1"/>
  <c r="G141" i="18" a="1"/>
  <c r="G141" i="18" s="1"/>
  <c r="G144" i="18" a="1"/>
  <c r="G144" i="18" s="1"/>
  <c r="G243" i="18" a="1"/>
  <c r="G243" i="18" s="1"/>
  <c r="G129" i="18" a="1"/>
  <c r="G129" i="18" s="1"/>
  <c r="G137" i="18" a="1"/>
  <c r="G137" i="18" s="1"/>
  <c r="G148" i="18" a="1"/>
  <c r="G148" i="18" s="1"/>
  <c r="G136" i="18" a="1"/>
  <c r="G136" i="18" s="1"/>
  <c r="G147" i="18" a="1"/>
  <c r="G147" i="18" s="1"/>
  <c r="G115" i="18" a="1"/>
  <c r="G115" i="18" s="1"/>
  <c r="G135" i="18" a="1"/>
  <c r="G135" i="18" s="1"/>
  <c r="G142" i="18" a="1"/>
  <c r="G142" i="18" s="1"/>
  <c r="G130" i="18" a="1"/>
  <c r="G130" i="18" s="1"/>
  <c r="G134" i="18" a="1"/>
  <c r="G134" i="18" s="1"/>
  <c r="G146" i="18" a="1"/>
  <c r="G146" i="18" s="1"/>
  <c r="G150" i="18" a="1"/>
  <c r="G150" i="18" s="1"/>
  <c r="G155" i="18" a="1"/>
  <c r="G155" i="18" s="1"/>
  <c r="G159" i="18" a="1"/>
  <c r="G159" i="18" s="1"/>
  <c r="G167" i="18" a="1"/>
  <c r="G167" i="18" s="1"/>
  <c r="G163" i="18" a="1"/>
  <c r="G163" i="18" s="1"/>
  <c r="G169" i="18" a="1"/>
  <c r="G169" i="18" s="1"/>
  <c r="G109" i="18" a="1"/>
  <c r="G109" i="18" s="1"/>
  <c r="G27" i="18" a="1"/>
  <c r="G27" i="18" s="1"/>
  <c r="G154" i="18" a="1"/>
  <c r="G154" i="18" s="1"/>
  <c r="G28" i="18" a="1"/>
  <c r="G28" i="18" s="1"/>
  <c r="G145" i="18" a="1"/>
  <c r="G145" i="18" s="1"/>
  <c r="G158" i="18" a="1"/>
  <c r="G158" i="18" s="1"/>
  <c r="G172" i="18" a="1"/>
  <c r="G172" i="18" s="1"/>
  <c r="G25" i="18" a="1"/>
  <c r="G25" i="18" s="1"/>
  <c r="G157" i="18" a="1"/>
  <c r="G157" i="18" s="1"/>
  <c r="G162" i="18" a="1"/>
  <c r="G162" i="18" s="1"/>
  <c r="G170" i="18" a="1"/>
  <c r="G170" i="18" s="1"/>
  <c r="G29" i="18" a="1"/>
  <c r="G29" i="18" s="1"/>
  <c r="G254" i="18" a="1"/>
  <c r="G254" i="18" s="1"/>
  <c r="G151" i="18" a="1"/>
  <c r="G151" i="18" s="1"/>
  <c r="G156" i="18" a="1"/>
  <c r="G156" i="18" s="1"/>
  <c r="G161" i="18" a="1"/>
  <c r="G161" i="18" s="1"/>
  <c r="G168" i="18" a="1"/>
  <c r="G168" i="18" s="1"/>
  <c r="G173" i="18" a="1"/>
  <c r="G173" i="18" s="1"/>
  <c r="G26" i="18" a="1"/>
  <c r="G26" i="18" s="1"/>
  <c r="G166" i="18" a="1"/>
  <c r="G166" i="18" s="1"/>
  <c r="G46" i="18" a="1"/>
  <c r="G46" i="18" s="1"/>
  <c r="G48" i="18" a="1"/>
  <c r="G48" i="18" s="1"/>
  <c r="G51" i="18" a="1"/>
  <c r="G51" i="18" s="1"/>
  <c r="G164" i="18" a="1"/>
  <c r="G164" i="18" s="1"/>
  <c r="G33" i="18" a="1"/>
  <c r="G33" i="18" s="1"/>
  <c r="G40" i="18" a="1"/>
  <c r="G40" i="18" s="1"/>
  <c r="G43" i="18" a="1"/>
  <c r="G43" i="18" s="1"/>
  <c r="G31" i="18" a="1"/>
  <c r="G31" i="18" s="1"/>
  <c r="G38" i="18" a="1"/>
  <c r="G38" i="18" s="1"/>
  <c r="G160" i="18" a="1"/>
  <c r="G160" i="18" s="1"/>
  <c r="G55" i="18" a="1"/>
  <c r="G55" i="18" s="1"/>
  <c r="G36" i="18" a="1"/>
  <c r="G36" i="18" s="1"/>
  <c r="G52" i="18" a="1"/>
  <c r="G52" i="18" s="1"/>
  <c r="G153" i="18" a="1"/>
  <c r="G153" i="18" s="1"/>
  <c r="G34" i="18" a="1"/>
  <c r="G34" i="18" s="1"/>
  <c r="G49" i="18" a="1"/>
  <c r="G49" i="18" s="1"/>
  <c r="G139" i="18" a="1"/>
  <c r="G139" i="18" s="1"/>
  <c r="G32" i="18" a="1"/>
  <c r="G32" i="18" s="1"/>
  <c r="G41" i="18" a="1"/>
  <c r="G41" i="18" s="1"/>
  <c r="G44" i="18" a="1"/>
  <c r="G44" i="18" s="1"/>
  <c r="G39" i="18" a="1"/>
  <c r="G39" i="18" s="1"/>
  <c r="G45" i="18" a="1"/>
  <c r="G45" i="18" s="1"/>
  <c r="G47" i="18" a="1"/>
  <c r="G47" i="18" s="1"/>
  <c r="G56" i="18" a="1"/>
  <c r="G56" i="18" s="1"/>
  <c r="G165" i="18" a="1"/>
  <c r="G165" i="18" s="1"/>
  <c r="G30" i="18" a="1"/>
  <c r="G30" i="18" s="1"/>
  <c r="G42" i="18" a="1"/>
  <c r="G42" i="18" s="1"/>
  <c r="G35" i="18" a="1"/>
  <c r="G35" i="18" s="1"/>
  <c r="G54" i="18" a="1"/>
  <c r="G54" i="18" s="1"/>
  <c r="G53" i="18" a="1"/>
  <c r="G53" i="18" s="1"/>
  <c r="G58" i="18" a="1"/>
  <c r="G58" i="18" s="1"/>
  <c r="G78" i="18" a="1"/>
  <c r="G78" i="18" s="1"/>
  <c r="G79" i="18" a="1"/>
  <c r="G79" i="18" s="1"/>
  <c r="G62" i="18" a="1"/>
  <c r="G62" i="18" s="1"/>
  <c r="G76" i="18" a="1"/>
  <c r="G76" i="18" s="1"/>
  <c r="G77" i="18" a="1"/>
  <c r="G77" i="18" s="1"/>
  <c r="G69" i="18" a="1"/>
  <c r="G69" i="18" s="1"/>
  <c r="G72" i="18" a="1"/>
  <c r="G72" i="18" s="1"/>
  <c r="G57" i="18" a="1"/>
  <c r="G57" i="18" s="1"/>
  <c r="G64" i="18" a="1"/>
  <c r="G64" i="18" s="1"/>
  <c r="G73" i="18" a="1"/>
  <c r="G73" i="18" s="1"/>
  <c r="G152" i="18" a="1"/>
  <c r="G152" i="18" s="1"/>
  <c r="G65" i="18" a="1"/>
  <c r="G65" i="18" s="1"/>
  <c r="G37" i="18" a="1"/>
  <c r="G37" i="18" s="1"/>
  <c r="G60" i="18" a="1"/>
  <c r="G60" i="18" s="1"/>
  <c r="G61" i="18" a="1"/>
  <c r="G61" i="18" s="1"/>
  <c r="G67" i="18" a="1"/>
  <c r="G67" i="18" s="1"/>
  <c r="G68" i="18" a="1"/>
  <c r="G68" i="18" s="1"/>
  <c r="G71" i="18" a="1"/>
  <c r="G71" i="18" s="1"/>
  <c r="G50" i="18" a="1"/>
  <c r="G50" i="18" s="1"/>
  <c r="G70" i="18" a="1"/>
  <c r="G70" i="18" s="1"/>
  <c r="N9" i="18" a="1"/>
  <c r="N9" i="18" s="1"/>
  <c r="G63" i="18" a="1"/>
  <c r="G63" i="18" s="1"/>
  <c r="G66" i="18" a="1"/>
  <c r="G66" i="18" s="1"/>
  <c r="G74" i="18" a="1"/>
  <c r="G74" i="18" s="1"/>
  <c r="G80" i="18" a="1"/>
  <c r="G80" i="18" s="1"/>
  <c r="G59" i="18" a="1"/>
  <c r="G59" i="18" s="1"/>
  <c r="G81" i="18" a="1"/>
  <c r="G81" i="18" s="1"/>
  <c r="G75" i="18" a="1"/>
  <c r="G75" i="18" s="1"/>
  <c r="G24" i="18" a="1"/>
  <c r="G24" i="18" s="1"/>
  <c r="G88" i="18" a="1"/>
  <c r="G88" i="18" s="1"/>
  <c r="G171" i="18" a="1"/>
  <c r="G171" i="18" s="1"/>
  <c r="G83" i="18" a="1"/>
  <c r="G83" i="18" s="1"/>
  <c r="G86" i="18" a="1"/>
  <c r="G86" i="18" s="1"/>
  <c r="G87" i="18" a="1"/>
  <c r="G87" i="18" s="1"/>
  <c r="G82" i="18" a="1"/>
  <c r="G82" i="18" s="1"/>
  <c r="G85" i="18" a="1"/>
  <c r="G85" i="18" s="1"/>
  <c r="G84" i="18" a="1"/>
  <c r="G84" i="18" s="1"/>
  <c r="N8" i="18" a="1"/>
  <c r="N8" i="18" s="1"/>
  <c r="N181" i="18" l="1"/>
  <c r="N180" i="18"/>
  <c r="H257" i="18" a="1"/>
  <c r="H257" i="18" s="1"/>
  <c r="H256" i="18" a="1"/>
  <c r="H256" i="18" s="1"/>
  <c r="O264" i="18" a="1"/>
  <c r="O264" i="18" s="1"/>
  <c r="O263" i="18" a="1"/>
  <c r="O263" i="18" s="1"/>
  <c r="H258" i="18" a="1"/>
  <c r="H258" i="18" s="1"/>
  <c r="N96" i="18"/>
  <c r="N278" i="18"/>
  <c r="N266" i="18"/>
  <c r="N265" i="18"/>
  <c r="N108" i="18"/>
  <c r="I346" i="18"/>
  <c r="H286" i="18" a="1"/>
  <c r="H286" i="18" s="1"/>
  <c r="H288" i="18" a="1"/>
  <c r="H288" i="18" s="1"/>
  <c r="H205" i="18" a="1"/>
  <c r="H205" i="18" s="1"/>
  <c r="H284" i="18" a="1"/>
  <c r="H284" i="18" s="1"/>
  <c r="H195" i="18" a="1"/>
  <c r="H195" i="18" s="1"/>
  <c r="H198" i="18" a="1"/>
  <c r="H198" i="18" s="1"/>
  <c r="H280" i="18" a="1"/>
  <c r="H280" i="18" s="1"/>
  <c r="H289" i="18" a="1"/>
  <c r="H289" i="18" s="1"/>
  <c r="H291" i="18" a="1"/>
  <c r="H291" i="18" s="1"/>
  <c r="H196" i="18" a="1"/>
  <c r="H196" i="18" s="1"/>
  <c r="H204" i="18" a="1"/>
  <c r="H204" i="18" s="1"/>
  <c r="H283" i="18" a="1"/>
  <c r="H283" i="18" s="1"/>
  <c r="H285" i="18" a="1"/>
  <c r="H285" i="18" s="1"/>
  <c r="H287" i="18" a="1"/>
  <c r="H287" i="18" s="1"/>
  <c r="H281" i="18" a="1"/>
  <c r="H281" i="18" s="1"/>
  <c r="O179" i="18" a="1"/>
  <c r="O179" i="18" s="1"/>
  <c r="H197" i="18" a="1"/>
  <c r="H197" i="18" s="1"/>
  <c r="H290" i="18" a="1"/>
  <c r="H290" i="18" s="1"/>
  <c r="H292" i="18" a="1"/>
  <c r="H292" i="18" s="1"/>
  <c r="H208" i="18" a="1"/>
  <c r="H208" i="18" s="1"/>
  <c r="H213" i="18" a="1"/>
  <c r="H213" i="18" s="1"/>
  <c r="H202" i="18" a="1"/>
  <c r="H202" i="18" s="1"/>
  <c r="H226" i="18" a="1"/>
  <c r="H226" i="18" s="1"/>
  <c r="H282" i="18" a="1"/>
  <c r="H282" i="18" s="1"/>
  <c r="H211" i="18" a="1"/>
  <c r="H211" i="18" s="1"/>
  <c r="H279" i="18" a="1"/>
  <c r="H279" i="18" s="1"/>
  <c r="H199" i="18" a="1"/>
  <c r="H199" i="18" s="1"/>
  <c r="H209" i="18" a="1"/>
  <c r="H209" i="18" s="1"/>
  <c r="H214" i="18" a="1"/>
  <c r="H214" i="18" s="1"/>
  <c r="H222" i="18" a="1"/>
  <c r="H222" i="18" s="1"/>
  <c r="H225" i="18" a="1"/>
  <c r="H225" i="18" s="1"/>
  <c r="H207" i="18" a="1"/>
  <c r="H207" i="18" s="1"/>
  <c r="H212" i="18" a="1"/>
  <c r="H212" i="18" s="1"/>
  <c r="H215" i="18" a="1"/>
  <c r="H215" i="18" s="1"/>
  <c r="H201" i="18" a="1"/>
  <c r="H201" i="18" s="1"/>
  <c r="H206" i="18" a="1"/>
  <c r="H206" i="18" s="1"/>
  <c r="H217" i="18" a="1"/>
  <c r="H217" i="18" s="1"/>
  <c r="H218" i="18" a="1"/>
  <c r="H218" i="18" s="1"/>
  <c r="H219" i="18" a="1"/>
  <c r="H219" i="18" s="1"/>
  <c r="H227" i="18" a="1"/>
  <c r="H227" i="18" s="1"/>
  <c r="H229" i="18" a="1"/>
  <c r="H229" i="18" s="1"/>
  <c r="H245" i="18" a="1"/>
  <c r="H245" i="18" s="1"/>
  <c r="H247" i="18" a="1"/>
  <c r="H247" i="18" s="1"/>
  <c r="H216" i="18" a="1"/>
  <c r="H216" i="18" s="1"/>
  <c r="H249" i="18" a="1"/>
  <c r="H249" i="18" s="1"/>
  <c r="H235" i="18" a="1"/>
  <c r="H235" i="18" s="1"/>
  <c r="H232" i="18" a="1"/>
  <c r="H232" i="18" s="1"/>
  <c r="H220" i="18" a="1"/>
  <c r="H220" i="18" s="1"/>
  <c r="H242" i="18" a="1"/>
  <c r="H242" i="18" s="1"/>
  <c r="H244" i="18" a="1"/>
  <c r="H244" i="18" s="1"/>
  <c r="O178" i="18" a="1"/>
  <c r="O178" i="18" s="1"/>
  <c r="O193" i="18" s="1"/>
  <c r="H221" i="18" a="1"/>
  <c r="H221" i="18" s="1"/>
  <c r="H246" i="18" a="1"/>
  <c r="H246" i="18" s="1"/>
  <c r="H238" i="18" a="1"/>
  <c r="H238" i="18" s="1"/>
  <c r="H248" i="18" a="1"/>
  <c r="H248" i="18" s="1"/>
  <c r="H200" i="18" a="1"/>
  <c r="H200" i="18" s="1"/>
  <c r="H210" i="18" a="1"/>
  <c r="H210" i="18" s="1"/>
  <c r="H231" i="18" a="1"/>
  <c r="H231" i="18" s="1"/>
  <c r="H236" i="18" a="1"/>
  <c r="H236" i="18" s="1"/>
  <c r="H237" i="18" a="1"/>
  <c r="H237" i="18" s="1"/>
  <c r="H240" i="18" a="1"/>
  <c r="H240" i="18" s="1"/>
  <c r="H243" i="18" a="1"/>
  <c r="H243" i="18" s="1"/>
  <c r="H224" i="18" a="1"/>
  <c r="H224" i="18" s="1"/>
  <c r="H254" i="18" a="1"/>
  <c r="H254" i="18" s="1"/>
  <c r="H115" i="18" a="1"/>
  <c r="H115" i="18" s="1"/>
  <c r="H122" i="18" a="1"/>
  <c r="H122" i="18" s="1"/>
  <c r="H111" i="18" a="1"/>
  <c r="H111" i="18" s="1"/>
  <c r="H113" i="18" a="1"/>
  <c r="H113" i="18" s="1"/>
  <c r="H127" i="18" a="1"/>
  <c r="H127" i="18" s="1"/>
  <c r="H120" i="18" a="1"/>
  <c r="H120" i="18" s="1"/>
  <c r="H203" i="18" a="1"/>
  <c r="H203" i="18" s="1"/>
  <c r="H234" i="18" a="1"/>
  <c r="H234" i="18" s="1"/>
  <c r="H241" i="18" a="1"/>
  <c r="H241" i="18" s="1"/>
  <c r="H110" i="18" a="1"/>
  <c r="H110" i="18" s="1"/>
  <c r="H125" i="18" a="1"/>
  <c r="H125" i="18" s="1"/>
  <c r="H228" i="18" a="1"/>
  <c r="H228" i="18" s="1"/>
  <c r="H230" i="18" a="1"/>
  <c r="H230" i="18" s="1"/>
  <c r="H116" i="18" a="1"/>
  <c r="H116" i="18" s="1"/>
  <c r="H123" i="18" a="1"/>
  <c r="H123" i="18" s="1"/>
  <c r="H233" i="18" a="1"/>
  <c r="H233" i="18" s="1"/>
  <c r="O93" i="18" a="1"/>
  <c r="O93" i="18" s="1"/>
  <c r="O108" i="18" s="1"/>
  <c r="H114" i="18" a="1"/>
  <c r="H114" i="18" s="1"/>
  <c r="H121" i="18" a="1"/>
  <c r="H121" i="18" s="1"/>
  <c r="H223" i="18" a="1"/>
  <c r="H223" i="18" s="1"/>
  <c r="H128" i="18" a="1"/>
  <c r="H128" i="18" s="1"/>
  <c r="H194" i="18" a="1"/>
  <c r="H194" i="18" s="1"/>
  <c r="H112" i="18" a="1"/>
  <c r="H112" i="18" s="1"/>
  <c r="H255" i="18" a="1"/>
  <c r="H255" i="18" s="1"/>
  <c r="H117" i="18" a="1"/>
  <c r="H117" i="18" s="1"/>
  <c r="H124" i="18" a="1"/>
  <c r="H124" i="18" s="1"/>
  <c r="H251" i="18" a="1"/>
  <c r="H251" i="18" s="1"/>
  <c r="H134" i="18" a="1"/>
  <c r="H134" i="18" s="1"/>
  <c r="H146" i="18" a="1"/>
  <c r="H146" i="18" s="1"/>
  <c r="H253" i="18" a="1"/>
  <c r="H253" i="18" s="1"/>
  <c r="H130" i="18" a="1"/>
  <c r="H130" i="18" s="1"/>
  <c r="H131" i="18" a="1"/>
  <c r="H131" i="18" s="1"/>
  <c r="H150" i="18" a="1"/>
  <c r="H150" i="18" s="1"/>
  <c r="O94" i="18" a="1"/>
  <c r="O94" i="18" s="1"/>
  <c r="H119" i="18" a="1"/>
  <c r="H119" i="18" s="1"/>
  <c r="H133" i="18" a="1"/>
  <c r="H133" i="18" s="1"/>
  <c r="H138" i="18" a="1"/>
  <c r="H138" i="18" s="1"/>
  <c r="H140" i="18" a="1"/>
  <c r="H140" i="18" s="1"/>
  <c r="H143" i="18" a="1"/>
  <c r="H143" i="18" s="1"/>
  <c r="H145" i="18" a="1"/>
  <c r="H145" i="18" s="1"/>
  <c r="H252" i="18" a="1"/>
  <c r="H252" i="18" s="1"/>
  <c r="H149" i="18" a="1"/>
  <c r="H149" i="18" s="1"/>
  <c r="H141" i="18" a="1"/>
  <c r="H141" i="18" s="1"/>
  <c r="H144" i="18" a="1"/>
  <c r="H144" i="18" s="1"/>
  <c r="H250" i="18" a="1"/>
  <c r="H250" i="18" s="1"/>
  <c r="H118" i="18" a="1"/>
  <c r="H118" i="18" s="1"/>
  <c r="H129" i="18" a="1"/>
  <c r="H129" i="18" s="1"/>
  <c r="H137" i="18" a="1"/>
  <c r="H137" i="18" s="1"/>
  <c r="H148" i="18" a="1"/>
  <c r="H148" i="18" s="1"/>
  <c r="H136" i="18" a="1"/>
  <c r="H136" i="18" s="1"/>
  <c r="H139" i="18" a="1"/>
  <c r="H139" i="18" s="1"/>
  <c r="H126" i="18" a="1"/>
  <c r="H126" i="18" s="1"/>
  <c r="H151" i="18" a="1"/>
  <c r="H151" i="18" s="1"/>
  <c r="H135" i="18" a="1"/>
  <c r="H135" i="18" s="1"/>
  <c r="H152" i="18" a="1"/>
  <c r="H152" i="18" s="1"/>
  <c r="H164" i="18" a="1"/>
  <c r="H164" i="18" s="1"/>
  <c r="H166" i="18" a="1"/>
  <c r="H166" i="18" s="1"/>
  <c r="H171" i="18" a="1"/>
  <c r="H171" i="18" s="1"/>
  <c r="H155" i="18" a="1"/>
  <c r="H155" i="18" s="1"/>
  <c r="H167" i="18" a="1"/>
  <c r="H167" i="18" s="1"/>
  <c r="H239" i="18" a="1"/>
  <c r="H239" i="18" s="1"/>
  <c r="H159" i="18" a="1"/>
  <c r="H159" i="18" s="1"/>
  <c r="H163" i="18" a="1"/>
  <c r="H163" i="18" s="1"/>
  <c r="H169" i="18" a="1"/>
  <c r="H169" i="18" s="1"/>
  <c r="H109" i="18" a="1"/>
  <c r="H109" i="18" s="1"/>
  <c r="H27" i="18" a="1"/>
  <c r="H27" i="18" s="1"/>
  <c r="H153" i="18" a="1"/>
  <c r="H153" i="18" s="1"/>
  <c r="H158" i="18" a="1"/>
  <c r="H158" i="18" s="1"/>
  <c r="H172" i="18" a="1"/>
  <c r="H172" i="18" s="1"/>
  <c r="H25" i="18" a="1"/>
  <c r="H25" i="18" s="1"/>
  <c r="H142" i="18" a="1"/>
  <c r="H142" i="18" s="1"/>
  <c r="H157" i="18" a="1"/>
  <c r="H157" i="18" s="1"/>
  <c r="H162" i="18" a="1"/>
  <c r="H162" i="18" s="1"/>
  <c r="H170" i="18" a="1"/>
  <c r="H170" i="18" s="1"/>
  <c r="H29" i="18" a="1"/>
  <c r="H29" i="18" s="1"/>
  <c r="H156" i="18" a="1"/>
  <c r="H156" i="18" s="1"/>
  <c r="H168" i="18" a="1"/>
  <c r="H168" i="18" s="1"/>
  <c r="H132" i="18" a="1"/>
  <c r="H132" i="18" s="1"/>
  <c r="H160" i="18" a="1"/>
  <c r="H160" i="18" s="1"/>
  <c r="H165" i="18" a="1"/>
  <c r="H165" i="18" s="1"/>
  <c r="H173" i="18" a="1"/>
  <c r="H173" i="18" s="1"/>
  <c r="H161" i="18" a="1"/>
  <c r="H161" i="18" s="1"/>
  <c r="H35" i="18" a="1"/>
  <c r="H35" i="18" s="1"/>
  <c r="H54" i="18" a="1"/>
  <c r="H54" i="18" s="1"/>
  <c r="H48" i="18" a="1"/>
  <c r="H48" i="18" s="1"/>
  <c r="H51" i="18" a="1"/>
  <c r="H51" i="18" s="1"/>
  <c r="H154" i="18" a="1"/>
  <c r="H154" i="18" s="1"/>
  <c r="H28" i="18" a="1"/>
  <c r="H28" i="18" s="1"/>
  <c r="H33" i="18" a="1"/>
  <c r="H33" i="18" s="1"/>
  <c r="H40" i="18" a="1"/>
  <c r="H40" i="18" s="1"/>
  <c r="H43" i="18" a="1"/>
  <c r="H43" i="18" s="1"/>
  <c r="H46" i="18" a="1"/>
  <c r="H46" i="18" s="1"/>
  <c r="H31" i="18" a="1"/>
  <c r="H31" i="18" s="1"/>
  <c r="H38" i="18" a="1"/>
  <c r="H38" i="18" s="1"/>
  <c r="H55" i="18" a="1"/>
  <c r="H55" i="18" s="1"/>
  <c r="H36" i="18" a="1"/>
  <c r="H36" i="18" s="1"/>
  <c r="H52" i="18" a="1"/>
  <c r="H52" i="18" s="1"/>
  <c r="H34" i="18" a="1"/>
  <c r="H34" i="18" s="1"/>
  <c r="H49" i="18" a="1"/>
  <c r="H49" i="18" s="1"/>
  <c r="H41" i="18" a="1"/>
  <c r="H41" i="18" s="1"/>
  <c r="H44" i="18" a="1"/>
  <c r="H44" i="18" s="1"/>
  <c r="H147" i="18" a="1"/>
  <c r="H147" i="18" s="1"/>
  <c r="H37" i="18" a="1"/>
  <c r="H37" i="18" s="1"/>
  <c r="H45" i="18" a="1"/>
  <c r="H45" i="18" s="1"/>
  <c r="H47" i="18" a="1"/>
  <c r="H47" i="18" s="1"/>
  <c r="H50" i="18" a="1"/>
  <c r="H50" i="18" s="1"/>
  <c r="H53" i="18" a="1"/>
  <c r="H53" i="18" s="1"/>
  <c r="H58" i="18" a="1"/>
  <c r="H58" i="18" s="1"/>
  <c r="H60" i="18" a="1"/>
  <c r="H60" i="18" s="1"/>
  <c r="H81" i="18" a="1"/>
  <c r="H81" i="18" s="1"/>
  <c r="H61" i="18" a="1"/>
  <c r="H61" i="18" s="1"/>
  <c r="H67" i="18" a="1"/>
  <c r="H67" i="18" s="1"/>
  <c r="H68" i="18" a="1"/>
  <c r="H68" i="18" s="1"/>
  <c r="H71" i="18" a="1"/>
  <c r="H71" i="18" s="1"/>
  <c r="H79" i="18" a="1"/>
  <c r="H79" i="18" s="1"/>
  <c r="H78" i="18" a="1"/>
  <c r="H78" i="18" s="1"/>
  <c r="H80" i="18" a="1"/>
  <c r="H80" i="18" s="1"/>
  <c r="H56" i="18" a="1"/>
  <c r="H56" i="18" s="1"/>
  <c r="H75" i="18" a="1"/>
  <c r="H75" i="18" s="1"/>
  <c r="H77" i="18" a="1"/>
  <c r="H77" i="18" s="1"/>
  <c r="H63" i="18" a="1"/>
  <c r="H63" i="18" s="1"/>
  <c r="H69" i="18" a="1"/>
  <c r="H69" i="18" s="1"/>
  <c r="H72" i="18" a="1"/>
  <c r="H72" i="18" s="1"/>
  <c r="H39" i="18" a="1"/>
  <c r="H39" i="18" s="1"/>
  <c r="H57" i="18" a="1"/>
  <c r="H57" i="18" s="1"/>
  <c r="H73" i="18" a="1"/>
  <c r="H73" i="18" s="1"/>
  <c r="H64" i="18" a="1"/>
  <c r="H64" i="18" s="1"/>
  <c r="H32" i="18" a="1"/>
  <c r="H32" i="18" s="1"/>
  <c r="H30" i="18" a="1"/>
  <c r="H30" i="18" s="1"/>
  <c r="H59" i="18" a="1"/>
  <c r="H59" i="18" s="1"/>
  <c r="H66" i="18" a="1"/>
  <c r="H66" i="18" s="1"/>
  <c r="H76" i="18" a="1"/>
  <c r="H76" i="18" s="1"/>
  <c r="H62" i="18" a="1"/>
  <c r="H62" i="18" s="1"/>
  <c r="H70" i="18" a="1"/>
  <c r="H70" i="18" s="1"/>
  <c r="O8" i="18" a="1"/>
  <c r="O8" i="18" s="1"/>
  <c r="H42" i="18" a="1"/>
  <c r="H42" i="18" s="1"/>
  <c r="H65" i="18" a="1"/>
  <c r="H65" i="18" s="1"/>
  <c r="O9" i="18" a="1"/>
  <c r="O9" i="18" s="1"/>
  <c r="H74" i="18" a="1"/>
  <c r="H74" i="18" s="1"/>
  <c r="H24" i="18" a="1"/>
  <c r="H24" i="18" s="1"/>
  <c r="H83" i="18" a="1"/>
  <c r="H83" i="18" s="1"/>
  <c r="H87" i="18" a="1"/>
  <c r="H87" i="18" s="1"/>
  <c r="H88" i="18" a="1"/>
  <c r="H88" i="18" s="1"/>
  <c r="H26" i="18" a="1"/>
  <c r="H26" i="18" s="1"/>
  <c r="H86" i="18" a="1"/>
  <c r="H86" i="18" s="1"/>
  <c r="H82" i="18" a="1"/>
  <c r="H82" i="18" s="1"/>
  <c r="H84" i="18" a="1"/>
  <c r="H84" i="18" s="1"/>
  <c r="H85" i="18" a="1"/>
  <c r="H85" i="18" s="1"/>
  <c r="O180" i="18" l="1"/>
  <c r="O96" i="18"/>
  <c r="O181" i="18"/>
  <c r="O95" i="18"/>
  <c r="P263" i="18" a="1"/>
  <c r="P263" i="18" s="1"/>
  <c r="P264" i="18" a="1"/>
  <c r="P264" i="18" s="1"/>
  <c r="I257" i="18" a="1"/>
  <c r="I257" i="18" s="1"/>
  <c r="I258" i="18" a="1"/>
  <c r="I258" i="18" s="1"/>
  <c r="I256" i="18" a="1"/>
  <c r="I256" i="18" s="1"/>
  <c r="H260" i="18"/>
  <c r="H343" i="18"/>
  <c r="O278" i="18"/>
  <c r="O265" i="18"/>
  <c r="O266" i="18"/>
  <c r="J346" i="18"/>
  <c r="I292" i="18" a="1"/>
  <c r="I292" i="18" s="1"/>
  <c r="I286" i="18" a="1"/>
  <c r="I286" i="18" s="1"/>
  <c r="I288" i="18" a="1"/>
  <c r="I288" i="18" s="1"/>
  <c r="I290" i="18" a="1"/>
  <c r="I290" i="18" s="1"/>
  <c r="I205" i="18" a="1"/>
  <c r="I205" i="18" s="1"/>
  <c r="I282" i="18" a="1"/>
  <c r="I282" i="18" s="1"/>
  <c r="P178" i="18" a="1"/>
  <c r="P178" i="18" s="1"/>
  <c r="P181" i="18" s="1"/>
  <c r="I280" i="18" a="1"/>
  <c r="I280" i="18" s="1"/>
  <c r="I289" i="18" a="1"/>
  <c r="I289" i="18" s="1"/>
  <c r="I291" i="18" a="1"/>
  <c r="I291" i="18" s="1"/>
  <c r="I283" i="18" a="1"/>
  <c r="I283" i="18" s="1"/>
  <c r="I285" i="18" a="1"/>
  <c r="I285" i="18" s="1"/>
  <c r="I287" i="18" a="1"/>
  <c r="I287" i="18" s="1"/>
  <c r="I202" i="18" a="1"/>
  <c r="I202" i="18" s="1"/>
  <c r="I281" i="18" a="1"/>
  <c r="I281" i="18" s="1"/>
  <c r="I210" i="18" a="1"/>
  <c r="I210" i="18" s="1"/>
  <c r="I216" i="18" a="1"/>
  <c r="I216" i="18" s="1"/>
  <c r="I217" i="18" a="1"/>
  <c r="I217" i="18" s="1"/>
  <c r="I218" i="18" a="1"/>
  <c r="I218" i="18" s="1"/>
  <c r="I224" i="18" a="1"/>
  <c r="I224" i="18" s="1"/>
  <c r="I197" i="18" a="1"/>
  <c r="I197" i="18" s="1"/>
  <c r="I208" i="18" a="1"/>
  <c r="I208" i="18" s="1"/>
  <c r="I198" i="18" a="1"/>
  <c r="I198" i="18" s="1"/>
  <c r="I203" i="18" a="1"/>
  <c r="I203" i="18" s="1"/>
  <c r="I226" i="18" a="1"/>
  <c r="I226" i="18" s="1"/>
  <c r="I228" i="18" a="1"/>
  <c r="I228" i="18" s="1"/>
  <c r="I211" i="18" a="1"/>
  <c r="I211" i="18" s="1"/>
  <c r="I223" i="18" a="1"/>
  <c r="I223" i="18" s="1"/>
  <c r="I279" i="18" a="1"/>
  <c r="I279" i="18" s="1"/>
  <c r="I199" i="18" a="1"/>
  <c r="I199" i="18" s="1"/>
  <c r="I209" i="18" a="1"/>
  <c r="I209" i="18" s="1"/>
  <c r="I214" i="18" a="1"/>
  <c r="I214" i="18" s="1"/>
  <c r="I200" i="18" a="1"/>
  <c r="I200" i="18" s="1"/>
  <c r="I204" i="18" a="1"/>
  <c r="I204" i="18" s="1"/>
  <c r="I284" i="18" a="1"/>
  <c r="I284" i="18" s="1"/>
  <c r="I207" i="18" a="1"/>
  <c r="I207" i="18" s="1"/>
  <c r="I212" i="18" a="1"/>
  <c r="I212" i="18" s="1"/>
  <c r="I225" i="18" a="1"/>
  <c r="I225" i="18" s="1"/>
  <c r="I243" i="18" a="1"/>
  <c r="I243" i="18" s="1"/>
  <c r="I201" i="18" a="1"/>
  <c r="I201" i="18" s="1"/>
  <c r="I237" i="18" a="1"/>
  <c r="I237" i="18" s="1"/>
  <c r="I240" i="18" a="1"/>
  <c r="I240" i="18" s="1"/>
  <c r="I245" i="18" a="1"/>
  <c r="I245" i="18" s="1"/>
  <c r="I247" i="18" a="1"/>
  <c r="I247" i="18" s="1"/>
  <c r="I196" i="18" a="1"/>
  <c r="I196" i="18" s="1"/>
  <c r="I249" i="18" a="1"/>
  <c r="I249" i="18" s="1"/>
  <c r="I206" i="18" a="1"/>
  <c r="I206" i="18" s="1"/>
  <c r="P179" i="18" a="1"/>
  <c r="P179" i="18" s="1"/>
  <c r="I229" i="18" a="1"/>
  <c r="I229" i="18" s="1"/>
  <c r="I230" i="18" a="1"/>
  <c r="I230" i="18" s="1"/>
  <c r="I239" i="18" a="1"/>
  <c r="I239" i="18" s="1"/>
  <c r="I250" i="18" a="1"/>
  <c r="I250" i="18" s="1"/>
  <c r="I232" i="18" a="1"/>
  <c r="I232" i="18" s="1"/>
  <c r="I234" i="18" a="1"/>
  <c r="I234" i="18" s="1"/>
  <c r="I220" i="18" a="1"/>
  <c r="I220" i="18" s="1"/>
  <c r="I242" i="18" a="1"/>
  <c r="I242" i="18" s="1"/>
  <c r="I244" i="18" a="1"/>
  <c r="I244" i="18" s="1"/>
  <c r="I219" i="18" a="1"/>
  <c r="I219" i="18" s="1"/>
  <c r="I221" i="18" a="1"/>
  <c r="I221" i="18" s="1"/>
  <c r="I222" i="18" a="1"/>
  <c r="I222" i="18" s="1"/>
  <c r="I227" i="18" a="1"/>
  <c r="I227" i="18" s="1"/>
  <c r="I246" i="18" a="1"/>
  <c r="I246" i="18" s="1"/>
  <c r="I251" i="18" a="1"/>
  <c r="I251" i="18" s="1"/>
  <c r="I195" i="18" a="1"/>
  <c r="I195" i="18" s="1"/>
  <c r="I213" i="18" a="1"/>
  <c r="I213" i="18" s="1"/>
  <c r="I231" i="18" a="1"/>
  <c r="I231" i="18" s="1"/>
  <c r="I233" i="18" a="1"/>
  <c r="I233" i="18" s="1"/>
  <c r="I253" i="18" a="1"/>
  <c r="I253" i="18" s="1"/>
  <c r="I255" i="18" a="1"/>
  <c r="I255" i="18" s="1"/>
  <c r="I117" i="18" a="1"/>
  <c r="I117" i="18" s="1"/>
  <c r="I254" i="18" a="1"/>
  <c r="I254" i="18" s="1"/>
  <c r="I115" i="18" a="1"/>
  <c r="I115" i="18" s="1"/>
  <c r="I122" i="18" a="1"/>
  <c r="I122" i="18" s="1"/>
  <c r="I113" i="18" a="1"/>
  <c r="I113" i="18" s="1"/>
  <c r="I236" i="18" a="1"/>
  <c r="I236" i="18" s="1"/>
  <c r="I118" i="18" a="1"/>
  <c r="I118" i="18" s="1"/>
  <c r="I215" i="18" a="1"/>
  <c r="I215" i="18" s="1"/>
  <c r="I235" i="18" a="1"/>
  <c r="I235" i="18" s="1"/>
  <c r="I241" i="18" a="1"/>
  <c r="I241" i="18" s="1"/>
  <c r="P94" i="18" a="1"/>
  <c r="P94" i="18" s="1"/>
  <c r="I110" i="18" a="1"/>
  <c r="I110" i="18" s="1"/>
  <c r="I125" i="18" a="1"/>
  <c r="I125" i="18" s="1"/>
  <c r="I248" i="18" a="1"/>
  <c r="I248" i="18" s="1"/>
  <c r="I116" i="18" a="1"/>
  <c r="I116" i="18" s="1"/>
  <c r="I123" i="18" a="1"/>
  <c r="I123" i="18" s="1"/>
  <c r="I114" i="18" a="1"/>
  <c r="I114" i="18" s="1"/>
  <c r="I119" i="18" a="1"/>
  <c r="I119" i="18" s="1"/>
  <c r="I252" i="18" a="1"/>
  <c r="I252" i="18" s="1"/>
  <c r="I112" i="18" a="1"/>
  <c r="I112" i="18" s="1"/>
  <c r="I126" i="18" a="1"/>
  <c r="I126" i="18" s="1"/>
  <c r="I135" i="18" a="1"/>
  <c r="I135" i="18" s="1"/>
  <c r="I151" i="18" a="1"/>
  <c r="I151" i="18" s="1"/>
  <c r="I238" i="18" a="1"/>
  <c r="I238" i="18" s="1"/>
  <c r="I134" i="18" a="1"/>
  <c r="I134" i="18" s="1"/>
  <c r="I130" i="18" a="1"/>
  <c r="I130" i="18" s="1"/>
  <c r="I146" i="18" a="1"/>
  <c r="I146" i="18" s="1"/>
  <c r="I150" i="18" a="1"/>
  <c r="I150" i="18" s="1"/>
  <c r="I111" i="18" a="1"/>
  <c r="I111" i="18" s="1"/>
  <c r="I132" i="18" a="1"/>
  <c r="I132" i="18" s="1"/>
  <c r="I121" i="18" a="1"/>
  <c r="I121" i="18" s="1"/>
  <c r="I124" i="18" a="1"/>
  <c r="I124" i="18" s="1"/>
  <c r="I145" i="18" a="1"/>
  <c r="I145" i="18" s="1"/>
  <c r="I149" i="18" a="1"/>
  <c r="I149" i="18" s="1"/>
  <c r="I141" i="18" a="1"/>
  <c r="I141" i="18" s="1"/>
  <c r="I144" i="18" a="1"/>
  <c r="I144" i="18" s="1"/>
  <c r="P93" i="18" a="1"/>
  <c r="P93" i="18" s="1"/>
  <c r="P95" i="18" s="1"/>
  <c r="I142" i="18" a="1"/>
  <c r="I142" i="18" s="1"/>
  <c r="I194" i="18" a="1"/>
  <c r="I194" i="18" s="1"/>
  <c r="I165" i="18" a="1"/>
  <c r="I165" i="18" s="1"/>
  <c r="I173" i="18" a="1"/>
  <c r="I173" i="18" s="1"/>
  <c r="I26" i="18" a="1"/>
  <c r="I26" i="18" s="1"/>
  <c r="I128" i="18" a="1"/>
  <c r="I128" i="18" s="1"/>
  <c r="I131" i="18" a="1"/>
  <c r="I131" i="18" s="1"/>
  <c r="I138" i="18" a="1"/>
  <c r="I138" i="18" s="1"/>
  <c r="I143" i="18" a="1"/>
  <c r="I143" i="18" s="1"/>
  <c r="I152" i="18" a="1"/>
  <c r="I152" i="18" s="1"/>
  <c r="I166" i="18" a="1"/>
  <c r="I166" i="18" s="1"/>
  <c r="I171" i="18" a="1"/>
  <c r="I171" i="18" s="1"/>
  <c r="I164" i="18" a="1"/>
  <c r="I164" i="18" s="1"/>
  <c r="I140" i="18" a="1"/>
  <c r="I140" i="18" s="1"/>
  <c r="I154" i="18" a="1"/>
  <c r="I154" i="18" s="1"/>
  <c r="I159" i="18" a="1"/>
  <c r="I159" i="18" s="1"/>
  <c r="I28" i="18" a="1"/>
  <c r="I28" i="18" s="1"/>
  <c r="I137" i="18" a="1"/>
  <c r="I137" i="18" s="1"/>
  <c r="I148" i="18" a="1"/>
  <c r="I148" i="18" s="1"/>
  <c r="I120" i="18" a="1"/>
  <c r="I120" i="18" s="1"/>
  <c r="I153" i="18" a="1"/>
  <c r="I153" i="18" s="1"/>
  <c r="I158" i="18" a="1"/>
  <c r="I158" i="18" s="1"/>
  <c r="I172" i="18" a="1"/>
  <c r="I172" i="18" s="1"/>
  <c r="I133" i="18" a="1"/>
  <c r="I133" i="18" s="1"/>
  <c r="I157" i="18" a="1"/>
  <c r="I157" i="18" s="1"/>
  <c r="I25" i="18" a="1"/>
  <c r="I25" i="18" s="1"/>
  <c r="I129" i="18" a="1"/>
  <c r="I129" i="18" s="1"/>
  <c r="I127" i="18" a="1"/>
  <c r="I127" i="18" s="1"/>
  <c r="I136" i="18" a="1"/>
  <c r="I136" i="18" s="1"/>
  <c r="I139" i="18" a="1"/>
  <c r="I139" i="18" s="1"/>
  <c r="I147" i="18" a="1"/>
  <c r="I147" i="18" s="1"/>
  <c r="I161" i="18" a="1"/>
  <c r="I161" i="18" s="1"/>
  <c r="I168" i="18" a="1"/>
  <c r="I168" i="18" s="1"/>
  <c r="I35" i="18" a="1"/>
  <c r="I35" i="18" s="1"/>
  <c r="I54" i="18" a="1"/>
  <c r="I54" i="18" s="1"/>
  <c r="I57" i="18" a="1"/>
  <c r="I57" i="18" s="1"/>
  <c r="I48" i="18" a="1"/>
  <c r="I48" i="18" s="1"/>
  <c r="I51" i="18" a="1"/>
  <c r="I51" i="18" s="1"/>
  <c r="I170" i="18" a="1"/>
  <c r="I170" i="18" s="1"/>
  <c r="I33" i="18" a="1"/>
  <c r="I33" i="18" s="1"/>
  <c r="I40" i="18" a="1"/>
  <c r="I40" i="18" s="1"/>
  <c r="I160" i="18" a="1"/>
  <c r="I160" i="18" s="1"/>
  <c r="I31" i="18" a="1"/>
  <c r="I31" i="18" s="1"/>
  <c r="I43" i="18" a="1"/>
  <c r="I43" i="18" s="1"/>
  <c r="I46" i="18" a="1"/>
  <c r="I46" i="18" s="1"/>
  <c r="I163" i="18" a="1"/>
  <c r="I163" i="18" s="1"/>
  <c r="I167" i="18" a="1"/>
  <c r="I167" i="18" s="1"/>
  <c r="I38" i="18" a="1"/>
  <c r="I38" i="18" s="1"/>
  <c r="I55" i="18" a="1"/>
  <c r="I55" i="18" s="1"/>
  <c r="I27" i="18" a="1"/>
  <c r="I27" i="18" s="1"/>
  <c r="I36" i="18" a="1"/>
  <c r="I36" i="18" s="1"/>
  <c r="I52" i="18" a="1"/>
  <c r="I52" i="18" s="1"/>
  <c r="I156" i="18" a="1"/>
  <c r="I156" i="18" s="1"/>
  <c r="I34" i="18" a="1"/>
  <c r="I34" i="18" s="1"/>
  <c r="I49" i="18" a="1"/>
  <c r="I49" i="18" s="1"/>
  <c r="I162" i="18" a="1"/>
  <c r="I162" i="18" s="1"/>
  <c r="I39" i="18" a="1"/>
  <c r="I39" i="18" s="1"/>
  <c r="I155" i="18" a="1"/>
  <c r="I155" i="18" s="1"/>
  <c r="I29" i="18" a="1"/>
  <c r="I29" i="18" s="1"/>
  <c r="I30" i="18" a="1"/>
  <c r="I30" i="18" s="1"/>
  <c r="I37" i="18" a="1"/>
  <c r="I37" i="18" s="1"/>
  <c r="I42" i="18" a="1"/>
  <c r="I42" i="18" s="1"/>
  <c r="I109" i="18" a="1"/>
  <c r="I109" i="18" s="1"/>
  <c r="I59" i="18" a="1"/>
  <c r="I59" i="18" s="1"/>
  <c r="I70" i="18" a="1"/>
  <c r="I70" i="18" s="1"/>
  <c r="I53" i="18" a="1"/>
  <c r="I53" i="18" s="1"/>
  <c r="I60" i="18" a="1"/>
  <c r="I60" i="18" s="1"/>
  <c r="I66" i="18" a="1"/>
  <c r="I66" i="18" s="1"/>
  <c r="I58" i="18" a="1"/>
  <c r="I58" i="18" s="1"/>
  <c r="I68" i="18" a="1"/>
  <c r="I68" i="18" s="1"/>
  <c r="I81" i="18" a="1"/>
  <c r="I81" i="18" s="1"/>
  <c r="I82" i="18" a="1"/>
  <c r="I82" i="18" s="1"/>
  <c r="I41" i="18" a="1"/>
  <c r="I41" i="18" s="1"/>
  <c r="I78" i="18" a="1"/>
  <c r="I78" i="18" s="1"/>
  <c r="I56" i="18" a="1"/>
  <c r="I56" i="18" s="1"/>
  <c r="I62" i="18" a="1"/>
  <c r="I62" i="18" s="1"/>
  <c r="I169" i="18" a="1"/>
  <c r="I169" i="18" s="1"/>
  <c r="I44" i="18" a="1"/>
  <c r="I44" i="18" s="1"/>
  <c r="I74" i="18" a="1"/>
  <c r="I74" i="18" s="1"/>
  <c r="I63" i="18" a="1"/>
  <c r="I63" i="18" s="1"/>
  <c r="I69" i="18" a="1"/>
  <c r="I69" i="18" s="1"/>
  <c r="I45" i="18" a="1"/>
  <c r="I45" i="18" s="1"/>
  <c r="I50" i="18" a="1"/>
  <c r="I50" i="18" s="1"/>
  <c r="I65" i="18" a="1"/>
  <c r="I65" i="18" s="1"/>
  <c r="I84" i="18" a="1"/>
  <c r="I84" i="18" s="1"/>
  <c r="I85" i="18" a="1"/>
  <c r="I85" i="18" s="1"/>
  <c r="P8" i="18" a="1"/>
  <c r="P8" i="18" s="1"/>
  <c r="I76" i="18" a="1"/>
  <c r="I76" i="18" s="1"/>
  <c r="I79" i="18" a="1"/>
  <c r="I79" i="18" s="1"/>
  <c r="I61" i="18" a="1"/>
  <c r="I61" i="18" s="1"/>
  <c r="I32" i="18" a="1"/>
  <c r="I32" i="18" s="1"/>
  <c r="I64" i="18" a="1"/>
  <c r="I64" i="18" s="1"/>
  <c r="I71" i="18" a="1"/>
  <c r="I71" i="18" s="1"/>
  <c r="I72" i="18" a="1"/>
  <c r="I72" i="18" s="1"/>
  <c r="I73" i="18" a="1"/>
  <c r="I73" i="18" s="1"/>
  <c r="I80" i="18" a="1"/>
  <c r="I80" i="18" s="1"/>
  <c r="P9" i="18" a="1"/>
  <c r="P9" i="18" s="1"/>
  <c r="I67" i="18" a="1"/>
  <c r="I67" i="18" s="1"/>
  <c r="I77" i="18" a="1"/>
  <c r="I77" i="18" s="1"/>
  <c r="I87" i="18" a="1"/>
  <c r="I87" i="18" s="1"/>
  <c r="I75" i="18" a="1"/>
  <c r="I75" i="18" s="1"/>
  <c r="I47" i="18" a="1"/>
  <c r="I47" i="18" s="1"/>
  <c r="I24" i="18" a="1"/>
  <c r="I24" i="18" s="1"/>
  <c r="I88" i="18" a="1"/>
  <c r="I88" i="18" s="1"/>
  <c r="I83" i="18" a="1"/>
  <c r="I83" i="18" s="1"/>
  <c r="I86" i="18" a="1"/>
  <c r="I86" i="18" s="1"/>
  <c r="P193" i="18" l="1"/>
  <c r="P180" i="18"/>
  <c r="P96" i="18"/>
  <c r="P108" i="18"/>
  <c r="J258" i="18" a="1"/>
  <c r="J258" i="18" s="1"/>
  <c r="Q264" i="18" a="1"/>
  <c r="Q264" i="18" s="1"/>
  <c r="Q263" i="18" a="1"/>
  <c r="Q263" i="18" s="1"/>
  <c r="J257" i="18" a="1"/>
  <c r="J257" i="18" s="1"/>
  <c r="J256" i="18" a="1"/>
  <c r="J256" i="18" s="1"/>
  <c r="I260" i="18"/>
  <c r="I343" i="18"/>
  <c r="P265" i="18"/>
  <c r="P266" i="18"/>
  <c r="P278" i="18"/>
  <c r="K346" i="18"/>
  <c r="J200" i="18" a="1"/>
  <c r="J200" i="18" s="1"/>
  <c r="J203" i="18" a="1"/>
  <c r="J203" i="18" s="1"/>
  <c r="J292" i="18" a="1"/>
  <c r="J292" i="18" s="1"/>
  <c r="J284" i="18" a="1"/>
  <c r="J284" i="18" s="1"/>
  <c r="J282" i="18" a="1"/>
  <c r="J282" i="18" s="1"/>
  <c r="J201" i="18" a="1"/>
  <c r="J201" i="18" s="1"/>
  <c r="Q178" i="18" a="1"/>
  <c r="Q178" i="18" s="1"/>
  <c r="J280" i="18" a="1"/>
  <c r="J280" i="18" s="1"/>
  <c r="J289" i="18" a="1"/>
  <c r="J289" i="18" s="1"/>
  <c r="J291" i="18" a="1"/>
  <c r="J291" i="18" s="1"/>
  <c r="J283" i="18" a="1"/>
  <c r="J283" i="18" s="1"/>
  <c r="J285" i="18" a="1"/>
  <c r="J285" i="18" s="1"/>
  <c r="J287" i="18" a="1"/>
  <c r="J287" i="18" s="1"/>
  <c r="J279" i="18" a="1"/>
  <c r="J279" i="18" s="1"/>
  <c r="J196" i="18" a="1"/>
  <c r="J196" i="18" s="1"/>
  <c r="J199" i="18" a="1"/>
  <c r="J199" i="18" s="1"/>
  <c r="J204" i="18" a="1"/>
  <c r="J204" i="18" s="1"/>
  <c r="J202" i="18" a="1"/>
  <c r="J202" i="18" s="1"/>
  <c r="J281" i="18" a="1"/>
  <c r="J281" i="18" s="1"/>
  <c r="J288" i="18" a="1"/>
  <c r="J288" i="18" s="1"/>
  <c r="Q179" i="18" a="1"/>
  <c r="Q179" i="18" s="1"/>
  <c r="J206" i="18" a="1"/>
  <c r="J206" i="18" s="1"/>
  <c r="J215" i="18" a="1"/>
  <c r="J215" i="18" s="1"/>
  <c r="J219" i="18" a="1"/>
  <c r="J219" i="18" s="1"/>
  <c r="J220" i="18" a="1"/>
  <c r="J220" i="18" s="1"/>
  <c r="J221" i="18" a="1"/>
  <c r="J221" i="18" s="1"/>
  <c r="J227" i="18" a="1"/>
  <c r="J227" i="18" s="1"/>
  <c r="J210" i="18" a="1"/>
  <c r="J210" i="18" s="1"/>
  <c r="J216" i="18" a="1"/>
  <c r="J216" i="18" s="1"/>
  <c r="J217" i="18" a="1"/>
  <c r="J217" i="18" s="1"/>
  <c r="J218" i="18" a="1"/>
  <c r="J218" i="18" s="1"/>
  <c r="J224" i="18" a="1"/>
  <c r="J224" i="18" s="1"/>
  <c r="J213" i="18" a="1"/>
  <c r="J213" i="18" s="1"/>
  <c r="J286" i="18" a="1"/>
  <c r="J286" i="18" s="1"/>
  <c r="J198" i="18" a="1"/>
  <c r="J198" i="18" s="1"/>
  <c r="J211" i="18" a="1"/>
  <c r="J211" i="18" s="1"/>
  <c r="J290" i="18" a="1"/>
  <c r="J290" i="18" s="1"/>
  <c r="J195" i="18" a="1"/>
  <c r="J195" i="18" s="1"/>
  <c r="J214" i="18" a="1"/>
  <c r="J214" i="18" s="1"/>
  <c r="J222" i="18" a="1"/>
  <c r="J222" i="18" s="1"/>
  <c r="J231" i="18" a="1"/>
  <c r="J231" i="18" s="1"/>
  <c r="J233" i="18" a="1"/>
  <c r="J233" i="18" s="1"/>
  <c r="J252" i="18" a="1"/>
  <c r="J252" i="18" s="1"/>
  <c r="J253" i="18" a="1"/>
  <c r="J253" i="18" s="1"/>
  <c r="J212" i="18" a="1"/>
  <c r="J212" i="18" s="1"/>
  <c r="J225" i="18" a="1"/>
  <c r="J225" i="18" s="1"/>
  <c r="J243" i="18" a="1"/>
  <c r="J243" i="18" s="1"/>
  <c r="J209" i="18" a="1"/>
  <c r="J209" i="18" s="1"/>
  <c r="J226" i="18" a="1"/>
  <c r="J226" i="18" s="1"/>
  <c r="J237" i="18" a="1"/>
  <c r="J237" i="18" s="1"/>
  <c r="J240" i="18" a="1"/>
  <c r="J240" i="18" s="1"/>
  <c r="J245" i="18" a="1"/>
  <c r="J245" i="18" s="1"/>
  <c r="J229" i="18" a="1"/>
  <c r="J229" i="18" s="1"/>
  <c r="J230" i="18" a="1"/>
  <c r="J230" i="18" s="1"/>
  <c r="J235" i="18" a="1"/>
  <c r="J235" i="18" s="1"/>
  <c r="J239" i="18" a="1"/>
  <c r="J239" i="18" s="1"/>
  <c r="J250" i="18" a="1"/>
  <c r="J250" i="18" s="1"/>
  <c r="J208" i="18" a="1"/>
  <c r="J208" i="18" s="1"/>
  <c r="J232" i="18" a="1"/>
  <c r="J232" i="18" s="1"/>
  <c r="J234" i="18" a="1"/>
  <c r="J234" i="18" s="1"/>
  <c r="J242" i="18" a="1"/>
  <c r="J242" i="18" s="1"/>
  <c r="J197" i="18" a="1"/>
  <c r="J197" i="18" s="1"/>
  <c r="J205" i="18" a="1"/>
  <c r="J205" i="18" s="1"/>
  <c r="J223" i="18" a="1"/>
  <c r="J223" i="18" s="1"/>
  <c r="J228" i="18" a="1"/>
  <c r="J228" i="18" s="1"/>
  <c r="J238" i="18" a="1"/>
  <c r="J238" i="18" s="1"/>
  <c r="J236" i="18" a="1"/>
  <c r="J236" i="18" s="1"/>
  <c r="J241" i="18" a="1"/>
  <c r="J241" i="18" s="1"/>
  <c r="J251" i="18" a="1"/>
  <c r="J251" i="18" s="1"/>
  <c r="J194" i="18" a="1"/>
  <c r="J194" i="18" s="1"/>
  <c r="J124" i="18" a="1"/>
  <c r="J124" i="18" s="1"/>
  <c r="J244" i="18" a="1"/>
  <c r="J244" i="18" s="1"/>
  <c r="J117" i="18" a="1"/>
  <c r="J117" i="18" s="1"/>
  <c r="J254" i="18" a="1"/>
  <c r="J254" i="18" s="1"/>
  <c r="J255" i="18" a="1"/>
  <c r="J255" i="18" s="1"/>
  <c r="J115" i="18" a="1"/>
  <c r="J115" i="18" s="1"/>
  <c r="J111" i="18" a="1"/>
  <c r="J111" i="18" s="1"/>
  <c r="J120" i="18" a="1"/>
  <c r="J120" i="18" s="1"/>
  <c r="J127" i="18" a="1"/>
  <c r="J127" i="18" s="1"/>
  <c r="J118" i="18" a="1"/>
  <c r="J118" i="18" s="1"/>
  <c r="J249" i="18" a="1"/>
  <c r="J249" i="18" s="1"/>
  <c r="Q94" i="18" a="1"/>
  <c r="Q94" i="18" s="1"/>
  <c r="J125" i="18" a="1"/>
  <c r="J125" i="18" s="1"/>
  <c r="J248" i="18" a="1"/>
  <c r="J248" i="18" s="1"/>
  <c r="J110" i="18" a="1"/>
  <c r="J110" i="18" s="1"/>
  <c r="J116" i="18" a="1"/>
  <c r="J116" i="18" s="1"/>
  <c r="J123" i="18" a="1"/>
  <c r="J123" i="18" s="1"/>
  <c r="J246" i="18" a="1"/>
  <c r="J246" i="18" s="1"/>
  <c r="J247" i="18" a="1"/>
  <c r="J247" i="18" s="1"/>
  <c r="Q93" i="18" a="1"/>
  <c r="Q93" i="18" s="1"/>
  <c r="Q108" i="18" s="1"/>
  <c r="J114" i="18" a="1"/>
  <c r="J114" i="18" s="1"/>
  <c r="J121" i="18" a="1"/>
  <c r="J121" i="18" s="1"/>
  <c r="J119" i="18" a="1"/>
  <c r="J119" i="18" s="1"/>
  <c r="J112" i="18" a="1"/>
  <c r="J112" i="18" s="1"/>
  <c r="J136" i="18" a="1"/>
  <c r="J136" i="18" s="1"/>
  <c r="J142" i="18" a="1"/>
  <c r="J142" i="18" s="1"/>
  <c r="J122" i="18" a="1"/>
  <c r="J122" i="18" s="1"/>
  <c r="J126" i="18" a="1"/>
  <c r="J126" i="18" s="1"/>
  <c r="J135" i="18" a="1"/>
  <c r="J135" i="18" s="1"/>
  <c r="J151" i="18" a="1"/>
  <c r="J151" i="18" s="1"/>
  <c r="J128" i="18" a="1"/>
  <c r="J128" i="18" s="1"/>
  <c r="J131" i="18" a="1"/>
  <c r="J131" i="18" s="1"/>
  <c r="J133" i="18" a="1"/>
  <c r="J133" i="18" s="1"/>
  <c r="J138" i="18" a="1"/>
  <c r="J138" i="18" s="1"/>
  <c r="J140" i="18" a="1"/>
  <c r="J140" i="18" s="1"/>
  <c r="J143" i="18" a="1"/>
  <c r="J143" i="18" s="1"/>
  <c r="J146" i="18" a="1"/>
  <c r="J146" i="18" s="1"/>
  <c r="J207" i="18" a="1"/>
  <c r="J207" i="18" s="1"/>
  <c r="J132" i="18" a="1"/>
  <c r="J132" i="18" s="1"/>
  <c r="J145" i="18" a="1"/>
  <c r="J145" i="18" s="1"/>
  <c r="J113" i="18" a="1"/>
  <c r="J113" i="18" s="1"/>
  <c r="J129" i="18" a="1"/>
  <c r="J129" i="18" s="1"/>
  <c r="J137" i="18" a="1"/>
  <c r="J137" i="18" s="1"/>
  <c r="J148" i="18" a="1"/>
  <c r="J148" i="18" s="1"/>
  <c r="J139" i="18" a="1"/>
  <c r="J139" i="18" s="1"/>
  <c r="J147" i="18" a="1"/>
  <c r="J147" i="18" s="1"/>
  <c r="J156" i="18" a="1"/>
  <c r="J156" i="18" s="1"/>
  <c r="J160" i="18" a="1"/>
  <c r="J160" i="18" s="1"/>
  <c r="J165" i="18" a="1"/>
  <c r="J165" i="18" s="1"/>
  <c r="J173" i="18" a="1"/>
  <c r="J173" i="18" s="1"/>
  <c r="J26" i="18" a="1"/>
  <c r="J26" i="18" s="1"/>
  <c r="J149" i="18" a="1"/>
  <c r="J149" i="18" s="1"/>
  <c r="J171" i="18" a="1"/>
  <c r="J171" i="18" s="1"/>
  <c r="J130" i="18" a="1"/>
  <c r="J130" i="18" s="1"/>
  <c r="J134" i="18" a="1"/>
  <c r="J134" i="18" s="1"/>
  <c r="J155" i="18" a="1"/>
  <c r="J155" i="18" s="1"/>
  <c r="J167" i="18" a="1"/>
  <c r="J167" i="18" s="1"/>
  <c r="J169" i="18" a="1"/>
  <c r="J169" i="18" s="1"/>
  <c r="J109" i="18" a="1"/>
  <c r="J109" i="18" s="1"/>
  <c r="J27" i="18" a="1"/>
  <c r="J27" i="18" s="1"/>
  <c r="J154" i="18" a="1"/>
  <c r="J154" i="18" s="1"/>
  <c r="J159" i="18" a="1"/>
  <c r="J159" i="18" s="1"/>
  <c r="J163" i="18" a="1"/>
  <c r="J163" i="18" s="1"/>
  <c r="J28" i="18" a="1"/>
  <c r="J28" i="18" s="1"/>
  <c r="J153" i="18" a="1"/>
  <c r="J153" i="18" s="1"/>
  <c r="J158" i="18" a="1"/>
  <c r="J158" i="18" s="1"/>
  <c r="J162" i="18" a="1"/>
  <c r="J162" i="18" s="1"/>
  <c r="J170" i="18" a="1"/>
  <c r="J170" i="18" s="1"/>
  <c r="J150" i="18" a="1"/>
  <c r="J150" i="18" s="1"/>
  <c r="J29" i="18" a="1"/>
  <c r="J29" i="18" s="1"/>
  <c r="J42" i="18" a="1"/>
  <c r="J42" i="18" s="1"/>
  <c r="J50" i="18" a="1"/>
  <c r="J50" i="18" s="1"/>
  <c r="J161" i="18" a="1"/>
  <c r="J161" i="18" s="1"/>
  <c r="J168" i="18" a="1"/>
  <c r="J168" i="18" s="1"/>
  <c r="J30" i="18" a="1"/>
  <c r="J30" i="18" s="1"/>
  <c r="J37" i="18" a="1"/>
  <c r="J37" i="18" s="1"/>
  <c r="J164" i="18" a="1"/>
  <c r="J164" i="18" s="1"/>
  <c r="J35" i="18" a="1"/>
  <c r="J35" i="18" s="1"/>
  <c r="J54" i="18" a="1"/>
  <c r="J54" i="18" s="1"/>
  <c r="J57" i="18" a="1"/>
  <c r="J57" i="18" s="1"/>
  <c r="J144" i="18" a="1"/>
  <c r="J144" i="18" s="1"/>
  <c r="J157" i="18" a="1"/>
  <c r="J157" i="18" s="1"/>
  <c r="J25" i="18" a="1"/>
  <c r="J25" i="18" s="1"/>
  <c r="J51" i="18" a="1"/>
  <c r="J51" i="18" s="1"/>
  <c r="J33" i="18" a="1"/>
  <c r="J33" i="18" s="1"/>
  <c r="J40" i="18" a="1"/>
  <c r="J40" i="18" s="1"/>
  <c r="J48" i="18" a="1"/>
  <c r="J48" i="18" s="1"/>
  <c r="J31" i="18" a="1"/>
  <c r="J31" i="18" s="1"/>
  <c r="J43" i="18" a="1"/>
  <c r="J43" i="18" s="1"/>
  <c r="J172" i="18" a="1"/>
  <c r="J172" i="18" s="1"/>
  <c r="J38" i="18" a="1"/>
  <c r="J38" i="18" s="1"/>
  <c r="J55" i="18" a="1"/>
  <c r="J55" i="18" s="1"/>
  <c r="J36" i="18" a="1"/>
  <c r="J36" i="18" s="1"/>
  <c r="J52" i="18" a="1"/>
  <c r="J52" i="18" s="1"/>
  <c r="J41" i="18" a="1"/>
  <c r="J41" i="18" s="1"/>
  <c r="J152" i="18" a="1"/>
  <c r="J152" i="18" s="1"/>
  <c r="J32" i="18" a="1"/>
  <c r="J32" i="18" s="1"/>
  <c r="J53" i="18" a="1"/>
  <c r="J53" i="18" s="1"/>
  <c r="J59" i="18" a="1"/>
  <c r="J59" i="18" s="1"/>
  <c r="J65" i="18" a="1"/>
  <c r="J65" i="18" s="1"/>
  <c r="J166" i="18" a="1"/>
  <c r="J166" i="18" s="1"/>
  <c r="J70" i="18" a="1"/>
  <c r="J70" i="18" s="1"/>
  <c r="J79" i="18" a="1"/>
  <c r="J79" i="18" s="1"/>
  <c r="J80" i="18" a="1"/>
  <c r="J80" i="18" s="1"/>
  <c r="J61" i="18" a="1"/>
  <c r="J61" i="18" s="1"/>
  <c r="J67" i="18" a="1"/>
  <c r="J67" i="18" s="1"/>
  <c r="J71" i="18" a="1"/>
  <c r="J71" i="18" s="1"/>
  <c r="J34" i="18" a="1"/>
  <c r="J34" i="18" s="1"/>
  <c r="J49" i="18" a="1"/>
  <c r="J49" i="18" s="1"/>
  <c r="J56" i="18" a="1"/>
  <c r="J56" i="18" s="1"/>
  <c r="J75" i="18" a="1"/>
  <c r="J75" i="18" s="1"/>
  <c r="J76" i="18" a="1"/>
  <c r="J76" i="18" s="1"/>
  <c r="J39" i="18" a="1"/>
  <c r="J39" i="18" s="1"/>
  <c r="J62" i="18" a="1"/>
  <c r="J62" i="18" s="1"/>
  <c r="J72" i="18" a="1"/>
  <c r="J72" i="18" s="1"/>
  <c r="J73" i="18" a="1"/>
  <c r="J73" i="18" s="1"/>
  <c r="J74" i="18" a="1"/>
  <c r="J74" i="18" s="1"/>
  <c r="J64" i="18" a="1"/>
  <c r="J64" i="18" s="1"/>
  <c r="J86" i="18" a="1"/>
  <c r="J86" i="18" s="1"/>
  <c r="J87" i="18" a="1"/>
  <c r="J87" i="18" s="1"/>
  <c r="J88" i="18" a="1"/>
  <c r="J88" i="18" s="1"/>
  <c r="J83" i="18" a="1"/>
  <c r="J83" i="18" s="1"/>
  <c r="J85" i="18" a="1"/>
  <c r="J85" i="18" s="1"/>
  <c r="Q8" i="18" a="1"/>
  <c r="Q8" i="18" s="1"/>
  <c r="J141" i="18" a="1"/>
  <c r="J141" i="18" s="1"/>
  <c r="J60" i="18" a="1"/>
  <c r="J60" i="18" s="1"/>
  <c r="J63" i="18" a="1"/>
  <c r="J63" i="18" s="1"/>
  <c r="J69" i="18" a="1"/>
  <c r="J69" i="18" s="1"/>
  <c r="J82" i="18" a="1"/>
  <c r="J82" i="18" s="1"/>
  <c r="J84" i="18" a="1"/>
  <c r="J84" i="18" s="1"/>
  <c r="J81" i="18" a="1"/>
  <c r="J81" i="18" s="1"/>
  <c r="J66" i="18" a="1"/>
  <c r="J66" i="18" s="1"/>
  <c r="J68" i="18" a="1"/>
  <c r="J68" i="18" s="1"/>
  <c r="J78" i="18" a="1"/>
  <c r="J78" i="18" s="1"/>
  <c r="Q9" i="18" a="1"/>
  <c r="Q9" i="18" s="1"/>
  <c r="J58" i="18" a="1"/>
  <c r="J58" i="18" s="1"/>
  <c r="J77" i="18" a="1"/>
  <c r="J77" i="18" s="1"/>
  <c r="J24" i="18" a="1"/>
  <c r="J24" i="18" s="1"/>
  <c r="Q181" i="18" l="1"/>
  <c r="Q193" i="18"/>
  <c r="Q180" i="18"/>
  <c r="Q96" i="18"/>
  <c r="R263" i="18" a="1"/>
  <c r="R263" i="18" s="1"/>
  <c r="K258" i="18" a="1"/>
  <c r="K258" i="18" s="1"/>
  <c r="R264" i="18" a="1"/>
  <c r="R264" i="18" s="1"/>
  <c r="K257" i="18" a="1"/>
  <c r="K257" i="18" s="1"/>
  <c r="K256" i="18" a="1"/>
  <c r="K256" i="18" s="1"/>
  <c r="J260" i="18"/>
  <c r="J343" i="18"/>
  <c r="Q95" i="18"/>
  <c r="L346" i="18"/>
  <c r="K281" i="18" a="1"/>
  <c r="K281" i="18" s="1"/>
  <c r="R179" i="18" a="1"/>
  <c r="R179" i="18" s="1"/>
  <c r="K197" i="18" a="1"/>
  <c r="K197" i="18" s="1"/>
  <c r="K200" i="18" a="1"/>
  <c r="K200" i="18" s="1"/>
  <c r="K203" i="18" a="1"/>
  <c r="K203" i="18" s="1"/>
  <c r="K286" i="18" a="1"/>
  <c r="K286" i="18" s="1"/>
  <c r="K288" i="18" a="1"/>
  <c r="K288" i="18" s="1"/>
  <c r="K290" i="18" a="1"/>
  <c r="K290" i="18" s="1"/>
  <c r="K292" i="18" a="1"/>
  <c r="K292" i="18" s="1"/>
  <c r="K284" i="18" a="1"/>
  <c r="K284" i="18" s="1"/>
  <c r="K195" i="18" a="1"/>
  <c r="K195" i="18" s="1"/>
  <c r="K198" i="18" a="1"/>
  <c r="K198" i="18" s="1"/>
  <c r="K282" i="18" a="1"/>
  <c r="K282" i="18" s="1"/>
  <c r="K201" i="18" a="1"/>
  <c r="K201" i="18" s="1"/>
  <c r="K280" i="18" a="1"/>
  <c r="K280" i="18" s="1"/>
  <c r="K289" i="18" a="1"/>
  <c r="K289" i="18" s="1"/>
  <c r="K291" i="18" a="1"/>
  <c r="K291" i="18" s="1"/>
  <c r="K283" i="18" a="1"/>
  <c r="K283" i="18" s="1"/>
  <c r="K285" i="18" a="1"/>
  <c r="K285" i="18" s="1"/>
  <c r="K287" i="18" a="1"/>
  <c r="K287" i="18" s="1"/>
  <c r="K279" i="18" a="1"/>
  <c r="K279" i="18" s="1"/>
  <c r="K196" i="18" a="1"/>
  <c r="K196" i="18" s="1"/>
  <c r="K199" i="18" a="1"/>
  <c r="K199" i="18" s="1"/>
  <c r="K204" i="18" a="1"/>
  <c r="K204" i="18" s="1"/>
  <c r="K207" i="18" a="1"/>
  <c r="K207" i="18" s="1"/>
  <c r="K212" i="18" a="1"/>
  <c r="K212" i="18" s="1"/>
  <c r="K222" i="18" a="1"/>
  <c r="K222" i="18" s="1"/>
  <c r="K206" i="18" a="1"/>
  <c r="K206" i="18" s="1"/>
  <c r="K227" i="18" a="1"/>
  <c r="K227" i="18" s="1"/>
  <c r="K210" i="18" a="1"/>
  <c r="K210" i="18" s="1"/>
  <c r="K215" i="18" a="1"/>
  <c r="K215" i="18" s="1"/>
  <c r="K218" i="18" a="1"/>
  <c r="K218" i="18" s="1"/>
  <c r="K219" i="18" a="1"/>
  <c r="K219" i="18" s="1"/>
  <c r="K220" i="18" a="1"/>
  <c r="K220" i="18" s="1"/>
  <c r="K221" i="18" a="1"/>
  <c r="K221" i="18" s="1"/>
  <c r="K229" i="18" a="1"/>
  <c r="K229" i="18" s="1"/>
  <c r="K205" i="18" a="1"/>
  <c r="K205" i="18" s="1"/>
  <c r="K208" i="18" a="1"/>
  <c r="K208" i="18" s="1"/>
  <c r="K213" i="18" a="1"/>
  <c r="K213" i="18" s="1"/>
  <c r="K211" i="18" a="1"/>
  <c r="K211" i="18" s="1"/>
  <c r="K223" i="18" a="1"/>
  <c r="K223" i="18" s="1"/>
  <c r="K228" i="18" a="1"/>
  <c r="K228" i="18" s="1"/>
  <c r="R178" i="18" a="1"/>
  <c r="R178" i="18" s="1"/>
  <c r="R193" i="18" s="1"/>
  <c r="K209" i="18" a="1"/>
  <c r="K209" i="18" s="1"/>
  <c r="K214" i="18" a="1"/>
  <c r="K214" i="18" s="1"/>
  <c r="K217" i="18" a="1"/>
  <c r="K217" i="18" s="1"/>
  <c r="K241" i="18" a="1"/>
  <c r="K241" i="18" s="1"/>
  <c r="K236" i="18" a="1"/>
  <c r="K236" i="18" s="1"/>
  <c r="K252" i="18" a="1"/>
  <c r="K252" i="18" s="1"/>
  <c r="K253" i="18" a="1"/>
  <c r="K253" i="18" s="1"/>
  <c r="K216" i="18" a="1"/>
  <c r="K216" i="18" s="1"/>
  <c r="K225" i="18" a="1"/>
  <c r="K225" i="18" s="1"/>
  <c r="K231" i="18" a="1"/>
  <c r="K231" i="18" s="1"/>
  <c r="K233" i="18" a="1"/>
  <c r="K233" i="18" s="1"/>
  <c r="K243" i="18" a="1"/>
  <c r="K243" i="18" s="1"/>
  <c r="K247" i="18" a="1"/>
  <c r="K247" i="18" s="1"/>
  <c r="K249" i="18" a="1"/>
  <c r="K249" i="18" s="1"/>
  <c r="K202" i="18" a="1"/>
  <c r="K202" i="18" s="1"/>
  <c r="K230" i="18" a="1"/>
  <c r="K230" i="18" s="1"/>
  <c r="K232" i="18" a="1"/>
  <c r="K232" i="18" s="1"/>
  <c r="K235" i="18" a="1"/>
  <c r="K235" i="18" s="1"/>
  <c r="K239" i="18" a="1"/>
  <c r="K239" i="18" s="1"/>
  <c r="K250" i="18" a="1"/>
  <c r="K250" i="18" s="1"/>
  <c r="K224" i="18" a="1"/>
  <c r="K224" i="18" s="1"/>
  <c r="K238" i="18" a="1"/>
  <c r="K238" i="18" s="1"/>
  <c r="K245" i="18" a="1"/>
  <c r="K245" i="18" s="1"/>
  <c r="K112" i="18" a="1"/>
  <c r="K112" i="18" s="1"/>
  <c r="K119" i="18" a="1"/>
  <c r="K119" i="18" s="1"/>
  <c r="K126" i="18" a="1"/>
  <c r="K126" i="18" s="1"/>
  <c r="K194" i="18" a="1"/>
  <c r="K194" i="18" s="1"/>
  <c r="K124" i="18" a="1"/>
  <c r="K124" i="18" s="1"/>
  <c r="K244" i="18" a="1"/>
  <c r="K244" i="18" s="1"/>
  <c r="K251" i="18" a="1"/>
  <c r="K251" i="18" s="1"/>
  <c r="K117" i="18" a="1"/>
  <c r="K117" i="18" s="1"/>
  <c r="K237" i="18" a="1"/>
  <c r="K237" i="18" s="1"/>
  <c r="K254" i="18" a="1"/>
  <c r="K254" i="18" s="1"/>
  <c r="K122" i="18" a="1"/>
  <c r="K122" i="18" s="1"/>
  <c r="K234" i="18" a="1"/>
  <c r="K234" i="18" s="1"/>
  <c r="K242" i="18" a="1"/>
  <c r="K242" i="18" s="1"/>
  <c r="K111" i="18" a="1"/>
  <c r="K111" i="18" s="1"/>
  <c r="K113" i="18" a="1"/>
  <c r="K113" i="18" s="1"/>
  <c r="K120" i="18" a="1"/>
  <c r="K120" i="18" s="1"/>
  <c r="K240" i="18" a="1"/>
  <c r="K240" i="18" s="1"/>
  <c r="K118" i="18" a="1"/>
  <c r="K118" i="18" s="1"/>
  <c r="R94" i="18" a="1"/>
  <c r="R94" i="18" s="1"/>
  <c r="K125" i="18" a="1"/>
  <c r="K125" i="18" s="1"/>
  <c r="K226" i="18" a="1"/>
  <c r="K226" i="18" s="1"/>
  <c r="K246" i="18" a="1"/>
  <c r="K246" i="18" s="1"/>
  <c r="R93" i="18" a="1"/>
  <c r="R93" i="18" s="1"/>
  <c r="K114" i="18" a="1"/>
  <c r="K114" i="18" s="1"/>
  <c r="K121" i="18" a="1"/>
  <c r="K121" i="18" s="1"/>
  <c r="K136" i="18" a="1"/>
  <c r="K136" i="18" s="1"/>
  <c r="K139" i="18" a="1"/>
  <c r="K139" i="18" s="1"/>
  <c r="K142" i="18" a="1"/>
  <c r="K142" i="18" s="1"/>
  <c r="K147" i="18" a="1"/>
  <c r="K147" i="18" s="1"/>
  <c r="K152" i="18" a="1"/>
  <c r="K152" i="18" s="1"/>
  <c r="K130" i="18" a="1"/>
  <c r="K130" i="18" s="1"/>
  <c r="K134" i="18" a="1"/>
  <c r="K134" i="18" s="1"/>
  <c r="K116" i="18" a="1"/>
  <c r="K116" i="18" s="1"/>
  <c r="K128" i="18" a="1"/>
  <c r="K128" i="18" s="1"/>
  <c r="K131" i="18" a="1"/>
  <c r="K131" i="18" s="1"/>
  <c r="K138" i="18" a="1"/>
  <c r="K138" i="18" s="1"/>
  <c r="K140" i="18" a="1"/>
  <c r="K140" i="18" s="1"/>
  <c r="K143" i="18" a="1"/>
  <c r="K143" i="18" s="1"/>
  <c r="K146" i="18" a="1"/>
  <c r="K146" i="18" s="1"/>
  <c r="K150" i="18" a="1"/>
  <c r="K150" i="18" s="1"/>
  <c r="K133" i="18" a="1"/>
  <c r="K133" i="18" s="1"/>
  <c r="K255" i="18" a="1"/>
  <c r="K255" i="18" s="1"/>
  <c r="K132" i="18" a="1"/>
  <c r="K132" i="18" s="1"/>
  <c r="K145" i="18" a="1"/>
  <c r="K145" i="18" s="1"/>
  <c r="K141" i="18" a="1"/>
  <c r="K141" i="18" s="1"/>
  <c r="K144" i="18" a="1"/>
  <c r="K144" i="18" s="1"/>
  <c r="K149" i="18" a="1"/>
  <c r="K149" i="18" s="1"/>
  <c r="K248" i="18" a="1"/>
  <c r="K248" i="18" s="1"/>
  <c r="K127" i="18" a="1"/>
  <c r="K127" i="18" s="1"/>
  <c r="K148" i="18" a="1"/>
  <c r="K148" i="18" s="1"/>
  <c r="K161" i="18" a="1"/>
  <c r="K161" i="18" s="1"/>
  <c r="K168" i="18" a="1"/>
  <c r="K168" i="18" s="1"/>
  <c r="K135" i="18" a="1"/>
  <c r="K135" i="18" s="1"/>
  <c r="K156" i="18" a="1"/>
  <c r="K156" i="18" s="1"/>
  <c r="K160" i="18" a="1"/>
  <c r="K160" i="18" s="1"/>
  <c r="K173" i="18" a="1"/>
  <c r="K173" i="18" s="1"/>
  <c r="K26" i="18" a="1"/>
  <c r="K26" i="18" s="1"/>
  <c r="K164" i="18" a="1"/>
  <c r="K164" i="18" s="1"/>
  <c r="K166" i="18" a="1"/>
  <c r="K166" i="18" s="1"/>
  <c r="K171" i="18" a="1"/>
  <c r="K171" i="18" s="1"/>
  <c r="K155" i="18" a="1"/>
  <c r="K155" i="18" s="1"/>
  <c r="K167" i="18" a="1"/>
  <c r="K167" i="18" s="1"/>
  <c r="K169" i="18" a="1"/>
  <c r="K169" i="18" s="1"/>
  <c r="K109" i="18" a="1"/>
  <c r="K109" i="18" s="1"/>
  <c r="K27" i="18" a="1"/>
  <c r="K27" i="18" s="1"/>
  <c r="K137" i="18" a="1"/>
  <c r="K137" i="18" s="1"/>
  <c r="K154" i="18" a="1"/>
  <c r="K154" i="18" s="1"/>
  <c r="K159" i="18" a="1"/>
  <c r="K159" i="18" s="1"/>
  <c r="K163" i="18" a="1"/>
  <c r="K163" i="18" s="1"/>
  <c r="K28" i="18" a="1"/>
  <c r="K28" i="18" s="1"/>
  <c r="K115" i="18" a="1"/>
  <c r="K115" i="18" s="1"/>
  <c r="K129" i="18" a="1"/>
  <c r="K129" i="18" s="1"/>
  <c r="K151" i="18" a="1"/>
  <c r="K151" i="18" s="1"/>
  <c r="K153" i="18" a="1"/>
  <c r="K153" i="18" s="1"/>
  <c r="K172" i="18" a="1"/>
  <c r="K172" i="18" s="1"/>
  <c r="K25" i="18" a="1"/>
  <c r="K25" i="18" s="1"/>
  <c r="K157" i="18" a="1"/>
  <c r="K157" i="18" s="1"/>
  <c r="K162" i="18" a="1"/>
  <c r="K162" i="18" s="1"/>
  <c r="K170" i="18" a="1"/>
  <c r="K170" i="18" s="1"/>
  <c r="K158" i="18" a="1"/>
  <c r="K158" i="18" s="1"/>
  <c r="K32" i="18" a="1"/>
  <c r="K32" i="18" s="1"/>
  <c r="K53" i="18" a="1"/>
  <c r="K53" i="18" s="1"/>
  <c r="K56" i="18" a="1"/>
  <c r="K56" i="18" s="1"/>
  <c r="K29" i="18" a="1"/>
  <c r="K29" i="18" s="1"/>
  <c r="K50" i="18" a="1"/>
  <c r="K50" i="18" s="1"/>
  <c r="K30" i="18" a="1"/>
  <c r="K30" i="18" s="1"/>
  <c r="K37" i="18" a="1"/>
  <c r="K37" i="18" s="1"/>
  <c r="K42" i="18" a="1"/>
  <c r="K42" i="18" s="1"/>
  <c r="K110" i="18" a="1"/>
  <c r="K110" i="18" s="1"/>
  <c r="K35" i="18" a="1"/>
  <c r="K35" i="18" s="1"/>
  <c r="K51" i="18" a="1"/>
  <c r="K51" i="18" s="1"/>
  <c r="K54" i="18" a="1"/>
  <c r="K54" i="18" s="1"/>
  <c r="K123" i="18" a="1"/>
  <c r="K123" i="18" s="1"/>
  <c r="K33" i="18" a="1"/>
  <c r="K33" i="18" s="1"/>
  <c r="K40" i="18" a="1"/>
  <c r="K40" i="18" s="1"/>
  <c r="K48" i="18" a="1"/>
  <c r="K48" i="18" s="1"/>
  <c r="K31" i="18" a="1"/>
  <c r="K31" i="18" s="1"/>
  <c r="K43" i="18" a="1"/>
  <c r="K43" i="18" s="1"/>
  <c r="K38" i="18" a="1"/>
  <c r="K38" i="18" s="1"/>
  <c r="K55" i="18" a="1"/>
  <c r="K55" i="18" s="1"/>
  <c r="K34" i="18" a="1"/>
  <c r="K34" i="18" s="1"/>
  <c r="K49" i="18" a="1"/>
  <c r="K49" i="18" s="1"/>
  <c r="K165" i="18" a="1"/>
  <c r="K165" i="18" s="1"/>
  <c r="K39" i="18" a="1"/>
  <c r="K39" i="18" s="1"/>
  <c r="K64" i="18" a="1"/>
  <c r="K64" i="18" s="1"/>
  <c r="K36" i="18" a="1"/>
  <c r="K36" i="18" s="1"/>
  <c r="K58" i="18" a="1"/>
  <c r="K58" i="18" s="1"/>
  <c r="K70" i="18" a="1"/>
  <c r="K70" i="18" s="1"/>
  <c r="K41" i="18" a="1"/>
  <c r="K41" i="18" s="1"/>
  <c r="K60" i="18" a="1"/>
  <c r="K60" i="18" s="1"/>
  <c r="K66" i="18" a="1"/>
  <c r="K66" i="18" s="1"/>
  <c r="K68" i="18" a="1"/>
  <c r="K68" i="18" s="1"/>
  <c r="K78" i="18" a="1"/>
  <c r="K78" i="18" s="1"/>
  <c r="K57" i="18" a="1"/>
  <c r="K57" i="18" s="1"/>
  <c r="K61" i="18" a="1"/>
  <c r="K61" i="18" s="1"/>
  <c r="K67" i="18" a="1"/>
  <c r="K67" i="18" s="1"/>
  <c r="K52" i="18" a="1"/>
  <c r="K52" i="18" s="1"/>
  <c r="K75" i="18" a="1"/>
  <c r="K75" i="18" s="1"/>
  <c r="K63" i="18" a="1"/>
  <c r="K63" i="18" s="1"/>
  <c r="K69" i="18" a="1"/>
  <c r="K69" i="18" s="1"/>
  <c r="K88" i="18" a="1"/>
  <c r="K88" i="18" s="1"/>
  <c r="R8" i="18" a="1"/>
  <c r="R8" i="18" s="1"/>
  <c r="K87" i="18" a="1"/>
  <c r="K87" i="18" s="1"/>
  <c r="K62" i="18" a="1"/>
  <c r="K62" i="18" s="1"/>
  <c r="K76" i="18" a="1"/>
  <c r="K76" i="18" s="1"/>
  <c r="K86" i="18" a="1"/>
  <c r="K86" i="18" s="1"/>
  <c r="K71" i="18" a="1"/>
  <c r="K71" i="18" s="1"/>
  <c r="K79" i="18" a="1"/>
  <c r="K79" i="18" s="1"/>
  <c r="K83" i="18" a="1"/>
  <c r="K83" i="18" s="1"/>
  <c r="K84" i="18" a="1"/>
  <c r="K84" i="18" s="1"/>
  <c r="K85" i="18" a="1"/>
  <c r="K85" i="18" s="1"/>
  <c r="K59" i="18" a="1"/>
  <c r="K59" i="18" s="1"/>
  <c r="K65" i="18" a="1"/>
  <c r="K65" i="18" s="1"/>
  <c r="K72" i="18" a="1"/>
  <c r="K72" i="18" s="1"/>
  <c r="K73" i="18" a="1"/>
  <c r="K73" i="18" s="1"/>
  <c r="K80" i="18" a="1"/>
  <c r="K80" i="18" s="1"/>
  <c r="K82" i="18" a="1"/>
  <c r="K82" i="18" s="1"/>
  <c r="R9" i="18" a="1"/>
  <c r="R9" i="18" s="1"/>
  <c r="K74" i="18" a="1"/>
  <c r="K74" i="18" s="1"/>
  <c r="K81" i="18" a="1"/>
  <c r="K81" i="18" s="1"/>
  <c r="K77" i="18" a="1"/>
  <c r="K77" i="18" s="1"/>
  <c r="K24" i="18" a="1"/>
  <c r="K24" i="18" s="1"/>
  <c r="Q278" i="18"/>
  <c r="Q265" i="18"/>
  <c r="Q266" i="18"/>
  <c r="R96" i="18" l="1"/>
  <c r="R95" i="18"/>
  <c r="R181" i="18"/>
  <c r="R180" i="18"/>
  <c r="R108" i="18"/>
  <c r="S263" i="18" a="1"/>
  <c r="S263" i="18" s="1"/>
  <c r="L258" i="18" a="1"/>
  <c r="L258" i="18" s="1"/>
  <c r="S264" i="18" a="1"/>
  <c r="S264" i="18" s="1"/>
  <c r="L256" i="18" a="1"/>
  <c r="L256" i="18" s="1"/>
  <c r="L257" i="18" a="1"/>
  <c r="L257" i="18" s="1"/>
  <c r="K343" i="18"/>
  <c r="K260" i="18"/>
  <c r="R265" i="18"/>
  <c r="R266" i="18"/>
  <c r="R278" i="18"/>
  <c r="M346" i="18"/>
  <c r="L281" i="18" a="1"/>
  <c r="L281" i="18" s="1"/>
  <c r="S179" i="18" a="1"/>
  <c r="S179" i="18" s="1"/>
  <c r="L197" i="18" a="1"/>
  <c r="L197" i="18" s="1"/>
  <c r="L286" i="18" a="1"/>
  <c r="L286" i="18" s="1"/>
  <c r="L288" i="18" a="1"/>
  <c r="L288" i="18" s="1"/>
  <c r="L290" i="18" a="1"/>
  <c r="L290" i="18" s="1"/>
  <c r="L284" i="18" a="1"/>
  <c r="L284" i="18" s="1"/>
  <c r="L292" i="18" a="1"/>
  <c r="L292" i="18" s="1"/>
  <c r="L195" i="18" a="1"/>
  <c r="L195" i="18" s="1"/>
  <c r="L282" i="18" a="1"/>
  <c r="L282" i="18" s="1"/>
  <c r="L291" i="18" a="1"/>
  <c r="L291" i="18" s="1"/>
  <c r="L280" i="18" a="1"/>
  <c r="L280" i="18" s="1"/>
  <c r="L285" i="18" a="1"/>
  <c r="L285" i="18" s="1"/>
  <c r="L287" i="18" a="1"/>
  <c r="L287" i="18" s="1"/>
  <c r="L289" i="18" a="1"/>
  <c r="L289" i="18" s="1"/>
  <c r="L283" i="18" a="1"/>
  <c r="L283" i="18" s="1"/>
  <c r="L225" i="18" a="1"/>
  <c r="L225" i="18" s="1"/>
  <c r="L196" i="18" a="1"/>
  <c r="L196" i="18" s="1"/>
  <c r="L201" i="18" a="1"/>
  <c r="L201" i="18" s="1"/>
  <c r="L212" i="18" a="1"/>
  <c r="L212" i="18" s="1"/>
  <c r="L222" i="18" a="1"/>
  <c r="L222" i="18" s="1"/>
  <c r="L206" i="18" a="1"/>
  <c r="L206" i="18" s="1"/>
  <c r="L207" i="18" a="1"/>
  <c r="L207" i="18" s="1"/>
  <c r="L227" i="18" a="1"/>
  <c r="L227" i="18" s="1"/>
  <c r="L202" i="18" a="1"/>
  <c r="L202" i="18" s="1"/>
  <c r="L216" i="18" a="1"/>
  <c r="L216" i="18" s="1"/>
  <c r="L217" i="18" a="1"/>
  <c r="L217" i="18" s="1"/>
  <c r="L224" i="18" a="1"/>
  <c r="L224" i="18" s="1"/>
  <c r="L203" i="18" a="1"/>
  <c r="L203" i="18" s="1"/>
  <c r="L205" i="18" a="1"/>
  <c r="L205" i="18" s="1"/>
  <c r="L208" i="18" a="1"/>
  <c r="L208" i="18" s="1"/>
  <c r="L198" i="18" a="1"/>
  <c r="L198" i="18" s="1"/>
  <c r="L213" i="18" a="1"/>
  <c r="L213" i="18" s="1"/>
  <c r="L226" i="18" a="1"/>
  <c r="L226" i="18" s="1"/>
  <c r="S178" i="18" a="1"/>
  <c r="S178" i="18" s="1"/>
  <c r="S180" i="18" s="1"/>
  <c r="L200" i="18" a="1"/>
  <c r="L200" i="18" s="1"/>
  <c r="L204" i="18" a="1"/>
  <c r="L204" i="18" s="1"/>
  <c r="L209" i="18" a="1"/>
  <c r="L209" i="18" s="1"/>
  <c r="L251" i="18" a="1"/>
  <c r="L251" i="18" s="1"/>
  <c r="L241" i="18" a="1"/>
  <c r="L241" i="18" s="1"/>
  <c r="L252" i="18" a="1"/>
  <c r="L252" i="18" s="1"/>
  <c r="L253" i="18" a="1"/>
  <c r="L253" i="18" s="1"/>
  <c r="L199" i="18" a="1"/>
  <c r="L199" i="18" s="1"/>
  <c r="L215" i="18" a="1"/>
  <c r="L215" i="18" s="1"/>
  <c r="L237" i="18" a="1"/>
  <c r="L237" i="18" s="1"/>
  <c r="L243" i="18" a="1"/>
  <c r="L243" i="18" s="1"/>
  <c r="L245" i="18" a="1"/>
  <c r="L245" i="18" s="1"/>
  <c r="L211" i="18" a="1"/>
  <c r="L211" i="18" s="1"/>
  <c r="L214" i="18" a="1"/>
  <c r="L214" i="18" s="1"/>
  <c r="L240" i="18" a="1"/>
  <c r="L240" i="18" s="1"/>
  <c r="L247" i="18" a="1"/>
  <c r="L247" i="18" s="1"/>
  <c r="L249" i="18" a="1"/>
  <c r="L249" i="18" s="1"/>
  <c r="L229" i="18" a="1"/>
  <c r="L229" i="18" s="1"/>
  <c r="L220" i="18" a="1"/>
  <c r="L220" i="18" s="1"/>
  <c r="L230" i="18" a="1"/>
  <c r="L230" i="18" s="1"/>
  <c r="L235" i="18" a="1"/>
  <c r="L235" i="18" s="1"/>
  <c r="L228" i="18" a="1"/>
  <c r="L228" i="18" s="1"/>
  <c r="L238" i="18" a="1"/>
  <c r="L238" i="18" s="1"/>
  <c r="L246" i="18" a="1"/>
  <c r="L246" i="18" s="1"/>
  <c r="L248" i="18" a="1"/>
  <c r="L248" i="18" s="1"/>
  <c r="L221" i="18" a="1"/>
  <c r="L221" i="18" s="1"/>
  <c r="S93" i="18" a="1"/>
  <c r="S93" i="18" s="1"/>
  <c r="L114" i="18" a="1"/>
  <c r="L114" i="18" s="1"/>
  <c r="L112" i="18" a="1"/>
  <c r="L112" i="18" s="1"/>
  <c r="L119" i="18" a="1"/>
  <c r="L119" i="18" s="1"/>
  <c r="L126" i="18" a="1"/>
  <c r="L126" i="18" s="1"/>
  <c r="L218" i="18" a="1"/>
  <c r="L218" i="18" s="1"/>
  <c r="L231" i="18" a="1"/>
  <c r="L231" i="18" s="1"/>
  <c r="L255" i="18" a="1"/>
  <c r="L255" i="18" s="1"/>
  <c r="L115" i="18" a="1"/>
  <c r="L115" i="18" s="1"/>
  <c r="L210" i="18" a="1"/>
  <c r="L210" i="18" s="1"/>
  <c r="L219" i="18" a="1"/>
  <c r="L219" i="18" s="1"/>
  <c r="L236" i="18" a="1"/>
  <c r="L236" i="18" s="1"/>
  <c r="L122" i="18" a="1"/>
  <c r="L122" i="18" s="1"/>
  <c r="L234" i="18" a="1"/>
  <c r="L234" i="18" s="1"/>
  <c r="L242" i="18" a="1"/>
  <c r="L242" i="18" s="1"/>
  <c r="L254" i="18" a="1"/>
  <c r="L254" i="18" s="1"/>
  <c r="L111" i="18" a="1"/>
  <c r="L111" i="18" s="1"/>
  <c r="L113" i="18" a="1"/>
  <c r="L113" i="18" s="1"/>
  <c r="L120" i="18" a="1"/>
  <c r="L120" i="18" s="1"/>
  <c r="L233" i="18" a="1"/>
  <c r="L233" i="18" s="1"/>
  <c r="L127" i="18" a="1"/>
  <c r="L127" i="18" s="1"/>
  <c r="L279" i="18" a="1"/>
  <c r="L279" i="18" s="1"/>
  <c r="L223" i="18" a="1"/>
  <c r="L223" i="18" s="1"/>
  <c r="L239" i="18" a="1"/>
  <c r="L239" i="18" s="1"/>
  <c r="L250" i="18" a="1"/>
  <c r="L250" i="18" s="1"/>
  <c r="S94" i="18" a="1"/>
  <c r="S94" i="18" s="1"/>
  <c r="L110" i="18" a="1"/>
  <c r="L110" i="18" s="1"/>
  <c r="L116" i="18" a="1"/>
  <c r="L116" i="18" s="1"/>
  <c r="L123" i="18" a="1"/>
  <c r="L123" i="18" s="1"/>
  <c r="L232" i="18" a="1"/>
  <c r="L232" i="18" s="1"/>
  <c r="L148" i="18" a="1"/>
  <c r="L148" i="18" s="1"/>
  <c r="L117" i="18" a="1"/>
  <c r="L117" i="18" s="1"/>
  <c r="L136" i="18" a="1"/>
  <c r="L136" i="18" s="1"/>
  <c r="L139" i="18" a="1"/>
  <c r="L139" i="18" s="1"/>
  <c r="L142" i="18" a="1"/>
  <c r="L142" i="18" s="1"/>
  <c r="L147" i="18" a="1"/>
  <c r="L147" i="18" s="1"/>
  <c r="L194" i="18" a="1"/>
  <c r="L194" i="18" s="1"/>
  <c r="L135" i="18" a="1"/>
  <c r="L135" i="18" s="1"/>
  <c r="L151" i="18" a="1"/>
  <c r="L151" i="18" s="1"/>
  <c r="L130" i="18" a="1"/>
  <c r="L130" i="18" s="1"/>
  <c r="L121" i="18" a="1"/>
  <c r="L121" i="18" s="1"/>
  <c r="L124" i="18" a="1"/>
  <c r="L124" i="18" s="1"/>
  <c r="L128" i="18" a="1"/>
  <c r="L128" i="18" s="1"/>
  <c r="L134" i="18" a="1"/>
  <c r="L134" i="18" s="1"/>
  <c r="L140" i="18" a="1"/>
  <c r="L140" i="18" s="1"/>
  <c r="L143" i="18" a="1"/>
  <c r="L143" i="18" s="1"/>
  <c r="L146" i="18" a="1"/>
  <c r="L146" i="18" s="1"/>
  <c r="L150" i="18" a="1"/>
  <c r="L150" i="18" s="1"/>
  <c r="L131" i="18" a="1"/>
  <c r="L131" i="18" s="1"/>
  <c r="L133" i="18" a="1"/>
  <c r="L133" i="18" s="1"/>
  <c r="L138" i="18" a="1"/>
  <c r="L138" i="18" s="1"/>
  <c r="L132" i="18" a="1"/>
  <c r="L132" i="18" s="1"/>
  <c r="L129" i="18" a="1"/>
  <c r="L129" i="18" s="1"/>
  <c r="L137" i="18" a="1"/>
  <c r="L137" i="18" s="1"/>
  <c r="L144" i="18" a="1"/>
  <c r="L144" i="18" s="1"/>
  <c r="L141" i="18" a="1"/>
  <c r="L141" i="18" s="1"/>
  <c r="L162" i="18" a="1"/>
  <c r="L162" i="18" s="1"/>
  <c r="L170" i="18" a="1"/>
  <c r="L170" i="18" s="1"/>
  <c r="L168" i="18" a="1"/>
  <c r="L168" i="18" s="1"/>
  <c r="L29" i="18" a="1"/>
  <c r="L29" i="18" s="1"/>
  <c r="L118" i="18" a="1"/>
  <c r="L118" i="18" s="1"/>
  <c r="L161" i="18" a="1"/>
  <c r="L161" i="18" s="1"/>
  <c r="L125" i="18" a="1"/>
  <c r="L125" i="18" s="1"/>
  <c r="L152" i="18" a="1"/>
  <c r="L152" i="18" s="1"/>
  <c r="L156" i="18" a="1"/>
  <c r="L156" i="18" s="1"/>
  <c r="L165" i="18" a="1"/>
  <c r="L165" i="18" s="1"/>
  <c r="L145" i="18" a="1"/>
  <c r="L145" i="18" s="1"/>
  <c r="L164" i="18" a="1"/>
  <c r="L164" i="18" s="1"/>
  <c r="L166" i="18" a="1"/>
  <c r="L166" i="18" s="1"/>
  <c r="L171" i="18" a="1"/>
  <c r="L171" i="18" s="1"/>
  <c r="L155" i="18" a="1"/>
  <c r="L155" i="18" s="1"/>
  <c r="L169" i="18" a="1"/>
  <c r="L169" i="18" s="1"/>
  <c r="L109" i="18" a="1"/>
  <c r="L109" i="18" s="1"/>
  <c r="L27" i="18" a="1"/>
  <c r="L27" i="18" s="1"/>
  <c r="L154" i="18" a="1"/>
  <c r="L154" i="18" s="1"/>
  <c r="L163" i="18" a="1"/>
  <c r="L163" i="18" s="1"/>
  <c r="L167" i="18" a="1"/>
  <c r="L167" i="18" s="1"/>
  <c r="L158" i="18" a="1"/>
  <c r="L158" i="18" s="1"/>
  <c r="L172" i="18" a="1"/>
  <c r="L172" i="18" s="1"/>
  <c r="L25" i="18" a="1"/>
  <c r="L25" i="18" s="1"/>
  <c r="L39" i="18" a="1"/>
  <c r="L39" i="18" s="1"/>
  <c r="L32" i="18" a="1"/>
  <c r="L32" i="18" s="1"/>
  <c r="L45" i="18" a="1"/>
  <c r="L45" i="18" s="1"/>
  <c r="L56" i="18" a="1"/>
  <c r="L56" i="18" s="1"/>
  <c r="L149" i="18" a="1"/>
  <c r="L149" i="18" s="1"/>
  <c r="L173" i="18" a="1"/>
  <c r="L173" i="18" s="1"/>
  <c r="L47" i="18" a="1"/>
  <c r="L47" i="18" s="1"/>
  <c r="L28" i="18" a="1"/>
  <c r="L28" i="18" s="1"/>
  <c r="L30" i="18" a="1"/>
  <c r="L30" i="18" s="1"/>
  <c r="L37" i="18" a="1"/>
  <c r="L37" i="18" s="1"/>
  <c r="L42" i="18" a="1"/>
  <c r="L42" i="18" s="1"/>
  <c r="L157" i="18" a="1"/>
  <c r="L157" i="18" s="1"/>
  <c r="L160" i="18" a="1"/>
  <c r="L160" i="18" s="1"/>
  <c r="L35" i="18" a="1"/>
  <c r="L35" i="18" s="1"/>
  <c r="L33" i="18" a="1"/>
  <c r="L33" i="18" s="1"/>
  <c r="L244" i="18" a="1"/>
  <c r="L244" i="18" s="1"/>
  <c r="L153" i="18" a="1"/>
  <c r="L153" i="18" s="1"/>
  <c r="L31" i="18" a="1"/>
  <c r="L31" i="18" s="1"/>
  <c r="L40" i="18" a="1"/>
  <c r="L40" i="18" s="1"/>
  <c r="L43" i="18" a="1"/>
  <c r="L43" i="18" s="1"/>
  <c r="L159" i="18" a="1"/>
  <c r="L159" i="18" s="1"/>
  <c r="L36" i="18" a="1"/>
  <c r="L36" i="18" s="1"/>
  <c r="L26" i="18" a="1"/>
  <c r="L26" i="18" s="1"/>
  <c r="L34" i="18" a="1"/>
  <c r="L34" i="18" s="1"/>
  <c r="L41" i="18" a="1"/>
  <c r="L41" i="18" s="1"/>
  <c r="L44" i="18" a="1"/>
  <c r="L44" i="18" s="1"/>
  <c r="L63" i="18" a="1"/>
  <c r="L63" i="18" s="1"/>
  <c r="L69" i="18" a="1"/>
  <c r="L69" i="18" s="1"/>
  <c r="L38" i="18" a="1"/>
  <c r="L38" i="18" s="1"/>
  <c r="L46" i="18" a="1"/>
  <c r="L46" i="18" s="1"/>
  <c r="L59" i="18" a="1"/>
  <c r="L59" i="18" s="1"/>
  <c r="L65" i="18" a="1"/>
  <c r="L65" i="18" s="1"/>
  <c r="L58" i="18" a="1"/>
  <c r="L58" i="18" s="1"/>
  <c r="L70" i="18" a="1"/>
  <c r="L70" i="18" s="1"/>
  <c r="L60" i="18" a="1"/>
  <c r="L60" i="18" s="1"/>
  <c r="L66" i="18" a="1"/>
  <c r="L66" i="18" s="1"/>
  <c r="L68" i="18" a="1"/>
  <c r="L68" i="18" s="1"/>
  <c r="L57" i="18" a="1"/>
  <c r="L57" i="18" s="1"/>
  <c r="L71" i="18" a="1"/>
  <c r="L71" i="18" s="1"/>
  <c r="L62" i="18" a="1"/>
  <c r="L62" i="18" s="1"/>
  <c r="L73" i="18" a="1"/>
  <c r="L73" i="18" s="1"/>
  <c r="L74" i="18" a="1"/>
  <c r="L74" i="18" s="1"/>
  <c r="L24" i="18" a="1"/>
  <c r="L24" i="18" s="1"/>
  <c r="L61" i="18" a="1"/>
  <c r="L61" i="18" s="1"/>
  <c r="L88" i="18" a="1"/>
  <c r="L88" i="18" s="1"/>
  <c r="L76" i="18" a="1"/>
  <c r="L76" i="18" s="1"/>
  <c r="L87" i="18" a="1"/>
  <c r="L87" i="18" s="1"/>
  <c r="L64" i="18" a="1"/>
  <c r="L64" i="18" s="1"/>
  <c r="L79" i="18" a="1"/>
  <c r="L79" i="18" s="1"/>
  <c r="L83" i="18" a="1"/>
  <c r="L83" i="18" s="1"/>
  <c r="L85" i="18" a="1"/>
  <c r="L85" i="18" s="1"/>
  <c r="L86" i="18" a="1"/>
  <c r="L86" i="18" s="1"/>
  <c r="S8" i="18" a="1"/>
  <c r="S8" i="18" s="1"/>
  <c r="L67" i="18" a="1"/>
  <c r="L67" i="18" s="1"/>
  <c r="L72" i="18" a="1"/>
  <c r="L72" i="18" s="1"/>
  <c r="L82" i="18" a="1"/>
  <c r="L82" i="18" s="1"/>
  <c r="L84" i="18" a="1"/>
  <c r="L84" i="18" s="1"/>
  <c r="L78" i="18" a="1"/>
  <c r="L78" i="18" s="1"/>
  <c r="L80" i="18" a="1"/>
  <c r="L80" i="18" s="1"/>
  <c r="S9" i="18" a="1"/>
  <c r="S9" i="18" s="1"/>
  <c r="L81" i="18" a="1"/>
  <c r="L81" i="18" s="1"/>
  <c r="L75" i="18" a="1"/>
  <c r="L75" i="18" s="1"/>
  <c r="L77" i="18" a="1"/>
  <c r="L77" i="18" s="1"/>
  <c r="S181" i="18" l="1"/>
  <c r="S266" i="18"/>
  <c r="L343" i="18"/>
  <c r="M256" i="18" a="1"/>
  <c r="M256" i="18" s="1"/>
  <c r="T263" i="18" a="1"/>
  <c r="T263" i="18" s="1"/>
  <c r="M258" i="18" a="1"/>
  <c r="M258" i="18" s="1"/>
  <c r="T264" i="18" a="1"/>
  <c r="T264" i="18" s="1"/>
  <c r="M257" i="18" a="1"/>
  <c r="M257" i="18" s="1"/>
  <c r="L260" i="18"/>
  <c r="S108" i="18"/>
  <c r="S96" i="18"/>
  <c r="S23" i="18"/>
  <c r="S11" i="18"/>
  <c r="N346" i="18"/>
  <c r="M283" i="18" a="1"/>
  <c r="M283" i="18" s="1"/>
  <c r="M285" i="18" a="1"/>
  <c r="M285" i="18" s="1"/>
  <c r="M202" i="18" a="1"/>
  <c r="M202" i="18" s="1"/>
  <c r="M286" i="18" a="1"/>
  <c r="M286" i="18" s="1"/>
  <c r="M290" i="18" a="1"/>
  <c r="M290" i="18" s="1"/>
  <c r="M284" i="18" a="1"/>
  <c r="M284" i="18" s="1"/>
  <c r="M288" i="18" a="1"/>
  <c r="M288" i="18" s="1"/>
  <c r="M292" i="18" a="1"/>
  <c r="M292" i="18" s="1"/>
  <c r="M282" i="18" a="1"/>
  <c r="M282" i="18" s="1"/>
  <c r="T178" i="18" a="1"/>
  <c r="T178" i="18" s="1"/>
  <c r="M201" i="18" a="1"/>
  <c r="M201" i="18" s="1"/>
  <c r="M280" i="18" a="1"/>
  <c r="M280" i="18" s="1"/>
  <c r="M287" i="18" a="1"/>
  <c r="M287" i="18" s="1"/>
  <c r="M289" i="18" a="1"/>
  <c r="M289" i="18" s="1"/>
  <c r="M291" i="18" a="1"/>
  <c r="M291" i="18" s="1"/>
  <c r="M281" i="18" a="1"/>
  <c r="M281" i="18" s="1"/>
  <c r="M214" i="18" a="1"/>
  <c r="M214" i="18" s="1"/>
  <c r="T179" i="18" a="1"/>
  <c r="T179" i="18" s="1"/>
  <c r="M225" i="18" a="1"/>
  <c r="M225" i="18" s="1"/>
  <c r="M196" i="18" a="1"/>
  <c r="M196" i="18" s="1"/>
  <c r="M212" i="18" a="1"/>
  <c r="M212" i="18" s="1"/>
  <c r="M222" i="18" a="1"/>
  <c r="M222" i="18" s="1"/>
  <c r="M197" i="18" a="1"/>
  <c r="M197" i="18" s="1"/>
  <c r="M210" i="18" a="1"/>
  <c r="M210" i="18" s="1"/>
  <c r="M229" i="18" a="1"/>
  <c r="M229" i="18" s="1"/>
  <c r="M215" i="18" a="1"/>
  <c r="M215" i="18" s="1"/>
  <c r="M217" i="18" a="1"/>
  <c r="M217" i="18" s="1"/>
  <c r="M218" i="18" a="1"/>
  <c r="M218" i="18" s="1"/>
  <c r="M219" i="18" a="1"/>
  <c r="M219" i="18" s="1"/>
  <c r="M220" i="18" a="1"/>
  <c r="M220" i="18" s="1"/>
  <c r="M221" i="18" a="1"/>
  <c r="M221" i="18" s="1"/>
  <c r="M203" i="18" a="1"/>
  <c r="M203" i="18" s="1"/>
  <c r="M205" i="18" a="1"/>
  <c r="M205" i="18" s="1"/>
  <c r="M216" i="18" a="1"/>
  <c r="M216" i="18" s="1"/>
  <c r="M198" i="18" a="1"/>
  <c r="M198" i="18" s="1"/>
  <c r="M208" i="18" a="1"/>
  <c r="M208" i="18" s="1"/>
  <c r="M213" i="18" a="1"/>
  <c r="M213" i="18" s="1"/>
  <c r="M279" i="18" a="1"/>
  <c r="M279" i="18" s="1"/>
  <c r="M199" i="18" a="1"/>
  <c r="M199" i="18" s="1"/>
  <c r="M211" i="18" a="1"/>
  <c r="M211" i="18" s="1"/>
  <c r="M195" i="18" a="1"/>
  <c r="M195" i="18" s="1"/>
  <c r="M224" i="18" a="1"/>
  <c r="M224" i="18" s="1"/>
  <c r="M228" i="18" a="1"/>
  <c r="M228" i="18" s="1"/>
  <c r="M234" i="18" a="1"/>
  <c r="M234" i="18" s="1"/>
  <c r="M246" i="18" a="1"/>
  <c r="M246" i="18" s="1"/>
  <c r="M248" i="18" a="1"/>
  <c r="M248" i="18" s="1"/>
  <c r="M238" i="18" a="1"/>
  <c r="M238" i="18" s="1"/>
  <c r="M251" i="18" a="1"/>
  <c r="M251" i="18" s="1"/>
  <c r="M241" i="18" a="1"/>
  <c r="M241" i="18" s="1"/>
  <c r="M204" i="18" a="1"/>
  <c r="M204" i="18" s="1"/>
  <c r="M206" i="18" a="1"/>
  <c r="M206" i="18" s="1"/>
  <c r="M231" i="18" a="1"/>
  <c r="M231" i="18" s="1"/>
  <c r="M236" i="18" a="1"/>
  <c r="M236" i="18" s="1"/>
  <c r="M226" i="18" a="1"/>
  <c r="M226" i="18" s="1"/>
  <c r="M233" i="18" a="1"/>
  <c r="M233" i="18" s="1"/>
  <c r="M237" i="18" a="1"/>
  <c r="M237" i="18" s="1"/>
  <c r="M243" i="18" a="1"/>
  <c r="M243" i="18" s="1"/>
  <c r="M245" i="18" a="1"/>
  <c r="M245" i="18" s="1"/>
  <c r="M240" i="18" a="1"/>
  <c r="M240" i="18" s="1"/>
  <c r="M247" i="18" a="1"/>
  <c r="M247" i="18" s="1"/>
  <c r="M249" i="18" a="1"/>
  <c r="M249" i="18" s="1"/>
  <c r="M200" i="18" a="1"/>
  <c r="M200" i="18" s="1"/>
  <c r="M230" i="18" a="1"/>
  <c r="M230" i="18" s="1"/>
  <c r="M232" i="18" a="1"/>
  <c r="M232" i="18" s="1"/>
  <c r="M239" i="18" a="1"/>
  <c r="M239" i="18" s="1"/>
  <c r="M207" i="18" a="1"/>
  <c r="M207" i="18" s="1"/>
  <c r="M223" i="18" a="1"/>
  <c r="M223" i="18" s="1"/>
  <c r="M235" i="18" a="1"/>
  <c r="M235" i="18" s="1"/>
  <c r="M244" i="18" a="1"/>
  <c r="M244" i="18" s="1"/>
  <c r="M121" i="18" a="1"/>
  <c r="M121" i="18" s="1"/>
  <c r="M227" i="18" a="1"/>
  <c r="M227" i="18" s="1"/>
  <c r="M252" i="18" a="1"/>
  <c r="M252" i="18" s="1"/>
  <c r="T93" i="18" a="1"/>
  <c r="T93" i="18" s="1"/>
  <c r="M114" i="18" a="1"/>
  <c r="M114" i="18" s="1"/>
  <c r="M253" i="18" a="1"/>
  <c r="M253" i="18" s="1"/>
  <c r="M112" i="18" a="1"/>
  <c r="M112" i="18" s="1"/>
  <c r="M126" i="18" a="1"/>
  <c r="M126" i="18" s="1"/>
  <c r="M209" i="18" a="1"/>
  <c r="M209" i="18" s="1"/>
  <c r="M117" i="18" a="1"/>
  <c r="M117" i="18" s="1"/>
  <c r="M124" i="18" a="1"/>
  <c r="M124" i="18" s="1"/>
  <c r="M255" i="18" a="1"/>
  <c r="M255" i="18" s="1"/>
  <c r="M194" i="18" a="1"/>
  <c r="M194" i="18" s="1"/>
  <c r="M115" i="18" a="1"/>
  <c r="M115" i="18" s="1"/>
  <c r="M122" i="18" a="1"/>
  <c r="M122" i="18" s="1"/>
  <c r="M242" i="18" a="1"/>
  <c r="M242" i="18" s="1"/>
  <c r="M254" i="18" a="1"/>
  <c r="M254" i="18" s="1"/>
  <c r="M113" i="18" a="1"/>
  <c r="M113" i="18" s="1"/>
  <c r="M120" i="18" a="1"/>
  <c r="M120" i="18" s="1"/>
  <c r="M118" i="18" a="1"/>
  <c r="M118" i="18" s="1"/>
  <c r="M110" i="18" a="1"/>
  <c r="M110" i="18" s="1"/>
  <c r="M116" i="18" a="1"/>
  <c r="M116" i="18" s="1"/>
  <c r="M127" i="18" a="1"/>
  <c r="M127" i="18" s="1"/>
  <c r="M144" i="18" a="1"/>
  <c r="M144" i="18" s="1"/>
  <c r="M149" i="18" a="1"/>
  <c r="M149" i="18" s="1"/>
  <c r="M129" i="18" a="1"/>
  <c r="M129" i="18" s="1"/>
  <c r="M137" i="18" a="1"/>
  <c r="M137" i="18" s="1"/>
  <c r="M148" i="18" a="1"/>
  <c r="M148" i="18" s="1"/>
  <c r="T94" i="18" a="1"/>
  <c r="T94" i="18" s="1"/>
  <c r="M119" i="18" a="1"/>
  <c r="M119" i="18" s="1"/>
  <c r="M125" i="18" a="1"/>
  <c r="M125" i="18" s="1"/>
  <c r="M152" i="18" a="1"/>
  <c r="M152" i="18" s="1"/>
  <c r="M111" i="18" a="1"/>
  <c r="M111" i="18" s="1"/>
  <c r="M135" i="18" a="1"/>
  <c r="M135" i="18" s="1"/>
  <c r="M151" i="18" a="1"/>
  <c r="M151" i="18" s="1"/>
  <c r="M128" i="18" a="1"/>
  <c r="M128" i="18" s="1"/>
  <c r="M130" i="18" a="1"/>
  <c r="M130" i="18" s="1"/>
  <c r="M134" i="18" a="1"/>
  <c r="M134" i="18" s="1"/>
  <c r="M140" i="18" a="1"/>
  <c r="M140" i="18" s="1"/>
  <c r="M150" i="18" a="1"/>
  <c r="M150" i="18" s="1"/>
  <c r="M123" i="18" a="1"/>
  <c r="M123" i="18" s="1"/>
  <c r="M131" i="18" a="1"/>
  <c r="M131" i="18" s="1"/>
  <c r="M133" i="18" a="1"/>
  <c r="M133" i="18" s="1"/>
  <c r="M145" i="18" a="1"/>
  <c r="M145" i="18" s="1"/>
  <c r="M141" i="18" a="1"/>
  <c r="M141" i="18" s="1"/>
  <c r="M132" i="18" a="1"/>
  <c r="M132" i="18" s="1"/>
  <c r="M153" i="18" a="1"/>
  <c r="M153" i="18" s="1"/>
  <c r="M157" i="18" a="1"/>
  <c r="M157" i="18" s="1"/>
  <c r="M162" i="18" a="1"/>
  <c r="M162" i="18" s="1"/>
  <c r="M170" i="18" a="1"/>
  <c r="M170" i="18" s="1"/>
  <c r="M138" i="18" a="1"/>
  <c r="M138" i="18" s="1"/>
  <c r="M143" i="18" a="1"/>
  <c r="M143" i="18" s="1"/>
  <c r="M146" i="18" a="1"/>
  <c r="M146" i="18" s="1"/>
  <c r="M168" i="18" a="1"/>
  <c r="M168" i="18" s="1"/>
  <c r="M29" i="18" a="1"/>
  <c r="M29" i="18" s="1"/>
  <c r="M173" i="18" a="1"/>
  <c r="M173" i="18" s="1"/>
  <c r="M26" i="18" a="1"/>
  <c r="M26" i="18" s="1"/>
  <c r="M156" i="18" a="1"/>
  <c r="M156" i="18" s="1"/>
  <c r="M160" i="18" a="1"/>
  <c r="M160" i="18" s="1"/>
  <c r="M165" i="18" a="1"/>
  <c r="M165" i="18" s="1"/>
  <c r="M164" i="18" a="1"/>
  <c r="M164" i="18" s="1"/>
  <c r="M171" i="18" a="1"/>
  <c r="M171" i="18" s="1"/>
  <c r="M142" i="18" a="1"/>
  <c r="M142" i="18" s="1"/>
  <c r="M155" i="18" a="1"/>
  <c r="M155" i="18" s="1"/>
  <c r="M166" i="18" a="1"/>
  <c r="M166" i="18" s="1"/>
  <c r="M109" i="18" a="1"/>
  <c r="M109" i="18" s="1"/>
  <c r="M27" i="18" a="1"/>
  <c r="M27" i="18" s="1"/>
  <c r="M159" i="18" a="1"/>
  <c r="M159" i="18" s="1"/>
  <c r="M163" i="18" a="1"/>
  <c r="M163" i="18" s="1"/>
  <c r="M167" i="18" a="1"/>
  <c r="M167" i="18" s="1"/>
  <c r="M250" i="18" a="1"/>
  <c r="M250" i="18" s="1"/>
  <c r="M136" i="18" a="1"/>
  <c r="M136" i="18" s="1"/>
  <c r="M139" i="18" a="1"/>
  <c r="M139" i="18" s="1"/>
  <c r="M147" i="18" a="1"/>
  <c r="M147" i="18" s="1"/>
  <c r="M41" i="18" a="1"/>
  <c r="M41" i="18" s="1"/>
  <c r="M44" i="18" a="1"/>
  <c r="M44" i="18" s="1"/>
  <c r="M158" i="18" a="1"/>
  <c r="M158" i="18" s="1"/>
  <c r="M34" i="18" a="1"/>
  <c r="M34" i="18" s="1"/>
  <c r="M161" i="18" a="1"/>
  <c r="M161" i="18" s="1"/>
  <c r="M39" i="18" a="1"/>
  <c r="M39" i="18" s="1"/>
  <c r="M56" i="18" a="1"/>
  <c r="M56" i="18" s="1"/>
  <c r="M154" i="18" a="1"/>
  <c r="M154" i="18" s="1"/>
  <c r="M45" i="18" a="1"/>
  <c r="M45" i="18" s="1"/>
  <c r="M47" i="18" a="1"/>
  <c r="M47" i="18" s="1"/>
  <c r="M25" i="18" a="1"/>
  <c r="M25" i="18" s="1"/>
  <c r="M28" i="18" a="1"/>
  <c r="M28" i="18" s="1"/>
  <c r="M37" i="18" a="1"/>
  <c r="M37" i="18" s="1"/>
  <c r="M42" i="18" a="1"/>
  <c r="M42" i="18" s="1"/>
  <c r="M35" i="18" a="1"/>
  <c r="M35" i="18" s="1"/>
  <c r="M172" i="18" a="1"/>
  <c r="M172" i="18" s="1"/>
  <c r="M169" i="18" a="1"/>
  <c r="M169" i="18" s="1"/>
  <c r="M38" i="18" a="1"/>
  <c r="M38" i="18" s="1"/>
  <c r="M46" i="18" a="1"/>
  <c r="M46" i="18" s="1"/>
  <c r="M40" i="18" a="1"/>
  <c r="M40" i="18" s="1"/>
  <c r="M73" i="18" a="1"/>
  <c r="M73" i="18" s="1"/>
  <c r="M62" i="18" a="1"/>
  <c r="M62" i="18" s="1"/>
  <c r="M74" i="18" a="1"/>
  <c r="M74" i="18" s="1"/>
  <c r="M43" i="18" a="1"/>
  <c r="M43" i="18" s="1"/>
  <c r="M36" i="18" a="1"/>
  <c r="M36" i="18" s="1"/>
  <c r="M64" i="18" a="1"/>
  <c r="M64" i="18" s="1"/>
  <c r="M59" i="18" a="1"/>
  <c r="M59" i="18" s="1"/>
  <c r="M65" i="18" a="1"/>
  <c r="M65" i="18" s="1"/>
  <c r="M58" i="18" a="1"/>
  <c r="M58" i="18" s="1"/>
  <c r="M61" i="18" a="1"/>
  <c r="M61" i="18" s="1"/>
  <c r="M67" i="18" a="1"/>
  <c r="M67" i="18" s="1"/>
  <c r="M72" i="18" a="1"/>
  <c r="M72" i="18" s="1"/>
  <c r="M57" i="18" a="1"/>
  <c r="M57" i="18" s="1"/>
  <c r="M24" i="18" a="1"/>
  <c r="M24" i="18" s="1"/>
  <c r="M60" i="18" a="1"/>
  <c r="M60" i="18" s="1"/>
  <c r="M70" i="18" a="1"/>
  <c r="M70" i="18" s="1"/>
  <c r="T9" i="18" a="1"/>
  <c r="T9" i="18" s="1"/>
  <c r="M63" i="18" a="1"/>
  <c r="M63" i="18" s="1"/>
  <c r="M69" i="18" a="1"/>
  <c r="M69" i="18" s="1"/>
  <c r="M76" i="18" a="1"/>
  <c r="M76" i="18" s="1"/>
  <c r="M88" i="18" a="1"/>
  <c r="M88" i="18" s="1"/>
  <c r="M66" i="18" a="1"/>
  <c r="M66" i="18" s="1"/>
  <c r="M68" i="18" a="1"/>
  <c r="M68" i="18" s="1"/>
  <c r="M71" i="18" a="1"/>
  <c r="M71" i="18" s="1"/>
  <c r="M83" i="18" a="1"/>
  <c r="M83" i="18" s="1"/>
  <c r="M86" i="18" a="1"/>
  <c r="M86" i="18" s="1"/>
  <c r="M87" i="18" a="1"/>
  <c r="M87" i="18" s="1"/>
  <c r="T8" i="18" a="1"/>
  <c r="T8" i="18" s="1"/>
  <c r="M80" i="18" a="1"/>
  <c r="M80" i="18" s="1"/>
  <c r="M79" i="18" a="1"/>
  <c r="M79" i="18" s="1"/>
  <c r="M82" i="18" a="1"/>
  <c r="M82" i="18" s="1"/>
  <c r="M84" i="18" a="1"/>
  <c r="M84" i="18" s="1"/>
  <c r="M85" i="18" a="1"/>
  <c r="M85" i="18" s="1"/>
  <c r="M78" i="18" a="1"/>
  <c r="M78" i="18" s="1"/>
  <c r="M75" i="18" a="1"/>
  <c r="M75" i="18" s="1"/>
  <c r="M77" i="18" a="1"/>
  <c r="M77" i="18" s="1"/>
  <c r="M81" i="18" a="1"/>
  <c r="M81" i="18" s="1"/>
  <c r="M260" i="18" l="1"/>
  <c r="M343" i="18"/>
  <c r="N256" i="18" a="1"/>
  <c r="N256" i="18" s="1"/>
  <c r="U263" i="18" a="1"/>
  <c r="U263" i="18" s="1"/>
  <c r="N258" i="18" a="1"/>
  <c r="N258" i="18" s="1"/>
  <c r="U264" i="18" a="1"/>
  <c r="U264" i="18" s="1"/>
  <c r="N257" i="18" a="1"/>
  <c r="N257" i="18" s="1"/>
  <c r="O346" i="18"/>
  <c r="N280" i="18" a="1"/>
  <c r="N280" i="18" s="1"/>
  <c r="N287" i="18" a="1"/>
  <c r="N287" i="18" s="1"/>
  <c r="N289" i="18" a="1"/>
  <c r="N289" i="18" s="1"/>
  <c r="N291" i="18" a="1"/>
  <c r="N291" i="18" s="1"/>
  <c r="N279" i="18" a="1"/>
  <c r="N279" i="18" s="1"/>
  <c r="N196" i="18" a="1"/>
  <c r="N196" i="18" s="1"/>
  <c r="N199" i="18" a="1"/>
  <c r="N199" i="18" s="1"/>
  <c r="N204" i="18" a="1"/>
  <c r="N204" i="18" s="1"/>
  <c r="N206" i="18" a="1"/>
  <c r="N206" i="18" s="1"/>
  <c r="N283" i="18" a="1"/>
  <c r="N283" i="18" s="1"/>
  <c r="N202" i="18" a="1"/>
  <c r="N202" i="18" s="1"/>
  <c r="N281" i="18" a="1"/>
  <c r="N281" i="18" s="1"/>
  <c r="N200" i="18" a="1"/>
  <c r="N200" i="18" s="1"/>
  <c r="N203" i="18" a="1"/>
  <c r="N203" i="18" s="1"/>
  <c r="N286" i="18" a="1"/>
  <c r="N286" i="18" s="1"/>
  <c r="N290" i="18" a="1"/>
  <c r="N290" i="18" s="1"/>
  <c r="N284" i="18" a="1"/>
  <c r="N284" i="18" s="1"/>
  <c r="N288" i="18" a="1"/>
  <c r="N288" i="18" s="1"/>
  <c r="N292" i="18" a="1"/>
  <c r="N292" i="18" s="1"/>
  <c r="N282" i="18" a="1"/>
  <c r="N282" i="18" s="1"/>
  <c r="N198" i="18" a="1"/>
  <c r="N198" i="18" s="1"/>
  <c r="U178" i="18" a="1"/>
  <c r="U178" i="18" s="1"/>
  <c r="N201" i="18" a="1"/>
  <c r="N201" i="18" s="1"/>
  <c r="N209" i="18" a="1"/>
  <c r="N209" i="18" s="1"/>
  <c r="N214" i="18" a="1"/>
  <c r="N214" i="18" s="1"/>
  <c r="N285" i="18" a="1"/>
  <c r="N285" i="18" s="1"/>
  <c r="U179" i="18" a="1"/>
  <c r="U179" i="18" s="1"/>
  <c r="N225" i="18" a="1"/>
  <c r="N225" i="18" s="1"/>
  <c r="N207" i="18" a="1"/>
  <c r="N207" i="18" s="1"/>
  <c r="N227" i="18" a="1"/>
  <c r="N227" i="18" s="1"/>
  <c r="N197" i="18" a="1"/>
  <c r="N197" i="18" s="1"/>
  <c r="N210" i="18" a="1"/>
  <c r="N210" i="18" s="1"/>
  <c r="N217" i="18" a="1"/>
  <c r="N217" i="18" s="1"/>
  <c r="N218" i="18" a="1"/>
  <c r="N218" i="18" s="1"/>
  <c r="N219" i="18" a="1"/>
  <c r="N219" i="18" s="1"/>
  <c r="N220" i="18" a="1"/>
  <c r="N220" i="18" s="1"/>
  <c r="N221" i="18" a="1"/>
  <c r="N221" i="18" s="1"/>
  <c r="N205" i="18" a="1"/>
  <c r="N205" i="18" s="1"/>
  <c r="N215" i="18" a="1"/>
  <c r="N215" i="18" s="1"/>
  <c r="N216" i="18" a="1"/>
  <c r="N216" i="18" s="1"/>
  <c r="N224" i="18" a="1"/>
  <c r="N224" i="18" s="1"/>
  <c r="N211" i="18" a="1"/>
  <c r="N211" i="18" s="1"/>
  <c r="N223" i="18" a="1"/>
  <c r="N223" i="18" s="1"/>
  <c r="N226" i="18" a="1"/>
  <c r="N226" i="18" s="1"/>
  <c r="N228" i="18" a="1"/>
  <c r="N228" i="18" s="1"/>
  <c r="N242" i="18" a="1"/>
  <c r="N242" i="18" s="1"/>
  <c r="N244" i="18" a="1"/>
  <c r="N244" i="18" s="1"/>
  <c r="N250" i="18" a="1"/>
  <c r="N250" i="18" s="1"/>
  <c r="N235" i="18" a="1"/>
  <c r="N235" i="18" s="1"/>
  <c r="N246" i="18" a="1"/>
  <c r="N246" i="18" s="1"/>
  <c r="N212" i="18" a="1"/>
  <c r="N212" i="18" s="1"/>
  <c r="N234" i="18" a="1"/>
  <c r="N234" i="18" s="1"/>
  <c r="N238" i="18" a="1"/>
  <c r="N238" i="18" s="1"/>
  <c r="N248" i="18" a="1"/>
  <c r="N248" i="18" s="1"/>
  <c r="N251" i="18" a="1"/>
  <c r="N251" i="18" s="1"/>
  <c r="N231" i="18" a="1"/>
  <c r="N231" i="18" s="1"/>
  <c r="N233" i="18" a="1"/>
  <c r="N233" i="18" s="1"/>
  <c r="N236" i="18" a="1"/>
  <c r="N236" i="18" s="1"/>
  <c r="N237" i="18" a="1"/>
  <c r="N237" i="18" s="1"/>
  <c r="N243" i="18" a="1"/>
  <c r="N243" i="18" s="1"/>
  <c r="N208" i="18" a="1"/>
  <c r="N208" i="18" s="1"/>
  <c r="N229" i="18" a="1"/>
  <c r="N229" i="18" s="1"/>
  <c r="N240" i="18" a="1"/>
  <c r="N240" i="18" s="1"/>
  <c r="N245" i="18" a="1"/>
  <c r="N245" i="18" s="1"/>
  <c r="N247" i="18" a="1"/>
  <c r="N247" i="18" s="1"/>
  <c r="N222" i="18" a="1"/>
  <c r="N222" i="18" s="1"/>
  <c r="N239" i="18" a="1"/>
  <c r="N239" i="18" s="1"/>
  <c r="U94" i="18" a="1"/>
  <c r="U94" i="18" s="1"/>
  <c r="N110" i="18" a="1"/>
  <c r="N110" i="18" s="1"/>
  <c r="N116" i="18" a="1"/>
  <c r="N116" i="18" s="1"/>
  <c r="N123" i="18" a="1"/>
  <c r="N123" i="18" s="1"/>
  <c r="N121" i="18" a="1"/>
  <c r="N121" i="18" s="1"/>
  <c r="N252" i="18" a="1"/>
  <c r="N252" i="18" s="1"/>
  <c r="N114" i="18" a="1"/>
  <c r="N114" i="18" s="1"/>
  <c r="N195" i="18" a="1"/>
  <c r="N195" i="18" s="1"/>
  <c r="N253" i="18" a="1"/>
  <c r="N253" i="18" s="1"/>
  <c r="N119" i="18" a="1"/>
  <c r="N119" i="18" s="1"/>
  <c r="N117" i="18" a="1"/>
  <c r="N117" i="18" s="1"/>
  <c r="N255" i="18" a="1"/>
  <c r="N255" i="18" s="1"/>
  <c r="N194" i="18" a="1"/>
  <c r="N194" i="18" s="1"/>
  <c r="N115" i="18" a="1"/>
  <c r="N115" i="18" s="1"/>
  <c r="N124" i="18" a="1"/>
  <c r="N124" i="18" s="1"/>
  <c r="N230" i="18" a="1"/>
  <c r="N230" i="18" s="1"/>
  <c r="N241" i="18" a="1"/>
  <c r="N241" i="18" s="1"/>
  <c r="N249" i="18" a="1"/>
  <c r="N249" i="18" s="1"/>
  <c r="N122" i="18" a="1"/>
  <c r="N122" i="18" s="1"/>
  <c r="N111" i="18" a="1"/>
  <c r="N111" i="18" s="1"/>
  <c r="N118" i="18" a="1"/>
  <c r="N118" i="18" s="1"/>
  <c r="N125" i="18" a="1"/>
  <c r="N125" i="18" s="1"/>
  <c r="N213" i="18" a="1"/>
  <c r="N213" i="18" s="1"/>
  <c r="N132" i="18" a="1"/>
  <c r="N132" i="18" s="1"/>
  <c r="N141" i="18" a="1"/>
  <c r="N141" i="18" s="1"/>
  <c r="N112" i="18" a="1"/>
  <c r="N112" i="18" s="1"/>
  <c r="N127" i="18" a="1"/>
  <c r="N127" i="18" s="1"/>
  <c r="N144" i="18" a="1"/>
  <c r="N144" i="18" s="1"/>
  <c r="N149" i="18" a="1"/>
  <c r="N149" i="18" s="1"/>
  <c r="N126" i="18" a="1"/>
  <c r="N126" i="18" s="1"/>
  <c r="N129" i="18" a="1"/>
  <c r="N129" i="18" s="1"/>
  <c r="N137" i="18" a="1"/>
  <c r="N137" i="18" s="1"/>
  <c r="N139" i="18" a="1"/>
  <c r="N139" i="18" s="1"/>
  <c r="N136" i="18" a="1"/>
  <c r="N136" i="18" s="1"/>
  <c r="N142" i="18" a="1"/>
  <c r="N142" i="18" s="1"/>
  <c r="N147" i="18" a="1"/>
  <c r="N147" i="18" s="1"/>
  <c r="N135" i="18" a="1"/>
  <c r="N135" i="18" s="1"/>
  <c r="N128" i="18" a="1"/>
  <c r="N128" i="18" s="1"/>
  <c r="N130" i="18" a="1"/>
  <c r="N130" i="18" s="1"/>
  <c r="N138" i="18" a="1"/>
  <c r="N138" i="18" s="1"/>
  <c r="N143" i="18" a="1"/>
  <c r="N143" i="18" s="1"/>
  <c r="N146" i="18" a="1"/>
  <c r="N146" i="18" s="1"/>
  <c r="N150" i="18" a="1"/>
  <c r="N150" i="18" s="1"/>
  <c r="N232" i="18" a="1"/>
  <c r="N232" i="18" s="1"/>
  <c r="U93" i="18" a="1"/>
  <c r="U93" i="18" s="1"/>
  <c r="N120" i="18" a="1"/>
  <c r="N120" i="18" s="1"/>
  <c r="N145" i="18" a="1"/>
  <c r="N145" i="18" s="1"/>
  <c r="N158" i="18" a="1"/>
  <c r="N158" i="18" s="1"/>
  <c r="N172" i="18" a="1"/>
  <c r="N172" i="18" s="1"/>
  <c r="N25" i="18" a="1"/>
  <c r="N25" i="18" s="1"/>
  <c r="N153" i="18" a="1"/>
  <c r="N153" i="18" s="1"/>
  <c r="N157" i="18" a="1"/>
  <c r="N157" i="18" s="1"/>
  <c r="N170" i="18" a="1"/>
  <c r="N170" i="18" s="1"/>
  <c r="N131" i="18" a="1"/>
  <c r="N131" i="18" s="1"/>
  <c r="N161" i="18" a="1"/>
  <c r="N161" i="18" s="1"/>
  <c r="N168" i="18" a="1"/>
  <c r="N168" i="18" s="1"/>
  <c r="N113" i="18" a="1"/>
  <c r="N113" i="18" s="1"/>
  <c r="N134" i="18" a="1"/>
  <c r="N134" i="18" s="1"/>
  <c r="N140" i="18" a="1"/>
  <c r="N140" i="18" s="1"/>
  <c r="N152" i="18" a="1"/>
  <c r="N152" i="18" s="1"/>
  <c r="N173" i="18" a="1"/>
  <c r="N173" i="18" s="1"/>
  <c r="N156" i="18" a="1"/>
  <c r="N156" i="18" s="1"/>
  <c r="N160" i="18" a="1"/>
  <c r="N160" i="18" s="1"/>
  <c r="N26" i="18" a="1"/>
  <c r="N26" i="18" s="1"/>
  <c r="N148" i="18" a="1"/>
  <c r="N148" i="18" s="1"/>
  <c r="N164" i="18" a="1"/>
  <c r="N164" i="18" s="1"/>
  <c r="N165" i="18" a="1"/>
  <c r="N165" i="18" s="1"/>
  <c r="N171" i="18" a="1"/>
  <c r="N171" i="18" s="1"/>
  <c r="N254" i="18" a="1"/>
  <c r="N254" i="18" s="1"/>
  <c r="N133" i="18" a="1"/>
  <c r="N133" i="18" s="1"/>
  <c r="N166" i="18" a="1"/>
  <c r="N166" i="18" s="1"/>
  <c r="N169" i="18" a="1"/>
  <c r="N169" i="18" s="1"/>
  <c r="N151" i="18" a="1"/>
  <c r="N151" i="18" s="1"/>
  <c r="N154" i="18" a="1"/>
  <c r="N154" i="18" s="1"/>
  <c r="N159" i="18" a="1"/>
  <c r="N159" i="18" s="1"/>
  <c r="N167" i="18" a="1"/>
  <c r="N167" i="18" s="1"/>
  <c r="N28" i="18" a="1"/>
  <c r="N28" i="18" s="1"/>
  <c r="N155" i="18" a="1"/>
  <c r="N155" i="18" s="1"/>
  <c r="N49" i="18" a="1"/>
  <c r="N49" i="18" s="1"/>
  <c r="N41" i="18" a="1"/>
  <c r="N41" i="18" s="1"/>
  <c r="N44" i="18" a="1"/>
  <c r="N44" i="18" s="1"/>
  <c r="N29" i="18" a="1"/>
  <c r="N29" i="18" s="1"/>
  <c r="N34" i="18" a="1"/>
  <c r="N34" i="18" s="1"/>
  <c r="N39" i="18" a="1"/>
  <c r="N39" i="18" s="1"/>
  <c r="N45" i="18" a="1"/>
  <c r="N45" i="18" s="1"/>
  <c r="N47" i="18" a="1"/>
  <c r="N47" i="18" s="1"/>
  <c r="N50" i="18" a="1"/>
  <c r="N50" i="18" s="1"/>
  <c r="N53" i="18" a="1"/>
  <c r="N53" i="18" s="1"/>
  <c r="N37" i="18" a="1"/>
  <c r="N37" i="18" s="1"/>
  <c r="N42" i="18" a="1"/>
  <c r="N42" i="18" s="1"/>
  <c r="N163" i="18" a="1"/>
  <c r="N163" i="18" s="1"/>
  <c r="N27" i="18" a="1"/>
  <c r="N27" i="18" s="1"/>
  <c r="N35" i="18" a="1"/>
  <c r="N35" i="18" s="1"/>
  <c r="N54" i="18" a="1"/>
  <c r="N54" i="18" s="1"/>
  <c r="N109" i="18" a="1"/>
  <c r="N109" i="18" s="1"/>
  <c r="N40" i="18" a="1"/>
  <c r="N40" i="18" s="1"/>
  <c r="N43" i="18" a="1"/>
  <c r="N43" i="18" s="1"/>
  <c r="N162" i="18" a="1"/>
  <c r="N162" i="18" s="1"/>
  <c r="N36" i="18" a="1"/>
  <c r="N36" i="18" s="1"/>
  <c r="N52" i="18" a="1"/>
  <c r="N52" i="18" s="1"/>
  <c r="N57" i="18" a="1"/>
  <c r="N57" i="18" s="1"/>
  <c r="N71" i="18" a="1"/>
  <c r="N71" i="18" s="1"/>
  <c r="N75" i="18" a="1"/>
  <c r="N75" i="18" s="1"/>
  <c r="N76" i="18" a="1"/>
  <c r="N76" i="18" s="1"/>
  <c r="N61" i="18" a="1"/>
  <c r="N61" i="18" s="1"/>
  <c r="N67" i="18" a="1"/>
  <c r="N67" i="18" s="1"/>
  <c r="N72" i="18" a="1"/>
  <c r="N72" i="18" s="1"/>
  <c r="N73" i="18" a="1"/>
  <c r="N73" i="18" s="1"/>
  <c r="N48" i="18" a="1"/>
  <c r="N48" i="18" s="1"/>
  <c r="N74" i="18" a="1"/>
  <c r="N74" i="18" s="1"/>
  <c r="N51" i="18" a="1"/>
  <c r="N51" i="18" s="1"/>
  <c r="N69" i="18" a="1"/>
  <c r="N69" i="18" s="1"/>
  <c r="N46" i="18" a="1"/>
  <c r="N46" i="18" s="1"/>
  <c r="N63" i="18" a="1"/>
  <c r="N63" i="18" s="1"/>
  <c r="N56" i="18" a="1"/>
  <c r="N56" i="18" s="1"/>
  <c r="N64" i="18" a="1"/>
  <c r="N64" i="18" s="1"/>
  <c r="N70" i="18" a="1"/>
  <c r="N70" i="18" s="1"/>
  <c r="N55" i="18" a="1"/>
  <c r="N55" i="18" s="1"/>
  <c r="N60" i="18" a="1"/>
  <c r="N60" i="18" s="1"/>
  <c r="N66" i="18" a="1"/>
  <c r="N66" i="18" s="1"/>
  <c r="N68" i="18" a="1"/>
  <c r="N68" i="18" s="1"/>
  <c r="N77" i="18" a="1"/>
  <c r="N77" i="18" s="1"/>
  <c r="N81" i="18" a="1"/>
  <c r="N81" i="18" s="1"/>
  <c r="N24" i="18" a="1"/>
  <c r="N24" i="18" s="1"/>
  <c r="N84" i="18" a="1"/>
  <c r="N84" i="18" s="1"/>
  <c r="N62" i="18" a="1"/>
  <c r="N62" i="18" s="1"/>
  <c r="N59" i="18" a="1"/>
  <c r="N59" i="18" s="1"/>
  <c r="N65" i="18" a="1"/>
  <c r="N65" i="18" s="1"/>
  <c r="N85" i="18" a="1"/>
  <c r="N85" i="18" s="1"/>
  <c r="N87" i="18" a="1"/>
  <c r="N87" i="18" s="1"/>
  <c r="N88" i="18" a="1"/>
  <c r="N88" i="18" s="1"/>
  <c r="U8" i="18" a="1"/>
  <c r="U8" i="18" s="1"/>
  <c r="N83" i="18" a="1"/>
  <c r="N83" i="18" s="1"/>
  <c r="N86" i="18" a="1"/>
  <c r="N86" i="18" s="1"/>
  <c r="N79" i="18" a="1"/>
  <c r="N79" i="18" s="1"/>
  <c r="N82" i="18" a="1"/>
  <c r="N82" i="18" s="1"/>
  <c r="U9" i="18" a="1"/>
  <c r="U9" i="18" s="1"/>
  <c r="N58" i="18" a="1"/>
  <c r="N58" i="18" s="1"/>
  <c r="N78" i="18" a="1"/>
  <c r="N78" i="18" s="1"/>
  <c r="N80" i="18" a="1"/>
  <c r="N80" i="18" s="1"/>
  <c r="N38" i="18" a="1"/>
  <c r="N38" i="18" s="1"/>
  <c r="O257" i="18" l="1" a="1"/>
  <c r="O257" i="18" s="1"/>
  <c r="O256" i="18" a="1"/>
  <c r="O256" i="18" s="1"/>
  <c r="V263" i="18" a="1"/>
  <c r="V263" i="18" s="1"/>
  <c r="O258" i="18" a="1"/>
  <c r="O258" i="18" s="1"/>
  <c r="V264" i="18" a="1"/>
  <c r="V264" i="18" s="1"/>
  <c r="N260" i="18"/>
  <c r="N343" i="18"/>
  <c r="P346" i="18"/>
  <c r="O280" i="18" a="1"/>
  <c r="O280" i="18" s="1"/>
  <c r="O287" i="18" a="1"/>
  <c r="O287" i="18" s="1"/>
  <c r="O289" i="18" a="1"/>
  <c r="O289" i="18" s="1"/>
  <c r="O291" i="18" a="1"/>
  <c r="O291" i="18" s="1"/>
  <c r="O279" i="18" a="1"/>
  <c r="O279" i="18" s="1"/>
  <c r="O196" i="18" a="1"/>
  <c r="O196" i="18" s="1"/>
  <c r="O199" i="18" a="1"/>
  <c r="O199" i="18" s="1"/>
  <c r="O206" i="18" a="1"/>
  <c r="O206" i="18" s="1"/>
  <c r="O285" i="18" a="1"/>
  <c r="O285" i="18" s="1"/>
  <c r="V179" i="18" a="1"/>
  <c r="V179" i="18" s="1"/>
  <c r="O197" i="18" a="1"/>
  <c r="O197" i="18" s="1"/>
  <c r="O281" i="18" a="1"/>
  <c r="O281" i="18" s="1"/>
  <c r="O200" i="18" a="1"/>
  <c r="O200" i="18" s="1"/>
  <c r="O286" i="18" a="1"/>
  <c r="O286" i="18" s="1"/>
  <c r="O290" i="18" a="1"/>
  <c r="O290" i="18" s="1"/>
  <c r="O288" i="18" a="1"/>
  <c r="O288" i="18" s="1"/>
  <c r="O292" i="18" a="1"/>
  <c r="O292" i="18" s="1"/>
  <c r="O195" i="18" a="1"/>
  <c r="O195" i="18" s="1"/>
  <c r="O205" i="18" a="1"/>
  <c r="O205" i="18" s="1"/>
  <c r="O282" i="18" a="1"/>
  <c r="O282" i="18" s="1"/>
  <c r="O284" i="18" a="1"/>
  <c r="O284" i="18" s="1"/>
  <c r="O198" i="18" a="1"/>
  <c r="O198" i="18" s="1"/>
  <c r="O204" i="18" a="1"/>
  <c r="O204" i="18" s="1"/>
  <c r="O223" i="18" a="1"/>
  <c r="O223" i="18" s="1"/>
  <c r="O226" i="18" a="1"/>
  <c r="O226" i="18" s="1"/>
  <c r="O228" i="18" a="1"/>
  <c r="O228" i="18" s="1"/>
  <c r="O201" i="18" a="1"/>
  <c r="O201" i="18" s="1"/>
  <c r="O209" i="18" a="1"/>
  <c r="O209" i="18" s="1"/>
  <c r="O214" i="18" a="1"/>
  <c r="O214" i="18" s="1"/>
  <c r="O212" i="18" a="1"/>
  <c r="O212" i="18" s="1"/>
  <c r="O222" i="18" a="1"/>
  <c r="O222" i="18" s="1"/>
  <c r="O202" i="18" a="1"/>
  <c r="O202" i="18" s="1"/>
  <c r="O207" i="18" a="1"/>
  <c r="O207" i="18" s="1"/>
  <c r="O283" i="18" a="1"/>
  <c r="O283" i="18" s="1"/>
  <c r="O203" i="18" a="1"/>
  <c r="O203" i="18" s="1"/>
  <c r="O210" i="18" a="1"/>
  <c r="O210" i="18" s="1"/>
  <c r="O208" i="18" a="1"/>
  <c r="O208" i="18" s="1"/>
  <c r="O213" i="18" a="1"/>
  <c r="O213" i="18" s="1"/>
  <c r="O215" i="18" a="1"/>
  <c r="O215" i="18" s="1"/>
  <c r="O232" i="18" a="1"/>
  <c r="O232" i="18" s="1"/>
  <c r="O239" i="18" a="1"/>
  <c r="O239" i="18" s="1"/>
  <c r="O217" i="18" a="1"/>
  <c r="O217" i="18" s="1"/>
  <c r="O224" i="18" a="1"/>
  <c r="O224" i="18" s="1"/>
  <c r="O242" i="18" a="1"/>
  <c r="O242" i="18" s="1"/>
  <c r="O244" i="18" a="1"/>
  <c r="O244" i="18" s="1"/>
  <c r="O250" i="18" a="1"/>
  <c r="O250" i="18" s="1"/>
  <c r="O235" i="18" a="1"/>
  <c r="O235" i="18" s="1"/>
  <c r="O246" i="18" a="1"/>
  <c r="O246" i="18" s="1"/>
  <c r="O234" i="18" a="1"/>
  <c r="O234" i="18" s="1"/>
  <c r="O241" i="18" a="1"/>
  <c r="O241" i="18" s="1"/>
  <c r="O251" i="18" a="1"/>
  <c r="O251" i="18" s="1"/>
  <c r="O211" i="18" a="1"/>
  <c r="O211" i="18" s="1"/>
  <c r="O231" i="18" a="1"/>
  <c r="O231" i="18" s="1"/>
  <c r="V178" i="18" a="1"/>
  <c r="V178" i="18" s="1"/>
  <c r="V180" i="18" s="1"/>
  <c r="O233" i="18" a="1"/>
  <c r="O233" i="18" s="1"/>
  <c r="O243" i="18" a="1"/>
  <c r="O243" i="18" s="1"/>
  <c r="O252" i="18" a="1"/>
  <c r="O252" i="18" s="1"/>
  <c r="O253" i="18" a="1"/>
  <c r="O253" i="18" s="1"/>
  <c r="O219" i="18" a="1"/>
  <c r="O219" i="18" s="1"/>
  <c r="O221" i="18" a="1"/>
  <c r="O221" i="18" s="1"/>
  <c r="O227" i="18" a="1"/>
  <c r="O227" i="18" s="1"/>
  <c r="O218" i="18" a="1"/>
  <c r="O218" i="18" s="1"/>
  <c r="O230" i="18" a="1"/>
  <c r="O230" i="18" s="1"/>
  <c r="O229" i="18" a="1"/>
  <c r="O229" i="18" s="1"/>
  <c r="O238" i="18" a="1"/>
  <c r="O238" i="18" s="1"/>
  <c r="O245" i="18" a="1"/>
  <c r="O245" i="18" s="1"/>
  <c r="O110" i="18" a="1"/>
  <c r="O110" i="18" s="1"/>
  <c r="O116" i="18" a="1"/>
  <c r="O116" i="18" s="1"/>
  <c r="O123" i="18" a="1"/>
  <c r="O123" i="18" s="1"/>
  <c r="V94" i="18" a="1"/>
  <c r="V94" i="18" s="1"/>
  <c r="O225" i="18" a="1"/>
  <c r="O225" i="18" s="1"/>
  <c r="O237" i="18" a="1"/>
  <c r="O237" i="18" s="1"/>
  <c r="O112" i="18" a="1"/>
  <c r="O112" i="18" s="1"/>
  <c r="O126" i="18" a="1"/>
  <c r="O126" i="18" s="1"/>
  <c r="V93" i="18" a="1"/>
  <c r="V93" i="18" s="1"/>
  <c r="V95" i="18" s="1"/>
  <c r="O119" i="18" a="1"/>
  <c r="O119" i="18" s="1"/>
  <c r="O236" i="18" a="1"/>
  <c r="O236" i="18" s="1"/>
  <c r="O117" i="18" a="1"/>
  <c r="O117" i="18" s="1"/>
  <c r="O240" i="18" a="1"/>
  <c r="O240" i="18" s="1"/>
  <c r="O124" i="18" a="1"/>
  <c r="O124" i="18" s="1"/>
  <c r="O216" i="18" a="1"/>
  <c r="O216" i="18" s="1"/>
  <c r="O220" i="18" a="1"/>
  <c r="O220" i="18" s="1"/>
  <c r="O248" i="18" a="1"/>
  <c r="O248" i="18" s="1"/>
  <c r="O249" i="18" a="1"/>
  <c r="O249" i="18" s="1"/>
  <c r="O254" i="18" a="1"/>
  <c r="O254" i="18" s="1"/>
  <c r="O113" i="18" a="1"/>
  <c r="O113" i="18" s="1"/>
  <c r="O120" i="18" a="1"/>
  <c r="O120" i="18" s="1"/>
  <c r="O247" i="18" a="1"/>
  <c r="O247" i="18" s="1"/>
  <c r="O127" i="18" a="1"/>
  <c r="O127" i="18" s="1"/>
  <c r="O131" i="18" a="1"/>
  <c r="O131" i="18" s="1"/>
  <c r="O145" i="18" a="1"/>
  <c r="O145" i="18" s="1"/>
  <c r="O132" i="18" a="1"/>
  <c r="O132" i="18" s="1"/>
  <c r="O122" i="18" a="1"/>
  <c r="O122" i="18" s="1"/>
  <c r="O141" i="18" a="1"/>
  <c r="O141" i="18" s="1"/>
  <c r="O144" i="18" a="1"/>
  <c r="O144" i="18" s="1"/>
  <c r="O114" i="18" a="1"/>
  <c r="O114" i="18" s="1"/>
  <c r="O129" i="18" a="1"/>
  <c r="O129" i="18" s="1"/>
  <c r="O148" i="18" a="1"/>
  <c r="O148" i="18" s="1"/>
  <c r="O194" i="18" a="1"/>
  <c r="O194" i="18" s="1"/>
  <c r="O125" i="18" a="1"/>
  <c r="O125" i="18" s="1"/>
  <c r="O139" i="18" a="1"/>
  <c r="O139" i="18" s="1"/>
  <c r="O111" i="18" a="1"/>
  <c r="O111" i="18" s="1"/>
  <c r="O136" i="18" a="1"/>
  <c r="O136" i="18" s="1"/>
  <c r="O142" i="18" a="1"/>
  <c r="O142" i="18" s="1"/>
  <c r="O147" i="18" a="1"/>
  <c r="O147" i="18" s="1"/>
  <c r="O121" i="18" a="1"/>
  <c r="O121" i="18" s="1"/>
  <c r="O151" i="18" a="1"/>
  <c r="O151" i="18" s="1"/>
  <c r="O118" i="18" a="1"/>
  <c r="O118" i="18" s="1"/>
  <c r="O134" i="18" a="1"/>
  <c r="O134" i="18" s="1"/>
  <c r="O140" i="18" a="1"/>
  <c r="O140" i="18" s="1"/>
  <c r="O115" i="18" a="1"/>
  <c r="O115" i="18" s="1"/>
  <c r="O133" i="18" a="1"/>
  <c r="O133" i="18" s="1"/>
  <c r="O150" i="18" a="1"/>
  <c r="O150" i="18" s="1"/>
  <c r="O159" i="18" a="1"/>
  <c r="O159" i="18" s="1"/>
  <c r="O163" i="18" a="1"/>
  <c r="O163" i="18" s="1"/>
  <c r="O167" i="18" a="1"/>
  <c r="O167" i="18" s="1"/>
  <c r="O172" i="18" a="1"/>
  <c r="O172" i="18" s="1"/>
  <c r="O135" i="18" a="1"/>
  <c r="O135" i="18" s="1"/>
  <c r="O158" i="18" a="1"/>
  <c r="O158" i="18" s="1"/>
  <c r="O25" i="18" a="1"/>
  <c r="O25" i="18" s="1"/>
  <c r="O128" i="18" a="1"/>
  <c r="O128" i="18" s="1"/>
  <c r="O149" i="18" a="1"/>
  <c r="O149" i="18" s="1"/>
  <c r="O153" i="18" a="1"/>
  <c r="O153" i="18" s="1"/>
  <c r="O162" i="18" a="1"/>
  <c r="O162" i="18" s="1"/>
  <c r="O161" i="18" a="1"/>
  <c r="O161" i="18" s="1"/>
  <c r="O168" i="18" a="1"/>
  <c r="O168" i="18" s="1"/>
  <c r="O130" i="18" a="1"/>
  <c r="O130" i="18" s="1"/>
  <c r="O152" i="18" a="1"/>
  <c r="O152" i="18" s="1"/>
  <c r="O137" i="18" a="1"/>
  <c r="O137" i="18" s="1"/>
  <c r="O160" i="18" a="1"/>
  <c r="O160" i="18" s="1"/>
  <c r="O173" i="18" a="1"/>
  <c r="O173" i="18" s="1"/>
  <c r="O26" i="18" a="1"/>
  <c r="O26" i="18" s="1"/>
  <c r="O155" i="18" a="1"/>
  <c r="O155" i="18" s="1"/>
  <c r="O165" i="18" a="1"/>
  <c r="O165" i="18" s="1"/>
  <c r="O109" i="18" a="1"/>
  <c r="O109" i="18" s="1"/>
  <c r="O255" i="18" a="1"/>
  <c r="O255" i="18" s="1"/>
  <c r="O166" i="18" a="1"/>
  <c r="O166" i="18" s="1"/>
  <c r="O169" i="18" a="1"/>
  <c r="O169" i="18" s="1"/>
  <c r="O171" i="18" a="1"/>
  <c r="O171" i="18" s="1"/>
  <c r="O36" i="18" a="1"/>
  <c r="O36" i="18" s="1"/>
  <c r="O52" i="18" a="1"/>
  <c r="O52" i="18" s="1"/>
  <c r="O55" i="18" a="1"/>
  <c r="O55" i="18" s="1"/>
  <c r="O49" i="18" a="1"/>
  <c r="O49" i="18" s="1"/>
  <c r="O143" i="18" a="1"/>
  <c r="O143" i="18" s="1"/>
  <c r="O41" i="18" a="1"/>
  <c r="O41" i="18" s="1"/>
  <c r="O44" i="18" a="1"/>
  <c r="O44" i="18" s="1"/>
  <c r="O164" i="18" a="1"/>
  <c r="O164" i="18" s="1"/>
  <c r="O29" i="18" a="1"/>
  <c r="O29" i="18" s="1"/>
  <c r="O34" i="18" a="1"/>
  <c r="O34" i="18" s="1"/>
  <c r="O154" i="18" a="1"/>
  <c r="O154" i="18" s="1"/>
  <c r="O56" i="18" a="1"/>
  <c r="O56" i="18" s="1"/>
  <c r="O138" i="18" a="1"/>
  <c r="O138" i="18" s="1"/>
  <c r="O157" i="18" a="1"/>
  <c r="O157" i="18" s="1"/>
  <c r="O170" i="18" a="1"/>
  <c r="O170" i="18" s="1"/>
  <c r="O28" i="18" a="1"/>
  <c r="O28" i="18" s="1"/>
  <c r="O32" i="18" a="1"/>
  <c r="O32" i="18" s="1"/>
  <c r="O39" i="18" a="1"/>
  <c r="O39" i="18" s="1"/>
  <c r="O45" i="18" a="1"/>
  <c r="O45" i="18" s="1"/>
  <c r="O47" i="18" a="1"/>
  <c r="O47" i="18" s="1"/>
  <c r="O50" i="18" a="1"/>
  <c r="O50" i="18" s="1"/>
  <c r="O53" i="18" a="1"/>
  <c r="O53" i="18" s="1"/>
  <c r="O30" i="18" a="1"/>
  <c r="O30" i="18" s="1"/>
  <c r="O42" i="18" a="1"/>
  <c r="O42" i="18" s="1"/>
  <c r="O37" i="18" a="1"/>
  <c r="O37" i="18" s="1"/>
  <c r="O156" i="18" a="1"/>
  <c r="O156" i="18" s="1"/>
  <c r="O33" i="18" a="1"/>
  <c r="O33" i="18" s="1"/>
  <c r="O48" i="18" a="1"/>
  <c r="O48" i="18" s="1"/>
  <c r="O51" i="18" a="1"/>
  <c r="O51" i="18" s="1"/>
  <c r="O31" i="18" a="1"/>
  <c r="O31" i="18" s="1"/>
  <c r="O38" i="18" a="1"/>
  <c r="O38" i="18" s="1"/>
  <c r="O46" i="18" a="1"/>
  <c r="O46" i="18" s="1"/>
  <c r="O58" i="18" a="1"/>
  <c r="O58" i="18" s="1"/>
  <c r="O35" i="18" a="1"/>
  <c r="O35" i="18" s="1"/>
  <c r="O68" i="18" a="1"/>
  <c r="O68" i="18" s="1"/>
  <c r="O78" i="18" a="1"/>
  <c r="O78" i="18" s="1"/>
  <c r="O79" i="18" a="1"/>
  <c r="O79" i="18" s="1"/>
  <c r="O40" i="18" a="1"/>
  <c r="O40" i="18" s="1"/>
  <c r="O57" i="18" a="1"/>
  <c r="O57" i="18" s="1"/>
  <c r="O60" i="18" a="1"/>
  <c r="O60" i="18" s="1"/>
  <c r="O66" i="18" a="1"/>
  <c r="O66" i="18" s="1"/>
  <c r="O76" i="18" a="1"/>
  <c r="O76" i="18" s="1"/>
  <c r="O77" i="18" a="1"/>
  <c r="O77" i="18" s="1"/>
  <c r="O71" i="18" a="1"/>
  <c r="O71" i="18" s="1"/>
  <c r="O75" i="18" a="1"/>
  <c r="O75" i="18" s="1"/>
  <c r="O146" i="18" a="1"/>
  <c r="O146" i="18" s="1"/>
  <c r="O27" i="18" a="1"/>
  <c r="O27" i="18" s="1"/>
  <c r="O62" i="18" a="1"/>
  <c r="O62" i="18" s="1"/>
  <c r="O69" i="18" a="1"/>
  <c r="O69" i="18" s="1"/>
  <c r="O54" i="18" a="1"/>
  <c r="O54" i="18" s="1"/>
  <c r="O63" i="18" a="1"/>
  <c r="O63" i="18" s="1"/>
  <c r="O59" i="18" a="1"/>
  <c r="O59" i="18" s="1"/>
  <c r="O65" i="18" a="1"/>
  <c r="O65" i="18" s="1"/>
  <c r="O81" i="18" a="1"/>
  <c r="O81" i="18" s="1"/>
  <c r="O67" i="18" a="1"/>
  <c r="O67" i="18" s="1"/>
  <c r="O87" i="18" a="1"/>
  <c r="O87" i="18" s="1"/>
  <c r="O43" i="18" a="1"/>
  <c r="O43" i="18" s="1"/>
  <c r="O61" i="18" a="1"/>
  <c r="O61" i="18" s="1"/>
  <c r="O24" i="18" a="1"/>
  <c r="O24" i="18" s="1"/>
  <c r="O74" i="18" a="1"/>
  <c r="O74" i="18" s="1"/>
  <c r="V8" i="18" a="1"/>
  <c r="V8" i="18" s="1"/>
  <c r="O64" i="18" a="1"/>
  <c r="O64" i="18" s="1"/>
  <c r="O70" i="18" a="1"/>
  <c r="O70" i="18" s="1"/>
  <c r="O88" i="18" a="1"/>
  <c r="O88" i="18" s="1"/>
  <c r="O72" i="18" a="1"/>
  <c r="O72" i="18" s="1"/>
  <c r="O73" i="18" a="1"/>
  <c r="O73" i="18" s="1"/>
  <c r="O85" i="18" a="1"/>
  <c r="O85" i="18" s="1"/>
  <c r="O86" i="18" a="1"/>
  <c r="O86" i="18" s="1"/>
  <c r="O82" i="18" a="1"/>
  <c r="O82" i="18" s="1"/>
  <c r="O83" i="18" a="1"/>
  <c r="O83" i="18" s="1"/>
  <c r="O84" i="18" a="1"/>
  <c r="O84" i="18" s="1"/>
  <c r="V9" i="18" a="1"/>
  <c r="V9" i="18" s="1"/>
  <c r="O80" i="18" a="1"/>
  <c r="O80" i="18" s="1"/>
  <c r="V181" i="18" l="1"/>
  <c r="V193" i="18"/>
  <c r="P256" i="18" a="1"/>
  <c r="P256" i="18" s="1"/>
  <c r="W263" i="18" a="1"/>
  <c r="W263" i="18" s="1"/>
  <c r="P257" i="18" a="1"/>
  <c r="P257" i="18" s="1"/>
  <c r="P258" i="18" a="1"/>
  <c r="P258" i="18" s="1"/>
  <c r="W264" i="18" a="1"/>
  <c r="W264" i="18" s="1"/>
  <c r="O343" i="18"/>
  <c r="O260" i="18"/>
  <c r="V96" i="18"/>
  <c r="V108" i="18"/>
  <c r="V266" i="18"/>
  <c r="V278" i="18"/>
  <c r="V265" i="18"/>
  <c r="Q346" i="18"/>
  <c r="P283" i="18" a="1"/>
  <c r="P283" i="18" s="1"/>
  <c r="P287" i="18" a="1"/>
  <c r="P287" i="18" s="1"/>
  <c r="P285" i="18" a="1"/>
  <c r="P285" i="18" s="1"/>
  <c r="P202" i="18" a="1"/>
  <c r="P202" i="18" s="1"/>
  <c r="W179" i="18" a="1"/>
  <c r="W179" i="18" s="1"/>
  <c r="P197" i="18" a="1"/>
  <c r="P197" i="18" s="1"/>
  <c r="P281" i="18" a="1"/>
  <c r="P281" i="18" s="1"/>
  <c r="P286" i="18" a="1"/>
  <c r="P286" i="18" s="1"/>
  <c r="P290" i="18" a="1"/>
  <c r="P290" i="18" s="1"/>
  <c r="P288" i="18" a="1"/>
  <c r="P288" i="18" s="1"/>
  <c r="P292" i="18" a="1"/>
  <c r="P292" i="18" s="1"/>
  <c r="P195" i="18" a="1"/>
  <c r="P195" i="18" s="1"/>
  <c r="P205" i="18" a="1"/>
  <c r="P205" i="18" s="1"/>
  <c r="P282" i="18" a="1"/>
  <c r="P282" i="18" s="1"/>
  <c r="P284" i="18" a="1"/>
  <c r="P284" i="18" s="1"/>
  <c r="W178" i="18" a="1"/>
  <c r="W178" i="18" s="1"/>
  <c r="W181" i="18" s="1"/>
  <c r="P200" i="18" a="1"/>
  <c r="P200" i="18" s="1"/>
  <c r="P204" i="18" a="1"/>
  <c r="P204" i="18" s="1"/>
  <c r="P211" i="18" a="1"/>
  <c r="P211" i="18" s="1"/>
  <c r="P223" i="18" a="1"/>
  <c r="P223" i="18" s="1"/>
  <c r="P226" i="18" a="1"/>
  <c r="P226" i="18" s="1"/>
  <c r="P228" i="18" a="1"/>
  <c r="P228" i="18" s="1"/>
  <c r="P289" i="18" a="1"/>
  <c r="P289" i="18" s="1"/>
  <c r="P206" i="18" a="1"/>
  <c r="P206" i="18" s="1"/>
  <c r="P225" i="18" a="1"/>
  <c r="P225" i="18" s="1"/>
  <c r="P212" i="18" a="1"/>
  <c r="P212" i="18" s="1"/>
  <c r="P222" i="18" a="1"/>
  <c r="P222" i="18" s="1"/>
  <c r="P207" i="18" a="1"/>
  <c r="P207" i="18" s="1"/>
  <c r="P229" i="18" a="1"/>
  <c r="P229" i="18" s="1"/>
  <c r="P216" i="18" a="1"/>
  <c r="P216" i="18" s="1"/>
  <c r="P217" i="18" a="1"/>
  <c r="P217" i="18" s="1"/>
  <c r="P218" i="18" a="1"/>
  <c r="P218" i="18" s="1"/>
  <c r="P219" i="18" a="1"/>
  <c r="P219" i="18" s="1"/>
  <c r="P280" i="18" a="1"/>
  <c r="P280" i="18" s="1"/>
  <c r="P279" i="18" a="1"/>
  <c r="P279" i="18" s="1"/>
  <c r="P208" i="18" a="1"/>
  <c r="P208" i="18" s="1"/>
  <c r="P213" i="18" a="1"/>
  <c r="P213" i="18" s="1"/>
  <c r="P215" i="18" a="1"/>
  <c r="P215" i="18" s="1"/>
  <c r="P230" i="18" a="1"/>
  <c r="P230" i="18" s="1"/>
  <c r="P249" i="18" a="1"/>
  <c r="P249" i="18" s="1"/>
  <c r="P198" i="18" a="1"/>
  <c r="P198" i="18" s="1"/>
  <c r="P232" i="18" a="1"/>
  <c r="P232" i="18" s="1"/>
  <c r="P239" i="18" a="1"/>
  <c r="P239" i="18" s="1"/>
  <c r="P201" i="18" a="1"/>
  <c r="P201" i="18" s="1"/>
  <c r="P224" i="18" a="1"/>
  <c r="P224" i="18" s="1"/>
  <c r="P242" i="18" a="1"/>
  <c r="P242" i="18" s="1"/>
  <c r="P250" i="18" a="1"/>
  <c r="P250" i="18" s="1"/>
  <c r="P196" i="18" a="1"/>
  <c r="P196" i="18" s="1"/>
  <c r="P209" i="18" a="1"/>
  <c r="P209" i="18" s="1"/>
  <c r="P235" i="18" a="1"/>
  <c r="P235" i="18" s="1"/>
  <c r="P238" i="18" a="1"/>
  <c r="P238" i="18" s="1"/>
  <c r="P248" i="18" a="1"/>
  <c r="P248" i="18" s="1"/>
  <c r="P291" i="18" a="1"/>
  <c r="P291" i="18" s="1"/>
  <c r="P199" i="18" a="1"/>
  <c r="P199" i="18" s="1"/>
  <c r="P214" i="18" a="1"/>
  <c r="P214" i="18" s="1"/>
  <c r="P234" i="18" a="1"/>
  <c r="P234" i="18" s="1"/>
  <c r="P241" i="18" a="1"/>
  <c r="P241" i="18" s="1"/>
  <c r="P231" i="18" a="1"/>
  <c r="P231" i="18" s="1"/>
  <c r="P220" i="18" a="1"/>
  <c r="P220" i="18" s="1"/>
  <c r="P233" i="18" a="1"/>
  <c r="P233" i="18" s="1"/>
  <c r="P236" i="18" a="1"/>
  <c r="P236" i="18" s="1"/>
  <c r="P237" i="18" a="1"/>
  <c r="P237" i="18" s="1"/>
  <c r="P203" i="18" a="1"/>
  <c r="P203" i="18" s="1"/>
  <c r="P210" i="18" a="1"/>
  <c r="P210" i="18" s="1"/>
  <c r="P246" i="18" a="1"/>
  <c r="P246" i="18" s="1"/>
  <c r="P247" i="18" a="1"/>
  <c r="P247" i="18" s="1"/>
  <c r="P111" i="18" a="1"/>
  <c r="P111" i="18" s="1"/>
  <c r="P118" i="18" a="1"/>
  <c r="P118" i="18" s="1"/>
  <c r="P125" i="18" a="1"/>
  <c r="P125" i="18" s="1"/>
  <c r="P221" i="18" a="1"/>
  <c r="P221" i="18" s="1"/>
  <c r="P227" i="18" a="1"/>
  <c r="P227" i="18" s="1"/>
  <c r="P245" i="18" a="1"/>
  <c r="P245" i="18" s="1"/>
  <c r="P123" i="18" a="1"/>
  <c r="P123" i="18" s="1"/>
  <c r="P244" i="18" a="1"/>
  <c r="P244" i="18" s="1"/>
  <c r="P114" i="18" a="1"/>
  <c r="P114" i="18" s="1"/>
  <c r="P121" i="18" a="1"/>
  <c r="P121" i="18" s="1"/>
  <c r="P243" i="18" a="1"/>
  <c r="P243" i="18" s="1"/>
  <c r="P251" i="18" a="1"/>
  <c r="P251" i="18" s="1"/>
  <c r="P252" i="18" a="1"/>
  <c r="P252" i="18" s="1"/>
  <c r="P253" i="18" a="1"/>
  <c r="P253" i="18" s="1"/>
  <c r="P112" i="18" a="1"/>
  <c r="P112" i="18" s="1"/>
  <c r="W93" i="18" a="1"/>
  <c r="W93" i="18" s="1"/>
  <c r="W108" i="18" s="1"/>
  <c r="P119" i="18" a="1"/>
  <c r="P119" i="18" s="1"/>
  <c r="P126" i="18" a="1"/>
  <c r="P126" i="18" s="1"/>
  <c r="P117" i="18" a="1"/>
  <c r="P117" i="18" s="1"/>
  <c r="P194" i="18" a="1"/>
  <c r="P194" i="18" s="1"/>
  <c r="P115" i="18" a="1"/>
  <c r="P115" i="18" s="1"/>
  <c r="P122" i="18" a="1"/>
  <c r="P122" i="18" s="1"/>
  <c r="P254" i="18" a="1"/>
  <c r="P254" i="18" s="1"/>
  <c r="P255" i="18" a="1"/>
  <c r="P255" i="18" s="1"/>
  <c r="P113" i="18" a="1"/>
  <c r="P113" i="18" s="1"/>
  <c r="P120" i="18" a="1"/>
  <c r="P120" i="18" s="1"/>
  <c r="P130" i="18" a="1"/>
  <c r="P130" i="18" s="1"/>
  <c r="P133" i="18" a="1"/>
  <c r="P133" i="18" s="1"/>
  <c r="P146" i="18" a="1"/>
  <c r="P146" i="18" s="1"/>
  <c r="P150" i="18" a="1"/>
  <c r="P150" i="18" s="1"/>
  <c r="P131" i="18" a="1"/>
  <c r="P131" i="18" s="1"/>
  <c r="P127" i="18" a="1"/>
  <c r="P127" i="18" s="1"/>
  <c r="P132" i="18" a="1"/>
  <c r="P132" i="18" s="1"/>
  <c r="P145" i="18" a="1"/>
  <c r="P145" i="18" s="1"/>
  <c r="P137" i="18" a="1"/>
  <c r="P137" i="18" s="1"/>
  <c r="P149" i="18" a="1"/>
  <c r="P149" i="18" s="1"/>
  <c r="W94" i="18" a="1"/>
  <c r="W94" i="18" s="1"/>
  <c r="P129" i="18" a="1"/>
  <c r="P129" i="18" s="1"/>
  <c r="P148" i="18" a="1"/>
  <c r="P148" i="18" s="1"/>
  <c r="P240" i="18" a="1"/>
  <c r="P240" i="18" s="1"/>
  <c r="P139" i="18" a="1"/>
  <c r="P139" i="18" s="1"/>
  <c r="P116" i="18" a="1"/>
  <c r="P116" i="18" s="1"/>
  <c r="P124" i="18" a="1"/>
  <c r="P124" i="18" s="1"/>
  <c r="P142" i="18" a="1"/>
  <c r="P142" i="18" s="1"/>
  <c r="P147" i="18" a="1"/>
  <c r="P147" i="18" s="1"/>
  <c r="P135" i="18" a="1"/>
  <c r="P135" i="18" s="1"/>
  <c r="P128" i="18" a="1"/>
  <c r="P128" i="18" s="1"/>
  <c r="P134" i="18" a="1"/>
  <c r="P134" i="18" s="1"/>
  <c r="P138" i="18" a="1"/>
  <c r="P138" i="18" s="1"/>
  <c r="P140" i="18" a="1"/>
  <c r="P140" i="18" s="1"/>
  <c r="P143" i="18" a="1"/>
  <c r="P143" i="18" s="1"/>
  <c r="P110" i="18" a="1"/>
  <c r="P110" i="18" s="1"/>
  <c r="P166" i="18" a="1"/>
  <c r="P166" i="18" s="1"/>
  <c r="P28" i="18" a="1"/>
  <c r="P28" i="18" s="1"/>
  <c r="P141" i="18" a="1"/>
  <c r="P141" i="18" s="1"/>
  <c r="P154" i="18" a="1"/>
  <c r="P154" i="18" s="1"/>
  <c r="P159" i="18" a="1"/>
  <c r="P159" i="18" s="1"/>
  <c r="P167" i="18" a="1"/>
  <c r="P167" i="18" s="1"/>
  <c r="P163" i="18" a="1"/>
  <c r="P163" i="18" s="1"/>
  <c r="P170" i="18" a="1"/>
  <c r="P170" i="18" s="1"/>
  <c r="P153" i="18" a="1"/>
  <c r="P153" i="18" s="1"/>
  <c r="P157" i="18" a="1"/>
  <c r="P157" i="18" s="1"/>
  <c r="P162" i="18" a="1"/>
  <c r="P162" i="18" s="1"/>
  <c r="P29" i="18" a="1"/>
  <c r="P29" i="18" s="1"/>
  <c r="P161" i="18" a="1"/>
  <c r="P161" i="18" s="1"/>
  <c r="P168" i="18" a="1"/>
  <c r="P168" i="18" s="1"/>
  <c r="P152" i="18" a="1"/>
  <c r="P152" i="18" s="1"/>
  <c r="P156" i="18" a="1"/>
  <c r="P156" i="18" s="1"/>
  <c r="P160" i="18" a="1"/>
  <c r="P160" i="18" s="1"/>
  <c r="P171" i="18" a="1"/>
  <c r="P171" i="18" s="1"/>
  <c r="P144" i="18" a="1"/>
  <c r="P144" i="18" s="1"/>
  <c r="P164" i="18" a="1"/>
  <c r="P164" i="18" s="1"/>
  <c r="P165" i="18" a="1"/>
  <c r="P165" i="18" s="1"/>
  <c r="P109" i="18" a="1"/>
  <c r="P109" i="18" s="1"/>
  <c r="P27" i="18" a="1"/>
  <c r="P27" i="18" s="1"/>
  <c r="P26" i="18" a="1"/>
  <c r="P26" i="18" s="1"/>
  <c r="P38" i="18" a="1"/>
  <c r="P38" i="18" s="1"/>
  <c r="P46" i="18" a="1"/>
  <c r="P46" i="18" s="1"/>
  <c r="P136" i="18" a="1"/>
  <c r="P136" i="18" s="1"/>
  <c r="P155" i="18" a="1"/>
  <c r="P155" i="18" s="1"/>
  <c r="P31" i="18" a="1"/>
  <c r="P31" i="18" s="1"/>
  <c r="P52" i="18" a="1"/>
  <c r="P52" i="18" s="1"/>
  <c r="P55" i="18" a="1"/>
  <c r="P55" i="18" s="1"/>
  <c r="P158" i="18" a="1"/>
  <c r="P158" i="18" s="1"/>
  <c r="P36" i="18" a="1"/>
  <c r="P36" i="18" s="1"/>
  <c r="P49" i="18" a="1"/>
  <c r="P49" i="18" s="1"/>
  <c r="P173" i="18" a="1"/>
  <c r="P173" i="18" s="1"/>
  <c r="P41" i="18" a="1"/>
  <c r="P41" i="18" s="1"/>
  <c r="P44" i="18" a="1"/>
  <c r="P44" i="18" s="1"/>
  <c r="P34" i="18" a="1"/>
  <c r="P34" i="18" s="1"/>
  <c r="P25" i="18" a="1"/>
  <c r="P25" i="18" s="1"/>
  <c r="P56" i="18" a="1"/>
  <c r="P56" i="18" s="1"/>
  <c r="P32" i="18" a="1"/>
  <c r="P32" i="18" s="1"/>
  <c r="P39" i="18" a="1"/>
  <c r="P39" i="18" s="1"/>
  <c r="P45" i="18" a="1"/>
  <c r="P45" i="18" s="1"/>
  <c r="P47" i="18" a="1"/>
  <c r="P47" i="18" s="1"/>
  <c r="P50" i="18" a="1"/>
  <c r="P50" i="18" s="1"/>
  <c r="P53" i="18" a="1"/>
  <c r="P53" i="18" s="1"/>
  <c r="P151" i="18" a="1"/>
  <c r="P151" i="18" s="1"/>
  <c r="P30" i="18" a="1"/>
  <c r="P30" i="18" s="1"/>
  <c r="P35" i="18" a="1"/>
  <c r="P35" i="18" s="1"/>
  <c r="P54" i="18" a="1"/>
  <c r="P54" i="18" s="1"/>
  <c r="P40" i="18" a="1"/>
  <c r="P40" i="18" s="1"/>
  <c r="P43" i="18" a="1"/>
  <c r="P43" i="18" s="1"/>
  <c r="P57" i="18" a="1"/>
  <c r="P57" i="18" s="1"/>
  <c r="P58" i="18" a="1"/>
  <c r="P58" i="18" s="1"/>
  <c r="P59" i="18" a="1"/>
  <c r="P59" i="18" s="1"/>
  <c r="P70" i="18" a="1"/>
  <c r="P70" i="18" s="1"/>
  <c r="P80" i="18" a="1"/>
  <c r="P80" i="18" s="1"/>
  <c r="P81" i="18" a="1"/>
  <c r="P81" i="18" s="1"/>
  <c r="P65" i="18" a="1"/>
  <c r="P65" i="18" s="1"/>
  <c r="P79" i="18" a="1"/>
  <c r="P79" i="18" s="1"/>
  <c r="P68" i="18" a="1"/>
  <c r="P68" i="18" s="1"/>
  <c r="P77" i="18" a="1"/>
  <c r="P77" i="18" s="1"/>
  <c r="P78" i="18" a="1"/>
  <c r="P78" i="18" s="1"/>
  <c r="P71" i="18" a="1"/>
  <c r="P71" i="18" s="1"/>
  <c r="P72" i="18" a="1"/>
  <c r="P72" i="18" s="1"/>
  <c r="P73" i="18" a="1"/>
  <c r="P73" i="18" s="1"/>
  <c r="P74" i="18" a="1"/>
  <c r="P74" i="18" s="1"/>
  <c r="P75" i="18" a="1"/>
  <c r="P75" i="18" s="1"/>
  <c r="P51" i="18" a="1"/>
  <c r="P51" i="18" s="1"/>
  <c r="P61" i="18" a="1"/>
  <c r="P61" i="18" s="1"/>
  <c r="P67" i="18" a="1"/>
  <c r="P67" i="18" s="1"/>
  <c r="P69" i="18" a="1"/>
  <c r="P69" i="18" s="1"/>
  <c r="P169" i="18" a="1"/>
  <c r="P169" i="18" s="1"/>
  <c r="P62" i="18" a="1"/>
  <c r="P62" i="18" s="1"/>
  <c r="P64" i="18" a="1"/>
  <c r="P64" i="18" s="1"/>
  <c r="P42" i="18" a="1"/>
  <c r="P42" i="18" s="1"/>
  <c r="P33" i="18" a="1"/>
  <c r="P33" i="18" s="1"/>
  <c r="P60" i="18" a="1"/>
  <c r="P60" i="18" s="1"/>
  <c r="P63" i="18" a="1"/>
  <c r="P63" i="18" s="1"/>
  <c r="P24" i="18" a="1"/>
  <c r="P24" i="18" s="1"/>
  <c r="P76" i="18" a="1"/>
  <c r="P76" i="18" s="1"/>
  <c r="P66" i="18" a="1"/>
  <c r="P66" i="18" s="1"/>
  <c r="W8" i="18" a="1"/>
  <c r="W8" i="18" s="1"/>
  <c r="P172" i="18" a="1"/>
  <c r="P172" i="18" s="1"/>
  <c r="P37" i="18" a="1"/>
  <c r="P37" i="18" s="1"/>
  <c r="P85" i="18" a="1"/>
  <c r="P85" i="18" s="1"/>
  <c r="P87" i="18" a="1"/>
  <c r="P87" i="18" s="1"/>
  <c r="P88" i="18" a="1"/>
  <c r="P88" i="18" s="1"/>
  <c r="P48" i="18" a="1"/>
  <c r="P48" i="18" s="1"/>
  <c r="P83" i="18" a="1"/>
  <c r="P83" i="18" s="1"/>
  <c r="P86" i="18" a="1"/>
  <c r="P86" i="18" s="1"/>
  <c r="W9" i="18" a="1"/>
  <c r="W9" i="18" s="1"/>
  <c r="P82" i="18" a="1"/>
  <c r="P82" i="18" s="1"/>
  <c r="P84" i="18" a="1"/>
  <c r="P84" i="18" s="1"/>
  <c r="W193" i="18" l="1"/>
  <c r="W95" i="18"/>
  <c r="W96" i="18"/>
  <c r="P260" i="18"/>
  <c r="P343" i="18"/>
  <c r="X264" i="18" a="1"/>
  <c r="X264" i="18" s="1"/>
  <c r="Q257" i="18" a="1"/>
  <c r="Q257" i="18" s="1"/>
  <c r="Q256" i="18" a="1"/>
  <c r="Q256" i="18" s="1"/>
  <c r="X263" i="18" a="1"/>
  <c r="X263" i="18" s="1"/>
  <c r="Q258" i="18" a="1"/>
  <c r="Q258" i="18" s="1"/>
  <c r="W180" i="18"/>
  <c r="W265" i="18"/>
  <c r="W266" i="18"/>
  <c r="W278" i="18"/>
  <c r="R346" i="18"/>
  <c r="X178" i="18" a="1"/>
  <c r="X178" i="18" s="1"/>
  <c r="X193" i="18" s="1"/>
  <c r="Q201" i="18" a="1"/>
  <c r="Q201" i="18" s="1"/>
  <c r="Q291" i="18" a="1"/>
  <c r="Q291" i="18" s="1"/>
  <c r="Q280" i="18" a="1"/>
  <c r="Q280" i="18" s="1"/>
  <c r="Q287" i="18" a="1"/>
  <c r="Q287" i="18" s="1"/>
  <c r="Q289" i="18" a="1"/>
  <c r="Q289" i="18" s="1"/>
  <c r="Q199" i="18" a="1"/>
  <c r="Q199" i="18" s="1"/>
  <c r="Q204" i="18" a="1"/>
  <c r="Q204" i="18" s="1"/>
  <c r="Q283" i="18" a="1"/>
  <c r="Q283" i="18" s="1"/>
  <c r="Q285" i="18" a="1"/>
  <c r="Q285" i="18" s="1"/>
  <c r="Q202" i="18" a="1"/>
  <c r="Q202" i="18" s="1"/>
  <c r="Q281" i="18" a="1"/>
  <c r="Q281" i="18" s="1"/>
  <c r="Q207" i="18" a="1"/>
  <c r="Q207" i="18" s="1"/>
  <c r="Q290" i="18" a="1"/>
  <c r="Q290" i="18" s="1"/>
  <c r="Q203" i="18" a="1"/>
  <c r="Q203" i="18" s="1"/>
  <c r="Q286" i="18" a="1"/>
  <c r="Q286" i="18" s="1"/>
  <c r="Q288" i="18" a="1"/>
  <c r="Q288" i="18" s="1"/>
  <c r="Q292" i="18" a="1"/>
  <c r="Q292" i="18" s="1"/>
  <c r="Q282" i="18" a="1"/>
  <c r="Q282" i="18" s="1"/>
  <c r="Q284" i="18" a="1"/>
  <c r="Q284" i="18" s="1"/>
  <c r="Q195" i="18" a="1"/>
  <c r="Q195" i="18" s="1"/>
  <c r="Q200" i="18" a="1"/>
  <c r="Q200" i="18" s="1"/>
  <c r="Q211" i="18" a="1"/>
  <c r="Q211" i="18" s="1"/>
  <c r="Q223" i="18" a="1"/>
  <c r="Q223" i="18" s="1"/>
  <c r="Q226" i="18" a="1"/>
  <c r="Q226" i="18" s="1"/>
  <c r="Q196" i="18" a="1"/>
  <c r="Q196" i="18" s="1"/>
  <c r="Q209" i="18" a="1"/>
  <c r="Q209" i="18" s="1"/>
  <c r="Q214" i="18" a="1"/>
  <c r="Q214" i="18" s="1"/>
  <c r="Q206" i="18" a="1"/>
  <c r="Q206" i="18" s="1"/>
  <c r="Q197" i="18" a="1"/>
  <c r="Q197" i="18" s="1"/>
  <c r="Q212" i="18" a="1"/>
  <c r="Q212" i="18" s="1"/>
  <c r="Q222" i="18" a="1"/>
  <c r="Q222" i="18" s="1"/>
  <c r="Q227" i="18" a="1"/>
  <c r="Q227" i="18" s="1"/>
  <c r="Q198" i="18" a="1"/>
  <c r="Q198" i="18" s="1"/>
  <c r="Q210" i="18" a="1"/>
  <c r="Q210" i="18" s="1"/>
  <c r="Q221" i="18" a="1"/>
  <c r="Q221" i="18" s="1"/>
  <c r="Q224" i="18" a="1"/>
  <c r="Q224" i="18" s="1"/>
  <c r="Q218" i="18" a="1"/>
  <c r="Q218" i="18" s="1"/>
  <c r="Q249" i="18" a="1"/>
  <c r="Q249" i="18" s="1"/>
  <c r="Q217" i="18" a="1"/>
  <c r="Q217" i="18" s="1"/>
  <c r="Q228" i="18" a="1"/>
  <c r="Q228" i="18" s="1"/>
  <c r="Q230" i="18" a="1"/>
  <c r="Q230" i="18" s="1"/>
  <c r="Q232" i="18" a="1"/>
  <c r="Q232" i="18" s="1"/>
  <c r="Q239" i="18" a="1"/>
  <c r="Q239" i="18" s="1"/>
  <c r="Q216" i="18" a="1"/>
  <c r="Q216" i="18" s="1"/>
  <c r="Q225" i="18" a="1"/>
  <c r="Q225" i="18" s="1"/>
  <c r="Q244" i="18" a="1"/>
  <c r="Q244" i="18" s="1"/>
  <c r="Q246" i="18" a="1"/>
  <c r="Q246" i="18" s="1"/>
  <c r="Q250" i="18" a="1"/>
  <c r="Q250" i="18" s="1"/>
  <c r="X179" i="18" a="1"/>
  <c r="X179" i="18" s="1"/>
  <c r="Q235" i="18" a="1"/>
  <c r="Q235" i="18" s="1"/>
  <c r="Q248" i="18" a="1"/>
  <c r="Q248" i="18" s="1"/>
  <c r="Q215" i="18" a="1"/>
  <c r="Q215" i="18" s="1"/>
  <c r="Q238" i="18" a="1"/>
  <c r="Q238" i="18" s="1"/>
  <c r="Q234" i="18" a="1"/>
  <c r="Q234" i="18" s="1"/>
  <c r="Q241" i="18" a="1"/>
  <c r="Q241" i="18" s="1"/>
  <c r="Q251" i="18" a="1"/>
  <c r="Q251" i="18" s="1"/>
  <c r="Q208" i="18" a="1"/>
  <c r="Q208" i="18" s="1"/>
  <c r="Q205" i="18" a="1"/>
  <c r="Q205" i="18" s="1"/>
  <c r="Q229" i="18" a="1"/>
  <c r="Q229" i="18" s="1"/>
  <c r="Q279" i="18" a="1"/>
  <c r="Q279" i="18" s="1"/>
  <c r="Q213" i="18" a="1"/>
  <c r="Q213" i="18" s="1"/>
  <c r="Q233" i="18" a="1"/>
  <c r="Q233" i="18" s="1"/>
  <c r="Q236" i="18" a="1"/>
  <c r="Q236" i="18" s="1"/>
  <c r="Q247" i="18" a="1"/>
  <c r="Q247" i="18" s="1"/>
  <c r="Q254" i="18" a="1"/>
  <c r="Q254" i="18" s="1"/>
  <c r="Q113" i="18" a="1"/>
  <c r="Q113" i="18" s="1"/>
  <c r="Q120" i="18" a="1"/>
  <c r="Q120" i="18" s="1"/>
  <c r="Q111" i="18" a="1"/>
  <c r="Q111" i="18" s="1"/>
  <c r="Q118" i="18" a="1"/>
  <c r="Q118" i="18" s="1"/>
  <c r="Q125" i="18" a="1"/>
  <c r="Q125" i="18" s="1"/>
  <c r="Q231" i="18" a="1"/>
  <c r="Q231" i="18" s="1"/>
  <c r="X94" i="18" a="1"/>
  <c r="X94" i="18" s="1"/>
  <c r="Q110" i="18" a="1"/>
  <c r="Q110" i="18" s="1"/>
  <c r="Q116" i="18" a="1"/>
  <c r="Q116" i="18" s="1"/>
  <c r="Q237" i="18" a="1"/>
  <c r="Q237" i="18" s="1"/>
  <c r="Q114" i="18" a="1"/>
  <c r="Q114" i="18" s="1"/>
  <c r="Q219" i="18" a="1"/>
  <c r="Q219" i="18" s="1"/>
  <c r="Q243" i="18" a="1"/>
  <c r="Q243" i="18" s="1"/>
  <c r="Q252" i="18" a="1"/>
  <c r="Q252" i="18" s="1"/>
  <c r="Q253" i="18" a="1"/>
  <c r="Q253" i="18" s="1"/>
  <c r="Q112" i="18" a="1"/>
  <c r="Q112" i="18" s="1"/>
  <c r="Q121" i="18" a="1"/>
  <c r="Q121" i="18" s="1"/>
  <c r="X93" i="18" a="1"/>
  <c r="X93" i="18" s="1"/>
  <c r="X95" i="18" s="1"/>
  <c r="Q119" i="18" a="1"/>
  <c r="Q119" i="18" s="1"/>
  <c r="Q126" i="18" a="1"/>
  <c r="Q126" i="18" s="1"/>
  <c r="Q240" i="18" a="1"/>
  <c r="Q240" i="18" s="1"/>
  <c r="Q220" i="18" a="1"/>
  <c r="Q220" i="18" s="1"/>
  <c r="Q194" i="18" a="1"/>
  <c r="Q194" i="18" s="1"/>
  <c r="Q115" i="18" a="1"/>
  <c r="Q115" i="18" s="1"/>
  <c r="Q122" i="18" a="1"/>
  <c r="Q122" i="18" s="1"/>
  <c r="Q128" i="18" a="1"/>
  <c r="Q128" i="18" s="1"/>
  <c r="Q134" i="18" a="1"/>
  <c r="Q134" i="18" s="1"/>
  <c r="Q138" i="18" a="1"/>
  <c r="Q138" i="18" s="1"/>
  <c r="Q140" i="18" a="1"/>
  <c r="Q140" i="18" s="1"/>
  <c r="Q143" i="18" a="1"/>
  <c r="Q143" i="18" s="1"/>
  <c r="Q245" i="18" a="1"/>
  <c r="Q245" i="18" s="1"/>
  <c r="Q130" i="18" a="1"/>
  <c r="Q130" i="18" s="1"/>
  <c r="Q146" i="18" a="1"/>
  <c r="Q146" i="18" s="1"/>
  <c r="Q117" i="18" a="1"/>
  <c r="Q117" i="18" s="1"/>
  <c r="Q131" i="18" a="1"/>
  <c r="Q131" i="18" s="1"/>
  <c r="Q133" i="18" a="1"/>
  <c r="Q133" i="18" s="1"/>
  <c r="Q150" i="18" a="1"/>
  <c r="Q150" i="18" s="1"/>
  <c r="Q141" i="18" a="1"/>
  <c r="Q141" i="18" s="1"/>
  <c r="Q137" i="18" a="1"/>
  <c r="Q137" i="18" s="1"/>
  <c r="Q144" i="18" a="1"/>
  <c r="Q144" i="18" s="1"/>
  <c r="Q149" i="18" a="1"/>
  <c r="Q149" i="18" s="1"/>
  <c r="Q129" i="18" a="1"/>
  <c r="Q129" i="18" s="1"/>
  <c r="Q148" i="18" a="1"/>
  <c r="Q148" i="18" s="1"/>
  <c r="Q255" i="18" a="1"/>
  <c r="Q255" i="18" s="1"/>
  <c r="Q136" i="18" a="1"/>
  <c r="Q136" i="18" s="1"/>
  <c r="Q147" i="18" a="1"/>
  <c r="Q147" i="18" s="1"/>
  <c r="Q135" i="18" a="1"/>
  <c r="Q135" i="18" s="1"/>
  <c r="Q123" i="18" a="1"/>
  <c r="Q123" i="18" s="1"/>
  <c r="Q155" i="18" a="1"/>
  <c r="Q155" i="18" s="1"/>
  <c r="Q165" i="18" a="1"/>
  <c r="Q165" i="18" s="1"/>
  <c r="Q169" i="18" a="1"/>
  <c r="Q169" i="18" s="1"/>
  <c r="Q132" i="18" a="1"/>
  <c r="Q132" i="18" s="1"/>
  <c r="Q151" i="18" a="1"/>
  <c r="Q151" i="18" s="1"/>
  <c r="Q166" i="18" a="1"/>
  <c r="Q166" i="18" s="1"/>
  <c r="Q28" i="18" a="1"/>
  <c r="Q28" i="18" s="1"/>
  <c r="Q124" i="18" a="1"/>
  <c r="Q124" i="18" s="1"/>
  <c r="Q154" i="18" a="1"/>
  <c r="Q154" i="18" s="1"/>
  <c r="Q167" i="18" a="1"/>
  <c r="Q167" i="18" s="1"/>
  <c r="Q158" i="18" a="1"/>
  <c r="Q158" i="18" s="1"/>
  <c r="Q163" i="18" a="1"/>
  <c r="Q163" i="18" s="1"/>
  <c r="Q172" i="18" a="1"/>
  <c r="Q172" i="18" s="1"/>
  <c r="Q25" i="18" a="1"/>
  <c r="Q25" i="18" s="1"/>
  <c r="Q170" i="18" a="1"/>
  <c r="Q170" i="18" s="1"/>
  <c r="Q153" i="18" a="1"/>
  <c r="Q153" i="18" s="1"/>
  <c r="Q157" i="18" a="1"/>
  <c r="Q157" i="18" s="1"/>
  <c r="Q162" i="18" a="1"/>
  <c r="Q162" i="18" s="1"/>
  <c r="Q145" i="18" a="1"/>
  <c r="Q145" i="18" s="1"/>
  <c r="Q161" i="18" a="1"/>
  <c r="Q161" i="18" s="1"/>
  <c r="Q168" i="18" a="1"/>
  <c r="Q168" i="18" s="1"/>
  <c r="Q242" i="18" a="1"/>
  <c r="Q242" i="18" s="1"/>
  <c r="Q173" i="18" a="1"/>
  <c r="Q173" i="18" s="1"/>
  <c r="Q26" i="18" a="1"/>
  <c r="Q26" i="18" s="1"/>
  <c r="Q127" i="18" a="1"/>
  <c r="Q127" i="18" s="1"/>
  <c r="Q156" i="18" a="1"/>
  <c r="Q156" i="18" s="1"/>
  <c r="Q142" i="18" a="1"/>
  <c r="Q142" i="18" s="1"/>
  <c r="Q152" i="18" a="1"/>
  <c r="Q152" i="18" s="1"/>
  <c r="Q40" i="18" a="1"/>
  <c r="Q40" i="18" s="1"/>
  <c r="Q43" i="18" a="1"/>
  <c r="Q43" i="18" s="1"/>
  <c r="Q48" i="18" a="1"/>
  <c r="Q48" i="18" s="1"/>
  <c r="Q171" i="18" a="1"/>
  <c r="Q171" i="18" s="1"/>
  <c r="Q38" i="18" a="1"/>
  <c r="Q38" i="18" s="1"/>
  <c r="Q46" i="18" a="1"/>
  <c r="Q46" i="18" s="1"/>
  <c r="Q31" i="18" a="1"/>
  <c r="Q31" i="18" s="1"/>
  <c r="Q52" i="18" a="1"/>
  <c r="Q52" i="18" s="1"/>
  <c r="Q55" i="18" a="1"/>
  <c r="Q55" i="18" s="1"/>
  <c r="Q49" i="18" a="1"/>
  <c r="Q49" i="18" s="1"/>
  <c r="Q164" i="18" a="1"/>
  <c r="Q164" i="18" s="1"/>
  <c r="Q29" i="18" a="1"/>
  <c r="Q29" i="18" s="1"/>
  <c r="Q36" i="18" a="1"/>
  <c r="Q36" i="18" s="1"/>
  <c r="Q41" i="18" a="1"/>
  <c r="Q41" i="18" s="1"/>
  <c r="Q44" i="18" a="1"/>
  <c r="Q44" i="18" s="1"/>
  <c r="Q34" i="18" a="1"/>
  <c r="Q34" i="18" s="1"/>
  <c r="Q139" i="18" a="1"/>
  <c r="Q139" i="18" s="1"/>
  <c r="Q160" i="18" a="1"/>
  <c r="Q160" i="18" s="1"/>
  <c r="Q32" i="18" a="1"/>
  <c r="Q32" i="18" s="1"/>
  <c r="Q39" i="18" a="1"/>
  <c r="Q39" i="18" s="1"/>
  <c r="Q45" i="18" a="1"/>
  <c r="Q45" i="18" s="1"/>
  <c r="Q47" i="18" a="1"/>
  <c r="Q47" i="18" s="1"/>
  <c r="Q53" i="18" a="1"/>
  <c r="Q53" i="18" s="1"/>
  <c r="Q27" i="18" a="1"/>
  <c r="Q27" i="18" s="1"/>
  <c r="Q37" i="18" a="1"/>
  <c r="Q37" i="18" s="1"/>
  <c r="Q42" i="18" a="1"/>
  <c r="Q42" i="18" s="1"/>
  <c r="Q159" i="18" a="1"/>
  <c r="Q159" i="18" s="1"/>
  <c r="Q33" i="18" a="1"/>
  <c r="Q33" i="18" s="1"/>
  <c r="Q51" i="18" a="1"/>
  <c r="Q51" i="18" s="1"/>
  <c r="Q30" i="18" a="1"/>
  <c r="Q30" i="18" s="1"/>
  <c r="Q50" i="18" a="1"/>
  <c r="Q50" i="18" s="1"/>
  <c r="Q109" i="18" a="1"/>
  <c r="Q109" i="18" s="1"/>
  <c r="Q35" i="18" a="1"/>
  <c r="Q35" i="18" s="1"/>
  <c r="Q58" i="18" a="1"/>
  <c r="Q58" i="18" s="1"/>
  <c r="Q64" i="18" a="1"/>
  <c r="Q64" i="18" s="1"/>
  <c r="Q70" i="18" a="1"/>
  <c r="Q70" i="18" s="1"/>
  <c r="Q59" i="18" a="1"/>
  <c r="Q59" i="18" s="1"/>
  <c r="Q80" i="18" a="1"/>
  <c r="Q80" i="18" s="1"/>
  <c r="Q82" i="18" a="1"/>
  <c r="Q82" i="18" s="1"/>
  <c r="Q57" i="18" a="1"/>
  <c r="Q57" i="18" s="1"/>
  <c r="Q68" i="18" a="1"/>
  <c r="Q68" i="18" s="1"/>
  <c r="Q77" i="18" a="1"/>
  <c r="Q77" i="18" s="1"/>
  <c r="Q60" i="18" a="1"/>
  <c r="Q60" i="18" s="1"/>
  <c r="Q66" i="18" a="1"/>
  <c r="Q66" i="18" s="1"/>
  <c r="Q71" i="18" a="1"/>
  <c r="Q71" i="18" s="1"/>
  <c r="Q72" i="18" a="1"/>
  <c r="Q72" i="18" s="1"/>
  <c r="Q73" i="18" a="1"/>
  <c r="Q73" i="18" s="1"/>
  <c r="Q54" i="18" a="1"/>
  <c r="Q54" i="18" s="1"/>
  <c r="Q61" i="18" a="1"/>
  <c r="Q61" i="18" s="1"/>
  <c r="Q67" i="18" a="1"/>
  <c r="Q67" i="18" s="1"/>
  <c r="Q56" i="18" a="1"/>
  <c r="Q56" i="18" s="1"/>
  <c r="Q69" i="18" a="1"/>
  <c r="Q69" i="18" s="1"/>
  <c r="Q63" i="18" a="1"/>
  <c r="Q63" i="18" s="1"/>
  <c r="Q83" i="18" a="1"/>
  <c r="Q83" i="18" s="1"/>
  <c r="Q84" i="18" a="1"/>
  <c r="Q84" i="18" s="1"/>
  <c r="Q75" i="18" a="1"/>
  <c r="Q75" i="18" s="1"/>
  <c r="Q81" i="18" a="1"/>
  <c r="Q81" i="18" s="1"/>
  <c r="Q76" i="18" a="1"/>
  <c r="Q76" i="18" s="1"/>
  <c r="Q62" i="18" a="1"/>
  <c r="Q62" i="18" s="1"/>
  <c r="Q65" i="18" a="1"/>
  <c r="Q65" i="18" s="1"/>
  <c r="Q24" i="18" a="1"/>
  <c r="Q24" i="18" s="1"/>
  <c r="Q86" i="18" a="1"/>
  <c r="Q86" i="18" s="1"/>
  <c r="Q74" i="18" a="1"/>
  <c r="Q74" i="18" s="1"/>
  <c r="Q79" i="18" a="1"/>
  <c r="Q79" i="18" s="1"/>
  <c r="X8" i="18" a="1"/>
  <c r="X8" i="18" s="1"/>
  <c r="Q78" i="18" a="1"/>
  <c r="Q78" i="18" s="1"/>
  <c r="Q85" i="18" a="1"/>
  <c r="Q85" i="18" s="1"/>
  <c r="Q88" i="18" a="1"/>
  <c r="Q88" i="18" s="1"/>
  <c r="Q87" i="18" a="1"/>
  <c r="Q87" i="18" s="1"/>
  <c r="X9" i="18" a="1"/>
  <c r="X9" i="18" s="1"/>
  <c r="X108" i="18" l="1"/>
  <c r="X96" i="18"/>
  <c r="X180" i="18"/>
  <c r="X181" i="18"/>
  <c r="R257" i="18" a="1"/>
  <c r="R257" i="18" s="1"/>
  <c r="Y264" i="18" a="1"/>
  <c r="Y264" i="18" s="1"/>
  <c r="R256" i="18" a="1"/>
  <c r="R256" i="18" s="1"/>
  <c r="Y263" i="18" a="1"/>
  <c r="Y263" i="18" s="1"/>
  <c r="R258" i="18" a="1"/>
  <c r="R258" i="18" s="1"/>
  <c r="Q260" i="18"/>
  <c r="Q343" i="18"/>
  <c r="X266" i="18"/>
  <c r="X278" i="18"/>
  <c r="X265" i="18"/>
  <c r="S346" i="18"/>
  <c r="R282" i="18" a="1"/>
  <c r="R282" i="18" s="1"/>
  <c r="R284" i="18" a="1"/>
  <c r="R284" i="18" s="1"/>
  <c r="R286" i="18" a="1"/>
  <c r="R286" i="18" s="1"/>
  <c r="Y178" i="18" a="1"/>
  <c r="Y178" i="18" s="1"/>
  <c r="R198" i="18" a="1"/>
  <c r="R198" i="18" s="1"/>
  <c r="R291" i="18" a="1"/>
  <c r="R291" i="18" s="1"/>
  <c r="R279" i="18" a="1"/>
  <c r="R279" i="18" s="1"/>
  <c r="R196" i="18" a="1"/>
  <c r="R196" i="18" s="1"/>
  <c r="R280" i="18" a="1"/>
  <c r="R280" i="18" s="1"/>
  <c r="R287" i="18" a="1"/>
  <c r="R287" i="18" s="1"/>
  <c r="R289" i="18" a="1"/>
  <c r="R289" i="18" s="1"/>
  <c r="R199" i="18" a="1"/>
  <c r="R199" i="18" s="1"/>
  <c r="R283" i="18" a="1"/>
  <c r="R283" i="18" s="1"/>
  <c r="R285" i="18" a="1"/>
  <c r="R285" i="18" s="1"/>
  <c r="R281" i="18" a="1"/>
  <c r="R281" i="18" s="1"/>
  <c r="R200" i="18" a="1"/>
  <c r="R200" i="18" s="1"/>
  <c r="R290" i="18" a="1"/>
  <c r="R290" i="18" s="1"/>
  <c r="R288" i="18" a="1"/>
  <c r="R288" i="18" s="1"/>
  <c r="R292" i="18" a="1"/>
  <c r="R292" i="18" s="1"/>
  <c r="R208" i="18" a="1"/>
  <c r="R208" i="18" s="1"/>
  <c r="R215" i="18" a="1"/>
  <c r="R215" i="18" s="1"/>
  <c r="R216" i="18" a="1"/>
  <c r="R216" i="18" s="1"/>
  <c r="R217" i="18" a="1"/>
  <c r="R217" i="18" s="1"/>
  <c r="R218" i="18" a="1"/>
  <c r="R218" i="18" s="1"/>
  <c r="R219" i="18" a="1"/>
  <c r="R219" i="18" s="1"/>
  <c r="R220" i="18" a="1"/>
  <c r="R220" i="18" s="1"/>
  <c r="R195" i="18" a="1"/>
  <c r="R195" i="18" s="1"/>
  <c r="R213" i="18" a="1"/>
  <c r="R213" i="18" s="1"/>
  <c r="R204" i="18" a="1"/>
  <c r="R204" i="18" s="1"/>
  <c r="Y179" i="18" a="1"/>
  <c r="Y179" i="18" s="1"/>
  <c r="R201" i="18" a="1"/>
  <c r="R201" i="18" s="1"/>
  <c r="R228" i="18" a="1"/>
  <c r="R228" i="18" s="1"/>
  <c r="R209" i="18" a="1"/>
  <c r="R209" i="18" s="1"/>
  <c r="R214" i="18" a="1"/>
  <c r="R214" i="18" s="1"/>
  <c r="R206" i="18" a="1"/>
  <c r="R206" i="18" s="1"/>
  <c r="R197" i="18" a="1"/>
  <c r="R197" i="18" s="1"/>
  <c r="R202" i="18" a="1"/>
  <c r="R202" i="18" s="1"/>
  <c r="R207" i="18" a="1"/>
  <c r="R207" i="18" s="1"/>
  <c r="R225" i="18" a="1"/>
  <c r="R225" i="18" s="1"/>
  <c r="R203" i="18" a="1"/>
  <c r="R203" i="18" s="1"/>
  <c r="R205" i="18" a="1"/>
  <c r="R205" i="18" s="1"/>
  <c r="R210" i="18" a="1"/>
  <c r="R210" i="18" s="1"/>
  <c r="R233" i="18" a="1"/>
  <c r="R233" i="18" s="1"/>
  <c r="R240" i="18" a="1"/>
  <c r="R240" i="18" s="1"/>
  <c r="R247" i="18" a="1"/>
  <c r="R247" i="18" s="1"/>
  <c r="R223" i="18" a="1"/>
  <c r="R223" i="18" s="1"/>
  <c r="R236" i="18" a="1"/>
  <c r="R236" i="18" s="1"/>
  <c r="R249" i="18" a="1"/>
  <c r="R249" i="18" s="1"/>
  <c r="R242" i="18" a="1"/>
  <c r="R242" i="18" s="1"/>
  <c r="R244" i="18" a="1"/>
  <c r="R244" i="18" s="1"/>
  <c r="R250" i="18" a="1"/>
  <c r="R250" i="18" s="1"/>
  <c r="R246" i="18" a="1"/>
  <c r="R246" i="18" s="1"/>
  <c r="R248" i="18" a="1"/>
  <c r="R248" i="18" s="1"/>
  <c r="R211" i="18" a="1"/>
  <c r="R211" i="18" s="1"/>
  <c r="R226" i="18" a="1"/>
  <c r="R226" i="18" s="1"/>
  <c r="R235" i="18" a="1"/>
  <c r="R235" i="18" s="1"/>
  <c r="R238" i="18" a="1"/>
  <c r="R238" i="18" s="1"/>
  <c r="R231" i="18" a="1"/>
  <c r="R231" i="18" s="1"/>
  <c r="R234" i="18" a="1"/>
  <c r="R234" i="18" s="1"/>
  <c r="R221" i="18" a="1"/>
  <c r="R221" i="18" s="1"/>
  <c r="R222" i="18" a="1"/>
  <c r="R222" i="18" s="1"/>
  <c r="R227" i="18" a="1"/>
  <c r="R227" i="18" s="1"/>
  <c r="R237" i="18" a="1"/>
  <c r="R237" i="18" s="1"/>
  <c r="R243" i="18" a="1"/>
  <c r="R243" i="18" s="1"/>
  <c r="R245" i="18" a="1"/>
  <c r="R245" i="18" s="1"/>
  <c r="R232" i="18" a="1"/>
  <c r="R232" i="18" s="1"/>
  <c r="R255" i="18" a="1"/>
  <c r="R255" i="18" s="1"/>
  <c r="R194" i="18" a="1"/>
  <c r="R194" i="18" s="1"/>
  <c r="R224" i="18" a="1"/>
  <c r="R224" i="18" s="1"/>
  <c r="R229" i="18" a="1"/>
  <c r="R229" i="18" s="1"/>
  <c r="R113" i="18" a="1"/>
  <c r="R113" i="18" s="1"/>
  <c r="R120" i="18" a="1"/>
  <c r="R120" i="18" s="1"/>
  <c r="R127" i="18" a="1"/>
  <c r="R127" i="18" s="1"/>
  <c r="R254" i="18" a="1"/>
  <c r="R254" i="18" s="1"/>
  <c r="R111" i="18" a="1"/>
  <c r="R111" i="18" s="1"/>
  <c r="R123" i="18" a="1"/>
  <c r="R123" i="18" s="1"/>
  <c r="Y94" i="18" a="1"/>
  <c r="Y94" i="18" s="1"/>
  <c r="R110" i="18" a="1"/>
  <c r="R110" i="18" s="1"/>
  <c r="R116" i="18" a="1"/>
  <c r="R116" i="18" s="1"/>
  <c r="R114" i="18" a="1"/>
  <c r="R114" i="18" s="1"/>
  <c r="R251" i="18" a="1"/>
  <c r="R251" i="18" s="1"/>
  <c r="R252" i="18" a="1"/>
  <c r="R252" i="18" s="1"/>
  <c r="R253" i="18" a="1"/>
  <c r="R253" i="18" s="1"/>
  <c r="R121" i="18" a="1"/>
  <c r="R121" i="18" s="1"/>
  <c r="R230" i="18" a="1"/>
  <c r="R230" i="18" s="1"/>
  <c r="R212" i="18" a="1"/>
  <c r="R212" i="18" s="1"/>
  <c r="Y93" i="18" a="1"/>
  <c r="Y93" i="18" s="1"/>
  <c r="R117" i="18" a="1"/>
  <c r="R117" i="18" s="1"/>
  <c r="R124" i="18" a="1"/>
  <c r="R124" i="18" s="1"/>
  <c r="R115" i="18" a="1"/>
  <c r="R115" i="18" s="1"/>
  <c r="R135" i="18" a="1"/>
  <c r="R135" i="18" s="1"/>
  <c r="R128" i="18" a="1"/>
  <c r="R128" i="18" s="1"/>
  <c r="R140" i="18" a="1"/>
  <c r="R140" i="18" s="1"/>
  <c r="R112" i="18" a="1"/>
  <c r="R112" i="18" s="1"/>
  <c r="R130" i="18" a="1"/>
  <c r="R130" i="18" s="1"/>
  <c r="R134" i="18" a="1"/>
  <c r="R134" i="18" s="1"/>
  <c r="R138" i="18" a="1"/>
  <c r="R138" i="18" s="1"/>
  <c r="R143" i="18" a="1"/>
  <c r="R143" i="18" s="1"/>
  <c r="R239" i="18" a="1"/>
  <c r="R239" i="18" s="1"/>
  <c r="R126" i="18" a="1"/>
  <c r="R126" i="18" s="1"/>
  <c r="R131" i="18" a="1"/>
  <c r="R131" i="18" s="1"/>
  <c r="R145" i="18" a="1"/>
  <c r="R145" i="18" s="1"/>
  <c r="R150" i="18" a="1"/>
  <c r="R150" i="18" s="1"/>
  <c r="R119" i="18" a="1"/>
  <c r="R119" i="18" s="1"/>
  <c r="R132" i="18" a="1"/>
  <c r="R132" i="18" s="1"/>
  <c r="R141" i="18" a="1"/>
  <c r="R141" i="18" s="1"/>
  <c r="R125" i="18" a="1"/>
  <c r="R125" i="18" s="1"/>
  <c r="R137" i="18" a="1"/>
  <c r="R137" i="18" s="1"/>
  <c r="R144" i="18" a="1"/>
  <c r="R144" i="18" s="1"/>
  <c r="R149" i="18" a="1"/>
  <c r="R149" i="18" s="1"/>
  <c r="R129" i="18" a="1"/>
  <c r="R129" i="18" s="1"/>
  <c r="R148" i="18" a="1"/>
  <c r="R148" i="18" s="1"/>
  <c r="R139" i="18" a="1"/>
  <c r="R139" i="18" s="1"/>
  <c r="R142" i="18" a="1"/>
  <c r="R142" i="18" s="1"/>
  <c r="R147" i="18" a="1"/>
  <c r="R147" i="18" s="1"/>
  <c r="R151" i="18" a="1"/>
  <c r="R151" i="18" s="1"/>
  <c r="R136" i="18" a="1"/>
  <c r="R136" i="18" s="1"/>
  <c r="R156" i="18" a="1"/>
  <c r="R156" i="18" s="1"/>
  <c r="R160" i="18" a="1"/>
  <c r="R160" i="18" s="1"/>
  <c r="R171" i="18" a="1"/>
  <c r="R171" i="18" s="1"/>
  <c r="R109" i="18" a="1"/>
  <c r="R109" i="18" s="1"/>
  <c r="R27" i="18" a="1"/>
  <c r="R27" i="18" s="1"/>
  <c r="R164" i="18" a="1"/>
  <c r="R164" i="18" s="1"/>
  <c r="R165" i="18" a="1"/>
  <c r="R165" i="18" s="1"/>
  <c r="R169" i="18" a="1"/>
  <c r="R169" i="18" s="1"/>
  <c r="R155" i="18" a="1"/>
  <c r="R155" i="18" s="1"/>
  <c r="R166" i="18" a="1"/>
  <c r="R166" i="18" s="1"/>
  <c r="R118" i="18" a="1"/>
  <c r="R118" i="18" s="1"/>
  <c r="R146" i="18" a="1"/>
  <c r="R146" i="18" s="1"/>
  <c r="R159" i="18" a="1"/>
  <c r="R159" i="18" s="1"/>
  <c r="R241" i="18" a="1"/>
  <c r="R241" i="18" s="1"/>
  <c r="R158" i="18" a="1"/>
  <c r="R158" i="18" s="1"/>
  <c r="R163" i="18" a="1"/>
  <c r="R163" i="18" s="1"/>
  <c r="R172" i="18" a="1"/>
  <c r="R172" i="18" s="1"/>
  <c r="R25" i="18" a="1"/>
  <c r="R25" i="18" s="1"/>
  <c r="R157" i="18" a="1"/>
  <c r="R157" i="18" s="1"/>
  <c r="R162" i="18" a="1"/>
  <c r="R162" i="18" s="1"/>
  <c r="R170" i="18" a="1"/>
  <c r="R170" i="18" s="1"/>
  <c r="R152" i="18" a="1"/>
  <c r="R152" i="18" s="1"/>
  <c r="R122" i="18" a="1"/>
  <c r="R122" i="18" s="1"/>
  <c r="R133" i="18" a="1"/>
  <c r="R133" i="18" s="1"/>
  <c r="R173" i="18" a="1"/>
  <c r="R173" i="18" s="1"/>
  <c r="R26" i="18" a="1"/>
  <c r="R26" i="18" s="1"/>
  <c r="R33" i="18" a="1"/>
  <c r="R33" i="18" s="1"/>
  <c r="R51" i="18" a="1"/>
  <c r="R51" i="18" s="1"/>
  <c r="R54" i="18" a="1"/>
  <c r="R54" i="18" s="1"/>
  <c r="R40" i="18" a="1"/>
  <c r="R40" i="18" s="1"/>
  <c r="R43" i="18" a="1"/>
  <c r="R43" i="18" s="1"/>
  <c r="R48" i="18" a="1"/>
  <c r="R48" i="18" s="1"/>
  <c r="R38" i="18" a="1"/>
  <c r="R38" i="18" s="1"/>
  <c r="R46" i="18" a="1"/>
  <c r="R46" i="18" s="1"/>
  <c r="R161" i="18" a="1"/>
  <c r="R161" i="18" s="1"/>
  <c r="R168" i="18" a="1"/>
  <c r="R168" i="18" s="1"/>
  <c r="R31" i="18" a="1"/>
  <c r="R31" i="18" s="1"/>
  <c r="R55" i="18" a="1"/>
  <c r="R55" i="18" s="1"/>
  <c r="R49" i="18" a="1"/>
  <c r="R49" i="18" s="1"/>
  <c r="R52" i="18" a="1"/>
  <c r="R52" i="18" s="1"/>
  <c r="R154" i="18" a="1"/>
  <c r="R154" i="18" s="1"/>
  <c r="R29" i="18" a="1"/>
  <c r="R29" i="18" s="1"/>
  <c r="R36" i="18" a="1"/>
  <c r="R36" i="18" s="1"/>
  <c r="R44" i="18" a="1"/>
  <c r="R44" i="18" s="1"/>
  <c r="R28" i="18" a="1"/>
  <c r="R28" i="18" s="1"/>
  <c r="R41" i="18" a="1"/>
  <c r="R41" i="18" s="1"/>
  <c r="R34" i="18" a="1"/>
  <c r="R34" i="18" s="1"/>
  <c r="R56" i="18" a="1"/>
  <c r="R56" i="18" s="1"/>
  <c r="R153" i="18" a="1"/>
  <c r="R153" i="18" s="1"/>
  <c r="R30" i="18" a="1"/>
  <c r="R30" i="18" s="1"/>
  <c r="R50" i="18" a="1"/>
  <c r="R50" i="18" s="1"/>
  <c r="R35" i="18" a="1"/>
  <c r="R35" i="18" s="1"/>
  <c r="R45" i="18" a="1"/>
  <c r="R45" i="18" s="1"/>
  <c r="R63" i="18" a="1"/>
  <c r="R63" i="18" s="1"/>
  <c r="R53" i="18" a="1"/>
  <c r="R53" i="18" s="1"/>
  <c r="R58" i="18" a="1"/>
  <c r="R58" i="18" s="1"/>
  <c r="R167" i="18" a="1"/>
  <c r="R167" i="18" s="1"/>
  <c r="R79" i="18" a="1"/>
  <c r="R79" i="18" s="1"/>
  <c r="R80" i="18" a="1"/>
  <c r="R80" i="18" s="1"/>
  <c r="R57" i="18" a="1"/>
  <c r="R57" i="18" s="1"/>
  <c r="R65" i="18" a="1"/>
  <c r="R65" i="18" s="1"/>
  <c r="R68" i="18" a="1"/>
  <c r="R68" i="18" s="1"/>
  <c r="R71" i="18" a="1"/>
  <c r="R71" i="18" s="1"/>
  <c r="R75" i="18" a="1"/>
  <c r="R75" i="18" s="1"/>
  <c r="R76" i="18" a="1"/>
  <c r="R76" i="18" s="1"/>
  <c r="R60" i="18" a="1"/>
  <c r="R60" i="18" s="1"/>
  <c r="R66" i="18" a="1"/>
  <c r="R66" i="18" s="1"/>
  <c r="R39" i="18" a="1"/>
  <c r="R39" i="18" s="1"/>
  <c r="R37" i="18" a="1"/>
  <c r="R37" i="18" s="1"/>
  <c r="R42" i="18" a="1"/>
  <c r="R42" i="18" s="1"/>
  <c r="R62" i="18" a="1"/>
  <c r="R62" i="18" s="1"/>
  <c r="R82" i="18" a="1"/>
  <c r="R82" i="18" s="1"/>
  <c r="R85" i="18" a="1"/>
  <c r="R85" i="18" s="1"/>
  <c r="R86" i="18" a="1"/>
  <c r="R86" i="18" s="1"/>
  <c r="R87" i="18" a="1"/>
  <c r="R87" i="18" s="1"/>
  <c r="Y9" i="18" a="1"/>
  <c r="Y9" i="18" s="1"/>
  <c r="R84" i="18" a="1"/>
  <c r="R84" i="18" s="1"/>
  <c r="Y8" i="18" a="1"/>
  <c r="Y8" i="18" s="1"/>
  <c r="R83" i="18" a="1"/>
  <c r="R83" i="18" s="1"/>
  <c r="R77" i="18" a="1"/>
  <c r="R77" i="18" s="1"/>
  <c r="R32" i="18" a="1"/>
  <c r="R32" i="18" s="1"/>
  <c r="R59" i="18" a="1"/>
  <c r="R59" i="18" s="1"/>
  <c r="R73" i="18" a="1"/>
  <c r="R73" i="18" s="1"/>
  <c r="R81" i="18" a="1"/>
  <c r="R81" i="18" s="1"/>
  <c r="R64" i="18" a="1"/>
  <c r="R64" i="18" s="1"/>
  <c r="R24" i="18" a="1"/>
  <c r="R24" i="18" s="1"/>
  <c r="R61" i="18" a="1"/>
  <c r="R61" i="18" s="1"/>
  <c r="R69" i="18" a="1"/>
  <c r="R69" i="18" s="1"/>
  <c r="R70" i="18" a="1"/>
  <c r="R70" i="18" s="1"/>
  <c r="R72" i="18" a="1"/>
  <c r="R72" i="18" s="1"/>
  <c r="R67" i="18" a="1"/>
  <c r="R67" i="18" s="1"/>
  <c r="R47" i="18" a="1"/>
  <c r="R47" i="18" s="1"/>
  <c r="R74" i="18" a="1"/>
  <c r="R74" i="18" s="1"/>
  <c r="R78" i="18" a="1"/>
  <c r="R78" i="18" s="1"/>
  <c r="R88" i="18" a="1"/>
  <c r="R88" i="18" s="1"/>
  <c r="Z264" i="18" l="1" a="1"/>
  <c r="Z264" i="18" s="1"/>
  <c r="S257" i="18" a="1"/>
  <c r="S257" i="18" s="1"/>
  <c r="S256" i="18" a="1"/>
  <c r="S256" i="18" s="1"/>
  <c r="Z263" i="18" a="1"/>
  <c r="Z263" i="18" s="1"/>
  <c r="S258" i="18" a="1"/>
  <c r="S258" i="18" s="1"/>
  <c r="R343" i="18"/>
  <c r="R260" i="18"/>
  <c r="T346" i="18"/>
  <c r="S292" i="18" a="1"/>
  <c r="S292" i="18" s="1"/>
  <c r="S195" i="18" a="1"/>
  <c r="S195" i="18" s="1"/>
  <c r="S284" i="18" a="1"/>
  <c r="S284" i="18" s="1"/>
  <c r="S286" i="18" a="1"/>
  <c r="S286" i="18" s="1"/>
  <c r="S288" i="18" a="1"/>
  <c r="S288" i="18" s="1"/>
  <c r="S205" i="18" a="1"/>
  <c r="S205" i="18" s="1"/>
  <c r="S291" i="18" a="1"/>
  <c r="S291" i="18" s="1"/>
  <c r="S279" i="18" a="1"/>
  <c r="S279" i="18" s="1"/>
  <c r="S196" i="18" a="1"/>
  <c r="S196" i="18" s="1"/>
  <c r="S280" i="18" a="1"/>
  <c r="S280" i="18" s="1"/>
  <c r="S287" i="18" a="1"/>
  <c r="S287" i="18" s="1"/>
  <c r="S289" i="18" a="1"/>
  <c r="S289" i="18" s="1"/>
  <c r="S283" i="18" a="1"/>
  <c r="S283" i="18" s="1"/>
  <c r="S285" i="18" a="1"/>
  <c r="S285" i="18" s="1"/>
  <c r="Z179" i="18" a="1"/>
  <c r="Z179" i="18" s="1"/>
  <c r="S197" i="18" a="1"/>
  <c r="S197" i="18" s="1"/>
  <c r="S281" i="18" a="1"/>
  <c r="S281" i="18" s="1"/>
  <c r="S200" i="18" a="1"/>
  <c r="S200" i="18" s="1"/>
  <c r="S290" i="18" a="1"/>
  <c r="S290" i="18" s="1"/>
  <c r="S199" i="18" a="1"/>
  <c r="S199" i="18" s="1"/>
  <c r="Z178" i="18" a="1"/>
  <c r="Z178" i="18" s="1"/>
  <c r="S208" i="18" a="1"/>
  <c r="S208" i="18" s="1"/>
  <c r="S220" i="18" a="1"/>
  <c r="S220" i="18" s="1"/>
  <c r="S221" i="18" a="1"/>
  <c r="S221" i="18" s="1"/>
  <c r="S224" i="18" a="1"/>
  <c r="S224" i="18" s="1"/>
  <c r="S213" i="18" a="1"/>
  <c r="S213" i="18" s="1"/>
  <c r="S215" i="18" a="1"/>
  <c r="S215" i="18" s="1"/>
  <c r="S216" i="18" a="1"/>
  <c r="S216" i="18" s="1"/>
  <c r="S217" i="18" a="1"/>
  <c r="S217" i="18" s="1"/>
  <c r="S218" i="18" a="1"/>
  <c r="S218" i="18" s="1"/>
  <c r="S219" i="18" a="1"/>
  <c r="S219" i="18" s="1"/>
  <c r="S282" i="18" a="1"/>
  <c r="S282" i="18" s="1"/>
  <c r="S211" i="18" a="1"/>
  <c r="S211" i="18" s="1"/>
  <c r="S226" i="18" a="1"/>
  <c r="S226" i="18" s="1"/>
  <c r="S201" i="18" a="1"/>
  <c r="S201" i="18" s="1"/>
  <c r="S223" i="18" a="1"/>
  <c r="S223" i="18" s="1"/>
  <c r="S209" i="18" a="1"/>
  <c r="S209" i="18" s="1"/>
  <c r="S206" i="18" a="1"/>
  <c r="S206" i="18" s="1"/>
  <c r="S214" i="18" a="1"/>
  <c r="S214" i="18" s="1"/>
  <c r="S212" i="18" a="1"/>
  <c r="S212" i="18" s="1"/>
  <c r="S198" i="18" a="1"/>
  <c r="S198" i="18" s="1"/>
  <c r="S203" i="18" a="1"/>
  <c r="S203" i="18" s="1"/>
  <c r="S227" i="18" a="1"/>
  <c r="S227" i="18" s="1"/>
  <c r="S229" i="18" a="1"/>
  <c r="S229" i="18" s="1"/>
  <c r="S207" i="18" a="1"/>
  <c r="S207" i="18" s="1"/>
  <c r="S210" i="18" a="1"/>
  <c r="S210" i="18" s="1"/>
  <c r="S222" i="18" a="1"/>
  <c r="S222" i="18" s="1"/>
  <c r="S237" i="18" a="1"/>
  <c r="S237" i="18" s="1"/>
  <c r="S243" i="18" a="1"/>
  <c r="S243" i="18" s="1"/>
  <c r="S245" i="18" a="1"/>
  <c r="S245" i="18" s="1"/>
  <c r="S253" i="18" a="1"/>
  <c r="S253" i="18" s="1"/>
  <c r="S240" i="18" a="1"/>
  <c r="S240" i="18" s="1"/>
  <c r="S247" i="18" a="1"/>
  <c r="S247" i="18" s="1"/>
  <c r="S252" i="18" a="1"/>
  <c r="S252" i="18" s="1"/>
  <c r="S233" i="18" a="1"/>
  <c r="S233" i="18" s="1"/>
  <c r="S236" i="18" a="1"/>
  <c r="S236" i="18" s="1"/>
  <c r="S204" i="18" a="1"/>
  <c r="S204" i="18" s="1"/>
  <c r="S239" i="18" a="1"/>
  <c r="S239" i="18" s="1"/>
  <c r="S249" i="18" a="1"/>
  <c r="S249" i="18" s="1"/>
  <c r="S225" i="18" a="1"/>
  <c r="S225" i="18" s="1"/>
  <c r="S230" i="18" a="1"/>
  <c r="S230" i="18" s="1"/>
  <c r="S232" i="18" a="1"/>
  <c r="S232" i="18" s="1"/>
  <c r="S242" i="18" a="1"/>
  <c r="S242" i="18" s="1"/>
  <c r="S244" i="18" a="1"/>
  <c r="S244" i="18" s="1"/>
  <c r="S202" i="18" a="1"/>
  <c r="S202" i="18" s="1"/>
  <c r="S246" i="18" a="1"/>
  <c r="S246" i="18" s="1"/>
  <c r="S248" i="18" a="1"/>
  <c r="S248" i="18" s="1"/>
  <c r="S250" i="18" a="1"/>
  <c r="S250" i="18" s="1"/>
  <c r="S235" i="18" a="1"/>
  <c r="S235" i="18" s="1"/>
  <c r="S238" i="18" a="1"/>
  <c r="S238" i="18" s="1"/>
  <c r="S115" i="18" a="1"/>
  <c r="S115" i="18" s="1"/>
  <c r="S122" i="18" a="1"/>
  <c r="S122" i="18" s="1"/>
  <c r="S255" i="18" a="1"/>
  <c r="S255" i="18" s="1"/>
  <c r="S194" i="18" a="1"/>
  <c r="S194" i="18" s="1"/>
  <c r="S120" i="18" a="1"/>
  <c r="S120" i="18" s="1"/>
  <c r="S127" i="18" a="1"/>
  <c r="S127" i="18" s="1"/>
  <c r="S118" i="18" a="1"/>
  <c r="S118" i="18" s="1"/>
  <c r="S125" i="18" a="1"/>
  <c r="S125" i="18" s="1"/>
  <c r="S231" i="18" a="1"/>
  <c r="S231" i="18" s="1"/>
  <c r="S110" i="18" a="1"/>
  <c r="S110" i="18" s="1"/>
  <c r="S116" i="18" a="1"/>
  <c r="S116" i="18" s="1"/>
  <c r="S123" i="18" a="1"/>
  <c r="S123" i="18" s="1"/>
  <c r="S228" i="18" a="1"/>
  <c r="S228" i="18" s="1"/>
  <c r="Z94" i="18" a="1"/>
  <c r="Z94" i="18" s="1"/>
  <c r="S114" i="18" a="1"/>
  <c r="S114" i="18" s="1"/>
  <c r="S234" i="18" a="1"/>
  <c r="S234" i="18" s="1"/>
  <c r="S241" i="18" a="1"/>
  <c r="S241" i="18" s="1"/>
  <c r="S112" i="18" a="1"/>
  <c r="S112" i="18" s="1"/>
  <c r="S119" i="18" a="1"/>
  <c r="S119" i="18" s="1"/>
  <c r="Z93" i="18" a="1"/>
  <c r="Z93" i="18" s="1"/>
  <c r="S126" i="18" a="1"/>
  <c r="S126" i="18" s="1"/>
  <c r="S254" i="18" a="1"/>
  <c r="S254" i="18" s="1"/>
  <c r="S147" i="18" a="1"/>
  <c r="S147" i="18" s="1"/>
  <c r="S135" i="18" a="1"/>
  <c r="S135" i="18" s="1"/>
  <c r="S151" i="18" a="1"/>
  <c r="S151" i="18" s="1"/>
  <c r="S251" i="18" a="1"/>
  <c r="S251" i="18" s="1"/>
  <c r="S128" i="18" a="1"/>
  <c r="S128" i="18" s="1"/>
  <c r="S140" i="18" a="1"/>
  <c r="S140" i="18" s="1"/>
  <c r="S130" i="18" a="1"/>
  <c r="S130" i="18" s="1"/>
  <c r="S146" i="18" a="1"/>
  <c r="S146" i="18" s="1"/>
  <c r="S133" i="18" a="1"/>
  <c r="S133" i="18" s="1"/>
  <c r="S145" i="18" a="1"/>
  <c r="S145" i="18" s="1"/>
  <c r="S150" i="18" a="1"/>
  <c r="S150" i="18" s="1"/>
  <c r="S131" i="18" a="1"/>
  <c r="S131" i="18" s="1"/>
  <c r="S132" i="18" a="1"/>
  <c r="S132" i="18" s="1"/>
  <c r="S141" i="18" a="1"/>
  <c r="S141" i="18" s="1"/>
  <c r="S111" i="18" a="1"/>
  <c r="S111" i="18" s="1"/>
  <c r="S144" i="18" a="1"/>
  <c r="S144" i="18" s="1"/>
  <c r="S149" i="18" a="1"/>
  <c r="S149" i="18" s="1"/>
  <c r="S124" i="18" a="1"/>
  <c r="S124" i="18" s="1"/>
  <c r="S136" i="18" a="1"/>
  <c r="S136" i="18" s="1"/>
  <c r="S142" i="18" a="1"/>
  <c r="S142" i="18" s="1"/>
  <c r="S139" i="18" a="1"/>
  <c r="S139" i="18" s="1"/>
  <c r="S117" i="18" a="1"/>
  <c r="S117" i="18" s="1"/>
  <c r="S156" i="18" a="1"/>
  <c r="S156" i="18" s="1"/>
  <c r="S171" i="18" a="1"/>
  <c r="S171" i="18" s="1"/>
  <c r="S109" i="18" a="1"/>
  <c r="S109" i="18" s="1"/>
  <c r="S27" i="18" a="1"/>
  <c r="S27" i="18" s="1"/>
  <c r="S160" i="18" a="1"/>
  <c r="S160" i="18" s="1"/>
  <c r="S164" i="18" a="1"/>
  <c r="S164" i="18" s="1"/>
  <c r="S165" i="18" a="1"/>
  <c r="S165" i="18" s="1"/>
  <c r="S138" i="18" a="1"/>
  <c r="S138" i="18" s="1"/>
  <c r="S143" i="18" a="1"/>
  <c r="S143" i="18" s="1"/>
  <c r="S166" i="18" a="1"/>
  <c r="S166" i="18" s="1"/>
  <c r="S167" i="18" a="1"/>
  <c r="S167" i="18" s="1"/>
  <c r="S28" i="18" a="1"/>
  <c r="S28" i="18" s="1"/>
  <c r="S154" i="18" a="1"/>
  <c r="S154" i="18" s="1"/>
  <c r="S159" i="18" a="1"/>
  <c r="S159" i="18" s="1"/>
  <c r="S113" i="18" a="1"/>
  <c r="S113" i="18" s="1"/>
  <c r="S158" i="18" a="1"/>
  <c r="S158" i="18" s="1"/>
  <c r="S163" i="18" a="1"/>
  <c r="S163" i="18" s="1"/>
  <c r="S172" i="18" a="1"/>
  <c r="S172" i="18" s="1"/>
  <c r="S25" i="18" a="1"/>
  <c r="S25" i="18" s="1"/>
  <c r="S134" i="18" a="1"/>
  <c r="S134" i="18" s="1"/>
  <c r="S121" i="18" a="1"/>
  <c r="S121" i="18" s="1"/>
  <c r="S153" i="18" a="1"/>
  <c r="S153" i="18" s="1"/>
  <c r="S157" i="18" a="1"/>
  <c r="S157" i="18" s="1"/>
  <c r="S168" i="18" a="1"/>
  <c r="S168" i="18" s="1"/>
  <c r="S161" i="18" a="1"/>
  <c r="S161" i="18" s="1"/>
  <c r="S148" i="18" a="1"/>
  <c r="S148" i="18" s="1"/>
  <c r="S162" i="18" a="1"/>
  <c r="S162" i="18" s="1"/>
  <c r="S35" i="18" a="1"/>
  <c r="S35" i="18" s="1"/>
  <c r="S152" i="18" a="1"/>
  <c r="S152" i="18" s="1"/>
  <c r="S26" i="18" a="1"/>
  <c r="S26" i="18" s="1"/>
  <c r="S51" i="18" a="1"/>
  <c r="S51" i="18" s="1"/>
  <c r="S54" i="18" a="1"/>
  <c r="S54" i="18" s="1"/>
  <c r="S155" i="18" a="1"/>
  <c r="S155" i="18" s="1"/>
  <c r="S33" i="18" a="1"/>
  <c r="S33" i="18" s="1"/>
  <c r="S40" i="18" a="1"/>
  <c r="S40" i="18" s="1"/>
  <c r="S43" i="18" a="1"/>
  <c r="S43" i="18" s="1"/>
  <c r="S48" i="18" a="1"/>
  <c r="S48" i="18" s="1"/>
  <c r="S137" i="18" a="1"/>
  <c r="S137" i="18" s="1"/>
  <c r="S38" i="18" a="1"/>
  <c r="S38" i="18" s="1"/>
  <c r="S46" i="18" a="1"/>
  <c r="S46" i="18" s="1"/>
  <c r="S173" i="18" a="1"/>
  <c r="S173" i="18" s="1"/>
  <c r="S31" i="18" a="1"/>
  <c r="S31" i="18" s="1"/>
  <c r="S55" i="18" a="1"/>
  <c r="S55" i="18" s="1"/>
  <c r="S49" i="18" a="1"/>
  <c r="S49" i="18" s="1"/>
  <c r="S52" i="18" a="1"/>
  <c r="S52" i="18" s="1"/>
  <c r="S170" i="18" a="1"/>
  <c r="S170" i="18" s="1"/>
  <c r="S29" i="18" a="1"/>
  <c r="S29" i="18" s="1"/>
  <c r="S36" i="18" a="1"/>
  <c r="S36" i="18" s="1"/>
  <c r="S44" i="18" a="1"/>
  <c r="S44" i="18" s="1"/>
  <c r="S129" i="18" a="1"/>
  <c r="S129" i="18" s="1"/>
  <c r="S41" i="18" a="1"/>
  <c r="S41" i="18" s="1"/>
  <c r="S32" i="18" a="1"/>
  <c r="S32" i="18" s="1"/>
  <c r="S53" i="18" a="1"/>
  <c r="S53" i="18" s="1"/>
  <c r="S169" i="18" a="1"/>
  <c r="S169" i="18" s="1"/>
  <c r="S37" i="18" a="1"/>
  <c r="S37" i="18" s="1"/>
  <c r="S42" i="18" a="1"/>
  <c r="S42" i="18" s="1"/>
  <c r="S69" i="18" a="1"/>
  <c r="S69" i="18" s="1"/>
  <c r="S30" i="18" a="1"/>
  <c r="S30" i="18" s="1"/>
  <c r="S50" i="18" a="1"/>
  <c r="S50" i="18" s="1"/>
  <c r="S62" i="18" a="1"/>
  <c r="S62" i="18" s="1"/>
  <c r="S59" i="18" a="1"/>
  <c r="S59" i="18" s="1"/>
  <c r="S70" i="18" a="1"/>
  <c r="S70" i="18" s="1"/>
  <c r="S64" i="18" a="1"/>
  <c r="S64" i="18" s="1"/>
  <c r="S57" i="18" a="1"/>
  <c r="S57" i="18" s="1"/>
  <c r="S77" i="18" a="1"/>
  <c r="S77" i="18" s="1"/>
  <c r="S78" i="18" a="1"/>
  <c r="S78" i="18" s="1"/>
  <c r="S65" i="18" a="1"/>
  <c r="S65" i="18" s="1"/>
  <c r="S34" i="18" a="1"/>
  <c r="S34" i="18" s="1"/>
  <c r="S68" i="18" a="1"/>
  <c r="S68" i="18" s="1"/>
  <c r="S71" i="18" a="1"/>
  <c r="S71" i="18" s="1"/>
  <c r="S74" i="18" a="1"/>
  <c r="S74" i="18" s="1"/>
  <c r="S75" i="18" a="1"/>
  <c r="S75" i="18" s="1"/>
  <c r="S47" i="18" a="1"/>
  <c r="S47" i="18" s="1"/>
  <c r="S61" i="18" a="1"/>
  <c r="S61" i="18" s="1"/>
  <c r="S67" i="18" a="1"/>
  <c r="S67" i="18" s="1"/>
  <c r="Z8" i="18" a="1"/>
  <c r="Z8" i="18" s="1"/>
  <c r="S80" i="18" a="1"/>
  <c r="S80" i="18" s="1"/>
  <c r="S82" i="18" a="1"/>
  <c r="S82" i="18" s="1"/>
  <c r="S87" i="18" a="1"/>
  <c r="S87" i="18" s="1"/>
  <c r="S85" i="18" a="1"/>
  <c r="S85" i="18" s="1"/>
  <c r="S88" i="18" a="1"/>
  <c r="S88" i="18" s="1"/>
  <c r="Z9" i="18" a="1"/>
  <c r="Z9" i="18" s="1"/>
  <c r="S86" i="18" a="1"/>
  <c r="S86" i="18" s="1"/>
  <c r="S83" i="18" a="1"/>
  <c r="S83" i="18" s="1"/>
  <c r="S84" i="18" a="1"/>
  <c r="S84" i="18" s="1"/>
  <c r="S63" i="18" a="1"/>
  <c r="S63" i="18" s="1"/>
  <c r="S60" i="18" a="1"/>
  <c r="S60" i="18" s="1"/>
  <c r="S81" i="18" a="1"/>
  <c r="S81" i="18" s="1"/>
  <c r="S56" i="18" a="1"/>
  <c r="S56" i="18" s="1"/>
  <c r="S66" i="18" a="1"/>
  <c r="S66" i="18" s="1"/>
  <c r="S72" i="18" a="1"/>
  <c r="S72" i="18" s="1"/>
  <c r="S73" i="18" a="1"/>
  <c r="S73" i="18" s="1"/>
  <c r="S76" i="18" a="1"/>
  <c r="S76" i="18" s="1"/>
  <c r="S24" i="18" a="1"/>
  <c r="S24" i="18" s="1"/>
  <c r="S58" i="18" a="1"/>
  <c r="S58" i="18" s="1"/>
  <c r="S39" i="18" a="1"/>
  <c r="S39" i="18" s="1"/>
  <c r="S79" i="18" a="1"/>
  <c r="S79" i="18" s="1"/>
  <c r="Y265" i="18"/>
  <c r="Y278" i="18"/>
  <c r="Y266" i="18"/>
  <c r="S343" i="18" l="1"/>
  <c r="S260" i="18"/>
  <c r="T258" i="18" a="1"/>
  <c r="T258" i="18" s="1"/>
  <c r="T257" i="18" a="1"/>
  <c r="T257" i="18" s="1"/>
  <c r="T256" i="18" a="1"/>
  <c r="T256" i="18" s="1"/>
  <c r="Z265" i="18"/>
  <c r="Z266" i="18"/>
  <c r="Z278" i="18"/>
  <c r="U346" i="18"/>
  <c r="T290" i="18" a="1"/>
  <c r="T290" i="18" s="1"/>
  <c r="T203" i="18" a="1"/>
  <c r="T203" i="18" s="1"/>
  <c r="T292" i="18" a="1"/>
  <c r="T292" i="18" s="1"/>
  <c r="T195" i="18" a="1"/>
  <c r="T195" i="18" s="1"/>
  <c r="T282" i="18" a="1"/>
  <c r="T282" i="18" s="1"/>
  <c r="T201" i="18" a="1"/>
  <c r="T201" i="18" s="1"/>
  <c r="T280" i="18" a="1"/>
  <c r="T280" i="18" s="1"/>
  <c r="T287" i="18" a="1"/>
  <c r="T287" i="18" s="1"/>
  <c r="T289" i="18" a="1"/>
  <c r="T289" i="18" s="1"/>
  <c r="T291" i="18" a="1"/>
  <c r="T291" i="18" s="1"/>
  <c r="T283" i="18" a="1"/>
  <c r="T283" i="18" s="1"/>
  <c r="T285" i="18" a="1"/>
  <c r="T285" i="18" s="1"/>
  <c r="T202" i="18" a="1"/>
  <c r="T202" i="18" s="1"/>
  <c r="T204" i="18" a="1"/>
  <c r="T204" i="18" s="1"/>
  <c r="T281" i="18" a="1"/>
  <c r="T281" i="18" s="1"/>
  <c r="T279" i="18" a="1"/>
  <c r="T279" i="18" s="1"/>
  <c r="T210" i="18" a="1"/>
  <c r="T210" i="18" s="1"/>
  <c r="T288" i="18" a="1"/>
  <c r="T288" i="18" s="1"/>
  <c r="T199" i="18" a="1"/>
  <c r="T199" i="18" s="1"/>
  <c r="T208" i="18" a="1"/>
  <c r="T208" i="18" s="1"/>
  <c r="T220" i="18" a="1"/>
  <c r="T220" i="18" s="1"/>
  <c r="T221" i="18" a="1"/>
  <c r="T221" i="18" s="1"/>
  <c r="T224" i="18" a="1"/>
  <c r="T224" i="18" s="1"/>
  <c r="T196" i="18" a="1"/>
  <c r="T196" i="18" s="1"/>
  <c r="T211" i="18" a="1"/>
  <c r="T211" i="18" s="1"/>
  <c r="T286" i="18" a="1"/>
  <c r="T286" i="18" s="1"/>
  <c r="T209" i="18" a="1"/>
  <c r="T209" i="18" s="1"/>
  <c r="T206" i="18" a="1"/>
  <c r="T206" i="18" s="1"/>
  <c r="T207" i="18" a="1"/>
  <c r="T207" i="18" s="1"/>
  <c r="T214" i="18" a="1"/>
  <c r="T214" i="18" s="1"/>
  <c r="T205" i="18" a="1"/>
  <c r="T205" i="18" s="1"/>
  <c r="T212" i="18" a="1"/>
  <c r="T212" i="18" s="1"/>
  <c r="T222" i="18" a="1"/>
  <c r="T222" i="18" s="1"/>
  <c r="T213" i="18" a="1"/>
  <c r="T213" i="18" s="1"/>
  <c r="T234" i="18" a="1"/>
  <c r="T234" i="18" s="1"/>
  <c r="T218" i="18" a="1"/>
  <c r="T218" i="18" s="1"/>
  <c r="T227" i="18" a="1"/>
  <c r="T227" i="18" s="1"/>
  <c r="T237" i="18" a="1"/>
  <c r="T237" i="18" s="1"/>
  <c r="T243" i="18" a="1"/>
  <c r="T243" i="18" s="1"/>
  <c r="T198" i="18" a="1"/>
  <c r="T198" i="18" s="1"/>
  <c r="T223" i="18" a="1"/>
  <c r="T223" i="18" s="1"/>
  <c r="T240" i="18" a="1"/>
  <c r="T240" i="18" s="1"/>
  <c r="T245" i="18" a="1"/>
  <c r="T245" i="18" s="1"/>
  <c r="T247" i="18" a="1"/>
  <c r="T247" i="18" s="1"/>
  <c r="T252" i="18" a="1"/>
  <c r="T252" i="18" s="1"/>
  <c r="T253" i="18" a="1"/>
  <c r="T253" i="18" s="1"/>
  <c r="T228" i="18" a="1"/>
  <c r="T228" i="18" s="1"/>
  <c r="T236" i="18" a="1"/>
  <c r="T236" i="18" s="1"/>
  <c r="T216" i="18" a="1"/>
  <c r="T216" i="18" s="1"/>
  <c r="T249" i="18" a="1"/>
  <c r="T249" i="18" s="1"/>
  <c r="T225" i="18" a="1"/>
  <c r="T225" i="18" s="1"/>
  <c r="T230" i="18" a="1"/>
  <c r="T230" i="18" s="1"/>
  <c r="T232" i="18" a="1"/>
  <c r="T232" i="18" s="1"/>
  <c r="T239" i="18" a="1"/>
  <c r="T239" i="18" s="1"/>
  <c r="T215" i="18" a="1"/>
  <c r="T215" i="18" s="1"/>
  <c r="T242" i="18" a="1"/>
  <c r="T242" i="18" s="1"/>
  <c r="T244" i="18" a="1"/>
  <c r="T244" i="18" s="1"/>
  <c r="T284" i="18" a="1"/>
  <c r="T284" i="18" s="1"/>
  <c r="T197" i="18" a="1"/>
  <c r="T197" i="18" s="1"/>
  <c r="T219" i="18" a="1"/>
  <c r="T219" i="18" s="1"/>
  <c r="T229" i="18" a="1"/>
  <c r="T229" i="18" s="1"/>
  <c r="T231" i="18" a="1"/>
  <c r="T231" i="18" s="1"/>
  <c r="T235" i="18" a="1"/>
  <c r="T235" i="18" s="1"/>
  <c r="T200" i="18" a="1"/>
  <c r="T200" i="18" s="1"/>
  <c r="T117" i="18" a="1"/>
  <c r="T117" i="18" s="1"/>
  <c r="T124" i="18" a="1"/>
  <c r="T124" i="18" s="1"/>
  <c r="T246" i="18" a="1"/>
  <c r="T246" i="18" s="1"/>
  <c r="T115" i="18" a="1"/>
  <c r="T115" i="18" s="1"/>
  <c r="T250" i="18" a="1"/>
  <c r="T250" i="18" s="1"/>
  <c r="T255" i="18" a="1"/>
  <c r="T255" i="18" s="1"/>
  <c r="T122" i="18" a="1"/>
  <c r="T122" i="18" s="1"/>
  <c r="T238" i="18" a="1"/>
  <c r="T238" i="18" s="1"/>
  <c r="T254" i="18" a="1"/>
  <c r="T254" i="18" s="1"/>
  <c r="T111" i="18" a="1"/>
  <c r="T111" i="18" s="1"/>
  <c r="T113" i="18" a="1"/>
  <c r="T113" i="18" s="1"/>
  <c r="T125" i="18" a="1"/>
  <c r="T125" i="18" s="1"/>
  <c r="T118" i="18" a="1"/>
  <c r="T118" i="18" s="1"/>
  <c r="T116" i="18" a="1"/>
  <c r="T116" i="18" s="1"/>
  <c r="T123" i="18" a="1"/>
  <c r="T123" i="18" s="1"/>
  <c r="T226" i="18" a="1"/>
  <c r="T226" i="18" s="1"/>
  <c r="T251" i="18" a="1"/>
  <c r="T251" i="18" s="1"/>
  <c r="T121" i="18" a="1"/>
  <c r="T121" i="18" s="1"/>
  <c r="T233" i="18" a="1"/>
  <c r="T233" i="18" s="1"/>
  <c r="T241" i="18" a="1"/>
  <c r="T241" i="18" s="1"/>
  <c r="T112" i="18" a="1"/>
  <c r="T112" i="18" s="1"/>
  <c r="T119" i="18" a="1"/>
  <c r="T119" i="18" s="1"/>
  <c r="T248" i="18" a="1"/>
  <c r="T248" i="18" s="1"/>
  <c r="T142" i="18" a="1"/>
  <c r="T142" i="18" s="1"/>
  <c r="T120" i="18" a="1"/>
  <c r="T120" i="18" s="1"/>
  <c r="T136" i="18" a="1"/>
  <c r="T136" i="18" s="1"/>
  <c r="T135" i="18" a="1"/>
  <c r="T135" i="18" s="1"/>
  <c r="T147" i="18" a="1"/>
  <c r="T147" i="18" s="1"/>
  <c r="T151" i="18" a="1"/>
  <c r="T151" i="18" s="1"/>
  <c r="T127" i="18" a="1"/>
  <c r="T127" i="18" s="1"/>
  <c r="T128" i="18" a="1"/>
  <c r="T128" i="18" s="1"/>
  <c r="T134" i="18" a="1"/>
  <c r="T134" i="18" s="1"/>
  <c r="T138" i="18" a="1"/>
  <c r="T138" i="18" s="1"/>
  <c r="T143" i="18" a="1"/>
  <c r="T143" i="18" s="1"/>
  <c r="T217" i="18" a="1"/>
  <c r="T217" i="18" s="1"/>
  <c r="T114" i="18" a="1"/>
  <c r="T114" i="18" s="1"/>
  <c r="T126" i="18" a="1"/>
  <c r="T126" i="18" s="1"/>
  <c r="T146" i="18" a="1"/>
  <c r="T146" i="18" s="1"/>
  <c r="T130" i="18" a="1"/>
  <c r="T130" i="18" s="1"/>
  <c r="T133" i="18" a="1"/>
  <c r="T133" i="18" s="1"/>
  <c r="T145" i="18" a="1"/>
  <c r="T145" i="18" s="1"/>
  <c r="T150" i="18" a="1"/>
  <c r="T150" i="18" s="1"/>
  <c r="T194" i="18" a="1"/>
  <c r="T194" i="18" s="1"/>
  <c r="T131" i="18" a="1"/>
  <c r="T131" i="18" s="1"/>
  <c r="T129" i="18" a="1"/>
  <c r="T129" i="18" s="1"/>
  <c r="T137" i="18" a="1"/>
  <c r="T137" i="18" s="1"/>
  <c r="T144" i="18" a="1"/>
  <c r="T144" i="18" s="1"/>
  <c r="T110" i="18" a="1"/>
  <c r="T110" i="18" s="1"/>
  <c r="T139" i="18" a="1"/>
  <c r="T139" i="18" s="1"/>
  <c r="T152" i="18" a="1"/>
  <c r="T152" i="18" s="1"/>
  <c r="T173" i="18" a="1"/>
  <c r="T173" i="18" s="1"/>
  <c r="T26" i="18" a="1"/>
  <c r="T26" i="18" s="1"/>
  <c r="T132" i="18" a="1"/>
  <c r="T132" i="18" s="1"/>
  <c r="T141" i="18" a="1"/>
  <c r="T141" i="18" s="1"/>
  <c r="T171" i="18" a="1"/>
  <c r="T171" i="18" s="1"/>
  <c r="T109" i="18" a="1"/>
  <c r="T109" i="18" s="1"/>
  <c r="T27" i="18" a="1"/>
  <c r="T27" i="18" s="1"/>
  <c r="T155" i="18" a="1"/>
  <c r="T155" i="18" s="1"/>
  <c r="T160" i="18" a="1"/>
  <c r="T160" i="18" s="1"/>
  <c r="T165" i="18" a="1"/>
  <c r="T165" i="18" s="1"/>
  <c r="T169" i="18" a="1"/>
  <c r="T169" i="18" s="1"/>
  <c r="T149" i="18" a="1"/>
  <c r="T149" i="18" s="1"/>
  <c r="T167" i="18" a="1"/>
  <c r="T167" i="18" s="1"/>
  <c r="T28" i="18" a="1"/>
  <c r="T28" i="18" s="1"/>
  <c r="T154" i="18" a="1"/>
  <c r="T154" i="18" s="1"/>
  <c r="T159" i="18" a="1"/>
  <c r="T159" i="18" s="1"/>
  <c r="T166" i="18" a="1"/>
  <c r="T166" i="18" s="1"/>
  <c r="T140" i="18" a="1"/>
  <c r="T140" i="18" s="1"/>
  <c r="T158" i="18" a="1"/>
  <c r="T158" i="18" s="1"/>
  <c r="T172" i="18" a="1"/>
  <c r="T172" i="18" s="1"/>
  <c r="T25" i="18" a="1"/>
  <c r="T25" i="18" s="1"/>
  <c r="T148" i="18" a="1"/>
  <c r="T148" i="18" s="1"/>
  <c r="T162" i="18" a="1"/>
  <c r="T162" i="18" s="1"/>
  <c r="T170" i="18" a="1"/>
  <c r="T170" i="18" s="1"/>
  <c r="T153" i="18" a="1"/>
  <c r="T153" i="18" s="1"/>
  <c r="T37" i="18" a="1"/>
  <c r="T37" i="18" s="1"/>
  <c r="T42" i="18" a="1"/>
  <c r="T42" i="18" s="1"/>
  <c r="T35" i="18" a="1"/>
  <c r="T35" i="18" s="1"/>
  <c r="T51" i="18" a="1"/>
  <c r="T51" i="18" s="1"/>
  <c r="T54" i="18" a="1"/>
  <c r="T54" i="18" s="1"/>
  <c r="T40" i="18" a="1"/>
  <c r="T40" i="18" s="1"/>
  <c r="T43" i="18" a="1"/>
  <c r="T43" i="18" s="1"/>
  <c r="T48" i="18" a="1"/>
  <c r="T48" i="18" s="1"/>
  <c r="T161" i="18" a="1"/>
  <c r="T161" i="18" s="1"/>
  <c r="T168" i="18" a="1"/>
  <c r="T168" i="18" s="1"/>
  <c r="T33" i="18" a="1"/>
  <c r="T33" i="18" s="1"/>
  <c r="T164" i="18" a="1"/>
  <c r="T164" i="18" s="1"/>
  <c r="T31" i="18" a="1"/>
  <c r="T31" i="18" s="1"/>
  <c r="T38" i="18" a="1"/>
  <c r="T38" i="18" s="1"/>
  <c r="T46" i="18" a="1"/>
  <c r="T46" i="18" s="1"/>
  <c r="T55" i="18" a="1"/>
  <c r="T55" i="18" s="1"/>
  <c r="T49" i="18" a="1"/>
  <c r="T49" i="18" s="1"/>
  <c r="T52" i="18" a="1"/>
  <c r="T52" i="18" s="1"/>
  <c r="T157" i="18" a="1"/>
  <c r="T157" i="18" s="1"/>
  <c r="T29" i="18" a="1"/>
  <c r="T29" i="18" s="1"/>
  <c r="T36" i="18" a="1"/>
  <c r="T36" i="18" s="1"/>
  <c r="T44" i="18" a="1"/>
  <c r="T44" i="18" s="1"/>
  <c r="T163" i="18" a="1"/>
  <c r="T163" i="18" s="1"/>
  <c r="T34" i="18" a="1"/>
  <c r="T34" i="18" s="1"/>
  <c r="T156" i="18" a="1"/>
  <c r="T156" i="18" s="1"/>
  <c r="T30" i="18" a="1"/>
  <c r="T30" i="18" s="1"/>
  <c r="T39" i="18" a="1"/>
  <c r="T39" i="18" s="1"/>
  <c r="T47" i="18" a="1"/>
  <c r="T47" i="18" s="1"/>
  <c r="T50" i="18" a="1"/>
  <c r="T50" i="18" s="1"/>
  <c r="T45" i="18" a="1"/>
  <c r="T45" i="18" s="1"/>
  <c r="T61" i="18" a="1"/>
  <c r="T61" i="18" s="1"/>
  <c r="T67" i="18" a="1"/>
  <c r="T67" i="18" s="1"/>
  <c r="T69" i="18" a="1"/>
  <c r="T69" i="18" s="1"/>
  <c r="T58" i="18" a="1"/>
  <c r="T58" i="18" s="1"/>
  <c r="T59" i="18" a="1"/>
  <c r="T59" i="18" s="1"/>
  <c r="T63" i="18" a="1"/>
  <c r="T63" i="18" s="1"/>
  <c r="T41" i="18" a="1"/>
  <c r="T41" i="18" s="1"/>
  <c r="T70" i="18" a="1"/>
  <c r="T70" i="18" s="1"/>
  <c r="T57" i="18" a="1"/>
  <c r="T57" i="18" s="1"/>
  <c r="T64" i="18" a="1"/>
  <c r="T64" i="18" s="1"/>
  <c r="T32" i="18" a="1"/>
  <c r="T32" i="18" s="1"/>
  <c r="T60" i="18" a="1"/>
  <c r="T60" i="18" s="1"/>
  <c r="T66" i="18" a="1"/>
  <c r="T66" i="18" s="1"/>
  <c r="T72" i="18" a="1"/>
  <c r="T72" i="18" s="1"/>
  <c r="T73" i="18" a="1"/>
  <c r="T73" i="18" s="1"/>
  <c r="T78" i="18" a="1"/>
  <c r="T78" i="18" s="1"/>
  <c r="T79" i="18" a="1"/>
  <c r="T79" i="18" s="1"/>
  <c r="T82" i="18" a="1"/>
  <c r="T82" i="18" s="1"/>
  <c r="T87" i="18" a="1"/>
  <c r="T87" i="18" s="1"/>
  <c r="T75" i="18" a="1"/>
  <c r="T75" i="18" s="1"/>
  <c r="T80" i="18" a="1"/>
  <c r="T80" i="18" s="1"/>
  <c r="T85" i="18" a="1"/>
  <c r="T85" i="18" s="1"/>
  <c r="T86" i="18" a="1"/>
  <c r="T86" i="18" s="1"/>
  <c r="T88" i="18" a="1"/>
  <c r="T88" i="18" s="1"/>
  <c r="T53" i="18" a="1"/>
  <c r="T53" i="18" s="1"/>
  <c r="T77" i="18" a="1"/>
  <c r="T77" i="18" s="1"/>
  <c r="T83" i="18" a="1"/>
  <c r="T83" i="18" s="1"/>
  <c r="T81" i="18" a="1"/>
  <c r="T81" i="18" s="1"/>
  <c r="T84" i="18" a="1"/>
  <c r="T84" i="18" s="1"/>
  <c r="T62" i="18" a="1"/>
  <c r="T62" i="18" s="1"/>
  <c r="T65" i="18" a="1"/>
  <c r="T65" i="18" s="1"/>
  <c r="T71" i="18" a="1"/>
  <c r="T71" i="18" s="1"/>
  <c r="T56" i="18" a="1"/>
  <c r="T56" i="18" s="1"/>
  <c r="T68" i="18" a="1"/>
  <c r="T68" i="18" s="1"/>
  <c r="T76" i="18" a="1"/>
  <c r="T76" i="18" s="1"/>
  <c r="T24" i="18" a="1"/>
  <c r="T24" i="18" s="1"/>
  <c r="T74" i="18" a="1"/>
  <c r="T74" i="18" s="1"/>
  <c r="T343" i="18" l="1"/>
  <c r="T260" i="18"/>
  <c r="U256" i="18" a="1"/>
  <c r="U256" i="18" s="1"/>
  <c r="U257" i="18" a="1"/>
  <c r="U257" i="18" s="1"/>
  <c r="U258" i="18" a="1"/>
  <c r="U258" i="18" s="1"/>
  <c r="V346" i="18"/>
  <c r="U200" i="18" a="1"/>
  <c r="U200" i="18" s="1"/>
  <c r="U290" i="18" a="1"/>
  <c r="U290" i="18" s="1"/>
  <c r="U203" i="18" a="1"/>
  <c r="U203" i="18" s="1"/>
  <c r="U284" i="18" a="1"/>
  <c r="U284" i="18" s="1"/>
  <c r="U286" i="18" a="1"/>
  <c r="U286" i="18" s="1"/>
  <c r="U288" i="18" a="1"/>
  <c r="U288" i="18" s="1"/>
  <c r="U198" i="18" a="1"/>
  <c r="U198" i="18" s="1"/>
  <c r="U282" i="18" a="1"/>
  <c r="U282" i="18" s="1"/>
  <c r="U201" i="18" a="1"/>
  <c r="U201" i="18" s="1"/>
  <c r="U280" i="18" a="1"/>
  <c r="U280" i="18" s="1"/>
  <c r="U289" i="18" a="1"/>
  <c r="U289" i="18" s="1"/>
  <c r="U291" i="18" a="1"/>
  <c r="U291" i="18" s="1"/>
  <c r="U199" i="18" a="1"/>
  <c r="U199" i="18" s="1"/>
  <c r="U206" i="18" a="1"/>
  <c r="U206" i="18" s="1"/>
  <c r="U283" i="18" a="1"/>
  <c r="U283" i="18" s="1"/>
  <c r="U285" i="18" a="1"/>
  <c r="U285" i="18" s="1"/>
  <c r="U287" i="18" a="1"/>
  <c r="U287" i="18" s="1"/>
  <c r="U202" i="18" a="1"/>
  <c r="U202" i="18" s="1"/>
  <c r="U204" i="18" a="1"/>
  <c r="U204" i="18" s="1"/>
  <c r="U281" i="18" a="1"/>
  <c r="U281" i="18" s="1"/>
  <c r="U227" i="18" a="1"/>
  <c r="U227" i="18" s="1"/>
  <c r="U279" i="18" a="1"/>
  <c r="U279" i="18" s="1"/>
  <c r="U210" i="18" a="1"/>
  <c r="U210" i="18" s="1"/>
  <c r="U195" i="18" a="1"/>
  <c r="U195" i="18" s="1"/>
  <c r="U292" i="18" a="1"/>
  <c r="U292" i="18" s="1"/>
  <c r="U213" i="18" a="1"/>
  <c r="U213" i="18" s="1"/>
  <c r="U219" i="18" a="1"/>
  <c r="U219" i="18" s="1"/>
  <c r="U220" i="18" a="1"/>
  <c r="U220" i="18" s="1"/>
  <c r="U221" i="18" a="1"/>
  <c r="U221" i="18" s="1"/>
  <c r="U215" i="18" a="1"/>
  <c r="U215" i="18" s="1"/>
  <c r="U216" i="18" a="1"/>
  <c r="U216" i="18" s="1"/>
  <c r="U217" i="18" a="1"/>
  <c r="U217" i="18" s="1"/>
  <c r="U218" i="18" a="1"/>
  <c r="U218" i="18" s="1"/>
  <c r="U196" i="18" a="1"/>
  <c r="U196" i="18" s="1"/>
  <c r="U211" i="18" a="1"/>
  <c r="U211" i="18" s="1"/>
  <c r="U228" i="18" a="1"/>
  <c r="U228" i="18" s="1"/>
  <c r="U197" i="18" a="1"/>
  <c r="U197" i="18" s="1"/>
  <c r="U231" i="18" a="1"/>
  <c r="U231" i="18" s="1"/>
  <c r="U235" i="18" a="1"/>
  <c r="U235" i="18" s="1"/>
  <c r="U207" i="18" a="1"/>
  <c r="U207" i="18" s="1"/>
  <c r="U222" i="18" a="1"/>
  <c r="U222" i="18" s="1"/>
  <c r="U229" i="18" a="1"/>
  <c r="U229" i="18" s="1"/>
  <c r="U251" i="18" a="1"/>
  <c r="U251" i="18" s="1"/>
  <c r="U234" i="18" a="1"/>
  <c r="U234" i="18" s="1"/>
  <c r="U243" i="18" a="1"/>
  <c r="U243" i="18" s="1"/>
  <c r="U212" i="18" a="1"/>
  <c r="U212" i="18" s="1"/>
  <c r="U224" i="18" a="1"/>
  <c r="U224" i="18" s="1"/>
  <c r="U209" i="18" a="1"/>
  <c r="U209" i="18" s="1"/>
  <c r="U233" i="18" a="1"/>
  <c r="U233" i="18" s="1"/>
  <c r="U236" i="18" a="1"/>
  <c r="U236" i="18" s="1"/>
  <c r="U225" i="18" a="1"/>
  <c r="U225" i="18" s="1"/>
  <c r="U230" i="18" a="1"/>
  <c r="U230" i="18" s="1"/>
  <c r="U239" i="18" a="1"/>
  <c r="U239" i="18" s="1"/>
  <c r="U249" i="18" a="1"/>
  <c r="U249" i="18" s="1"/>
  <c r="U208" i="18" a="1"/>
  <c r="U208" i="18" s="1"/>
  <c r="U226" i="18" a="1"/>
  <c r="U226" i="18" s="1"/>
  <c r="U238" i="18" a="1"/>
  <c r="U238" i="18" s="1"/>
  <c r="U241" i="18" a="1"/>
  <c r="U241" i="18" s="1"/>
  <c r="U248" i="18" a="1"/>
  <c r="U248" i="18" s="1"/>
  <c r="U126" i="18" a="1"/>
  <c r="U126" i="18" s="1"/>
  <c r="U232" i="18" a="1"/>
  <c r="U232" i="18" s="1"/>
  <c r="U247" i="18" a="1"/>
  <c r="U247" i="18" s="1"/>
  <c r="U117" i="18" a="1"/>
  <c r="U117" i="18" s="1"/>
  <c r="U124" i="18" a="1"/>
  <c r="U124" i="18" s="1"/>
  <c r="U214" i="18" a="1"/>
  <c r="U214" i="18" s="1"/>
  <c r="U246" i="18" a="1"/>
  <c r="U246" i="18" s="1"/>
  <c r="U245" i="18" a="1"/>
  <c r="U245" i="18" s="1"/>
  <c r="U255" i="18" a="1"/>
  <c r="U255" i="18" s="1"/>
  <c r="U120" i="18" a="1"/>
  <c r="U120" i="18" s="1"/>
  <c r="U244" i="18" a="1"/>
  <c r="U244" i="18" s="1"/>
  <c r="U254" i="18" a="1"/>
  <c r="U254" i="18" s="1"/>
  <c r="U194" i="18" a="1"/>
  <c r="U194" i="18" s="1"/>
  <c r="U111" i="18" a="1"/>
  <c r="U111" i="18" s="1"/>
  <c r="U113" i="18" a="1"/>
  <c r="U113" i="18" s="1"/>
  <c r="U127" i="18" a="1"/>
  <c r="U127" i="18" s="1"/>
  <c r="U237" i="18" a="1"/>
  <c r="U237" i="18" s="1"/>
  <c r="U125" i="18" a="1"/>
  <c r="U125" i="18" s="1"/>
  <c r="U205" i="18" a="1"/>
  <c r="U205" i="18" s="1"/>
  <c r="U118" i="18" a="1"/>
  <c r="U118" i="18" s="1"/>
  <c r="U223" i="18" a="1"/>
  <c r="U223" i="18" s="1"/>
  <c r="U242" i="18" a="1"/>
  <c r="U242" i="18" s="1"/>
  <c r="U252" i="18" a="1"/>
  <c r="U252" i="18" s="1"/>
  <c r="U253" i="18" a="1"/>
  <c r="U253" i="18" s="1"/>
  <c r="U110" i="18" a="1"/>
  <c r="U110" i="18" s="1"/>
  <c r="U114" i="18" a="1"/>
  <c r="U114" i="18" s="1"/>
  <c r="U240" i="18" a="1"/>
  <c r="U240" i="18" s="1"/>
  <c r="U121" i="18" a="1"/>
  <c r="U121" i="18" s="1"/>
  <c r="U123" i="18" a="1"/>
  <c r="U123" i="18" s="1"/>
  <c r="U139" i="18" a="1"/>
  <c r="U139" i="18" s="1"/>
  <c r="U115" i="18" a="1"/>
  <c r="U115" i="18" s="1"/>
  <c r="U142" i="18" a="1"/>
  <c r="U142" i="18" s="1"/>
  <c r="U136" i="18" a="1"/>
  <c r="U136" i="18" s="1"/>
  <c r="U122" i="18" a="1"/>
  <c r="U122" i="18" s="1"/>
  <c r="U135" i="18" a="1"/>
  <c r="U135" i="18" s="1"/>
  <c r="U147" i="18" a="1"/>
  <c r="U147" i="18" s="1"/>
  <c r="U128" i="18" a="1"/>
  <c r="U128" i="18" s="1"/>
  <c r="U134" i="18" a="1"/>
  <c r="U134" i="18" s="1"/>
  <c r="U138" i="18" a="1"/>
  <c r="U138" i="18" s="1"/>
  <c r="U140" i="18" a="1"/>
  <c r="U140" i="18" s="1"/>
  <c r="U119" i="18" a="1"/>
  <c r="U119" i="18" s="1"/>
  <c r="U143" i="18" a="1"/>
  <c r="U143" i="18" s="1"/>
  <c r="U146" i="18" a="1"/>
  <c r="U146" i="18" s="1"/>
  <c r="U130" i="18" a="1"/>
  <c r="U130" i="18" s="1"/>
  <c r="U133" i="18" a="1"/>
  <c r="U133" i="18" s="1"/>
  <c r="U145" i="18" a="1"/>
  <c r="U145" i="18" s="1"/>
  <c r="U250" i="18" a="1"/>
  <c r="U250" i="18" s="1"/>
  <c r="U131" i="18" a="1"/>
  <c r="U131" i="18" s="1"/>
  <c r="U132" i="18" a="1"/>
  <c r="U132" i="18" s="1"/>
  <c r="U141" i="18" a="1"/>
  <c r="U141" i="18" s="1"/>
  <c r="U149" i="18" a="1"/>
  <c r="U149" i="18" s="1"/>
  <c r="U144" i="18" a="1"/>
  <c r="U144" i="18" s="1"/>
  <c r="U148" i="18" a="1"/>
  <c r="U148" i="18" s="1"/>
  <c r="U129" i="18" a="1"/>
  <c r="U129" i="18" s="1"/>
  <c r="U153" i="18" a="1"/>
  <c r="U153" i="18" s="1"/>
  <c r="U157" i="18" a="1"/>
  <c r="U157" i="18" s="1"/>
  <c r="U168" i="18" a="1"/>
  <c r="U168" i="18" s="1"/>
  <c r="U161" i="18" a="1"/>
  <c r="U161" i="18" s="1"/>
  <c r="U26" i="18" a="1"/>
  <c r="U26" i="18" s="1"/>
  <c r="U150" i="18" a="1"/>
  <c r="U150" i="18" s="1"/>
  <c r="U151" i="18" a="1"/>
  <c r="U151" i="18" s="1"/>
  <c r="U152" i="18" a="1"/>
  <c r="U152" i="18" s="1"/>
  <c r="U173" i="18" a="1"/>
  <c r="U173" i="18" s="1"/>
  <c r="U112" i="18" a="1"/>
  <c r="U112" i="18" s="1"/>
  <c r="U156" i="18" a="1"/>
  <c r="U156" i="18" s="1"/>
  <c r="U155" i="18" a="1"/>
  <c r="U155" i="18" s="1"/>
  <c r="U160" i="18" a="1"/>
  <c r="U160" i="18" s="1"/>
  <c r="U164" i="18" a="1"/>
  <c r="U164" i="18" s="1"/>
  <c r="U169" i="18" a="1"/>
  <c r="U169" i="18" s="1"/>
  <c r="U165" i="18" a="1"/>
  <c r="U165" i="18" s="1"/>
  <c r="U28" i="18" a="1"/>
  <c r="U28" i="18" s="1"/>
  <c r="U154" i="18" a="1"/>
  <c r="U154" i="18" s="1"/>
  <c r="U159" i="18" a="1"/>
  <c r="U159" i="18" s="1"/>
  <c r="U166" i="18" a="1"/>
  <c r="U166" i="18" s="1"/>
  <c r="U167" i="18" a="1"/>
  <c r="U167" i="18" s="1"/>
  <c r="U137" i="18" a="1"/>
  <c r="U137" i="18" s="1"/>
  <c r="U163" i="18" a="1"/>
  <c r="U163" i="18" s="1"/>
  <c r="U25" i="18" a="1"/>
  <c r="U25" i="18" s="1"/>
  <c r="U170" i="18" a="1"/>
  <c r="U170" i="18" s="1"/>
  <c r="U30" i="18" a="1"/>
  <c r="U30" i="18" s="1"/>
  <c r="U39" i="18" a="1"/>
  <c r="U39" i="18" s="1"/>
  <c r="U45" i="18" a="1"/>
  <c r="U45" i="18" s="1"/>
  <c r="U47" i="18" a="1"/>
  <c r="U47" i="18" s="1"/>
  <c r="U50" i="18" a="1"/>
  <c r="U50" i="18" s="1"/>
  <c r="U162" i="18" a="1"/>
  <c r="U162" i="18" s="1"/>
  <c r="U37" i="18" a="1"/>
  <c r="U37" i="18" s="1"/>
  <c r="U42" i="18" a="1"/>
  <c r="U42" i="18" s="1"/>
  <c r="U171" i="18" a="1"/>
  <c r="U171" i="18" s="1"/>
  <c r="U35" i="18" a="1"/>
  <c r="U35" i="18" s="1"/>
  <c r="U158" i="18" a="1"/>
  <c r="U158" i="18" s="1"/>
  <c r="U54" i="18" a="1"/>
  <c r="U54" i="18" s="1"/>
  <c r="U116" i="18" a="1"/>
  <c r="U116" i="18" s="1"/>
  <c r="U40" i="18" a="1"/>
  <c r="U40" i="18" s="1"/>
  <c r="U48" i="18" a="1"/>
  <c r="U48" i="18" s="1"/>
  <c r="U51" i="18" a="1"/>
  <c r="U51" i="18" s="1"/>
  <c r="U33" i="18" a="1"/>
  <c r="U33" i="18" s="1"/>
  <c r="U43" i="18" a="1"/>
  <c r="U43" i="18" s="1"/>
  <c r="U46" i="18" a="1"/>
  <c r="U46" i="18" s="1"/>
  <c r="U55" i="18" a="1"/>
  <c r="U55" i="18" s="1"/>
  <c r="U31" i="18" a="1"/>
  <c r="U31" i="18" s="1"/>
  <c r="U38" i="18" a="1"/>
  <c r="U38" i="18" s="1"/>
  <c r="U52" i="18" a="1"/>
  <c r="U52" i="18" s="1"/>
  <c r="U172" i="18" a="1"/>
  <c r="U172" i="18" s="1"/>
  <c r="U41" i="18" a="1"/>
  <c r="U41" i="18" s="1"/>
  <c r="U109" i="18" a="1"/>
  <c r="U109" i="18" s="1"/>
  <c r="U32" i="18" a="1"/>
  <c r="U32" i="18" s="1"/>
  <c r="U53" i="18" a="1"/>
  <c r="U53" i="18" s="1"/>
  <c r="U72" i="18" a="1"/>
  <c r="U72" i="18" s="1"/>
  <c r="U73" i="18" a="1"/>
  <c r="U73" i="18" s="1"/>
  <c r="U60" i="18" a="1"/>
  <c r="U60" i="18" s="1"/>
  <c r="U66" i="18" a="1"/>
  <c r="U66" i="18" s="1"/>
  <c r="U27" i="18" a="1"/>
  <c r="U27" i="18" s="1"/>
  <c r="U58" i="18" a="1"/>
  <c r="U58" i="18" s="1"/>
  <c r="U62" i="18" a="1"/>
  <c r="U62" i="18" s="1"/>
  <c r="U36" i="18" a="1"/>
  <c r="U36" i="18" s="1"/>
  <c r="U59" i="18" a="1"/>
  <c r="U59" i="18" s="1"/>
  <c r="U63" i="18" a="1"/>
  <c r="U63" i="18" s="1"/>
  <c r="U29" i="18" a="1"/>
  <c r="U29" i="18" s="1"/>
  <c r="U44" i="18" a="1"/>
  <c r="U44" i="18" s="1"/>
  <c r="U49" i="18" a="1"/>
  <c r="U49" i="18" s="1"/>
  <c r="U56" i="18" a="1"/>
  <c r="U56" i="18" s="1"/>
  <c r="U65" i="18" a="1"/>
  <c r="U65" i="18" s="1"/>
  <c r="U68" i="18" a="1"/>
  <c r="U68" i="18" s="1"/>
  <c r="U71" i="18" a="1"/>
  <c r="U71" i="18" s="1"/>
  <c r="U74" i="18" a="1"/>
  <c r="U74" i="18" s="1"/>
  <c r="U79" i="18" a="1"/>
  <c r="U79" i="18" s="1"/>
  <c r="U57" i="18" a="1"/>
  <c r="U57" i="18" s="1"/>
  <c r="U78" i="18" a="1"/>
  <c r="U78" i="18" s="1"/>
  <c r="U87" i="18" a="1"/>
  <c r="U87" i="18" s="1"/>
  <c r="U80" i="18" a="1"/>
  <c r="U80" i="18" s="1"/>
  <c r="U82" i="18" a="1"/>
  <c r="U82" i="18" s="1"/>
  <c r="U86" i="18" a="1"/>
  <c r="U86" i="18" s="1"/>
  <c r="U88" i="18" a="1"/>
  <c r="U88" i="18" s="1"/>
  <c r="U70" i="18" a="1"/>
  <c r="U70" i="18" s="1"/>
  <c r="U34" i="18" a="1"/>
  <c r="U34" i="18" s="1"/>
  <c r="U75" i="18" a="1"/>
  <c r="U75" i="18" s="1"/>
  <c r="U83" i="18" a="1"/>
  <c r="U83" i="18" s="1"/>
  <c r="U85" i="18" a="1"/>
  <c r="U85" i="18" s="1"/>
  <c r="U61" i="18" a="1"/>
  <c r="U61" i="18" s="1"/>
  <c r="U69" i="18" a="1"/>
  <c r="U69" i="18" s="1"/>
  <c r="U77" i="18" a="1"/>
  <c r="U77" i="18" s="1"/>
  <c r="U84" i="18" a="1"/>
  <c r="U84" i="18" s="1"/>
  <c r="U64" i="18" a="1"/>
  <c r="U64" i="18" s="1"/>
  <c r="U81" i="18" a="1"/>
  <c r="U81" i="18" s="1"/>
  <c r="U67" i="18" a="1"/>
  <c r="U67" i="18" s="1"/>
  <c r="U76" i="18" a="1"/>
  <c r="U76" i="18" s="1"/>
  <c r="U24" i="18" a="1"/>
  <c r="U24" i="18" s="1"/>
  <c r="U343" i="18" l="1"/>
  <c r="U260" i="18"/>
  <c r="V258" i="18" a="1"/>
  <c r="V258" i="18" s="1"/>
  <c r="V257" i="18" a="1"/>
  <c r="V257" i="18" s="1"/>
  <c r="V256" i="18" a="1"/>
  <c r="V256" i="18" s="1"/>
  <c r="W346" i="18"/>
  <c r="V197" i="18" a="1"/>
  <c r="V197" i="18" s="1"/>
  <c r="V281" i="18" a="1"/>
  <c r="V281" i="18" s="1"/>
  <c r="V200" i="18" a="1"/>
  <c r="V200" i="18" s="1"/>
  <c r="V292" i="18" a="1"/>
  <c r="V292" i="18" s="1"/>
  <c r="V284" i="18" a="1"/>
  <c r="V284" i="18" s="1"/>
  <c r="V286" i="18" a="1"/>
  <c r="V286" i="18" s="1"/>
  <c r="V288" i="18" a="1"/>
  <c r="V288" i="18" s="1"/>
  <c r="V198" i="18" a="1"/>
  <c r="V198" i="18" s="1"/>
  <c r="V282" i="18" a="1"/>
  <c r="V282" i="18" s="1"/>
  <c r="V279" i="18" a="1"/>
  <c r="V279" i="18" s="1"/>
  <c r="V196" i="18" a="1"/>
  <c r="V196" i="18" s="1"/>
  <c r="V280" i="18" a="1"/>
  <c r="V280" i="18" s="1"/>
  <c r="V289" i="18" a="1"/>
  <c r="V289" i="18" s="1"/>
  <c r="V291" i="18" a="1"/>
  <c r="V291" i="18" s="1"/>
  <c r="V283" i="18" a="1"/>
  <c r="V283" i="18" s="1"/>
  <c r="V285" i="18" a="1"/>
  <c r="V285" i="18" s="1"/>
  <c r="V287" i="18" a="1"/>
  <c r="V287" i="18" s="1"/>
  <c r="V205" i="18" a="1"/>
  <c r="V205" i="18" s="1"/>
  <c r="V207" i="18" a="1"/>
  <c r="V207" i="18" s="1"/>
  <c r="V212" i="18" a="1"/>
  <c r="V212" i="18" s="1"/>
  <c r="V222" i="18" a="1"/>
  <c r="V222" i="18" s="1"/>
  <c r="V225" i="18" a="1"/>
  <c r="V225" i="18" s="1"/>
  <c r="V214" i="18" a="1"/>
  <c r="V214" i="18" s="1"/>
  <c r="V227" i="18" a="1"/>
  <c r="V227" i="18" s="1"/>
  <c r="V199" i="18" a="1"/>
  <c r="V199" i="18" s="1"/>
  <c r="V210" i="18" a="1"/>
  <c r="V210" i="18" s="1"/>
  <c r="V229" i="18" a="1"/>
  <c r="V229" i="18" s="1"/>
  <c r="V204" i="18" a="1"/>
  <c r="V204" i="18" s="1"/>
  <c r="V224" i="18" a="1"/>
  <c r="V224" i="18" s="1"/>
  <c r="V208" i="18" a="1"/>
  <c r="V208" i="18" s="1"/>
  <c r="V213" i="18" a="1"/>
  <c r="V213" i="18" s="1"/>
  <c r="V219" i="18" a="1"/>
  <c r="V219" i="18" s="1"/>
  <c r="V220" i="18" a="1"/>
  <c r="V220" i="18" s="1"/>
  <c r="V221" i="18" a="1"/>
  <c r="V221" i="18" s="1"/>
  <c r="V201" i="18" a="1"/>
  <c r="V201" i="18" s="1"/>
  <c r="V215" i="18" a="1"/>
  <c r="V215" i="18" s="1"/>
  <c r="V216" i="18" a="1"/>
  <c r="V216" i="18" s="1"/>
  <c r="V217" i="18" a="1"/>
  <c r="V217" i="18" s="1"/>
  <c r="V218" i="18" a="1"/>
  <c r="V218" i="18" s="1"/>
  <c r="V211" i="18" a="1"/>
  <c r="V211" i="18" s="1"/>
  <c r="V226" i="18" a="1"/>
  <c r="V226" i="18" s="1"/>
  <c r="V290" i="18" a="1"/>
  <c r="V290" i="18" s="1"/>
  <c r="V202" i="18" a="1"/>
  <c r="V202" i="18" s="1"/>
  <c r="V209" i="18" a="1"/>
  <c r="V209" i="18" s="1"/>
  <c r="V206" i="18" a="1"/>
  <c r="V206" i="18" s="1"/>
  <c r="V203" i="18" a="1"/>
  <c r="V203" i="18" s="1"/>
  <c r="V238" i="18" a="1"/>
  <c r="V238" i="18" s="1"/>
  <c r="V231" i="18" a="1"/>
  <c r="V231" i="18" s="1"/>
  <c r="V241" i="18" a="1"/>
  <c r="V241" i="18" s="1"/>
  <c r="V235" i="18" a="1"/>
  <c r="V235" i="18" s="1"/>
  <c r="V251" i="18" a="1"/>
  <c r="V251" i="18" s="1"/>
  <c r="V223" i="18" a="1"/>
  <c r="V223" i="18" s="1"/>
  <c r="V234" i="18" a="1"/>
  <c r="V234" i="18" s="1"/>
  <c r="V237" i="18" a="1"/>
  <c r="V237" i="18" s="1"/>
  <c r="V240" i="18" a="1"/>
  <c r="V240" i="18" s="1"/>
  <c r="V245" i="18" a="1"/>
  <c r="V245" i="18" s="1"/>
  <c r="V228" i="18" a="1"/>
  <c r="V228" i="18" s="1"/>
  <c r="V247" i="18" a="1"/>
  <c r="V247" i="18" s="1"/>
  <c r="V233" i="18" a="1"/>
  <c r="V233" i="18" s="1"/>
  <c r="V236" i="18" a="1"/>
  <c r="V236" i="18" s="1"/>
  <c r="V232" i="18" a="1"/>
  <c r="V232" i="18" s="1"/>
  <c r="V195" i="18" a="1"/>
  <c r="V195" i="18" s="1"/>
  <c r="V248" i="18" a="1"/>
  <c r="V248" i="18" s="1"/>
  <c r="V250" i="18" a="1"/>
  <c r="V250" i="18" s="1"/>
  <c r="V239" i="18" a="1"/>
  <c r="V239" i="18" s="1"/>
  <c r="V249" i="18" a="1"/>
  <c r="V249" i="18" s="1"/>
  <c r="V112" i="18" a="1"/>
  <c r="V112" i="18" s="1"/>
  <c r="V119" i="18" a="1"/>
  <c r="V119" i="18" s="1"/>
  <c r="V126" i="18" a="1"/>
  <c r="V126" i="18" s="1"/>
  <c r="V117" i="18" a="1"/>
  <c r="V117" i="18" s="1"/>
  <c r="V124" i="18" a="1"/>
  <c r="V124" i="18" s="1"/>
  <c r="V115" i="18" a="1"/>
  <c r="V115" i="18" s="1"/>
  <c r="V122" i="18" a="1"/>
  <c r="V122" i="18" s="1"/>
  <c r="V254" i="18" a="1"/>
  <c r="V254" i="18" s="1"/>
  <c r="V255" i="18" a="1"/>
  <c r="V255" i="18" s="1"/>
  <c r="V194" i="18" a="1"/>
  <c r="V194" i="18" s="1"/>
  <c r="V111" i="18" a="1"/>
  <c r="V111" i="18" s="1"/>
  <c r="V113" i="18" a="1"/>
  <c r="V113" i="18" s="1"/>
  <c r="V120" i="18" a="1"/>
  <c r="V120" i="18" s="1"/>
  <c r="V244" i="18" a="1"/>
  <c r="V244" i="18" s="1"/>
  <c r="V125" i="18" a="1"/>
  <c r="V125" i="18" s="1"/>
  <c r="V230" i="18" a="1"/>
  <c r="V230" i="18" s="1"/>
  <c r="V116" i="18" a="1"/>
  <c r="V116" i="18" s="1"/>
  <c r="V242" i="18" a="1"/>
  <c r="V242" i="18" s="1"/>
  <c r="V253" i="18" a="1"/>
  <c r="V253" i="18" s="1"/>
  <c r="V123" i="18" a="1"/>
  <c r="V123" i="18" s="1"/>
  <c r="V110" i="18" a="1"/>
  <c r="V110" i="18" s="1"/>
  <c r="V144" i="18" a="1"/>
  <c r="V144" i="18" s="1"/>
  <c r="V148" i="18" a="1"/>
  <c r="V148" i="18" s="1"/>
  <c r="V139" i="18" a="1"/>
  <c r="V139" i="18" s="1"/>
  <c r="V136" i="18" a="1"/>
  <c r="V136" i="18" s="1"/>
  <c r="V246" i="18" a="1"/>
  <c r="V246" i="18" s="1"/>
  <c r="V135" i="18" a="1"/>
  <c r="V135" i="18" s="1"/>
  <c r="V147" i="18" a="1"/>
  <c r="V147" i="18" s="1"/>
  <c r="V151" i="18" a="1"/>
  <c r="V151" i="18" s="1"/>
  <c r="V114" i="18" a="1"/>
  <c r="V114" i="18" s="1"/>
  <c r="V127" i="18" a="1"/>
  <c r="V127" i="18" s="1"/>
  <c r="V138" i="18" a="1"/>
  <c r="V138" i="18" s="1"/>
  <c r="V140" i="18" a="1"/>
  <c r="V140" i="18" s="1"/>
  <c r="V243" i="18" a="1"/>
  <c r="V243" i="18" s="1"/>
  <c r="V128" i="18" a="1"/>
  <c r="V128" i="18" s="1"/>
  <c r="V134" i="18" a="1"/>
  <c r="V134" i="18" s="1"/>
  <c r="V143" i="18" a="1"/>
  <c r="V143" i="18" s="1"/>
  <c r="V146" i="18" a="1"/>
  <c r="V146" i="18" s="1"/>
  <c r="V252" i="18" a="1"/>
  <c r="V252" i="18" s="1"/>
  <c r="V121" i="18" a="1"/>
  <c r="V121" i="18" s="1"/>
  <c r="V130" i="18" a="1"/>
  <c r="V130" i="18" s="1"/>
  <c r="V118" i="18" a="1"/>
  <c r="V118" i="18" s="1"/>
  <c r="V129" i="18" a="1"/>
  <c r="V129" i="18" s="1"/>
  <c r="V137" i="18" a="1"/>
  <c r="V137" i="18" s="1"/>
  <c r="V149" i="18" a="1"/>
  <c r="V149" i="18" s="1"/>
  <c r="V162" i="18" a="1"/>
  <c r="V162" i="18" s="1"/>
  <c r="V153" i="18" a="1"/>
  <c r="V153" i="18" s="1"/>
  <c r="V168" i="18" a="1"/>
  <c r="V168" i="18" s="1"/>
  <c r="V157" i="18" a="1"/>
  <c r="V157" i="18" s="1"/>
  <c r="V161" i="18" a="1"/>
  <c r="V161" i="18" s="1"/>
  <c r="V26" i="18" a="1"/>
  <c r="V26" i="18" s="1"/>
  <c r="V132" i="18" a="1"/>
  <c r="V132" i="18" s="1"/>
  <c r="V171" i="18" a="1"/>
  <c r="V171" i="18" s="1"/>
  <c r="V109" i="18" a="1"/>
  <c r="V109" i="18" s="1"/>
  <c r="V27" i="18" a="1"/>
  <c r="V27" i="18" s="1"/>
  <c r="V156" i="18" a="1"/>
  <c r="V156" i="18" s="1"/>
  <c r="V131" i="18" a="1"/>
  <c r="V131" i="18" s="1"/>
  <c r="V155" i="18" a="1"/>
  <c r="V155" i="18" s="1"/>
  <c r="V160" i="18" a="1"/>
  <c r="V160" i="18" s="1"/>
  <c r="V164" i="18" a="1"/>
  <c r="V164" i="18" s="1"/>
  <c r="V169" i="18" a="1"/>
  <c r="V169" i="18" s="1"/>
  <c r="V165" i="18" a="1"/>
  <c r="V165" i="18" s="1"/>
  <c r="V28" i="18" a="1"/>
  <c r="V28" i="18" s="1"/>
  <c r="V154" i="18" a="1"/>
  <c r="V154" i="18" s="1"/>
  <c r="V166" i="18" a="1"/>
  <c r="V166" i="18" s="1"/>
  <c r="V142" i="18" a="1"/>
  <c r="V142" i="18" s="1"/>
  <c r="V158" i="18" a="1"/>
  <c r="V158" i="18" s="1"/>
  <c r="V163" i="18" a="1"/>
  <c r="V163" i="18" s="1"/>
  <c r="V172" i="18" a="1"/>
  <c r="V172" i="18" s="1"/>
  <c r="V25" i="18" a="1"/>
  <c r="V25" i="18" s="1"/>
  <c r="V159" i="18" a="1"/>
  <c r="V159" i="18" s="1"/>
  <c r="V32" i="18" a="1"/>
  <c r="V32" i="18" s="1"/>
  <c r="V53" i="18" a="1"/>
  <c r="V53" i="18" s="1"/>
  <c r="V39" i="18" a="1"/>
  <c r="V39" i="18" s="1"/>
  <c r="V45" i="18" a="1"/>
  <c r="V45" i="18" s="1"/>
  <c r="V47" i="18" a="1"/>
  <c r="V47" i="18" s="1"/>
  <c r="V50" i="18" a="1"/>
  <c r="V50" i="18" s="1"/>
  <c r="V152" i="18" a="1"/>
  <c r="V152" i="18" s="1"/>
  <c r="V30" i="18" a="1"/>
  <c r="V30" i="18" s="1"/>
  <c r="V37" i="18" a="1"/>
  <c r="V37" i="18" s="1"/>
  <c r="V42" i="18" a="1"/>
  <c r="V42" i="18" s="1"/>
  <c r="V35" i="18" a="1"/>
  <c r="V35" i="18" s="1"/>
  <c r="V54" i="18" a="1"/>
  <c r="V54" i="18" s="1"/>
  <c r="V150" i="18" a="1"/>
  <c r="V150" i="18" s="1"/>
  <c r="V173" i="18" a="1"/>
  <c r="V173" i="18" s="1"/>
  <c r="V40" i="18" a="1"/>
  <c r="V40" i="18" s="1"/>
  <c r="V48" i="18" a="1"/>
  <c r="V48" i="18" s="1"/>
  <c r="V51" i="18" a="1"/>
  <c r="V51" i="18" s="1"/>
  <c r="V145" i="18" a="1"/>
  <c r="V145" i="18" s="1"/>
  <c r="V33" i="18" a="1"/>
  <c r="V33" i="18" s="1"/>
  <c r="V170" i="18" a="1"/>
  <c r="V170" i="18" s="1"/>
  <c r="V43" i="18" a="1"/>
  <c r="V43" i="18" s="1"/>
  <c r="V46" i="18" a="1"/>
  <c r="V46" i="18" s="1"/>
  <c r="V167" i="18" a="1"/>
  <c r="V167" i="18" s="1"/>
  <c r="V29" i="18" a="1"/>
  <c r="V29" i="18" s="1"/>
  <c r="V44" i="18" a="1"/>
  <c r="V44" i="18" s="1"/>
  <c r="V49" i="18" a="1"/>
  <c r="V49" i="18" s="1"/>
  <c r="V141" i="18" a="1"/>
  <c r="V141" i="18" s="1"/>
  <c r="V34" i="18" a="1"/>
  <c r="V34" i="18" s="1"/>
  <c r="V56" i="18" a="1"/>
  <c r="V56" i="18" s="1"/>
  <c r="V55" i="18" a="1"/>
  <c r="V55" i="18" s="1"/>
  <c r="V71" i="18" a="1"/>
  <c r="V71" i="18" s="1"/>
  <c r="V74" i="18" a="1"/>
  <c r="V74" i="18" s="1"/>
  <c r="V75" i="18" a="1"/>
  <c r="V75" i="18" s="1"/>
  <c r="V76" i="18" a="1"/>
  <c r="V76" i="18" s="1"/>
  <c r="V133" i="18" a="1"/>
  <c r="V133" i="18" s="1"/>
  <c r="V65" i="18" a="1"/>
  <c r="V65" i="18" s="1"/>
  <c r="V68" i="18" a="1"/>
  <c r="V68" i="18" s="1"/>
  <c r="V73" i="18" a="1"/>
  <c r="V73" i="18" s="1"/>
  <c r="V72" i="18" a="1"/>
  <c r="V72" i="18" s="1"/>
  <c r="V38" i="18" a="1"/>
  <c r="V38" i="18" s="1"/>
  <c r="V61" i="18" a="1"/>
  <c r="V61" i="18" s="1"/>
  <c r="V67" i="18" a="1"/>
  <c r="V67" i="18" s="1"/>
  <c r="V69" i="18" a="1"/>
  <c r="V69" i="18" s="1"/>
  <c r="V31" i="18" a="1"/>
  <c r="V31" i="18" s="1"/>
  <c r="V36" i="18" a="1"/>
  <c r="V36" i="18" s="1"/>
  <c r="V41" i="18" a="1"/>
  <c r="V41" i="18" s="1"/>
  <c r="V58" i="18" a="1"/>
  <c r="V58" i="18" s="1"/>
  <c r="V59" i="18" a="1"/>
  <c r="V59" i="18" s="1"/>
  <c r="V62" i="18" a="1"/>
  <c r="V62" i="18" s="1"/>
  <c r="V64" i="18" a="1"/>
  <c r="V64" i="18" s="1"/>
  <c r="V24" i="18" a="1"/>
  <c r="V24" i="18" s="1"/>
  <c r="V79" i="18" a="1"/>
  <c r="V79" i="18" s="1"/>
  <c r="V52" i="18" a="1"/>
  <c r="V52" i="18" s="1"/>
  <c r="V57" i="18" a="1"/>
  <c r="V57" i="18" s="1"/>
  <c r="V78" i="18" a="1"/>
  <c r="V78" i="18" s="1"/>
  <c r="V60" i="18" a="1"/>
  <c r="V60" i="18" s="1"/>
  <c r="V84" i="18" a="1"/>
  <c r="V84" i="18" s="1"/>
  <c r="V86" i="18" a="1"/>
  <c r="V86" i="18" s="1"/>
  <c r="V87" i="18" a="1"/>
  <c r="V87" i="18" s="1"/>
  <c r="V83" i="18" a="1"/>
  <c r="V83" i="18" s="1"/>
  <c r="V80" i="18" a="1"/>
  <c r="V80" i="18" s="1"/>
  <c r="V82" i="18" a="1"/>
  <c r="V82" i="18" s="1"/>
  <c r="V85" i="18" a="1"/>
  <c r="V85" i="18" s="1"/>
  <c r="V88" i="18" a="1"/>
  <c r="V88" i="18" s="1"/>
  <c r="V77" i="18" a="1"/>
  <c r="V77" i="18" s="1"/>
  <c r="V63" i="18" a="1"/>
  <c r="V63" i="18" s="1"/>
  <c r="V70" i="18" a="1"/>
  <c r="V70" i="18" s="1"/>
  <c r="V66" i="18" a="1"/>
  <c r="V66" i="18" s="1"/>
  <c r="V81" i="18" a="1"/>
  <c r="V81" i="18" s="1"/>
  <c r="W256" i="18" l="1" a="1"/>
  <c r="W256" i="18" s="1"/>
  <c r="W258" i="18" a="1"/>
  <c r="W258" i="18" s="1"/>
  <c r="W257" i="18" a="1"/>
  <c r="W257" i="18" s="1"/>
  <c r="V260" i="18"/>
  <c r="V343" i="18"/>
  <c r="X346" i="18"/>
  <c r="W283" i="18" a="1"/>
  <c r="W283" i="18" s="1"/>
  <c r="W197" i="18" a="1"/>
  <c r="W197" i="18" s="1"/>
  <c r="W290" i="18" a="1"/>
  <c r="W290" i="18" s="1"/>
  <c r="W195" i="18" a="1"/>
  <c r="W195" i="18" s="1"/>
  <c r="W203" i="18" a="1"/>
  <c r="W203" i="18" s="1"/>
  <c r="W284" i="18" a="1"/>
  <c r="W284" i="18" s="1"/>
  <c r="W286" i="18" a="1"/>
  <c r="W286" i="18" s="1"/>
  <c r="W288" i="18" a="1"/>
  <c r="W288" i="18" s="1"/>
  <c r="W292" i="18" a="1"/>
  <c r="W292" i="18" s="1"/>
  <c r="W282" i="18" a="1"/>
  <c r="W282" i="18" s="1"/>
  <c r="W279" i="18" a="1"/>
  <c r="W279" i="18" s="1"/>
  <c r="W196" i="18" a="1"/>
  <c r="W196" i="18" s="1"/>
  <c r="W280" i="18" a="1"/>
  <c r="W280" i="18" s="1"/>
  <c r="W291" i="18" a="1"/>
  <c r="W291" i="18" s="1"/>
  <c r="W285" i="18" a="1"/>
  <c r="W285" i="18" s="1"/>
  <c r="W287" i="18" a="1"/>
  <c r="W287" i="18" s="1"/>
  <c r="W289" i="18" a="1"/>
  <c r="W289" i="18" s="1"/>
  <c r="W198" i="18" a="1"/>
  <c r="W198" i="18" s="1"/>
  <c r="W281" i="18" a="1"/>
  <c r="W281" i="18" s="1"/>
  <c r="W205" i="18" a="1"/>
  <c r="W205" i="18" s="1"/>
  <c r="W207" i="18" a="1"/>
  <c r="W207" i="18" s="1"/>
  <c r="W212" i="18" a="1"/>
  <c r="W212" i="18" s="1"/>
  <c r="W222" i="18" a="1"/>
  <c r="W222" i="18" s="1"/>
  <c r="W225" i="18" a="1"/>
  <c r="W225" i="18" s="1"/>
  <c r="W200" i="18" a="1"/>
  <c r="W200" i="18" s="1"/>
  <c r="W204" i="18" a="1"/>
  <c r="W204" i="18" s="1"/>
  <c r="W224" i="18" a="1"/>
  <c r="W224" i="18" s="1"/>
  <c r="W208" i="18" a="1"/>
  <c r="W208" i="18" s="1"/>
  <c r="W213" i="18" a="1"/>
  <c r="W213" i="18" s="1"/>
  <c r="W221" i="18" a="1"/>
  <c r="W221" i="18" s="1"/>
  <c r="W201" i="18" a="1"/>
  <c r="W201" i="18" s="1"/>
  <c r="W218" i="18" a="1"/>
  <c r="W218" i="18" s="1"/>
  <c r="W219" i="18" a="1"/>
  <c r="W219" i="18" s="1"/>
  <c r="W220" i="18" a="1"/>
  <c r="W220" i="18" s="1"/>
  <c r="W202" i="18" a="1"/>
  <c r="W202" i="18" s="1"/>
  <c r="W223" i="18" a="1"/>
  <c r="W223" i="18" s="1"/>
  <c r="W248" i="18" a="1"/>
  <c r="W248" i="18" s="1"/>
  <c r="W210" i="18" a="1"/>
  <c r="W210" i="18" s="1"/>
  <c r="W238" i="18" a="1"/>
  <c r="W238" i="18" s="1"/>
  <c r="W250" i="18" a="1"/>
  <c r="W250" i="18" s="1"/>
  <c r="W227" i="18" a="1"/>
  <c r="W227" i="18" s="1"/>
  <c r="W229" i="18" a="1"/>
  <c r="W229" i="18" s="1"/>
  <c r="W217" i="18" a="1"/>
  <c r="W217" i="18" s="1"/>
  <c r="W235" i="18" a="1"/>
  <c r="W235" i="18" s="1"/>
  <c r="W243" i="18" a="1"/>
  <c r="W243" i="18" s="1"/>
  <c r="W251" i="18" a="1"/>
  <c r="W251" i="18" s="1"/>
  <c r="W234" i="18" a="1"/>
  <c r="W234" i="18" s="1"/>
  <c r="W237" i="18" a="1"/>
  <c r="W237" i="18" s="1"/>
  <c r="W240" i="18" a="1"/>
  <c r="W240" i="18" s="1"/>
  <c r="W245" i="18" a="1"/>
  <c r="W245" i="18" s="1"/>
  <c r="W199" i="18" a="1"/>
  <c r="W199" i="18" s="1"/>
  <c r="W206" i="18" a="1"/>
  <c r="W206" i="18" s="1"/>
  <c r="W209" i="18" a="1"/>
  <c r="W209" i="18" s="1"/>
  <c r="W216" i="18" a="1"/>
  <c r="W216" i="18" s="1"/>
  <c r="W228" i="18" a="1"/>
  <c r="W228" i="18" s="1"/>
  <c r="W247" i="18" a="1"/>
  <c r="W247" i="18" s="1"/>
  <c r="W252" i="18" a="1"/>
  <c r="W252" i="18" s="1"/>
  <c r="W211" i="18" a="1"/>
  <c r="W211" i="18" s="1"/>
  <c r="W214" i="18" a="1"/>
  <c r="W214" i="18" s="1"/>
  <c r="W230" i="18" a="1"/>
  <c r="W230" i="18" s="1"/>
  <c r="W233" i="18" a="1"/>
  <c r="W233" i="18" s="1"/>
  <c r="W236" i="18" a="1"/>
  <c r="W236" i="18" s="1"/>
  <c r="W239" i="18" a="1"/>
  <c r="W239" i="18" s="1"/>
  <c r="W244" i="18" a="1"/>
  <c r="W244" i="18" s="1"/>
  <c r="W246" i="18" a="1"/>
  <c r="W246" i="18" s="1"/>
  <c r="W110" i="18" a="1"/>
  <c r="W110" i="18" s="1"/>
  <c r="W114" i="18" a="1"/>
  <c r="W114" i="18" s="1"/>
  <c r="W121" i="18" a="1"/>
  <c r="W121" i="18" s="1"/>
  <c r="W249" i="18" a="1"/>
  <c r="W249" i="18" s="1"/>
  <c r="W112" i="18" a="1"/>
  <c r="W112" i="18" s="1"/>
  <c r="W232" i="18" a="1"/>
  <c r="W232" i="18" s="1"/>
  <c r="W119" i="18" a="1"/>
  <c r="W119" i="18" s="1"/>
  <c r="W126" i="18" a="1"/>
  <c r="W126" i="18" s="1"/>
  <c r="W122" i="18" a="1"/>
  <c r="W122" i="18" s="1"/>
  <c r="W215" i="18" a="1"/>
  <c r="W215" i="18" s="1"/>
  <c r="W231" i="18" a="1"/>
  <c r="W231" i="18" s="1"/>
  <c r="W115" i="18" a="1"/>
  <c r="W115" i="18" s="1"/>
  <c r="W255" i="18" a="1"/>
  <c r="W255" i="18" s="1"/>
  <c r="W194" i="18" a="1"/>
  <c r="W194" i="18" s="1"/>
  <c r="W111" i="18" a="1"/>
  <c r="W111" i="18" s="1"/>
  <c r="W113" i="18" a="1"/>
  <c r="W113" i="18" s="1"/>
  <c r="W120" i="18" a="1"/>
  <c r="W120" i="18" s="1"/>
  <c r="W127" i="18" a="1"/>
  <c r="W127" i="18" s="1"/>
  <c r="W118" i="18" a="1"/>
  <c r="W118" i="18" s="1"/>
  <c r="W226" i="18" a="1"/>
  <c r="W226" i="18" s="1"/>
  <c r="W116" i="18" a="1"/>
  <c r="W116" i="18" s="1"/>
  <c r="W129" i="18" a="1"/>
  <c r="W129" i="18" s="1"/>
  <c r="W137" i="18" a="1"/>
  <c r="W137" i="18" s="1"/>
  <c r="W141" i="18" a="1"/>
  <c r="W141" i="18" s="1"/>
  <c r="W149" i="18" a="1"/>
  <c r="W149" i="18" s="1"/>
  <c r="W254" i="18" a="1"/>
  <c r="W254" i="18" s="1"/>
  <c r="W123" i="18" a="1"/>
  <c r="W123" i="18" s="1"/>
  <c r="W144" i="18" a="1"/>
  <c r="W144" i="18" s="1"/>
  <c r="W148" i="18" a="1"/>
  <c r="W148" i="18" s="1"/>
  <c r="W242" i="18" a="1"/>
  <c r="W242" i="18" s="1"/>
  <c r="W253" i="18" a="1"/>
  <c r="W253" i="18" s="1"/>
  <c r="W117" i="18" a="1"/>
  <c r="W117" i="18" s="1"/>
  <c r="W142" i="18" a="1"/>
  <c r="W142" i="18" s="1"/>
  <c r="W136" i="18" a="1"/>
  <c r="W136" i="18" s="1"/>
  <c r="W147" i="18" a="1"/>
  <c r="W147" i="18" s="1"/>
  <c r="W135" i="18" a="1"/>
  <c r="W135" i="18" s="1"/>
  <c r="W140" i="18" a="1"/>
  <c r="W140" i="18" s="1"/>
  <c r="W241" i="18" a="1"/>
  <c r="W241" i="18" s="1"/>
  <c r="W131" i="18" a="1"/>
  <c r="W131" i="18" s="1"/>
  <c r="W132" i="18" a="1"/>
  <c r="W132" i="18" s="1"/>
  <c r="W133" i="18" a="1"/>
  <c r="W133" i="18" s="1"/>
  <c r="W163" i="18" a="1"/>
  <c r="W163" i="18" s="1"/>
  <c r="W170" i="18" a="1"/>
  <c r="W170" i="18" s="1"/>
  <c r="W139" i="18" a="1"/>
  <c r="W139" i="18" s="1"/>
  <c r="W162" i="18" a="1"/>
  <c r="W162" i="18" s="1"/>
  <c r="W168" i="18" a="1"/>
  <c r="W168" i="18" s="1"/>
  <c r="W124" i="18" a="1"/>
  <c r="W124" i="18" s="1"/>
  <c r="W150" i="18" a="1"/>
  <c r="W150" i="18" s="1"/>
  <c r="W152" i="18" a="1"/>
  <c r="W152" i="18" s="1"/>
  <c r="W157" i="18" a="1"/>
  <c r="W157" i="18" s="1"/>
  <c r="W173" i="18" a="1"/>
  <c r="W173" i="18" s="1"/>
  <c r="W125" i="18" a="1"/>
  <c r="W125" i="18" s="1"/>
  <c r="W128" i="18" a="1"/>
  <c r="W128" i="18" s="1"/>
  <c r="W138" i="18" a="1"/>
  <c r="W138" i="18" s="1"/>
  <c r="W143" i="18" a="1"/>
  <c r="W143" i="18" s="1"/>
  <c r="W146" i="18" a="1"/>
  <c r="W146" i="18" s="1"/>
  <c r="W109" i="18" a="1"/>
  <c r="W109" i="18" s="1"/>
  <c r="W27" i="18" a="1"/>
  <c r="W27" i="18" s="1"/>
  <c r="W156" i="18" a="1"/>
  <c r="W156" i="18" s="1"/>
  <c r="W171" i="18" a="1"/>
  <c r="W171" i="18" s="1"/>
  <c r="W155" i="18" a="1"/>
  <c r="W155" i="18" s="1"/>
  <c r="W164" i="18" a="1"/>
  <c r="W164" i="18" s="1"/>
  <c r="W169" i="18" a="1"/>
  <c r="W169" i="18" s="1"/>
  <c r="W134" i="18" a="1"/>
  <c r="W134" i="18" s="1"/>
  <c r="W130" i="18" a="1"/>
  <c r="W130" i="18" s="1"/>
  <c r="W145" i="18" a="1"/>
  <c r="W145" i="18" s="1"/>
  <c r="W159" i="18" a="1"/>
  <c r="W159" i="18" s="1"/>
  <c r="W165" i="18" a="1"/>
  <c r="W165" i="18" s="1"/>
  <c r="W167" i="18" a="1"/>
  <c r="W167" i="18" s="1"/>
  <c r="W166" i="18" a="1"/>
  <c r="W166" i="18" s="1"/>
  <c r="W34" i="18" a="1"/>
  <c r="W34" i="18" s="1"/>
  <c r="W41" i="18" a="1"/>
  <c r="W41" i="18" s="1"/>
  <c r="W32" i="18" a="1"/>
  <c r="W32" i="18" s="1"/>
  <c r="W53" i="18" a="1"/>
  <c r="W53" i="18" s="1"/>
  <c r="W26" i="18" a="1"/>
  <c r="W26" i="18" s="1"/>
  <c r="W39" i="18" a="1"/>
  <c r="W39" i="18" s="1"/>
  <c r="W45" i="18" a="1"/>
  <c r="W45" i="18" s="1"/>
  <c r="W50" i="18" a="1"/>
  <c r="W50" i="18" s="1"/>
  <c r="W37" i="18" a="1"/>
  <c r="W37" i="18" s="1"/>
  <c r="W42" i="18" a="1"/>
  <c r="W42" i="18" s="1"/>
  <c r="W47" i="18" a="1"/>
  <c r="W47" i="18" s="1"/>
  <c r="W158" i="18" a="1"/>
  <c r="W158" i="18" s="1"/>
  <c r="W30" i="18" a="1"/>
  <c r="W30" i="18" s="1"/>
  <c r="W161" i="18" a="1"/>
  <c r="W161" i="18" s="1"/>
  <c r="W35" i="18" a="1"/>
  <c r="W35" i="18" s="1"/>
  <c r="W54" i="18" a="1"/>
  <c r="W54" i="18" s="1"/>
  <c r="W40" i="18" a="1"/>
  <c r="W40" i="18" s="1"/>
  <c r="W48" i="18" a="1"/>
  <c r="W48" i="18" s="1"/>
  <c r="W51" i="18" a="1"/>
  <c r="W51" i="18" s="1"/>
  <c r="W154" i="18" a="1"/>
  <c r="W154" i="18" s="1"/>
  <c r="W25" i="18" a="1"/>
  <c r="W25" i="18" s="1"/>
  <c r="W28" i="18" a="1"/>
  <c r="W28" i="18" s="1"/>
  <c r="W33" i="18" a="1"/>
  <c r="W33" i="18" s="1"/>
  <c r="W160" i="18" a="1"/>
  <c r="W160" i="18" s="1"/>
  <c r="W31" i="18" a="1"/>
  <c r="W31" i="18" s="1"/>
  <c r="W38" i="18" a="1"/>
  <c r="W38" i="18" s="1"/>
  <c r="W52" i="18" a="1"/>
  <c r="W52" i="18" s="1"/>
  <c r="W55" i="18" a="1"/>
  <c r="W55" i="18" s="1"/>
  <c r="W153" i="18" a="1"/>
  <c r="W153" i="18" s="1"/>
  <c r="W36" i="18" a="1"/>
  <c r="W36" i="18" s="1"/>
  <c r="W56" i="18" a="1"/>
  <c r="W56" i="18" s="1"/>
  <c r="W78" i="18" a="1"/>
  <c r="W78" i="18" s="1"/>
  <c r="W64" i="18" a="1"/>
  <c r="W64" i="18" s="1"/>
  <c r="W75" i="18" a="1"/>
  <c r="W75" i="18" s="1"/>
  <c r="W76" i="18" a="1"/>
  <c r="W76" i="18" s="1"/>
  <c r="W77" i="18" a="1"/>
  <c r="W77" i="18" s="1"/>
  <c r="W68" i="18" a="1"/>
  <c r="W68" i="18" s="1"/>
  <c r="W71" i="18" a="1"/>
  <c r="W71" i="18" s="1"/>
  <c r="W74" i="18" a="1"/>
  <c r="W74" i="18" s="1"/>
  <c r="W43" i="18" a="1"/>
  <c r="W43" i="18" s="1"/>
  <c r="W60" i="18" a="1"/>
  <c r="W60" i="18" s="1"/>
  <c r="W66" i="18" a="1"/>
  <c r="W66" i="18" s="1"/>
  <c r="W151" i="18" a="1"/>
  <c r="W151" i="18" s="1"/>
  <c r="W46" i="18" a="1"/>
  <c r="W46" i="18" s="1"/>
  <c r="W61" i="18" a="1"/>
  <c r="W61" i="18" s="1"/>
  <c r="W67" i="18" a="1"/>
  <c r="W67" i="18" s="1"/>
  <c r="W69" i="18" a="1"/>
  <c r="W69" i="18" s="1"/>
  <c r="W58" i="18" a="1"/>
  <c r="W58" i="18" s="1"/>
  <c r="W172" i="18" a="1"/>
  <c r="W172" i="18" s="1"/>
  <c r="W57" i="18" a="1"/>
  <c r="W57" i="18" s="1"/>
  <c r="W63" i="18" a="1"/>
  <c r="W63" i="18" s="1"/>
  <c r="W70" i="18" a="1"/>
  <c r="W70" i="18" s="1"/>
  <c r="W81" i="18" a="1"/>
  <c r="W81" i="18" s="1"/>
  <c r="W24" i="18" a="1"/>
  <c r="W24" i="18" s="1"/>
  <c r="W79" i="18" a="1"/>
  <c r="W79" i="18" s="1"/>
  <c r="W88" i="18" a="1"/>
  <c r="W88" i="18" s="1"/>
  <c r="W80" i="18" a="1"/>
  <c r="W80" i="18" s="1"/>
  <c r="W44" i="18" a="1"/>
  <c r="W44" i="18" s="1"/>
  <c r="W86" i="18" a="1"/>
  <c r="W86" i="18" s="1"/>
  <c r="W87" i="18" a="1"/>
  <c r="W87" i="18" s="1"/>
  <c r="W59" i="18" a="1"/>
  <c r="W59" i="18" s="1"/>
  <c r="W62" i="18" a="1"/>
  <c r="W62" i="18" s="1"/>
  <c r="W82" i="18" a="1"/>
  <c r="W82" i="18" s="1"/>
  <c r="W84" i="18" a="1"/>
  <c r="W84" i="18" s="1"/>
  <c r="W85" i="18" a="1"/>
  <c r="W85" i="18" s="1"/>
  <c r="W83" i="18" a="1"/>
  <c r="W83" i="18" s="1"/>
  <c r="W65" i="18" a="1"/>
  <c r="W65" i="18" s="1"/>
  <c r="W72" i="18" a="1"/>
  <c r="W72" i="18" s="1"/>
  <c r="W73" i="18" a="1"/>
  <c r="W73" i="18" s="1"/>
  <c r="W29" i="18" a="1"/>
  <c r="W29" i="18" s="1"/>
  <c r="W49" i="18" a="1"/>
  <c r="W49" i="18" s="1"/>
  <c r="W343" i="18" l="1"/>
  <c r="X256" i="18" a="1"/>
  <c r="X256" i="18" s="1"/>
  <c r="X258" i="18" a="1"/>
  <c r="X258" i="18" s="1"/>
  <c r="X257" i="18" a="1"/>
  <c r="X257" i="18" s="1"/>
  <c r="W260" i="18"/>
  <c r="Y346" i="18"/>
  <c r="X285" i="18" a="1"/>
  <c r="X285" i="18" s="1"/>
  <c r="X287" i="18" a="1"/>
  <c r="X287" i="18" s="1"/>
  <c r="X289" i="18" a="1"/>
  <c r="X289" i="18" s="1"/>
  <c r="X199" i="18" a="1"/>
  <c r="X199" i="18" s="1"/>
  <c r="X202" i="18" a="1"/>
  <c r="X202" i="18" s="1"/>
  <c r="X283" i="18" a="1"/>
  <c r="X283" i="18" s="1"/>
  <c r="X204" i="18" a="1"/>
  <c r="X204" i="18" s="1"/>
  <c r="X281" i="18" a="1"/>
  <c r="X281" i="18" s="1"/>
  <c r="X290" i="18" a="1"/>
  <c r="X290" i="18" s="1"/>
  <c r="X203" i="18" a="1"/>
  <c r="X203" i="18" s="1"/>
  <c r="X284" i="18" a="1"/>
  <c r="X284" i="18" s="1"/>
  <c r="X288" i="18" a="1"/>
  <c r="X288" i="18" s="1"/>
  <c r="X286" i="18" a="1"/>
  <c r="X286" i="18" s="1"/>
  <c r="X292" i="18" a="1"/>
  <c r="X292" i="18" s="1"/>
  <c r="X282" i="18" a="1"/>
  <c r="X282" i="18" s="1"/>
  <c r="X198" i="18" a="1"/>
  <c r="X198" i="18" s="1"/>
  <c r="X201" i="18" a="1"/>
  <c r="X201" i="18" s="1"/>
  <c r="X280" i="18" a="1"/>
  <c r="X280" i="18" s="1"/>
  <c r="X291" i="18" a="1"/>
  <c r="X291" i="18" s="1"/>
  <c r="X206" i="18" a="1"/>
  <c r="X206" i="18" s="1"/>
  <c r="X209" i="18" a="1"/>
  <c r="X209" i="18" s="1"/>
  <c r="X279" i="18" a="1"/>
  <c r="X279" i="18" s="1"/>
  <c r="X205" i="18" a="1"/>
  <c r="X205" i="18" s="1"/>
  <c r="X207" i="18" a="1"/>
  <c r="X207" i="18" s="1"/>
  <c r="X212" i="18" a="1"/>
  <c r="X212" i="18" s="1"/>
  <c r="X195" i="18" a="1"/>
  <c r="X195" i="18" s="1"/>
  <c r="X214" i="18" a="1"/>
  <c r="X214" i="18" s="1"/>
  <c r="X227" i="18" a="1"/>
  <c r="X227" i="18" s="1"/>
  <c r="X200" i="18" a="1"/>
  <c r="X200" i="18" s="1"/>
  <c r="X210" i="18" a="1"/>
  <c r="X210" i="18" s="1"/>
  <c r="X196" i="18" a="1"/>
  <c r="X196" i="18" s="1"/>
  <c r="X208" i="18" a="1"/>
  <c r="X208" i="18" s="1"/>
  <c r="X213" i="18" a="1"/>
  <c r="X213" i="18" s="1"/>
  <c r="X221" i="18" a="1"/>
  <c r="X221" i="18" s="1"/>
  <c r="X211" i="18" a="1"/>
  <c r="X211" i="18" s="1"/>
  <c r="X215" i="18" a="1"/>
  <c r="X215" i="18" s="1"/>
  <c r="X216" i="18" a="1"/>
  <c r="X216" i="18" s="1"/>
  <c r="X217" i="18" a="1"/>
  <c r="X217" i="18" s="1"/>
  <c r="X197" i="18" a="1"/>
  <c r="X197" i="18" s="1"/>
  <c r="X228" i="18" a="1"/>
  <c r="X228" i="18" s="1"/>
  <c r="X219" i="18" a="1"/>
  <c r="X219" i="18" s="1"/>
  <c r="X220" i="18" a="1"/>
  <c r="X220" i="18" s="1"/>
  <c r="X244" i="18" a="1"/>
  <c r="X244" i="18" s="1"/>
  <c r="X246" i="18" a="1"/>
  <c r="X246" i="18" s="1"/>
  <c r="X248" i="18" a="1"/>
  <c r="X248" i="18" s="1"/>
  <c r="X218" i="18" a="1"/>
  <c r="X218" i="18" s="1"/>
  <c r="X222" i="18" a="1"/>
  <c r="X222" i="18" s="1"/>
  <c r="X238" i="18" a="1"/>
  <c r="X238" i="18" s="1"/>
  <c r="X250" i="18" a="1"/>
  <c r="X250" i="18" s="1"/>
  <c r="X231" i="18" a="1"/>
  <c r="X231" i="18" s="1"/>
  <c r="X241" i="18" a="1"/>
  <c r="X241" i="18" s="1"/>
  <c r="X223" i="18" a="1"/>
  <c r="X223" i="18" s="1"/>
  <c r="X224" i="18" a="1"/>
  <c r="X224" i="18" s="1"/>
  <c r="X235" i="18" a="1"/>
  <c r="X235" i="18" s="1"/>
  <c r="X237" i="18" a="1"/>
  <c r="X237" i="18" s="1"/>
  <c r="X243" i="18" a="1"/>
  <c r="X243" i="18" s="1"/>
  <c r="X245" i="18" a="1"/>
  <c r="X245" i="18" s="1"/>
  <c r="X234" i="18" a="1"/>
  <c r="X234" i="18" s="1"/>
  <c r="X240" i="18" a="1"/>
  <c r="X240" i="18" s="1"/>
  <c r="X247" i="18" a="1"/>
  <c r="X247" i="18" s="1"/>
  <c r="X226" i="18" a="1"/>
  <c r="X226" i="18" s="1"/>
  <c r="X232" i="18" a="1"/>
  <c r="X232" i="18" s="1"/>
  <c r="X233" i="18" a="1"/>
  <c r="X233" i="18" s="1"/>
  <c r="X236" i="18" a="1"/>
  <c r="X236" i="18" s="1"/>
  <c r="X242" i="18" a="1"/>
  <c r="X242" i="18" s="1"/>
  <c r="X249" i="18" a="1"/>
  <c r="X249" i="18" s="1"/>
  <c r="X251" i="18" a="1"/>
  <c r="X251" i="18" s="1"/>
  <c r="X252" i="18" a="1"/>
  <c r="X252" i="18" s="1"/>
  <c r="X253" i="18" a="1"/>
  <c r="X253" i="18" s="1"/>
  <c r="X123" i="18" a="1"/>
  <c r="X123" i="18" s="1"/>
  <c r="X239" i="18" a="1"/>
  <c r="X239" i="18" s="1"/>
  <c r="X110" i="18" a="1"/>
  <c r="X110" i="18" s="1"/>
  <c r="X114" i="18" a="1"/>
  <c r="X114" i="18" s="1"/>
  <c r="X121" i="18" a="1"/>
  <c r="X121" i="18" s="1"/>
  <c r="X229" i="18" a="1"/>
  <c r="X229" i="18" s="1"/>
  <c r="X117" i="18" a="1"/>
  <c r="X117" i="18" s="1"/>
  <c r="X225" i="18" a="1"/>
  <c r="X225" i="18" s="1"/>
  <c r="X124" i="18" a="1"/>
  <c r="X124" i="18" s="1"/>
  <c r="X122" i="18" a="1"/>
  <c r="X122" i="18" s="1"/>
  <c r="X115" i="18" a="1"/>
  <c r="X115" i="18" s="1"/>
  <c r="X194" i="18" a="1"/>
  <c r="X194" i="18" s="1"/>
  <c r="X120" i="18" a="1"/>
  <c r="X120" i="18" s="1"/>
  <c r="X230" i="18" a="1"/>
  <c r="X230" i="18" s="1"/>
  <c r="X254" i="18" a="1"/>
  <c r="X254" i="18" s="1"/>
  <c r="X118" i="18" a="1"/>
  <c r="X118" i="18" s="1"/>
  <c r="X125" i="18" a="1"/>
  <c r="X125" i="18" s="1"/>
  <c r="X150" i="18" a="1"/>
  <c r="X150" i="18" s="1"/>
  <c r="X129" i="18" a="1"/>
  <c r="X129" i="18" s="1"/>
  <c r="X131" i="18" a="1"/>
  <c r="X131" i="18" s="1"/>
  <c r="X132" i="18" a="1"/>
  <c r="X132" i="18" s="1"/>
  <c r="X141" i="18" a="1"/>
  <c r="X141" i="18" s="1"/>
  <c r="X137" i="18" a="1"/>
  <c r="X137" i="18" s="1"/>
  <c r="X149" i="18" a="1"/>
  <c r="X149" i="18" s="1"/>
  <c r="X112" i="18" a="1"/>
  <c r="X112" i="18" s="1"/>
  <c r="X139" i="18" a="1"/>
  <c r="X139" i="18" s="1"/>
  <c r="X144" i="18" a="1"/>
  <c r="X144" i="18" s="1"/>
  <c r="X142" i="18" a="1"/>
  <c r="X142" i="18" s="1"/>
  <c r="X126" i="18" a="1"/>
  <c r="X126" i="18" s="1"/>
  <c r="X136" i="18" a="1"/>
  <c r="X136" i="18" s="1"/>
  <c r="X119" i="18" a="1"/>
  <c r="X119" i="18" s="1"/>
  <c r="X127" i="18" a="1"/>
  <c r="X127" i="18" s="1"/>
  <c r="X151" i="18" a="1"/>
  <c r="X151" i="18" s="1"/>
  <c r="X116" i="18" a="1"/>
  <c r="X116" i="18" s="1"/>
  <c r="X128" i="18" a="1"/>
  <c r="X128" i="18" s="1"/>
  <c r="X140" i="18" a="1"/>
  <c r="X140" i="18" s="1"/>
  <c r="X143" i="18" a="1"/>
  <c r="X143" i="18" s="1"/>
  <c r="X146" i="18" a="1"/>
  <c r="X146" i="18" s="1"/>
  <c r="X255" i="18" a="1"/>
  <c r="X255" i="18" s="1"/>
  <c r="X113" i="18" a="1"/>
  <c r="X113" i="18" s="1"/>
  <c r="X130" i="18" a="1"/>
  <c r="X130" i="18" s="1"/>
  <c r="X133" i="18" a="1"/>
  <c r="X133" i="18" s="1"/>
  <c r="X145" i="18" a="1"/>
  <c r="X145" i="18" s="1"/>
  <c r="X154" i="18" a="1"/>
  <c r="X154" i="18" s="1"/>
  <c r="X172" i="18" a="1"/>
  <c r="X172" i="18" s="1"/>
  <c r="X25" i="18" a="1"/>
  <c r="X25" i="18" s="1"/>
  <c r="X158" i="18" a="1"/>
  <c r="X158" i="18" s="1"/>
  <c r="X163" i="18" a="1"/>
  <c r="X163" i="18" s="1"/>
  <c r="X111" i="18" a="1"/>
  <c r="X111" i="18" s="1"/>
  <c r="X147" i="18" a="1"/>
  <c r="X147" i="18" s="1"/>
  <c r="X170" i="18" a="1"/>
  <c r="X170" i="18" s="1"/>
  <c r="X153" i="18" a="1"/>
  <c r="X153" i="18" s="1"/>
  <c r="X26" i="18" a="1"/>
  <c r="X26" i="18" s="1"/>
  <c r="X135" i="18" a="1"/>
  <c r="X135" i="18" s="1"/>
  <c r="X152" i="18" a="1"/>
  <c r="X152" i="18" s="1"/>
  <c r="X157" i="18" a="1"/>
  <c r="X157" i="18" s="1"/>
  <c r="X161" i="18" a="1"/>
  <c r="X161" i="18" s="1"/>
  <c r="X173" i="18" a="1"/>
  <c r="X173" i="18" s="1"/>
  <c r="X138" i="18" a="1"/>
  <c r="X138" i="18" s="1"/>
  <c r="X109" i="18" a="1"/>
  <c r="X109" i="18" s="1"/>
  <c r="X27" i="18" a="1"/>
  <c r="X27" i="18" s="1"/>
  <c r="X156" i="18" a="1"/>
  <c r="X156" i="18" s="1"/>
  <c r="X171" i="18" a="1"/>
  <c r="X171" i="18" s="1"/>
  <c r="X134" i="18" a="1"/>
  <c r="X134" i="18" s="1"/>
  <c r="X160" i="18" a="1"/>
  <c r="X160" i="18" s="1"/>
  <c r="X164" i="18" a="1"/>
  <c r="X164" i="18" s="1"/>
  <c r="X148" i="18" a="1"/>
  <c r="X148" i="18" s="1"/>
  <c r="X165" i="18" a="1"/>
  <c r="X165" i="18" s="1"/>
  <c r="X167" i="18" a="1"/>
  <c r="X167" i="18" s="1"/>
  <c r="X169" i="18" a="1"/>
  <c r="X169" i="18" s="1"/>
  <c r="X36" i="18" a="1"/>
  <c r="X36" i="18" s="1"/>
  <c r="X159" i="18" a="1"/>
  <c r="X159" i="18" s="1"/>
  <c r="X166" i="18" a="1"/>
  <c r="X166" i="18" s="1"/>
  <c r="X34" i="18" a="1"/>
  <c r="X34" i="18" s="1"/>
  <c r="X41" i="18" a="1"/>
  <c r="X41" i="18" s="1"/>
  <c r="X56" i="18" a="1"/>
  <c r="X56" i="18" s="1"/>
  <c r="X162" i="18" a="1"/>
  <c r="X162" i="18" s="1"/>
  <c r="X32" i="18" a="1"/>
  <c r="X32" i="18" s="1"/>
  <c r="X53" i="18" a="1"/>
  <c r="X53" i="18" s="1"/>
  <c r="X155" i="18" a="1"/>
  <c r="X155" i="18" s="1"/>
  <c r="X39" i="18" a="1"/>
  <c r="X39" i="18" s="1"/>
  <c r="X45" i="18" a="1"/>
  <c r="X45" i="18" s="1"/>
  <c r="X50" i="18" a="1"/>
  <c r="X50" i="18" s="1"/>
  <c r="X37" i="18" a="1"/>
  <c r="X37" i="18" s="1"/>
  <c r="X42" i="18" a="1"/>
  <c r="X42" i="18" s="1"/>
  <c r="X47" i="18" a="1"/>
  <c r="X47" i="18" s="1"/>
  <c r="X168" i="18" a="1"/>
  <c r="X168" i="18" s="1"/>
  <c r="X30" i="18" a="1"/>
  <c r="X30" i="18" s="1"/>
  <c r="X54" i="18" a="1"/>
  <c r="X54" i="18" s="1"/>
  <c r="X35" i="18" a="1"/>
  <c r="X35" i="18" s="1"/>
  <c r="X51" i="18" a="1"/>
  <c r="X51" i="18" s="1"/>
  <c r="X43" i="18" a="1"/>
  <c r="X43" i="18" s="1"/>
  <c r="X29" i="18" a="1"/>
  <c r="X29" i="18" s="1"/>
  <c r="X44" i="18" a="1"/>
  <c r="X44" i="18" s="1"/>
  <c r="X49" i="18" a="1"/>
  <c r="X49" i="18" s="1"/>
  <c r="X57" i="18" a="1"/>
  <c r="X57" i="18" s="1"/>
  <c r="X79" i="18" a="1"/>
  <c r="X79" i="18" s="1"/>
  <c r="X80" i="18" a="1"/>
  <c r="X80" i="18" s="1"/>
  <c r="X81" i="18" a="1"/>
  <c r="X81" i="18" s="1"/>
  <c r="X55" i="18" a="1"/>
  <c r="X55" i="18" s="1"/>
  <c r="X63" i="18" a="1"/>
  <c r="X63" i="18" s="1"/>
  <c r="X70" i="18" a="1"/>
  <c r="X70" i="18" s="1"/>
  <c r="X78" i="18" a="1"/>
  <c r="X78" i="18" s="1"/>
  <c r="X40" i="18" a="1"/>
  <c r="X40" i="18" s="1"/>
  <c r="X76" i="18" a="1"/>
  <c r="X76" i="18" s="1"/>
  <c r="X77" i="18" a="1"/>
  <c r="X77" i="18" s="1"/>
  <c r="X33" i="18" a="1"/>
  <c r="X33" i="18" s="1"/>
  <c r="X48" i="18" a="1"/>
  <c r="X48" i="18" s="1"/>
  <c r="X68" i="18" a="1"/>
  <c r="X68" i="18" s="1"/>
  <c r="X73" i="18" a="1"/>
  <c r="X73" i="18" s="1"/>
  <c r="X74" i="18" a="1"/>
  <c r="X74" i="18" s="1"/>
  <c r="X38" i="18" a="1"/>
  <c r="X38" i="18" s="1"/>
  <c r="X65" i="18" a="1"/>
  <c r="X65" i="18" s="1"/>
  <c r="X72" i="18" a="1"/>
  <c r="X72" i="18" s="1"/>
  <c r="X28" i="18" a="1"/>
  <c r="X28" i="18" s="1"/>
  <c r="X31" i="18" a="1"/>
  <c r="X31" i="18" s="1"/>
  <c r="X46" i="18" a="1"/>
  <c r="X46" i="18" s="1"/>
  <c r="X60" i="18" a="1"/>
  <c r="X60" i="18" s="1"/>
  <c r="X66" i="18" a="1"/>
  <c r="X66" i="18" s="1"/>
  <c r="X69" i="18" a="1"/>
  <c r="X69" i="18" s="1"/>
  <c r="X52" i="18" a="1"/>
  <c r="X52" i="18" s="1"/>
  <c r="X59" i="18" a="1"/>
  <c r="X59" i="18" s="1"/>
  <c r="X62" i="18" a="1"/>
  <c r="X62" i="18" s="1"/>
  <c r="X58" i="18" a="1"/>
  <c r="X58" i="18" s="1"/>
  <c r="X24" i="18" a="1"/>
  <c r="X24" i="18" s="1"/>
  <c r="X87" i="18" a="1"/>
  <c r="X87" i="18" s="1"/>
  <c r="X75" i="18" a="1"/>
  <c r="X75" i="18" s="1"/>
  <c r="X61" i="18" a="1"/>
  <c r="X61" i="18" s="1"/>
  <c r="X86" i="18" a="1"/>
  <c r="X86" i="18" s="1"/>
  <c r="X88" i="18" a="1"/>
  <c r="X88" i="18" s="1"/>
  <c r="X84" i="18" a="1"/>
  <c r="X84" i="18" s="1"/>
  <c r="X64" i="18" a="1"/>
  <c r="X64" i="18" s="1"/>
  <c r="X71" i="18" a="1"/>
  <c r="X71" i="18" s="1"/>
  <c r="X82" i="18" a="1"/>
  <c r="X82" i="18" s="1"/>
  <c r="X83" i="18" a="1"/>
  <c r="X83" i="18" s="1"/>
  <c r="X85" i="18" a="1"/>
  <c r="X85" i="18" s="1"/>
  <c r="X67" i="18" a="1"/>
  <c r="X67" i="18" s="1"/>
  <c r="X260" i="18" l="1"/>
  <c r="Y257" i="18" a="1"/>
  <c r="Y257" i="18" s="1"/>
  <c r="Y256" i="18" a="1"/>
  <c r="Y256" i="18" s="1"/>
  <c r="Y258" i="18" a="1"/>
  <c r="Y258" i="18" s="1"/>
  <c r="X343" i="18"/>
  <c r="Z346" i="18"/>
  <c r="Y280" i="18" a="1"/>
  <c r="Y280" i="18" s="1"/>
  <c r="Y285" i="18" a="1"/>
  <c r="Y285" i="18" s="1"/>
  <c r="Y287" i="18" a="1"/>
  <c r="Y287" i="18" s="1"/>
  <c r="Y289" i="18" a="1"/>
  <c r="Y289" i="18" s="1"/>
  <c r="Y291" i="18" a="1"/>
  <c r="Y291" i="18" s="1"/>
  <c r="Y199" i="18" a="1"/>
  <c r="Y199" i="18" s="1"/>
  <c r="Y202" i="18" a="1"/>
  <c r="Y202" i="18" s="1"/>
  <c r="Y281" i="18" a="1"/>
  <c r="Y281" i="18" s="1"/>
  <c r="Y200" i="18" a="1"/>
  <c r="Y200" i="18" s="1"/>
  <c r="Y290" i="18" a="1"/>
  <c r="Y290" i="18" s="1"/>
  <c r="Y284" i="18" a="1"/>
  <c r="Y284" i="18" s="1"/>
  <c r="Y286" i="18" a="1"/>
  <c r="Y286" i="18" s="1"/>
  <c r="Y288" i="18" a="1"/>
  <c r="Y288" i="18" s="1"/>
  <c r="Y292" i="18" a="1"/>
  <c r="Y292" i="18" s="1"/>
  <c r="Y282" i="18" a="1"/>
  <c r="Y282" i="18" s="1"/>
  <c r="Y198" i="18" a="1"/>
  <c r="Y198" i="18" s="1"/>
  <c r="Y223" i="18" a="1"/>
  <c r="Y223" i="18" s="1"/>
  <c r="Y203" i="18" a="1"/>
  <c r="Y203" i="18" s="1"/>
  <c r="Y206" i="18" a="1"/>
  <c r="Y206" i="18" s="1"/>
  <c r="Y209" i="18" a="1"/>
  <c r="Y209" i="18" s="1"/>
  <c r="Y222" i="18" a="1"/>
  <c r="Y222" i="18" s="1"/>
  <c r="Y225" i="18" a="1"/>
  <c r="Y225" i="18" s="1"/>
  <c r="Y195" i="18" a="1"/>
  <c r="Y195" i="18" s="1"/>
  <c r="Y214" i="18" a="1"/>
  <c r="Y214" i="18" s="1"/>
  <c r="Y204" i="18" a="1"/>
  <c r="Y204" i="18" s="1"/>
  <c r="Y210" i="18" a="1"/>
  <c r="Y210" i="18" s="1"/>
  <c r="Y283" i="18" a="1"/>
  <c r="Y283" i="18" s="1"/>
  <c r="Y217" i="18" a="1"/>
  <c r="Y217" i="18" s="1"/>
  <c r="Y218" i="18" a="1"/>
  <c r="Y218" i="18" s="1"/>
  <c r="Y219" i="18" a="1"/>
  <c r="Y219" i="18" s="1"/>
  <c r="Y226" i="18" a="1"/>
  <c r="Y226" i="18" s="1"/>
  <c r="Y279" i="18" a="1"/>
  <c r="Y279" i="18" s="1"/>
  <c r="Y232" i="18" a="1"/>
  <c r="Y232" i="18" s="1"/>
  <c r="Y233" i="18" a="1"/>
  <c r="Y233" i="18" s="1"/>
  <c r="Y236" i="18" a="1"/>
  <c r="Y236" i="18" s="1"/>
  <c r="Y242" i="18" a="1"/>
  <c r="Y242" i="18" s="1"/>
  <c r="Y213" i="18" a="1"/>
  <c r="Y213" i="18" s="1"/>
  <c r="Y220" i="18" a="1"/>
  <c r="Y220" i="18" s="1"/>
  <c r="Y244" i="18" a="1"/>
  <c r="Y244" i="18" s="1"/>
  <c r="Y249" i="18" a="1"/>
  <c r="Y249" i="18" s="1"/>
  <c r="Y207" i="18" a="1"/>
  <c r="Y207" i="18" s="1"/>
  <c r="Y221" i="18" a="1"/>
  <c r="Y221" i="18" s="1"/>
  <c r="Y246" i="18" a="1"/>
  <c r="Y246" i="18" s="1"/>
  <c r="Y248" i="18" a="1"/>
  <c r="Y248" i="18" s="1"/>
  <c r="Y201" i="18" a="1"/>
  <c r="Y201" i="18" s="1"/>
  <c r="Y196" i="18" a="1"/>
  <c r="Y196" i="18" s="1"/>
  <c r="Y227" i="18" a="1"/>
  <c r="Y227" i="18" s="1"/>
  <c r="Y250" i="18" a="1"/>
  <c r="Y250" i="18" s="1"/>
  <c r="Y212" i="18" a="1"/>
  <c r="Y212" i="18" s="1"/>
  <c r="Y229" i="18" a="1"/>
  <c r="Y229" i="18" s="1"/>
  <c r="Y231" i="18" a="1"/>
  <c r="Y231" i="18" s="1"/>
  <c r="Y241" i="18" a="1"/>
  <c r="Y241" i="18" s="1"/>
  <c r="Y224" i="18" a="1"/>
  <c r="Y224" i="18" s="1"/>
  <c r="Y216" i="18" a="1"/>
  <c r="Y216" i="18" s="1"/>
  <c r="Y228" i="18" a="1"/>
  <c r="Y228" i="18" s="1"/>
  <c r="Y235" i="18" a="1"/>
  <c r="Y235" i="18" s="1"/>
  <c r="Y243" i="18" a="1"/>
  <c r="Y243" i="18" s="1"/>
  <c r="Y245" i="18" a="1"/>
  <c r="Y245" i="18" s="1"/>
  <c r="Y251" i="18" a="1"/>
  <c r="Y251" i="18" s="1"/>
  <c r="Y211" i="18" a="1"/>
  <c r="Y211" i="18" s="1"/>
  <c r="Y215" i="18" a="1"/>
  <c r="Y215" i="18" s="1"/>
  <c r="Y234" i="18" a="1"/>
  <c r="Y234" i="18" s="1"/>
  <c r="Y205" i="18" a="1"/>
  <c r="Y205" i="18" s="1"/>
  <c r="Y230" i="18" a="1"/>
  <c r="Y230" i="18" s="1"/>
  <c r="Y239" i="18" a="1"/>
  <c r="Y239" i="18" s="1"/>
  <c r="Y240" i="18" a="1"/>
  <c r="Y240" i="18" s="1"/>
  <c r="Y116" i="18" a="1"/>
  <c r="Y116" i="18" s="1"/>
  <c r="Y125" i="18" a="1"/>
  <c r="Y125" i="18" s="1"/>
  <c r="Y208" i="18" a="1"/>
  <c r="Y208" i="18" s="1"/>
  <c r="Y252" i="18" a="1"/>
  <c r="Y252" i="18" s="1"/>
  <c r="Y123" i="18" a="1"/>
  <c r="Y123" i="18" s="1"/>
  <c r="Y247" i="18" a="1"/>
  <c r="Y247" i="18" s="1"/>
  <c r="Y253" i="18" a="1"/>
  <c r="Y253" i="18" s="1"/>
  <c r="Y110" i="18" a="1"/>
  <c r="Y110" i="18" s="1"/>
  <c r="Y114" i="18" a="1"/>
  <c r="Y114" i="18" s="1"/>
  <c r="Y121" i="18" a="1"/>
  <c r="Y121" i="18" s="1"/>
  <c r="Y238" i="18" a="1"/>
  <c r="Y238" i="18" s="1"/>
  <c r="Y112" i="18" a="1"/>
  <c r="Y112" i="18" s="1"/>
  <c r="Y119" i="18" a="1"/>
  <c r="Y119" i="18" s="1"/>
  <c r="Y126" i="18" a="1"/>
  <c r="Y126" i="18" s="1"/>
  <c r="Y117" i="18" a="1"/>
  <c r="Y117" i="18" s="1"/>
  <c r="Y124" i="18" a="1"/>
  <c r="Y124" i="18" s="1"/>
  <c r="Y237" i="18" a="1"/>
  <c r="Y237" i="18" s="1"/>
  <c r="Y122" i="18" a="1"/>
  <c r="Y122" i="18" s="1"/>
  <c r="Y197" i="18" a="1"/>
  <c r="Y197" i="18" s="1"/>
  <c r="Y255" i="18" a="1"/>
  <c r="Y255" i="18" s="1"/>
  <c r="Y113" i="18" a="1"/>
  <c r="Y113" i="18" s="1"/>
  <c r="Y111" i="18" a="1"/>
  <c r="Y111" i="18" s="1"/>
  <c r="Y120" i="18" a="1"/>
  <c r="Y120" i="18" s="1"/>
  <c r="Y118" i="18" a="1"/>
  <c r="Y118" i="18" s="1"/>
  <c r="Y130" i="18" a="1"/>
  <c r="Y130" i="18" s="1"/>
  <c r="Y133" i="18" a="1"/>
  <c r="Y133" i="18" s="1"/>
  <c r="Y145" i="18" a="1"/>
  <c r="Y145" i="18" s="1"/>
  <c r="Y150" i="18" a="1"/>
  <c r="Y150" i="18" s="1"/>
  <c r="Y254" i="18" a="1"/>
  <c r="Y254" i="18" s="1"/>
  <c r="Y115" i="18" a="1"/>
  <c r="Y115" i="18" s="1"/>
  <c r="Y132" i="18" a="1"/>
  <c r="Y132" i="18" s="1"/>
  <c r="Y141" i="18" a="1"/>
  <c r="Y141" i="18" s="1"/>
  <c r="Y137" i="18" a="1"/>
  <c r="Y137" i="18" s="1"/>
  <c r="Y144" i="18" a="1"/>
  <c r="Y144" i="18" s="1"/>
  <c r="Y148" i="18" a="1"/>
  <c r="Y148" i="18" s="1"/>
  <c r="Y139" i="18" a="1"/>
  <c r="Y139" i="18" s="1"/>
  <c r="Y142" i="18" a="1"/>
  <c r="Y142" i="18" s="1"/>
  <c r="Y194" i="18" a="1"/>
  <c r="Y194" i="18" s="1"/>
  <c r="Y135" i="18" a="1"/>
  <c r="Y135" i="18" s="1"/>
  <c r="Y147" i="18" a="1"/>
  <c r="Y147" i="18" s="1"/>
  <c r="Y134" i="18" a="1"/>
  <c r="Y134" i="18" s="1"/>
  <c r="Y138" i="18" a="1"/>
  <c r="Y138" i="18" s="1"/>
  <c r="Y146" i="18" a="1"/>
  <c r="Y146" i="18" s="1"/>
  <c r="Y159" i="18" a="1"/>
  <c r="Y159" i="18" s="1"/>
  <c r="Y129" i="18" a="1"/>
  <c r="Y129" i="18" s="1"/>
  <c r="Y166" i="18" a="1"/>
  <c r="Y166" i="18" s="1"/>
  <c r="Y172" i="18" a="1"/>
  <c r="Y172" i="18" s="1"/>
  <c r="Y25" i="18" a="1"/>
  <c r="Y25" i="18" s="1"/>
  <c r="Y136" i="18" a="1"/>
  <c r="Y136" i="18" s="1"/>
  <c r="Y154" i="18" a="1"/>
  <c r="Y154" i="18" s="1"/>
  <c r="Y158" i="18" a="1"/>
  <c r="Y158" i="18" s="1"/>
  <c r="Y162" i="18" a="1"/>
  <c r="Y162" i="18" s="1"/>
  <c r="Y168" i="18" a="1"/>
  <c r="Y168" i="18" s="1"/>
  <c r="Y151" i="18" a="1"/>
  <c r="Y151" i="18" s="1"/>
  <c r="Y153" i="18" a="1"/>
  <c r="Y153" i="18" s="1"/>
  <c r="Y26" i="18" a="1"/>
  <c r="Y26" i="18" s="1"/>
  <c r="Y128" i="18" a="1"/>
  <c r="Y128" i="18" s="1"/>
  <c r="Y143" i="18" a="1"/>
  <c r="Y143" i="18" s="1"/>
  <c r="Y152" i="18" a="1"/>
  <c r="Y152" i="18" s="1"/>
  <c r="Y157" i="18" a="1"/>
  <c r="Y157" i="18" s="1"/>
  <c r="Y161" i="18" a="1"/>
  <c r="Y161" i="18" s="1"/>
  <c r="Y173" i="18" a="1"/>
  <c r="Y173" i="18" s="1"/>
  <c r="Y131" i="18" a="1"/>
  <c r="Y131" i="18" s="1"/>
  <c r="Y149" i="18" a="1"/>
  <c r="Y149" i="18" s="1"/>
  <c r="Y109" i="18" a="1"/>
  <c r="Y109" i="18" s="1"/>
  <c r="Y27" i="18" a="1"/>
  <c r="Y27" i="18" s="1"/>
  <c r="Y140" i="18" a="1"/>
  <c r="Y140" i="18" s="1"/>
  <c r="Y155" i="18" a="1"/>
  <c r="Y155" i="18" s="1"/>
  <c r="Y160" i="18" a="1"/>
  <c r="Y160" i="18" s="1"/>
  <c r="Y169" i="18" a="1"/>
  <c r="Y169" i="18" s="1"/>
  <c r="Y28" i="18" a="1"/>
  <c r="Y28" i="18" s="1"/>
  <c r="Y156" i="18" a="1"/>
  <c r="Y156" i="18" s="1"/>
  <c r="Y29" i="18" a="1"/>
  <c r="Y29" i="18" s="1"/>
  <c r="Y44" i="18" a="1"/>
  <c r="Y44" i="18" s="1"/>
  <c r="Y49" i="18" a="1"/>
  <c r="Y49" i="18" s="1"/>
  <c r="Y52" i="18" a="1"/>
  <c r="Y52" i="18" s="1"/>
  <c r="Y36" i="18" a="1"/>
  <c r="Y36" i="18" s="1"/>
  <c r="Y34" i="18" a="1"/>
  <c r="Y34" i="18" s="1"/>
  <c r="Y41" i="18" a="1"/>
  <c r="Y41" i="18" s="1"/>
  <c r="Y56" i="18" a="1"/>
  <c r="Y56" i="18" s="1"/>
  <c r="Y171" i="18" a="1"/>
  <c r="Y171" i="18" s="1"/>
  <c r="Y32" i="18" a="1"/>
  <c r="Y32" i="18" s="1"/>
  <c r="Y53" i="18" a="1"/>
  <c r="Y53" i="18" s="1"/>
  <c r="Y165" i="18" a="1"/>
  <c r="Y165" i="18" s="1"/>
  <c r="Y39" i="18" a="1"/>
  <c r="Y39" i="18" s="1"/>
  <c r="Y50" i="18" a="1"/>
  <c r="Y50" i="18" s="1"/>
  <c r="Y37" i="18" a="1"/>
  <c r="Y37" i="18" s="1"/>
  <c r="Y42" i="18" a="1"/>
  <c r="Y42" i="18" s="1"/>
  <c r="Y45" i="18" a="1"/>
  <c r="Y45" i="18" s="1"/>
  <c r="Y47" i="18" a="1"/>
  <c r="Y47" i="18" s="1"/>
  <c r="Y127" i="18" a="1"/>
  <c r="Y127" i="18" s="1"/>
  <c r="Y30" i="18" a="1"/>
  <c r="Y30" i="18" s="1"/>
  <c r="Y164" i="18" a="1"/>
  <c r="Y164" i="18" s="1"/>
  <c r="Y48" i="18" a="1"/>
  <c r="Y48" i="18" s="1"/>
  <c r="Y163" i="18" a="1"/>
  <c r="Y163" i="18" s="1"/>
  <c r="Y31" i="18" a="1"/>
  <c r="Y31" i="18" s="1"/>
  <c r="Y38" i="18" a="1"/>
  <c r="Y38" i="18" s="1"/>
  <c r="Y46" i="18" a="1"/>
  <c r="Y46" i="18" s="1"/>
  <c r="Y55" i="18" a="1"/>
  <c r="Y55" i="18" s="1"/>
  <c r="Y57" i="18" a="1"/>
  <c r="Y57" i="18" s="1"/>
  <c r="Y58" i="18" a="1"/>
  <c r="Y58" i="18" s="1"/>
  <c r="Y59" i="18" a="1"/>
  <c r="Y59" i="18" s="1"/>
  <c r="Y62" i="18" a="1"/>
  <c r="Y62" i="18" s="1"/>
  <c r="Y35" i="18" a="1"/>
  <c r="Y35" i="18" s="1"/>
  <c r="Y70" i="18" a="1"/>
  <c r="Y70" i="18" s="1"/>
  <c r="Y80" i="18" a="1"/>
  <c r="Y80" i="18" s="1"/>
  <c r="Y82" i="18" a="1"/>
  <c r="Y82" i="18" s="1"/>
  <c r="Y71" i="18" a="1"/>
  <c r="Y71" i="18" s="1"/>
  <c r="Y77" i="18" a="1"/>
  <c r="Y77" i="18" s="1"/>
  <c r="Y167" i="18" a="1"/>
  <c r="Y167" i="18" s="1"/>
  <c r="Y33" i="18" a="1"/>
  <c r="Y33" i="18" s="1"/>
  <c r="Y43" i="18" a="1"/>
  <c r="Y43" i="18" s="1"/>
  <c r="Y64" i="18" a="1"/>
  <c r="Y64" i="18" s="1"/>
  <c r="Y68" i="18" a="1"/>
  <c r="Y68" i="18" s="1"/>
  <c r="Y51" i="18" a="1"/>
  <c r="Y51" i="18" s="1"/>
  <c r="Y72" i="18" a="1"/>
  <c r="Y72" i="18" s="1"/>
  <c r="Y73" i="18" a="1"/>
  <c r="Y73" i="18" s="1"/>
  <c r="Y65" i="18" a="1"/>
  <c r="Y65" i="18" s="1"/>
  <c r="Y170" i="18" a="1"/>
  <c r="Y170" i="18" s="1"/>
  <c r="Y54" i="18" a="1"/>
  <c r="Y54" i="18" s="1"/>
  <c r="Y61" i="18" a="1"/>
  <c r="Y61" i="18" s="1"/>
  <c r="Y67" i="18" a="1"/>
  <c r="Y67" i="18" s="1"/>
  <c r="Y76" i="18" a="1"/>
  <c r="Y76" i="18" s="1"/>
  <c r="Y74" i="18" a="1"/>
  <c r="Y74" i="18" s="1"/>
  <c r="Y81" i="18" a="1"/>
  <c r="Y81" i="18" s="1"/>
  <c r="Y40" i="18" a="1"/>
  <c r="Y40" i="18" s="1"/>
  <c r="Y24" i="18" a="1"/>
  <c r="Y24" i="18" s="1"/>
  <c r="Y78" i="18" a="1"/>
  <c r="Y78" i="18" s="1"/>
  <c r="Y79" i="18" a="1"/>
  <c r="Y79" i="18" s="1"/>
  <c r="Y75" i="18" a="1"/>
  <c r="Y75" i="18" s="1"/>
  <c r="Y60" i="18" a="1"/>
  <c r="Y60" i="18" s="1"/>
  <c r="Y69" i="18" a="1"/>
  <c r="Y69" i="18" s="1"/>
  <c r="Y87" i="18" a="1"/>
  <c r="Y87" i="18" s="1"/>
  <c r="Y63" i="18" a="1"/>
  <c r="Y63" i="18" s="1"/>
  <c r="Y86" i="18" a="1"/>
  <c r="Y86" i="18" s="1"/>
  <c r="Y88" i="18" a="1"/>
  <c r="Y88" i="18" s="1"/>
  <c r="Y66" i="18" a="1"/>
  <c r="Y66" i="18" s="1"/>
  <c r="Y83" i="18" a="1"/>
  <c r="Y83" i="18" s="1"/>
  <c r="Y84" i="18" a="1"/>
  <c r="Y84" i="18" s="1"/>
  <c r="Y85" i="18" a="1"/>
  <c r="Y85" i="18" s="1"/>
  <c r="Z256" i="18" l="1" a="1"/>
  <c r="Z256" i="18" s="1"/>
  <c r="Z258" i="18" a="1"/>
  <c r="Z258" i="18" s="1"/>
  <c r="Z257" i="18" a="1"/>
  <c r="Z257" i="18" s="1"/>
  <c r="Y343" i="18"/>
  <c r="Y260" i="18"/>
  <c r="Z279" i="18" a="1"/>
  <c r="Z279" i="18" s="1"/>
  <c r="Z196" i="18" a="1"/>
  <c r="Z196" i="18" s="1"/>
  <c r="Z280" i="18" a="1"/>
  <c r="Z280" i="18" s="1"/>
  <c r="Z206" i="18" a="1"/>
  <c r="Z206" i="18" s="1"/>
  <c r="Z283" i="18" a="1"/>
  <c r="Z283" i="18" s="1"/>
  <c r="Z285" i="18" a="1"/>
  <c r="Z285" i="18" s="1"/>
  <c r="Z281" i="18" a="1"/>
  <c r="Z281" i="18" s="1"/>
  <c r="Z197" i="18" a="1"/>
  <c r="Z197" i="18" s="1"/>
  <c r="Z200" i="18" a="1"/>
  <c r="Z200" i="18" s="1"/>
  <c r="Z290" i="18" a="1"/>
  <c r="Z290" i="18" s="1"/>
  <c r="Z284" i="18" a="1"/>
  <c r="Z284" i="18" s="1"/>
  <c r="Z195" i="18" a="1"/>
  <c r="Z195" i="18" s="1"/>
  <c r="Z203" i="18" a="1"/>
  <c r="Z203" i="18" s="1"/>
  <c r="Z205" i="18" a="1"/>
  <c r="Z205" i="18" s="1"/>
  <c r="Z286" i="18" a="1"/>
  <c r="Z286" i="18" s="1"/>
  <c r="Z288" i="18" a="1"/>
  <c r="Z288" i="18" s="1"/>
  <c r="Z292" i="18" a="1"/>
  <c r="Z292" i="18" s="1"/>
  <c r="Z282" i="18" a="1"/>
  <c r="Z282" i="18" s="1"/>
  <c r="Z291" i="18" a="1"/>
  <c r="Z291" i="18" s="1"/>
  <c r="Z211" i="18" a="1"/>
  <c r="Z211" i="18" s="1"/>
  <c r="Z215" i="18" a="1"/>
  <c r="Z215" i="18" s="1"/>
  <c r="Z216" i="18" a="1"/>
  <c r="Z216" i="18" s="1"/>
  <c r="Z223" i="18" a="1"/>
  <c r="Z223" i="18" s="1"/>
  <c r="Z198" i="18" a="1"/>
  <c r="Z198" i="18" s="1"/>
  <c r="Z209" i="18" a="1"/>
  <c r="Z209" i="18" s="1"/>
  <c r="Z199" i="18" a="1"/>
  <c r="Z199" i="18" s="1"/>
  <c r="Z207" i="18" a="1"/>
  <c r="Z207" i="18" s="1"/>
  <c r="Z289" i="18" a="1"/>
  <c r="Z289" i="18" s="1"/>
  <c r="Z212" i="18" a="1"/>
  <c r="Z212" i="18" s="1"/>
  <c r="Z222" i="18" a="1"/>
  <c r="Z222" i="18" s="1"/>
  <c r="Z225" i="18" a="1"/>
  <c r="Z225" i="18" s="1"/>
  <c r="Z204" i="18" a="1"/>
  <c r="Z204" i="18" s="1"/>
  <c r="Z210" i="18" a="1"/>
  <c r="Z210" i="18" s="1"/>
  <c r="Z214" i="18" a="1"/>
  <c r="Z214" i="18" s="1"/>
  <c r="Z227" i="18" a="1"/>
  <c r="Z227" i="18" s="1"/>
  <c r="Z201" i="18" a="1"/>
  <c r="Z201" i="18" s="1"/>
  <c r="Z208" i="18" a="1"/>
  <c r="Z208" i="18" s="1"/>
  <c r="Z213" i="18" a="1"/>
  <c r="Z213" i="18" s="1"/>
  <c r="Z287" i="18" a="1"/>
  <c r="Z287" i="18" s="1"/>
  <c r="Z220" i="18" a="1"/>
  <c r="Z220" i="18" s="1"/>
  <c r="Z221" i="18" a="1"/>
  <c r="Z221" i="18" s="1"/>
  <c r="Z226" i="18" a="1"/>
  <c r="Z226" i="18" s="1"/>
  <c r="Z230" i="18" a="1"/>
  <c r="Z230" i="18" s="1"/>
  <c r="Z219" i="18" a="1"/>
  <c r="Z219" i="18" s="1"/>
  <c r="Z232" i="18" a="1"/>
  <c r="Z232" i="18" s="1"/>
  <c r="Z236" i="18" a="1"/>
  <c r="Z236" i="18" s="1"/>
  <c r="Z239" i="18" a="1"/>
  <c r="Z239" i="18" s="1"/>
  <c r="Z233" i="18" a="1"/>
  <c r="Z233" i="18" s="1"/>
  <c r="Z242" i="18" a="1"/>
  <c r="Z242" i="18" s="1"/>
  <c r="Z244" i="18" a="1"/>
  <c r="Z244" i="18" s="1"/>
  <c r="Z249" i="18" a="1"/>
  <c r="Z249" i="18" s="1"/>
  <c r="Z238" i="18" a="1"/>
  <c r="Z238" i="18" s="1"/>
  <c r="Z248" i="18" a="1"/>
  <c r="Z248" i="18" s="1"/>
  <c r="Z217" i="18" a="1"/>
  <c r="Z217" i="18" s="1"/>
  <c r="Z229" i="18" a="1"/>
  <c r="Z229" i="18" s="1"/>
  <c r="Z231" i="18" a="1"/>
  <c r="Z231" i="18" s="1"/>
  <c r="Z241" i="18" a="1"/>
  <c r="Z241" i="18" s="1"/>
  <c r="Z250" i="18" a="1"/>
  <c r="Z250" i="18" s="1"/>
  <c r="Z224" i="18" a="1"/>
  <c r="Z224" i="18" s="1"/>
  <c r="Z202" i="18" a="1"/>
  <c r="Z202" i="18" s="1"/>
  <c r="Z235" i="18" a="1"/>
  <c r="Z235" i="18" s="1"/>
  <c r="Z237" i="18" a="1"/>
  <c r="Z237" i="18" s="1"/>
  <c r="Z234" i="18" a="1"/>
  <c r="Z234" i="18" s="1"/>
  <c r="Z254" i="18" a="1"/>
  <c r="Z254" i="18" s="1"/>
  <c r="Z194" i="18" a="1"/>
  <c r="Z194" i="18" s="1"/>
  <c r="Z118" i="18" a="1"/>
  <c r="Z118" i="18" s="1"/>
  <c r="Z240" i="18" a="1"/>
  <c r="Z240" i="18" s="1"/>
  <c r="Z251" i="18" a="1"/>
  <c r="Z251" i="18" s="1"/>
  <c r="Z125" i="18" a="1"/>
  <c r="Z125" i="18" s="1"/>
  <c r="Z252" i="18" a="1"/>
  <c r="Z252" i="18" s="1"/>
  <c r="Z116" i="18" a="1"/>
  <c r="Z116" i="18" s="1"/>
  <c r="Z123" i="18" a="1"/>
  <c r="Z123" i="18" s="1"/>
  <c r="Z218" i="18" a="1"/>
  <c r="Z218" i="18" s="1"/>
  <c r="Z246" i="18" a="1"/>
  <c r="Z246" i="18" s="1"/>
  <c r="Z253" i="18" a="1"/>
  <c r="Z253" i="18" s="1"/>
  <c r="Z110" i="18" a="1"/>
  <c r="Z110" i="18" s="1"/>
  <c r="Z119" i="18" a="1"/>
  <c r="Z119" i="18" s="1"/>
  <c r="Z126" i="18" a="1"/>
  <c r="Z126" i="18" s="1"/>
  <c r="Z245" i="18" a="1"/>
  <c r="Z245" i="18" s="1"/>
  <c r="Z112" i="18" a="1"/>
  <c r="Z112" i="18" s="1"/>
  <c r="Z117" i="18" a="1"/>
  <c r="Z117" i="18" s="1"/>
  <c r="Z124" i="18" a="1"/>
  <c r="Z124" i="18" s="1"/>
  <c r="Z228" i="18" a="1"/>
  <c r="Z228" i="18" s="1"/>
  <c r="Z243" i="18" a="1"/>
  <c r="Z243" i="18" s="1"/>
  <c r="Z115" i="18" a="1"/>
  <c r="Z115" i="18" s="1"/>
  <c r="Z122" i="18" a="1"/>
  <c r="Z122" i="18" s="1"/>
  <c r="Z255" i="18" a="1"/>
  <c r="Z255" i="18" s="1"/>
  <c r="Z113" i="18" a="1"/>
  <c r="Z113" i="18" s="1"/>
  <c r="Z127" i="18" a="1"/>
  <c r="Z127" i="18" s="1"/>
  <c r="Z134" i="18" a="1"/>
  <c r="Z134" i="18" s="1"/>
  <c r="Z146" i="18" a="1"/>
  <c r="Z146" i="18" s="1"/>
  <c r="Z138" i="18" a="1"/>
  <c r="Z138" i="18" s="1"/>
  <c r="Z133" i="18" a="1"/>
  <c r="Z133" i="18" s="1"/>
  <c r="Z145" i="18" a="1"/>
  <c r="Z145" i="18" s="1"/>
  <c r="Z129" i="18" a="1"/>
  <c r="Z129" i="18" s="1"/>
  <c r="Z131" i="18" a="1"/>
  <c r="Z131" i="18" s="1"/>
  <c r="Z132" i="18" a="1"/>
  <c r="Z132" i="18" s="1"/>
  <c r="Z149" i="18" a="1"/>
  <c r="Z149" i="18" s="1"/>
  <c r="Z137" i="18" a="1"/>
  <c r="Z137" i="18" s="1"/>
  <c r="Z144" i="18" a="1"/>
  <c r="Z144" i="18" s="1"/>
  <c r="Z148" i="18" a="1"/>
  <c r="Z148" i="18" s="1"/>
  <c r="Z114" i="18" a="1"/>
  <c r="Z114" i="18" s="1"/>
  <c r="Z139" i="18" a="1"/>
  <c r="Z139" i="18" s="1"/>
  <c r="Z142" i="18" a="1"/>
  <c r="Z142" i="18" s="1"/>
  <c r="Z247" i="18" a="1"/>
  <c r="Z247" i="18" s="1"/>
  <c r="Z111" i="18" a="1"/>
  <c r="Z111" i="18" s="1"/>
  <c r="Z128" i="18" a="1"/>
  <c r="Z128" i="18" s="1"/>
  <c r="Z135" i="18" a="1"/>
  <c r="Z135" i="18" s="1"/>
  <c r="Z140" i="18" a="1"/>
  <c r="Z140" i="18" s="1"/>
  <c r="Z143" i="18" a="1"/>
  <c r="Z143" i="18" s="1"/>
  <c r="Z151" i="18" a="1"/>
  <c r="Z151" i="18" s="1"/>
  <c r="Z160" i="18" a="1"/>
  <c r="Z160" i="18" s="1"/>
  <c r="Z164" i="18" a="1"/>
  <c r="Z164" i="18" s="1"/>
  <c r="Z167" i="18" a="1"/>
  <c r="Z167" i="18" s="1"/>
  <c r="Z165" i="18" a="1"/>
  <c r="Z165" i="18" s="1"/>
  <c r="Z159" i="18" a="1"/>
  <c r="Z159" i="18" s="1"/>
  <c r="Z172" i="18" a="1"/>
  <c r="Z172" i="18" s="1"/>
  <c r="Z25" i="18" a="1"/>
  <c r="Z25" i="18" s="1"/>
  <c r="Z141" i="18" a="1"/>
  <c r="Z141" i="18" s="1"/>
  <c r="Z154" i="18" a="1"/>
  <c r="Z154" i="18" s="1"/>
  <c r="Z163" i="18" a="1"/>
  <c r="Z163" i="18" s="1"/>
  <c r="Z170" i="18" a="1"/>
  <c r="Z170" i="18" s="1"/>
  <c r="Z150" i="18" a="1"/>
  <c r="Z150" i="18" s="1"/>
  <c r="Z162" i="18" a="1"/>
  <c r="Z162" i="18" s="1"/>
  <c r="Z153" i="18" a="1"/>
  <c r="Z153" i="18" s="1"/>
  <c r="Z168" i="18" a="1"/>
  <c r="Z168" i="18" s="1"/>
  <c r="Z120" i="18" a="1"/>
  <c r="Z120" i="18" s="1"/>
  <c r="Z152" i="18" a="1"/>
  <c r="Z152" i="18" s="1"/>
  <c r="Z161" i="18" a="1"/>
  <c r="Z161" i="18" s="1"/>
  <c r="Z173" i="18" a="1"/>
  <c r="Z173" i="18" s="1"/>
  <c r="Z26" i="18" a="1"/>
  <c r="Z26" i="18" s="1"/>
  <c r="Z121" i="18" a="1"/>
  <c r="Z121" i="18" s="1"/>
  <c r="Z156" i="18" a="1"/>
  <c r="Z156" i="18" s="1"/>
  <c r="Z171" i="18" a="1"/>
  <c r="Z171" i="18" s="1"/>
  <c r="Z130" i="18" a="1"/>
  <c r="Z130" i="18" s="1"/>
  <c r="Z109" i="18" a="1"/>
  <c r="Z109" i="18" s="1"/>
  <c r="Z31" i="18" a="1"/>
  <c r="Z31" i="18" s="1"/>
  <c r="Z46" i="18" a="1"/>
  <c r="Z46" i="18" s="1"/>
  <c r="Z55" i="18" a="1"/>
  <c r="Z55" i="18" s="1"/>
  <c r="Z169" i="18" a="1"/>
  <c r="Z169" i="18" s="1"/>
  <c r="Z29" i="18" a="1"/>
  <c r="Z29" i="18" s="1"/>
  <c r="Z38" i="18" a="1"/>
  <c r="Z38" i="18" s="1"/>
  <c r="Z44" i="18" a="1"/>
  <c r="Z44" i="18" s="1"/>
  <c r="Z49" i="18" a="1"/>
  <c r="Z49" i="18" s="1"/>
  <c r="Z52" i="18" a="1"/>
  <c r="Z52" i="18" s="1"/>
  <c r="Z136" i="18" a="1"/>
  <c r="Z136" i="18" s="1"/>
  <c r="Z166" i="18" a="1"/>
  <c r="Z166" i="18" s="1"/>
  <c r="Z36" i="18" a="1"/>
  <c r="Z36" i="18" s="1"/>
  <c r="Z34" i="18" a="1"/>
  <c r="Z34" i="18" s="1"/>
  <c r="Z41" i="18" a="1"/>
  <c r="Z41" i="18" s="1"/>
  <c r="Z155" i="18" a="1"/>
  <c r="Z155" i="18" s="1"/>
  <c r="Z53" i="18" a="1"/>
  <c r="Z53" i="18" s="1"/>
  <c r="Z56" i="18" a="1"/>
  <c r="Z56" i="18" s="1"/>
  <c r="Z158" i="18" a="1"/>
  <c r="Z158" i="18" s="1"/>
  <c r="Z32" i="18" a="1"/>
  <c r="Z32" i="18" s="1"/>
  <c r="Z39" i="18" a="1"/>
  <c r="Z39" i="18" s="1"/>
  <c r="Z50" i="18" a="1"/>
  <c r="Z50" i="18" s="1"/>
  <c r="Z37" i="18" a="1"/>
  <c r="Z37" i="18" s="1"/>
  <c r="Z42" i="18" a="1"/>
  <c r="Z42" i="18" s="1"/>
  <c r="Z45" i="18" a="1"/>
  <c r="Z45" i="18" s="1"/>
  <c r="Z47" i="18" a="1"/>
  <c r="Z47" i="18" s="1"/>
  <c r="Z30" i="18" a="1"/>
  <c r="Z30" i="18" s="1"/>
  <c r="Z157" i="18" a="1"/>
  <c r="Z157" i="18" s="1"/>
  <c r="Z28" i="18" a="1"/>
  <c r="Z28" i="18" s="1"/>
  <c r="Z35" i="18" a="1"/>
  <c r="Z35" i="18" s="1"/>
  <c r="Z51" i="18" a="1"/>
  <c r="Z51" i="18" s="1"/>
  <c r="Z54" i="18" a="1"/>
  <c r="Z54" i="18" s="1"/>
  <c r="Z147" i="18" a="1"/>
  <c r="Z147" i="18" s="1"/>
  <c r="Z27" i="18" a="1"/>
  <c r="Z27" i="18" s="1"/>
  <c r="Z33" i="18" a="1"/>
  <c r="Z33" i="18" s="1"/>
  <c r="Z40" i="18" a="1"/>
  <c r="Z40" i="18" s="1"/>
  <c r="Z43" i="18" a="1"/>
  <c r="Z43" i="18" s="1"/>
  <c r="Z61" i="18" a="1"/>
  <c r="Z61" i="18" s="1"/>
  <c r="Z67" i="18" a="1"/>
  <c r="Z67" i="18" s="1"/>
  <c r="Z58" i="18" a="1"/>
  <c r="Z58" i="18" s="1"/>
  <c r="Z81" i="18" a="1"/>
  <c r="Z81" i="18" s="1"/>
  <c r="Z70" i="18" a="1"/>
  <c r="Z70" i="18" s="1"/>
  <c r="Z76" i="18" a="1"/>
  <c r="Z76" i="18" s="1"/>
  <c r="Z48" i="18" a="1"/>
  <c r="Z48" i="18" s="1"/>
  <c r="Z63" i="18" a="1"/>
  <c r="Z63" i="18" s="1"/>
  <c r="Z71" i="18" a="1"/>
  <c r="Z71" i="18" s="1"/>
  <c r="Z75" i="18" a="1"/>
  <c r="Z75" i="18" s="1"/>
  <c r="Z64" i="18" a="1"/>
  <c r="Z64" i="18" s="1"/>
  <c r="Z68" i="18" a="1"/>
  <c r="Z68" i="18" s="1"/>
  <c r="Z60" i="18" a="1"/>
  <c r="Z60" i="18" s="1"/>
  <c r="Z66" i="18" a="1"/>
  <c r="Z66" i="18" s="1"/>
  <c r="Z69" i="18" a="1"/>
  <c r="Z69" i="18" s="1"/>
  <c r="Z82" i="18" a="1"/>
  <c r="Z82" i="18" s="1"/>
  <c r="Z83" i="18" a="1"/>
  <c r="Z83" i="18" s="1"/>
  <c r="Z84" i="18" a="1"/>
  <c r="Z84" i="18" s="1"/>
  <c r="Z88" i="18" a="1"/>
  <c r="Z88" i="18" s="1"/>
  <c r="Z85" i="18" a="1"/>
  <c r="Z85" i="18" s="1"/>
  <c r="Z74" i="18" a="1"/>
  <c r="Z74" i="18" s="1"/>
  <c r="Z86" i="18" a="1"/>
  <c r="Z86" i="18" s="1"/>
  <c r="Z57" i="18" a="1"/>
  <c r="Z57" i="18" s="1"/>
  <c r="Z24" i="18" a="1"/>
  <c r="Z24" i="18" s="1"/>
  <c r="Z78" i="18" a="1"/>
  <c r="Z78" i="18" s="1"/>
  <c r="Z79" i="18" a="1"/>
  <c r="Z79" i="18" s="1"/>
  <c r="Z77" i="18" a="1"/>
  <c r="Z77" i="18" s="1"/>
  <c r="Z80" i="18" a="1"/>
  <c r="Z80" i="18" s="1"/>
  <c r="Z59" i="18" a="1"/>
  <c r="Z59" i="18" s="1"/>
  <c r="Z62" i="18" a="1"/>
  <c r="Z62" i="18" s="1"/>
  <c r="Z87" i="18" a="1"/>
  <c r="Z87" i="18" s="1"/>
  <c r="Z65" i="18" a="1"/>
  <c r="Z65" i="18" s="1"/>
  <c r="Z72" i="18" a="1"/>
  <c r="Z72" i="18" s="1"/>
  <c r="Z73" i="18" a="1"/>
  <c r="Z73" i="18" s="1"/>
  <c r="Z260" i="18" l="1"/>
  <c r="Z343" i="18"/>
  <c r="N10" i="16"/>
  <c r="O10" i="16"/>
  <c r="P10" i="16"/>
  <c r="Q10" i="16"/>
  <c r="R10" i="16"/>
  <c r="S10" i="16"/>
  <c r="T10" i="16"/>
  <c r="U10" i="16"/>
  <c r="V10" i="16"/>
  <c r="W10" i="16"/>
  <c r="Y10" i="16"/>
  <c r="Z10" i="16"/>
  <c r="AA10" i="16"/>
  <c r="N11" i="16"/>
  <c r="O11" i="16"/>
  <c r="P11" i="16"/>
  <c r="Q11" i="16"/>
  <c r="R11" i="16"/>
  <c r="S11" i="16"/>
  <c r="T11" i="16"/>
  <c r="U11" i="16"/>
  <c r="V11" i="16"/>
  <c r="W11" i="16"/>
  <c r="Y11" i="16"/>
  <c r="Z11" i="16"/>
  <c r="AA11" i="16"/>
  <c r="N23" i="16"/>
  <c r="O23" i="16"/>
  <c r="O248" i="16" s="1"/>
  <c r="P23" i="16"/>
  <c r="Q23" i="16"/>
  <c r="R23" i="16"/>
  <c r="R248" i="16" s="1"/>
  <c r="S23" i="16"/>
  <c r="S248" i="16" s="1"/>
  <c r="T23" i="16"/>
  <c r="T248" i="16" s="1"/>
  <c r="U23" i="16"/>
  <c r="U248" i="16" s="1"/>
  <c r="V23" i="16"/>
  <c r="V248" i="16" s="1"/>
  <c r="W23" i="16"/>
  <c r="W248" i="16" s="1"/>
  <c r="Y23" i="16"/>
  <c r="Y248" i="16" s="1"/>
  <c r="Z23" i="16"/>
  <c r="Z248" i="16" s="1"/>
  <c r="AA23" i="16"/>
  <c r="AA248" i="16" s="1"/>
  <c r="Q30" i="16"/>
  <c r="Q31" i="16"/>
  <c r="Q32" i="16"/>
  <c r="Q33" i="16"/>
  <c r="N44" i="16"/>
  <c r="N45" i="16"/>
  <c r="N46" i="16"/>
  <c r="N47" i="16"/>
  <c r="P48" i="16"/>
  <c r="P49" i="16"/>
  <c r="P50" i="16"/>
  <c r="P51" i="16"/>
  <c r="P52" i="16"/>
  <c r="M52" i="18" s="1" a="1"/>
  <c r="M52" i="18" s="1"/>
  <c r="P53" i="16"/>
  <c r="P54" i="16"/>
  <c r="P55" i="16"/>
  <c r="X248" i="16"/>
  <c r="J45" i="18" l="1" a="1"/>
  <c r="J45" i="18" s="1"/>
  <c r="K45" i="18" a="1"/>
  <c r="K45" i="18" s="1"/>
  <c r="J44" i="18" a="1"/>
  <c r="J44" i="18" s="1"/>
  <c r="K44" i="18" a="1"/>
  <c r="K44" i="18" s="1"/>
  <c r="M31" i="18" a="1"/>
  <c r="M31" i="18" s="1"/>
  <c r="N31" i="18" a="1"/>
  <c r="N31" i="18" s="1"/>
  <c r="M30" i="18" a="1"/>
  <c r="M30" i="18" s="1"/>
  <c r="N30" i="18" a="1"/>
  <c r="N30" i="18" s="1"/>
  <c r="L51" i="18" a="1"/>
  <c r="L51" i="18" s="1"/>
  <c r="M51" i="18" a="1"/>
  <c r="M51" i="18" s="1"/>
  <c r="L55" i="18" a="1"/>
  <c r="L55" i="18" s="1"/>
  <c r="M55" i="18" a="1"/>
  <c r="M55" i="18" s="1"/>
  <c r="L54" i="18" a="1"/>
  <c r="L54" i="18" s="1"/>
  <c r="M54" i="18" a="1"/>
  <c r="M54" i="18" s="1"/>
  <c r="J46" i="18" a="1"/>
  <c r="J46" i="18" s="1"/>
  <c r="K46" i="18" a="1"/>
  <c r="K46" i="18" s="1"/>
  <c r="M32" i="18" a="1"/>
  <c r="M32" i="18" s="1"/>
  <c r="N32" i="18" a="1"/>
  <c r="N32" i="18" s="1"/>
  <c r="L53" i="18" a="1"/>
  <c r="L53" i="18" s="1"/>
  <c r="M53" i="18" a="1"/>
  <c r="M53" i="18" s="1"/>
  <c r="M33" i="18" a="1"/>
  <c r="M33" i="18" s="1"/>
  <c r="N33" i="18" a="1"/>
  <c r="N33" i="18" s="1"/>
  <c r="L48" i="18" a="1"/>
  <c r="L48" i="18" s="1"/>
  <c r="M48" i="18" a="1"/>
  <c r="M48" i="18" s="1"/>
  <c r="L50" i="18" a="1"/>
  <c r="L50" i="18" s="1"/>
  <c r="M50" i="18" a="1"/>
  <c r="M50" i="18" s="1"/>
  <c r="L49" i="18" a="1"/>
  <c r="L49" i="18" s="1"/>
  <c r="M49" i="18" a="1"/>
  <c r="M49" i="18" s="1"/>
  <c r="J47" i="18" a="1"/>
  <c r="J47" i="18" s="1"/>
  <c r="K47" i="18" a="1"/>
  <c r="K47" i="18" s="1"/>
  <c r="P248" i="16"/>
  <c r="L52" i="18" a="1"/>
  <c r="L52" i="18" s="1"/>
  <c r="N248" i="16"/>
  <c r="Q248" i="16"/>
  <c r="M10" i="16" l="1"/>
  <c r="M11" i="16"/>
  <c r="M23" i="16"/>
  <c r="M248" i="16" s="1"/>
  <c r="AC23" i="16"/>
  <c r="AC11" i="16"/>
  <c r="AC10" i="16"/>
  <c r="AR23" i="16"/>
  <c r="AR248" i="16" s="1"/>
  <c r="AQ23" i="16"/>
  <c r="AR11" i="16"/>
  <c r="AQ11" i="16"/>
  <c r="AR10" i="16"/>
  <c r="AQ10" i="16"/>
  <c r="AM23" i="16"/>
  <c r="AM248" i="16" s="1"/>
  <c r="AM11" i="16"/>
  <c r="AM10" i="16"/>
  <c r="AL23" i="16"/>
  <c r="AL248" i="16" s="1"/>
  <c r="AL11" i="16"/>
  <c r="AL10" i="16"/>
  <c r="AK23" i="16"/>
  <c r="AK11" i="16"/>
  <c r="AK10" i="16"/>
  <c r="AJ23" i="16"/>
  <c r="AJ248" i="16" s="1"/>
  <c r="AI23" i="16"/>
  <c r="AI248" i="16" s="1"/>
  <c r="AJ11" i="16"/>
  <c r="AI11" i="16"/>
  <c r="AJ10" i="16"/>
  <c r="AI10" i="16"/>
  <c r="AK248" i="16" l="1"/>
  <c r="AQ248" i="16"/>
  <c r="AB23" i="16"/>
  <c r="AB11" i="16"/>
  <c r="AB10" i="16"/>
  <c r="C237" i="21" a="1"/>
  <c r="C237" i="21" s="1"/>
  <c r="J237" i="21" a="1"/>
  <c r="J237" i="21" s="1"/>
  <c r="C238" i="21" a="1"/>
  <c r="C238" i="21" s="1"/>
  <c r="J238" i="21" a="1"/>
  <c r="J238" i="21" s="1"/>
  <c r="AD10" i="16"/>
  <c r="AD11" i="16"/>
  <c r="AD23" i="16"/>
  <c r="AD248" i="16"/>
  <c r="C258" i="21" l="1"/>
  <c r="AG23" i="16"/>
  <c r="AG248" i="16" s="1"/>
  <c r="AG11" i="16"/>
  <c r="AG10" i="16"/>
  <c r="J257" i="21" a="1"/>
  <c r="J257" i="21" s="1"/>
  <c r="J255" i="21" a="1"/>
  <c r="J255" i="21" s="1"/>
  <c r="J254" i="21" a="1"/>
  <c r="J254" i="21" s="1"/>
  <c r="J251" i="21" a="1"/>
  <c r="J251" i="21" s="1"/>
  <c r="J250" i="21" a="1"/>
  <c r="J250" i="21" s="1"/>
  <c r="J249" i="21" a="1"/>
  <c r="J249" i="21" s="1"/>
  <c r="J248" i="21" a="1"/>
  <c r="J248" i="21" s="1"/>
  <c r="J247" i="21" a="1"/>
  <c r="J247" i="21" s="1"/>
  <c r="J246" i="21" a="1"/>
  <c r="J246" i="21" s="1"/>
  <c r="J245" i="21" a="1"/>
  <c r="J245" i="21" s="1"/>
  <c r="J244" i="21" a="1"/>
  <c r="J244" i="21" s="1"/>
  <c r="J243" i="21" a="1"/>
  <c r="J243" i="21" s="1"/>
  <c r="J242" i="21" a="1"/>
  <c r="J242" i="21" s="1"/>
  <c r="J241" i="21" a="1"/>
  <c r="J241" i="21" s="1"/>
  <c r="J240" i="21" a="1"/>
  <c r="J240" i="21" s="1"/>
  <c r="J239" i="21" a="1"/>
  <c r="J239" i="21" s="1"/>
  <c r="J233" i="21" a="1"/>
  <c r="J233" i="21" s="1"/>
  <c r="J232" i="21" a="1"/>
  <c r="J232" i="21" s="1"/>
  <c r="J231" i="21" a="1"/>
  <c r="J231" i="21" s="1"/>
  <c r="J230" i="21" a="1"/>
  <c r="J230" i="21" s="1"/>
  <c r="J229" i="21" a="1"/>
  <c r="J229" i="21" s="1"/>
  <c r="J224" i="21" a="1"/>
  <c r="J224" i="21" s="1"/>
  <c r="J223" i="21" a="1"/>
  <c r="J223" i="21" s="1"/>
  <c r="J222" i="21" a="1"/>
  <c r="J222" i="21" s="1"/>
  <c r="J221" i="21" a="1"/>
  <c r="J221" i="21" s="1"/>
  <c r="J220" i="21" a="1"/>
  <c r="J220" i="21" s="1"/>
  <c r="J219" i="21" a="1"/>
  <c r="J219" i="21" s="1"/>
  <c r="J218" i="21" a="1"/>
  <c r="J218" i="21" s="1"/>
  <c r="J217" i="21" a="1"/>
  <c r="J217" i="21" s="1"/>
  <c r="J216" i="21" a="1"/>
  <c r="J216" i="21" s="1"/>
  <c r="J215" i="21" a="1"/>
  <c r="J215" i="21" s="1"/>
  <c r="J214" i="21" a="1"/>
  <c r="J214" i="21" s="1"/>
  <c r="J213" i="21" a="1"/>
  <c r="J213" i="21" s="1"/>
  <c r="J212" i="21" a="1"/>
  <c r="J212" i="21" s="1"/>
  <c r="J211" i="21" a="1"/>
  <c r="J211" i="21" s="1"/>
  <c r="J210" i="21" a="1"/>
  <c r="J210" i="21" s="1"/>
  <c r="J209" i="21" a="1"/>
  <c r="J209" i="21" s="1"/>
  <c r="J208" i="21" a="1"/>
  <c r="J208" i="21" s="1"/>
  <c r="J206" i="21" a="1"/>
  <c r="J206" i="21" s="1"/>
  <c r="J205" i="21" a="1"/>
  <c r="J205" i="21" s="1"/>
  <c r="J204" i="21" a="1"/>
  <c r="J204" i="21" s="1"/>
  <c r="J203" i="21" a="1"/>
  <c r="J203" i="21" s="1"/>
  <c r="J202" i="21" a="1"/>
  <c r="J202" i="21" s="1"/>
  <c r="J201" i="21" a="1"/>
  <c r="J201" i="21" s="1"/>
  <c r="J200" i="21" a="1"/>
  <c r="J200" i="21" s="1"/>
  <c r="J199" i="21" a="1"/>
  <c r="J199" i="21" s="1"/>
  <c r="J198" i="21" a="1"/>
  <c r="J198" i="21" s="1"/>
  <c r="J197" i="21" a="1"/>
  <c r="J197" i="21" s="1"/>
  <c r="J196" i="21" a="1"/>
  <c r="J196" i="21" s="1"/>
  <c r="J195" i="21" a="1"/>
  <c r="J195" i="21" s="1"/>
  <c r="J194" i="21" a="1"/>
  <c r="J194" i="21" s="1"/>
  <c r="J193" i="21" a="1"/>
  <c r="J193" i="21" s="1"/>
  <c r="J192" i="21" a="1"/>
  <c r="J192" i="21" s="1"/>
  <c r="AA170" i="21" a="1"/>
  <c r="AA170" i="21" s="1"/>
  <c r="Z170" i="21" a="1"/>
  <c r="Z170" i="21" s="1"/>
  <c r="Y170" i="21" a="1"/>
  <c r="Y170" i="21" s="1"/>
  <c r="X170" i="21" a="1"/>
  <c r="X170" i="21" s="1"/>
  <c r="W170" i="21" a="1"/>
  <c r="W170" i="21" s="1"/>
  <c r="V170" i="21" a="1"/>
  <c r="V170" i="21" s="1"/>
  <c r="U170" i="21" a="1"/>
  <c r="U170" i="21" s="1"/>
  <c r="T170" i="21" a="1"/>
  <c r="T170" i="21" s="1"/>
  <c r="S170" i="21" a="1"/>
  <c r="S170" i="21" s="1"/>
  <c r="R170" i="21" a="1"/>
  <c r="R170" i="21" s="1"/>
  <c r="Q170" i="21" a="1"/>
  <c r="Q170" i="21" s="1"/>
  <c r="P170" i="21" a="1"/>
  <c r="P170" i="21" s="1"/>
  <c r="O170" i="21" a="1"/>
  <c r="O170" i="21" s="1"/>
  <c r="N170" i="21" a="1"/>
  <c r="N170" i="21" s="1"/>
  <c r="M170" i="21" a="1"/>
  <c r="M170" i="21" s="1"/>
  <c r="L170" i="21" a="1"/>
  <c r="L170" i="21" s="1"/>
  <c r="K170" i="21" a="1"/>
  <c r="K170" i="21" s="1"/>
  <c r="J170" i="21" a="1"/>
  <c r="J170" i="21" s="1"/>
  <c r="J169" i="21" a="1"/>
  <c r="J169" i="21" s="1"/>
  <c r="J168" i="21" a="1"/>
  <c r="J168" i="21" s="1"/>
  <c r="J167" i="21" a="1"/>
  <c r="J167" i="21" s="1"/>
  <c r="J166" i="21" a="1"/>
  <c r="J166" i="21" s="1"/>
  <c r="J165" i="21" a="1"/>
  <c r="J165" i="21" s="1"/>
  <c r="J164" i="21" a="1"/>
  <c r="J164" i="21" s="1"/>
  <c r="J163" i="21" a="1"/>
  <c r="J163" i="21" s="1"/>
  <c r="J162" i="21" a="1"/>
  <c r="J162" i="21" s="1"/>
  <c r="J161" i="21" a="1"/>
  <c r="J161" i="21" s="1"/>
  <c r="J160" i="21" a="1"/>
  <c r="J160" i="21" s="1"/>
  <c r="J159" i="21" a="1"/>
  <c r="J159" i="21" s="1"/>
  <c r="J158" i="21" a="1"/>
  <c r="J158" i="21" s="1"/>
  <c r="J157" i="21" a="1"/>
  <c r="J157" i="21" s="1"/>
  <c r="J156" i="21" a="1"/>
  <c r="J156" i="21" s="1"/>
  <c r="J155" i="21" a="1"/>
  <c r="J155" i="21" s="1"/>
  <c r="J154" i="21" a="1"/>
  <c r="J154" i="21" s="1"/>
  <c r="J153" i="21" a="1"/>
  <c r="J153" i="21" s="1"/>
  <c r="J152" i="21" a="1"/>
  <c r="J152" i="21" s="1"/>
  <c r="J151" i="21" a="1"/>
  <c r="J151" i="21" s="1"/>
  <c r="J150" i="21" a="1"/>
  <c r="J150" i="21" s="1"/>
  <c r="J149" i="21" a="1"/>
  <c r="J149" i="21" s="1"/>
  <c r="J148" i="21" a="1"/>
  <c r="J148" i="21" s="1"/>
  <c r="J147" i="21" a="1"/>
  <c r="J147" i="21" s="1"/>
  <c r="J146" i="21" a="1"/>
  <c r="J146" i="21" s="1"/>
  <c r="J145" i="21" a="1"/>
  <c r="J145" i="21" s="1"/>
  <c r="J144" i="21" a="1"/>
  <c r="J144" i="21" s="1"/>
  <c r="J143" i="21" a="1"/>
  <c r="J143" i="21" s="1"/>
  <c r="J142" i="21" a="1"/>
  <c r="J142" i="21" s="1"/>
  <c r="J141" i="21" a="1"/>
  <c r="J141" i="21" s="1"/>
  <c r="J140" i="21" a="1"/>
  <c r="J140" i="21" s="1"/>
  <c r="J139" i="21" a="1"/>
  <c r="J139" i="21" s="1"/>
  <c r="J138" i="21" a="1"/>
  <c r="J138" i="21" s="1"/>
  <c r="J137" i="21" a="1"/>
  <c r="J137" i="21" s="1"/>
  <c r="J136" i="21" a="1"/>
  <c r="J136" i="21" s="1"/>
  <c r="J135" i="21" a="1"/>
  <c r="J135" i="21" s="1"/>
  <c r="J134" i="21" a="1"/>
  <c r="J134" i="21" s="1"/>
  <c r="J133" i="21" a="1"/>
  <c r="J133" i="21" s="1"/>
  <c r="J132" i="21" a="1"/>
  <c r="J132" i="21" s="1"/>
  <c r="J131" i="21" a="1"/>
  <c r="J131" i="21" s="1"/>
  <c r="J130" i="21" a="1"/>
  <c r="J130" i="21" s="1"/>
  <c r="J129" i="21" a="1"/>
  <c r="J129" i="21" s="1"/>
  <c r="J128" i="21" a="1"/>
  <c r="J128" i="21" s="1"/>
  <c r="J127" i="21" a="1"/>
  <c r="J127" i="21" s="1"/>
  <c r="J126" i="21" a="1"/>
  <c r="J126" i="21" s="1"/>
  <c r="J125" i="21" a="1"/>
  <c r="J125" i="21" s="1"/>
  <c r="J124" i="21" a="1"/>
  <c r="J124" i="21" s="1"/>
  <c r="J123" i="21" a="1"/>
  <c r="J123" i="21" s="1"/>
  <c r="J122" i="21" a="1"/>
  <c r="J122" i="21" s="1"/>
  <c r="J121" i="21" a="1"/>
  <c r="J121" i="21" s="1"/>
  <c r="J120" i="21" a="1"/>
  <c r="J120" i="21" s="1"/>
  <c r="J119" i="21" a="1"/>
  <c r="J119" i="21" s="1"/>
  <c r="J118" i="21" a="1"/>
  <c r="J118" i="21" s="1"/>
  <c r="J117" i="21" a="1"/>
  <c r="J117" i="21" s="1"/>
  <c r="J116" i="21" a="1"/>
  <c r="J116" i="21" s="1"/>
  <c r="J115" i="21" a="1"/>
  <c r="J115" i="21" s="1"/>
  <c r="J114" i="21" a="1"/>
  <c r="J114" i="21" s="1"/>
  <c r="J113" i="21" a="1"/>
  <c r="J113" i="21" s="1"/>
  <c r="J112" i="21" a="1"/>
  <c r="J112" i="21" s="1"/>
  <c r="J111" i="21" a="1"/>
  <c r="J111" i="21" s="1"/>
  <c r="J110" i="21" a="1"/>
  <c r="J110" i="21" s="1"/>
  <c r="J109" i="21" a="1"/>
  <c r="J109" i="21" s="1"/>
  <c r="J108" i="21" a="1"/>
  <c r="J108" i="21" s="1"/>
  <c r="J107" i="21" a="1"/>
  <c r="J107" i="21" s="1"/>
  <c r="J84" i="21" a="1"/>
  <c r="J84" i="21" s="1"/>
  <c r="J85" i="21" a="1"/>
  <c r="J85" i="21" s="1"/>
  <c r="J86" i="21" a="1"/>
  <c r="J86" i="21" s="1"/>
  <c r="J87" i="21" a="1"/>
  <c r="J87" i="21" s="1"/>
  <c r="K87" i="21" a="1"/>
  <c r="K87" i="21" s="1"/>
  <c r="L87" i="21" a="1"/>
  <c r="L87" i="21" s="1"/>
  <c r="M87" i="21" a="1"/>
  <c r="M87" i="21" s="1"/>
  <c r="N87" i="21" a="1"/>
  <c r="N87" i="21" s="1"/>
  <c r="O87" i="21" a="1"/>
  <c r="O87" i="21" s="1"/>
  <c r="P87" i="21" a="1"/>
  <c r="P87" i="21" s="1"/>
  <c r="Q87" i="21" a="1"/>
  <c r="Q87" i="21" s="1"/>
  <c r="R87" i="21" a="1"/>
  <c r="R87" i="21" s="1"/>
  <c r="S87" i="21" a="1"/>
  <c r="S87" i="21" s="1"/>
  <c r="T87" i="21" a="1"/>
  <c r="T87" i="21" s="1"/>
  <c r="U87" i="21" a="1"/>
  <c r="U87" i="21" s="1"/>
  <c r="V87" i="21" a="1"/>
  <c r="V87" i="21" s="1"/>
  <c r="W87" i="21" a="1"/>
  <c r="W87" i="21" s="1"/>
  <c r="X87" i="21" a="1"/>
  <c r="X87" i="21" s="1"/>
  <c r="Y87" i="21" a="1"/>
  <c r="Y87" i="21" s="1"/>
  <c r="Z87" i="21" a="1"/>
  <c r="Z87" i="21" s="1"/>
  <c r="AA87" i="21" a="1"/>
  <c r="AA87" i="21" s="1"/>
  <c r="K248" i="16"/>
  <c r="AB248" i="16" l="1"/>
  <c r="AC248" i="16"/>
  <c r="C28" i="21" a="1"/>
  <c r="C28" i="21" s="1"/>
  <c r="C29" i="21" a="1"/>
  <c r="C29" i="21" s="1"/>
  <c r="C30" i="21" a="1"/>
  <c r="C30" i="21" s="1"/>
  <c r="C31" i="21" a="1"/>
  <c r="C31" i="21" s="1"/>
  <c r="C32" i="21" a="1"/>
  <c r="C32" i="21" s="1"/>
  <c r="C33" i="21" a="1"/>
  <c r="C33" i="21" s="1"/>
  <c r="C34" i="21" a="1"/>
  <c r="C34" i="21" s="1"/>
  <c r="C35" i="21" a="1"/>
  <c r="C35" i="21" s="1"/>
  <c r="C84" i="21" a="1"/>
  <c r="C84" i="21" s="1"/>
  <c r="C85" i="21" a="1"/>
  <c r="C85" i="21" s="1"/>
  <c r="C86" i="21" a="1"/>
  <c r="C86" i="21" s="1"/>
  <c r="D86" i="21" a="1"/>
  <c r="D86" i="21" s="1"/>
  <c r="C87" i="21" a="1"/>
  <c r="C87" i="21" s="1"/>
  <c r="D87" i="21" a="1"/>
  <c r="D87" i="21" s="1"/>
  <c r="E87" i="21" a="1"/>
  <c r="E87" i="21" s="1"/>
  <c r="F87" i="21" a="1"/>
  <c r="F87" i="21" s="1"/>
  <c r="G87" i="21" a="1"/>
  <c r="G87" i="21" s="1"/>
  <c r="H87" i="21" a="1"/>
  <c r="H87" i="21" s="1"/>
  <c r="I87" i="21" a="1"/>
  <c r="I87" i="21" s="1"/>
  <c r="D260" i="21"/>
  <c r="D243" i="21" a="1"/>
  <c r="D243" i="21" s="1"/>
  <c r="D239" i="21" a="1"/>
  <c r="D239" i="21" s="1"/>
  <c r="D235" i="21" a="1"/>
  <c r="D235" i="21" s="1"/>
  <c r="D230" i="21" a="1"/>
  <c r="D230" i="21" s="1"/>
  <c r="D229" i="21" a="1"/>
  <c r="D229" i="21" s="1"/>
  <c r="D213" i="21" a="1"/>
  <c r="D213" i="21" s="1"/>
  <c r="D209" i="21" a="1"/>
  <c r="D209" i="21" s="1"/>
  <c r="D207" i="21" a="1"/>
  <c r="D207" i="21" s="1"/>
  <c r="D202" i="21" a="1"/>
  <c r="D202" i="21" s="1"/>
  <c r="D201" i="21" a="1"/>
  <c r="D201" i="21" s="1"/>
  <c r="D192" i="21" a="1"/>
  <c r="D192" i="21" s="1"/>
  <c r="D158" i="21" a="1"/>
  <c r="D158" i="21" s="1"/>
  <c r="D154" i="21" a="1"/>
  <c r="D154" i="21" s="1"/>
  <c r="D139" i="21" a="1"/>
  <c r="D139" i="21" s="1"/>
  <c r="D135" i="21" a="1"/>
  <c r="D135" i="21" s="1"/>
  <c r="D134" i="21" a="1"/>
  <c r="D134" i="21" s="1"/>
  <c r="D120" i="21" a="1"/>
  <c r="D120" i="21" s="1"/>
  <c r="K59" i="21" l="1" a="1"/>
  <c r="K59" i="21" s="1"/>
  <c r="K71" i="21" a="1"/>
  <c r="K71" i="21" s="1"/>
  <c r="K27" i="21" a="1"/>
  <c r="K27" i="21" s="1"/>
  <c r="K32" i="21" a="1"/>
  <c r="K32" i="21" s="1"/>
  <c r="K42" i="21" a="1"/>
  <c r="K42" i="21" s="1"/>
  <c r="K47" i="21" a="1"/>
  <c r="K47" i="21" s="1"/>
  <c r="K52" i="21" a="1"/>
  <c r="K52" i="21" s="1"/>
  <c r="K64" i="21" a="1"/>
  <c r="K64" i="21" s="1"/>
  <c r="K76" i="21" a="1"/>
  <c r="K76" i="21" s="1"/>
  <c r="K35" i="21" a="1"/>
  <c r="K35" i="21" s="1"/>
  <c r="K57" i="21" a="1"/>
  <c r="K57" i="21" s="1"/>
  <c r="K69" i="21" a="1"/>
  <c r="K69" i="21" s="1"/>
  <c r="K28" i="21" a="1"/>
  <c r="K28" i="21" s="1"/>
  <c r="D39" i="21" a="1"/>
  <c r="D39" i="21" s="1"/>
  <c r="D42" i="21" a="1"/>
  <c r="D42" i="21" s="1"/>
  <c r="D45" i="21" a="1"/>
  <c r="D45" i="21" s="1"/>
  <c r="D48" i="21" a="1"/>
  <c r="D48" i="21" s="1"/>
  <c r="D51" i="21" a="1"/>
  <c r="D51" i="21" s="1"/>
  <c r="D54" i="21" a="1"/>
  <c r="D54" i="21" s="1"/>
  <c r="D57" i="21" a="1"/>
  <c r="D57" i="21" s="1"/>
  <c r="D60" i="21" a="1"/>
  <c r="D60" i="21" s="1"/>
  <c r="D63" i="21" a="1"/>
  <c r="D63" i="21" s="1"/>
  <c r="D66" i="21" a="1"/>
  <c r="D66" i="21" s="1"/>
  <c r="D69" i="21" a="1"/>
  <c r="D69" i="21" s="1"/>
  <c r="D72" i="21" a="1"/>
  <c r="D72" i="21" s="1"/>
  <c r="D75" i="21" a="1"/>
  <c r="D75" i="21" s="1"/>
  <c r="D78" i="21" a="1"/>
  <c r="D78" i="21" s="1"/>
  <c r="K36" i="21" a="1"/>
  <c r="K36" i="21" s="1"/>
  <c r="K58" i="21" a="1"/>
  <c r="K58" i="21" s="1"/>
  <c r="K70" i="21" a="1"/>
  <c r="K70" i="21" s="1"/>
  <c r="K31" i="21" a="1"/>
  <c r="K31" i="21" s="1"/>
  <c r="K41" i="21" a="1"/>
  <c r="K41" i="21" s="1"/>
  <c r="K46" i="21" a="1"/>
  <c r="K46" i="21" s="1"/>
  <c r="K51" i="21" a="1"/>
  <c r="K51" i="21" s="1"/>
  <c r="K63" i="21" a="1"/>
  <c r="K63" i="21" s="1"/>
  <c r="K75" i="21" a="1"/>
  <c r="K75" i="21" s="1"/>
  <c r="K34" i="21" a="1"/>
  <c r="K34" i="21" s="1"/>
  <c r="K56" i="21" a="1"/>
  <c r="K56" i="21" s="1"/>
  <c r="K68" i="21" a="1"/>
  <c r="K68" i="21" s="1"/>
  <c r="K80" i="21" a="1"/>
  <c r="K80" i="21" s="1"/>
  <c r="K39" i="21" a="1"/>
  <c r="K39" i="21" s="1"/>
  <c r="K49" i="21" a="1"/>
  <c r="K49" i="21" s="1"/>
  <c r="K61" i="21" a="1"/>
  <c r="K61" i="21" s="1"/>
  <c r="K73" i="21" a="1"/>
  <c r="K73" i="21" s="1"/>
  <c r="D38" i="21" a="1"/>
  <c r="D38" i="21" s="1"/>
  <c r="D41" i="21" a="1"/>
  <c r="D41" i="21" s="1"/>
  <c r="D44" i="21" a="1"/>
  <c r="D44" i="21" s="1"/>
  <c r="D47" i="21" a="1"/>
  <c r="D47" i="21" s="1"/>
  <c r="D50" i="21" a="1"/>
  <c r="D50" i="21" s="1"/>
  <c r="D53" i="21" a="1"/>
  <c r="D53" i="21" s="1"/>
  <c r="D56" i="21" a="1"/>
  <c r="D56" i="21" s="1"/>
  <c r="D59" i="21" a="1"/>
  <c r="D59" i="21" s="1"/>
  <c r="D62" i="21" a="1"/>
  <c r="D62" i="21" s="1"/>
  <c r="D65" i="21" a="1"/>
  <c r="D65" i="21" s="1"/>
  <c r="D68" i="21" a="1"/>
  <c r="D68" i="21" s="1"/>
  <c r="D71" i="21" a="1"/>
  <c r="D71" i="21" s="1"/>
  <c r="D74" i="21" a="1"/>
  <c r="D74" i="21" s="1"/>
  <c r="D77" i="21" a="1"/>
  <c r="D77" i="21" s="1"/>
  <c r="D80" i="21" a="1"/>
  <c r="D80" i="21" s="1"/>
  <c r="K29" i="21" a="1"/>
  <c r="K29" i="21" s="1"/>
  <c r="K44" i="21" a="1"/>
  <c r="K44" i="21" s="1"/>
  <c r="K54" i="21" a="1"/>
  <c r="K54" i="21" s="1"/>
  <c r="K66" i="21" a="1"/>
  <c r="K66" i="21" s="1"/>
  <c r="K78" i="21" a="1"/>
  <c r="K78" i="21" s="1"/>
  <c r="K62" i="21" a="1"/>
  <c r="K62" i="21" s="1"/>
  <c r="K45" i="21" a="1"/>
  <c r="K45" i="21" s="1"/>
  <c r="K40" i="21" a="1"/>
  <c r="K40" i="21" s="1"/>
  <c r="K67" i="21" a="1"/>
  <c r="K67" i="21" s="1"/>
  <c r="D36" i="21" a="1"/>
  <c r="D36" i="21" s="1"/>
  <c r="K72" i="21" a="1"/>
  <c r="K72" i="21" s="1"/>
  <c r="K30" i="21" a="1"/>
  <c r="K30" i="21" s="1"/>
  <c r="D40" i="21" a="1"/>
  <c r="D40" i="21" s="1"/>
  <c r="D43" i="21" a="1"/>
  <c r="D43" i="21" s="1"/>
  <c r="D46" i="21" a="1"/>
  <c r="D46" i="21" s="1"/>
  <c r="D49" i="21" a="1"/>
  <c r="D49" i="21" s="1"/>
  <c r="D52" i="21" a="1"/>
  <c r="D52" i="21" s="1"/>
  <c r="D55" i="21" a="1"/>
  <c r="D55" i="21" s="1"/>
  <c r="D58" i="21" a="1"/>
  <c r="D58" i="21" s="1"/>
  <c r="D61" i="21" a="1"/>
  <c r="D61" i="21" s="1"/>
  <c r="K77" i="21" a="1"/>
  <c r="K77" i="21" s="1"/>
  <c r="D64" i="21" a="1"/>
  <c r="D64" i="21" s="1"/>
  <c r="D67" i="21" a="1"/>
  <c r="D67" i="21" s="1"/>
  <c r="D70" i="21" a="1"/>
  <c r="D70" i="21" s="1"/>
  <c r="K74" i="21" a="1"/>
  <c r="K74" i="21" s="1"/>
  <c r="K53" i="21" a="1"/>
  <c r="K53" i="21" s="1"/>
  <c r="D73" i="21" a="1"/>
  <c r="D73" i="21" s="1"/>
  <c r="K48" i="21" a="1"/>
  <c r="K48" i="21" s="1"/>
  <c r="K43" i="21" a="1"/>
  <c r="K43" i="21" s="1"/>
  <c r="K79" i="21" a="1"/>
  <c r="K79" i="21" s="1"/>
  <c r="D76" i="21" a="1"/>
  <c r="D76" i="21" s="1"/>
  <c r="D79" i="21" a="1"/>
  <c r="D79" i="21" s="1"/>
  <c r="K33" i="21" a="1"/>
  <c r="K33" i="21" s="1"/>
  <c r="K38" i="21" a="1"/>
  <c r="K38" i="21" s="1"/>
  <c r="K55" i="21" a="1"/>
  <c r="K55" i="21" s="1"/>
  <c r="K50" i="21" a="1"/>
  <c r="K50" i="21" s="1"/>
  <c r="K60" i="21" a="1"/>
  <c r="K60" i="21" s="1"/>
  <c r="K65" i="21" a="1"/>
  <c r="K65" i="21" s="1"/>
  <c r="D28" i="21" a="1"/>
  <c r="D28" i="21" s="1"/>
  <c r="D238" i="21" a="1"/>
  <c r="D238" i="21" s="1"/>
  <c r="D237" i="21" a="1"/>
  <c r="D237" i="21" s="1"/>
  <c r="K237" i="21" a="1"/>
  <c r="K237" i="21" s="1"/>
  <c r="K238" i="21" a="1"/>
  <c r="K238" i="21" s="1"/>
  <c r="K242" i="21" a="1"/>
  <c r="K242" i="21" s="1"/>
  <c r="K233" i="21" a="1"/>
  <c r="K233" i="21" s="1"/>
  <c r="K203" i="21" a="1"/>
  <c r="K203" i="21" s="1"/>
  <c r="K146" i="21" a="1"/>
  <c r="K146" i="21" s="1"/>
  <c r="K122" i="21" a="1"/>
  <c r="K122" i="21" s="1"/>
  <c r="K247" i="21" a="1"/>
  <c r="K247" i="21" s="1"/>
  <c r="K210" i="21" a="1"/>
  <c r="K210" i="21" s="1"/>
  <c r="K151" i="21" a="1"/>
  <c r="K151" i="21" s="1"/>
  <c r="K127" i="21" a="1"/>
  <c r="K127" i="21" s="1"/>
  <c r="K254" i="21" a="1"/>
  <c r="K254" i="21" s="1"/>
  <c r="K215" i="21" a="1"/>
  <c r="K215" i="21" s="1"/>
  <c r="K156" i="21" a="1"/>
  <c r="K156" i="21" s="1"/>
  <c r="K132" i="21" a="1"/>
  <c r="K132" i="21" s="1"/>
  <c r="K222" i="21" a="1"/>
  <c r="K222" i="21" s="1"/>
  <c r="K196" i="21" a="1"/>
  <c r="K196" i="21" s="1"/>
  <c r="K176" i="21" a="1"/>
  <c r="K176" i="21" s="1"/>
  <c r="K163" i="21" a="1"/>
  <c r="K163" i="21" s="1"/>
  <c r="K139" i="21" a="1"/>
  <c r="K139" i="21" s="1"/>
  <c r="K240" i="21" a="1"/>
  <c r="K240" i="21" s="1"/>
  <c r="K231" i="21" a="1"/>
  <c r="K231" i="21" s="1"/>
  <c r="K201" i="21" a="1"/>
  <c r="K201" i="21" s="1"/>
  <c r="K168" i="21" a="1"/>
  <c r="K168" i="21" s="1"/>
  <c r="K144" i="21" a="1"/>
  <c r="K144" i="21" s="1"/>
  <c r="K245" i="21" a="1"/>
  <c r="K245" i="21" s="1"/>
  <c r="K208" i="21" a="1"/>
  <c r="K208" i="21" s="1"/>
  <c r="K206" i="21" a="1"/>
  <c r="K206" i="21" s="1"/>
  <c r="K149" i="21" a="1"/>
  <c r="K149" i="21" s="1"/>
  <c r="K218" i="21" a="1"/>
  <c r="K218" i="21" s="1"/>
  <c r="K192" i="21" a="1"/>
  <c r="K192" i="21" s="1"/>
  <c r="K159" i="21" a="1"/>
  <c r="K159" i="21" s="1"/>
  <c r="K135" i="21" a="1"/>
  <c r="K135" i="21" s="1"/>
  <c r="K223" i="21" a="1"/>
  <c r="K223" i="21" s="1"/>
  <c r="K197" i="21" a="1"/>
  <c r="K197" i="21" s="1"/>
  <c r="K164" i="21" a="1"/>
  <c r="K164" i="21" s="1"/>
  <c r="K140" i="21" a="1"/>
  <c r="K140" i="21" s="1"/>
  <c r="K116" i="21" a="1"/>
  <c r="K116" i="21" s="1"/>
  <c r="K241" i="21" a="1"/>
  <c r="K241" i="21" s="1"/>
  <c r="K232" i="21" a="1"/>
  <c r="K232" i="21" s="1"/>
  <c r="K202" i="21" a="1"/>
  <c r="K202" i="21" s="1"/>
  <c r="K177" i="21" a="1"/>
  <c r="K177" i="21" s="1"/>
  <c r="K169" i="21" a="1"/>
  <c r="K169" i="21" s="1"/>
  <c r="K145" i="21" a="1"/>
  <c r="K145" i="21" s="1"/>
  <c r="K246" i="21" a="1"/>
  <c r="K246" i="21" s="1"/>
  <c r="K209" i="21" a="1"/>
  <c r="K209" i="21" s="1"/>
  <c r="K150" i="21" a="1"/>
  <c r="K150" i="21" s="1"/>
  <c r="K251" i="21" a="1"/>
  <c r="K251" i="21" s="1"/>
  <c r="K198" i="21" a="1"/>
  <c r="K198" i="21" s="1"/>
  <c r="K130" i="21" a="1"/>
  <c r="K130" i="21" s="1"/>
  <c r="K230" i="21" a="1"/>
  <c r="K230" i="21" s="1"/>
  <c r="K165" i="21" a="1"/>
  <c r="K165" i="21" s="1"/>
  <c r="K142" i="21" a="1"/>
  <c r="K142" i="21" s="1"/>
  <c r="K134" i="21" a="1"/>
  <c r="K134" i="21" s="1"/>
  <c r="K117" i="21" a="1"/>
  <c r="K117" i="21" s="1"/>
  <c r="K229" i="21" a="1"/>
  <c r="K229" i="21" s="1"/>
  <c r="K217" i="21" a="1"/>
  <c r="K217" i="21" s="1"/>
  <c r="K193" i="21" a="1"/>
  <c r="K193" i="21" s="1"/>
  <c r="K131" i="21" a="1"/>
  <c r="K131" i="21" s="1"/>
  <c r="K121" i="21" a="1"/>
  <c r="K121" i="21" s="1"/>
  <c r="K243" i="21" a="1"/>
  <c r="K243" i="21" s="1"/>
  <c r="K195" i="21" a="1"/>
  <c r="K195" i="21" s="1"/>
  <c r="K166" i="21" a="1"/>
  <c r="K166" i="21" s="1"/>
  <c r="K158" i="21" a="1"/>
  <c r="K158" i="21" s="1"/>
  <c r="K141" i="21" a="1"/>
  <c r="K141" i="21" s="1"/>
  <c r="K129" i="21" a="1"/>
  <c r="K129" i="21" s="1"/>
  <c r="K124" i="21" a="1"/>
  <c r="K124" i="21" s="1"/>
  <c r="K239" i="21" a="1"/>
  <c r="K239" i="21" s="1"/>
  <c r="K162" i="21" a="1"/>
  <c r="K162" i="21" s="1"/>
  <c r="K147" i="21" a="1"/>
  <c r="K147" i="21" s="1"/>
  <c r="K214" i="21" a="1"/>
  <c r="K214" i="21" s="1"/>
  <c r="K205" i="21" a="1"/>
  <c r="K205" i="21" s="1"/>
  <c r="K112" i="21" a="1"/>
  <c r="K112" i="21" s="1"/>
  <c r="K212" i="21" a="1"/>
  <c r="K212" i="21" s="1"/>
  <c r="K255" i="21" a="1"/>
  <c r="K255" i="21" s="1"/>
  <c r="K199" i="21" a="1"/>
  <c r="K199" i="21" s="1"/>
  <c r="K128" i="21" a="1"/>
  <c r="K128" i="21" s="1"/>
  <c r="K123" i="21" a="1"/>
  <c r="K123" i="21" s="1"/>
  <c r="K108" i="21" a="1"/>
  <c r="K108" i="21" s="1"/>
  <c r="K219" i="21" a="1"/>
  <c r="K219" i="21" s="1"/>
  <c r="K153" i="21" a="1"/>
  <c r="K153" i="21" s="1"/>
  <c r="K249" i="21" a="1"/>
  <c r="K249" i="21" s="1"/>
  <c r="K161" i="21" a="1"/>
  <c r="K161" i="21" s="1"/>
  <c r="K85" i="21" a="1"/>
  <c r="K85" i="21" s="1"/>
  <c r="K221" i="21" a="1"/>
  <c r="K221" i="21" s="1"/>
  <c r="K167" i="21" a="1"/>
  <c r="K167" i="21" s="1"/>
  <c r="K115" i="21" a="1"/>
  <c r="K115" i="21" s="1"/>
  <c r="K107" i="21" a="1"/>
  <c r="K107" i="21" s="1"/>
  <c r="K91" i="21" a="1"/>
  <c r="K91" i="21" s="1"/>
  <c r="K194" i="21" a="1"/>
  <c r="K194" i="21" s="1"/>
  <c r="K111" i="21" a="1"/>
  <c r="K111" i="21" s="1"/>
  <c r="K244" i="21" a="1"/>
  <c r="K244" i="21" s="1"/>
  <c r="K84" i="21" a="1"/>
  <c r="K84" i="21" s="1"/>
  <c r="K148" i="21" a="1"/>
  <c r="K148" i="21" s="1"/>
  <c r="K220" i="21" a="1"/>
  <c r="K220" i="21" s="1"/>
  <c r="K200" i="21" a="1"/>
  <c r="K200" i="21" s="1"/>
  <c r="K119" i="21" a="1"/>
  <c r="K119" i="21" s="1"/>
  <c r="K138" i="21" a="1"/>
  <c r="K138" i="21" s="1"/>
  <c r="K157" i="21" a="1"/>
  <c r="K157" i="21" s="1"/>
  <c r="K154" i="21" a="1"/>
  <c r="K154" i="21" s="1"/>
  <c r="K257" i="21" a="1"/>
  <c r="K257" i="21" s="1"/>
  <c r="K250" i="21" a="1"/>
  <c r="K250" i="21" s="1"/>
  <c r="K216" i="21" a="1"/>
  <c r="K216" i="21" s="1"/>
  <c r="K213" i="21" a="1"/>
  <c r="K213" i="21" s="1"/>
  <c r="K133" i="21" a="1"/>
  <c r="K133" i="21" s="1"/>
  <c r="K137" i="21" a="1"/>
  <c r="K137" i="21" s="1"/>
  <c r="K211" i="21" a="1"/>
  <c r="K211" i="21" s="1"/>
  <c r="K92" i="21" a="1"/>
  <c r="K92" i="21" s="1"/>
  <c r="K113" i="21" a="1"/>
  <c r="K113" i="21" s="1"/>
  <c r="K120" i="21" a="1"/>
  <c r="K120" i="21" s="1"/>
  <c r="K110" i="21" a="1"/>
  <c r="K110" i="21" s="1"/>
  <c r="K152" i="21" a="1"/>
  <c r="K152" i="21" s="1"/>
  <c r="K224" i="21" a="1"/>
  <c r="K224" i="21" s="1"/>
  <c r="K248" i="21" a="1"/>
  <c r="K248" i="21" s="1"/>
  <c r="K109" i="21" a="1"/>
  <c r="K109" i="21" s="1"/>
  <c r="K126" i="21" a="1"/>
  <c r="K126" i="21" s="1"/>
  <c r="K155" i="21" a="1"/>
  <c r="K155" i="21" s="1"/>
  <c r="K118" i="21" a="1"/>
  <c r="K118" i="21" s="1"/>
  <c r="K204" i="21" a="1"/>
  <c r="K204" i="21" s="1"/>
  <c r="K160" i="21" a="1"/>
  <c r="K160" i="21" s="1"/>
  <c r="K125" i="21" a="1"/>
  <c r="K125" i="21" s="1"/>
  <c r="K114" i="21" a="1"/>
  <c r="K114" i="21" s="1"/>
  <c r="K86" i="21" a="1"/>
  <c r="K86" i="21" s="1"/>
  <c r="K136" i="21" a="1"/>
  <c r="K136" i="21" s="1"/>
  <c r="K143" i="21" a="1"/>
  <c r="K143" i="21" s="1"/>
  <c r="D29" i="21" a="1"/>
  <c r="D29" i="21" s="1"/>
  <c r="D136" i="21" a="1"/>
  <c r="D136" i="21" s="1"/>
  <c r="D204" i="21" a="1"/>
  <c r="D204" i="21" s="1"/>
  <c r="D232" i="21" a="1"/>
  <c r="D232" i="21" s="1"/>
  <c r="D203" i="21" a="1"/>
  <c r="D203" i="21" s="1"/>
  <c r="D137" i="21" a="1"/>
  <c r="D137" i="21" s="1"/>
  <c r="D205" i="21" a="1"/>
  <c r="D205" i="21" s="1"/>
  <c r="D233" i="21" a="1"/>
  <c r="D233" i="21" s="1"/>
  <c r="D32" i="21" a="1"/>
  <c r="D32" i="21" s="1"/>
  <c r="D231" i="21" a="1"/>
  <c r="D231" i="21" s="1"/>
  <c r="D138" i="21" a="1"/>
  <c r="D138" i="21" s="1"/>
  <c r="D206" i="21" a="1"/>
  <c r="D206" i="21" s="1"/>
  <c r="D234" i="21" a="1"/>
  <c r="D234" i="21" s="1"/>
  <c r="E260" i="21"/>
  <c r="D140" i="21" a="1"/>
  <c r="D140" i="21" s="1"/>
  <c r="D208" i="21" a="1"/>
  <c r="D208" i="21" s="1"/>
  <c r="D236" i="21" a="1"/>
  <c r="D236" i="21" s="1"/>
  <c r="D35" i="21" a="1"/>
  <c r="D35" i="21" s="1"/>
  <c r="D210" i="21" a="1"/>
  <c r="D210" i="21" s="1"/>
  <c r="D155" i="21" a="1"/>
  <c r="D155" i="21" s="1"/>
  <c r="D240" i="21" a="1"/>
  <c r="D240" i="21" s="1"/>
  <c r="D156" i="21" a="1"/>
  <c r="D156" i="21" s="1"/>
  <c r="D211" i="21" a="1"/>
  <c r="D211" i="21" s="1"/>
  <c r="D241" i="21" a="1"/>
  <c r="D241" i="21" s="1"/>
  <c r="D157" i="21" a="1"/>
  <c r="D157" i="21" s="1"/>
  <c r="D212" i="21" a="1"/>
  <c r="D212" i="21" s="1"/>
  <c r="D242" i="21" a="1"/>
  <c r="D242" i="21" s="1"/>
  <c r="D31" i="21" a="1"/>
  <c r="D31" i="21" s="1"/>
  <c r="D159" i="21" a="1"/>
  <c r="D159" i="21" s="1"/>
  <c r="D214" i="21" a="1"/>
  <c r="D214" i="21" s="1"/>
  <c r="D244" i="21" a="1"/>
  <c r="D244" i="21" s="1"/>
  <c r="D85" i="21" a="1"/>
  <c r="D85" i="21" s="1"/>
  <c r="D160" i="21" a="1"/>
  <c r="D160" i="21" s="1"/>
  <c r="D215" i="21" a="1"/>
  <c r="D215" i="21" s="1"/>
  <c r="D245" i="21" a="1"/>
  <c r="D245" i="21" s="1"/>
  <c r="D34" i="21" a="1"/>
  <c r="D34" i="21" s="1"/>
  <c r="D216" i="21" a="1"/>
  <c r="D216" i="21" s="1"/>
  <c r="D246" i="21" a="1"/>
  <c r="D246" i="21" s="1"/>
  <c r="D193" i="21" a="1"/>
  <c r="D193" i="21" s="1"/>
  <c r="D248" i="21" a="1"/>
  <c r="D248" i="21" s="1"/>
  <c r="D30" i="21" a="1"/>
  <c r="D30" i="21" s="1"/>
  <c r="D249" i="21" a="1"/>
  <c r="D249" i="21" s="1"/>
  <c r="D115" i="21" a="1"/>
  <c r="D115" i="21" s="1"/>
  <c r="D196" i="21" a="1"/>
  <c r="D196" i="21" s="1"/>
  <c r="D220" i="21" a="1"/>
  <c r="D220" i="21" s="1"/>
  <c r="D250" i="21" a="1"/>
  <c r="D250" i="21" s="1"/>
  <c r="D247" i="21" a="1"/>
  <c r="D247" i="21" s="1"/>
  <c r="D107" i="21" a="1"/>
  <c r="D107" i="21" s="1"/>
  <c r="K9" i="21" a="1"/>
  <c r="K9" i="21" s="1"/>
  <c r="D195" i="21" a="1"/>
  <c r="D195" i="21" s="1"/>
  <c r="D219" i="21" a="1"/>
  <c r="D219" i="21" s="1"/>
  <c r="D116" i="21" a="1"/>
  <c r="D116" i="21" s="1"/>
  <c r="D197" i="21" a="1"/>
  <c r="D197" i="21" s="1"/>
  <c r="D221" i="21" a="1"/>
  <c r="D221" i="21" s="1"/>
  <c r="D251" i="21" a="1"/>
  <c r="D251" i="21" s="1"/>
  <c r="D84" i="21" a="1"/>
  <c r="D84" i="21" s="1"/>
  <c r="D194" i="21" a="1"/>
  <c r="D194" i="21" s="1"/>
  <c r="D117" i="21" a="1"/>
  <c r="D117" i="21" s="1"/>
  <c r="D198" i="21" a="1"/>
  <c r="D198" i="21" s="1"/>
  <c r="D222" i="21" a="1"/>
  <c r="D222" i="21" s="1"/>
  <c r="D254" i="21" a="1"/>
  <c r="D254" i="21" s="1"/>
  <c r="D33" i="21" a="1"/>
  <c r="D33" i="21" s="1"/>
  <c r="D217" i="21" a="1"/>
  <c r="D217" i="21" s="1"/>
  <c r="D218" i="21" a="1"/>
  <c r="D218" i="21" s="1"/>
  <c r="D118" i="21" a="1"/>
  <c r="D118" i="21" s="1"/>
  <c r="D199" i="21" a="1"/>
  <c r="D199" i="21" s="1"/>
  <c r="D223" i="21" a="1"/>
  <c r="D223" i="21" s="1"/>
  <c r="D255" i="21" a="1"/>
  <c r="D255" i="21" s="1"/>
  <c r="D114" i="21" a="1"/>
  <c r="D114" i="21" s="1"/>
  <c r="D119" i="21" a="1"/>
  <c r="D119" i="21" s="1"/>
  <c r="D200" i="21" a="1"/>
  <c r="D200" i="21" s="1"/>
  <c r="D224" i="21" a="1"/>
  <c r="D224" i="21" s="1"/>
  <c r="D257" i="21" a="1"/>
  <c r="D257" i="21" s="1"/>
  <c r="K8" i="21" a="1"/>
  <c r="K8" i="21" s="1"/>
  <c r="D142" i="21" a="1"/>
  <c r="D142" i="21" s="1"/>
  <c r="D123" i="21" a="1"/>
  <c r="D123" i="21" s="1"/>
  <c r="D143" i="21" a="1"/>
  <c r="D143" i="21" s="1"/>
  <c r="D163" i="21" a="1"/>
  <c r="D163" i="21" s="1"/>
  <c r="D27" i="21" a="1"/>
  <c r="D27" i="21" s="1"/>
  <c r="D122" i="21" a="1"/>
  <c r="D122" i="21" s="1"/>
  <c r="D162" i="21" a="1"/>
  <c r="D162" i="21" s="1"/>
  <c r="D124" i="21" a="1"/>
  <c r="D124" i="21" s="1"/>
  <c r="D144" i="21" a="1"/>
  <c r="D144" i="21" s="1"/>
  <c r="D164" i="21" a="1"/>
  <c r="D164" i="21" s="1"/>
  <c r="D125" i="21" a="1"/>
  <c r="D125" i="21" s="1"/>
  <c r="D141" i="21" a="1"/>
  <c r="D141" i="21" s="1"/>
  <c r="D161" i="21" a="1"/>
  <c r="D161" i="21" s="1"/>
  <c r="D145" i="21" a="1"/>
  <c r="D145" i="21" s="1"/>
  <c r="D126" i="21" a="1"/>
  <c r="D126" i="21" s="1"/>
  <c r="D166" i="21" a="1"/>
  <c r="D166" i="21" s="1"/>
  <c r="D127" i="21" a="1"/>
  <c r="D127" i="21" s="1"/>
  <c r="D147" i="21" a="1"/>
  <c r="D147" i="21" s="1"/>
  <c r="D167" i="21" a="1"/>
  <c r="D167" i="21" s="1"/>
  <c r="D108" i="21" a="1"/>
  <c r="D108" i="21" s="1"/>
  <c r="D128" i="21" a="1"/>
  <c r="D128" i="21" s="1"/>
  <c r="D148" i="21" a="1"/>
  <c r="D148" i="21" s="1"/>
  <c r="D168" i="21" a="1"/>
  <c r="D168" i="21" s="1"/>
  <c r="D109" i="21" a="1"/>
  <c r="D109" i="21" s="1"/>
  <c r="D129" i="21" a="1"/>
  <c r="D129" i="21" s="1"/>
  <c r="D149" i="21" a="1"/>
  <c r="D149" i="21" s="1"/>
  <c r="D169" i="21" a="1"/>
  <c r="D169" i="21" s="1"/>
  <c r="D146" i="21" a="1"/>
  <c r="D146" i="21" s="1"/>
  <c r="D110" i="21" a="1"/>
  <c r="D110" i="21" s="1"/>
  <c r="D130" i="21" a="1"/>
  <c r="D130" i="21" s="1"/>
  <c r="D150" i="21" a="1"/>
  <c r="D150" i="21" s="1"/>
  <c r="D170" i="21" a="1"/>
  <c r="D170" i="21" s="1"/>
  <c r="D121" i="21" a="1"/>
  <c r="D121" i="21" s="1"/>
  <c r="D165" i="21" a="1"/>
  <c r="D165" i="21" s="1"/>
  <c r="D111" i="21" a="1"/>
  <c r="D111" i="21" s="1"/>
  <c r="D131" i="21" a="1"/>
  <c r="D131" i="21" s="1"/>
  <c r="D151" i="21" a="1"/>
  <c r="D151" i="21" s="1"/>
  <c r="D112" i="21" a="1"/>
  <c r="D112" i="21" s="1"/>
  <c r="D132" i="21" a="1"/>
  <c r="D132" i="21" s="1"/>
  <c r="D152" i="21" a="1"/>
  <c r="D152" i="21" s="1"/>
  <c r="D113" i="21" a="1"/>
  <c r="D113" i="21" s="1"/>
  <c r="D133" i="21" a="1"/>
  <c r="D133" i="21" s="1"/>
  <c r="D153" i="21" a="1"/>
  <c r="D153" i="21" s="1"/>
  <c r="L35" i="22" a="1"/>
  <c r="L35" i="22" s="1"/>
  <c r="AD35" i="22" a="1"/>
  <c r="AD35" i="22" s="1"/>
  <c r="AD37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C107" i="21" a="1"/>
  <c r="C107" i="21" s="1"/>
  <c r="J91" i="21" a="1"/>
  <c r="J91" i="21" s="1"/>
  <c r="J8" i="21" a="1"/>
  <c r="J8" i="21" s="1"/>
  <c r="C171" i="21"/>
  <c r="E168" i="21" a="1"/>
  <c r="E168" i="21" s="1"/>
  <c r="C168" i="21" a="1"/>
  <c r="C168" i="21" s="1"/>
  <c r="E162" i="21" a="1"/>
  <c r="E162" i="21" s="1"/>
  <c r="E163" i="21" a="1"/>
  <c r="E163" i="21" s="1"/>
  <c r="E165" i="21" a="1"/>
  <c r="E165" i="21" s="1"/>
  <c r="E166" i="21" a="1"/>
  <c r="E166" i="21" s="1"/>
  <c r="E167" i="21" a="1"/>
  <c r="E167" i="21" s="1"/>
  <c r="E169" i="21" a="1"/>
  <c r="E169" i="21" s="1"/>
  <c r="E170" i="21" a="1"/>
  <c r="E170" i="21" s="1"/>
  <c r="F170" i="21" a="1"/>
  <c r="F170" i="21" s="1"/>
  <c r="G170" i="21" a="1"/>
  <c r="G170" i="21" s="1"/>
  <c r="H170" i="21" a="1"/>
  <c r="H170" i="21" s="1"/>
  <c r="I170" i="21" a="1"/>
  <c r="I170" i="21" s="1"/>
  <c r="C170" i="21" a="1"/>
  <c r="C170" i="21" s="1"/>
  <c r="C169" i="21" a="1"/>
  <c r="C169" i="21" s="1"/>
  <c r="C167" i="21" a="1"/>
  <c r="C167" i="21" s="1"/>
  <c r="C166" i="21" a="1"/>
  <c r="C166" i="21" s="1"/>
  <c r="C165" i="21" a="1"/>
  <c r="C165" i="21" s="1"/>
  <c r="C164" i="21" a="1"/>
  <c r="C164" i="21" s="1"/>
  <c r="C163" i="21" a="1"/>
  <c r="C163" i="21" s="1"/>
  <c r="C162" i="21" a="1"/>
  <c r="C162" i="21" s="1"/>
  <c r="C161" i="21" a="1"/>
  <c r="C161" i="21" s="1"/>
  <c r="AD8" i="22" a="1"/>
  <c r="AD8" i="22" s="1"/>
  <c r="AD36" i="22" a="1"/>
  <c r="AD36" i="22" s="1"/>
  <c r="AD9" i="22" a="1"/>
  <c r="AD9" i="22" s="1"/>
  <c r="AC8" i="22" a="1"/>
  <c r="AC8" i="22" s="1"/>
  <c r="AC36" i="22" a="1"/>
  <c r="AC36" i="22" s="1"/>
  <c r="AC9" i="22" a="1"/>
  <c r="AC9" i="22" s="1"/>
  <c r="AB8" i="22" a="1"/>
  <c r="AB8" i="22" s="1"/>
  <c r="AB36" i="22" a="1"/>
  <c r="AB36" i="22" s="1"/>
  <c r="AB9" i="22" a="1"/>
  <c r="AB9" i="22" s="1"/>
  <c r="AA8" i="22" a="1"/>
  <c r="AA8" i="22" s="1"/>
  <c r="AA36" i="22" a="1"/>
  <c r="AA36" i="22" s="1"/>
  <c r="AA9" i="22" a="1"/>
  <c r="AA9" i="22" s="1"/>
  <c r="Z8" i="22" a="1"/>
  <c r="Z8" i="22" s="1"/>
  <c r="Z36" i="22" a="1"/>
  <c r="Z36" i="22" s="1"/>
  <c r="Z9" i="22" a="1"/>
  <c r="Z9" i="22" s="1"/>
  <c r="Y8" i="22" a="1"/>
  <c r="Y8" i="22" s="1"/>
  <c r="Y36" i="22" a="1"/>
  <c r="Y36" i="22" s="1"/>
  <c r="Y9" i="22" a="1"/>
  <c r="Y9" i="22" s="1"/>
  <c r="W8" i="22" a="1"/>
  <c r="W8" i="22" s="1"/>
  <c r="W9" i="22" a="1"/>
  <c r="W9" i="22" s="1"/>
  <c r="V8" i="22" a="1"/>
  <c r="V8" i="22" s="1"/>
  <c r="V9" i="22" a="1"/>
  <c r="V9" i="22" s="1"/>
  <c r="U9" i="22" a="1"/>
  <c r="U9" i="22" s="1"/>
  <c r="U8" i="22" a="1"/>
  <c r="U8" i="22" s="1"/>
  <c r="T9" i="22" a="1"/>
  <c r="T9" i="22" s="1"/>
  <c r="T8" i="22" a="1"/>
  <c r="T8" i="22" s="1"/>
  <c r="T10" i="22" s="1"/>
  <c r="S9" i="22" a="1"/>
  <c r="S9" i="22" s="1"/>
  <c r="S8" i="22" a="1"/>
  <c r="S8" i="22" s="1"/>
  <c r="R9" i="22" a="1"/>
  <c r="R9" i="22" s="1"/>
  <c r="R8" i="22" a="1"/>
  <c r="R8" i="22" s="1"/>
  <c r="R23" i="22" s="1"/>
  <c r="Q9" i="22" a="1"/>
  <c r="Q9" i="22" s="1"/>
  <c r="Q8" i="22" a="1"/>
  <c r="Q8" i="22" s="1"/>
  <c r="P9" i="22" a="1"/>
  <c r="P9" i="22" s="1"/>
  <c r="P8" i="22" a="1"/>
  <c r="P8" i="22" s="1"/>
  <c r="O9" i="22" a="1"/>
  <c r="O9" i="22" s="1"/>
  <c r="O8" i="22" a="1"/>
  <c r="O8" i="22" s="1"/>
  <c r="N9" i="22" a="1"/>
  <c r="N9" i="22" s="1"/>
  <c r="N8" i="22" a="1"/>
  <c r="N8" i="22" s="1"/>
  <c r="M9" i="22" a="1"/>
  <c r="M9" i="22" s="1"/>
  <c r="M8" i="22" a="1"/>
  <c r="M8" i="22" s="1"/>
  <c r="L9" i="22" a="1"/>
  <c r="L9" i="22" s="1"/>
  <c r="L8" i="22" a="1"/>
  <c r="L8" i="22" s="1"/>
  <c r="L10" i="22" s="1"/>
  <c r="X8" i="22" a="1"/>
  <c r="X8" i="22" s="1"/>
  <c r="X36" i="22" a="1"/>
  <c r="X36" i="22" s="1"/>
  <c r="X9" i="22" a="1"/>
  <c r="X9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AH180" i="18"/>
  <c r="K88" i="21" l="1"/>
  <c r="L29" i="21" a="1"/>
  <c r="L29" i="21" s="1"/>
  <c r="L44" i="21" a="1"/>
  <c r="L44" i="21" s="1"/>
  <c r="L54" i="21" a="1"/>
  <c r="L54" i="21" s="1"/>
  <c r="L66" i="21" a="1"/>
  <c r="L66" i="21" s="1"/>
  <c r="L78" i="21" a="1"/>
  <c r="L78" i="21" s="1"/>
  <c r="L71" i="21" a="1"/>
  <c r="L71" i="21" s="1"/>
  <c r="L59" i="21" a="1"/>
  <c r="L59" i="21" s="1"/>
  <c r="L27" i="21" a="1"/>
  <c r="L27" i="21" s="1"/>
  <c r="L32" i="21" a="1"/>
  <c r="L32" i="21" s="1"/>
  <c r="L47" i="21" a="1"/>
  <c r="L47" i="21" s="1"/>
  <c r="L52" i="21" a="1"/>
  <c r="L52" i="21" s="1"/>
  <c r="L28" i="21" a="1"/>
  <c r="L28" i="21" s="1"/>
  <c r="L43" i="21" a="1"/>
  <c r="L43" i="21" s="1"/>
  <c r="L53" i="21" a="1"/>
  <c r="L53" i="21" s="1"/>
  <c r="L65" i="21" a="1"/>
  <c r="L65" i="21" s="1"/>
  <c r="L77" i="21" a="1"/>
  <c r="L77" i="21" s="1"/>
  <c r="E39" i="21" a="1"/>
  <c r="E39" i="21" s="1"/>
  <c r="E42" i="21" a="1"/>
  <c r="E42" i="21" s="1"/>
  <c r="E45" i="21" a="1"/>
  <c r="E45" i="21" s="1"/>
  <c r="E48" i="21" a="1"/>
  <c r="E48" i="21" s="1"/>
  <c r="E51" i="21" a="1"/>
  <c r="E51" i="21" s="1"/>
  <c r="E54" i="21" a="1"/>
  <c r="E54" i="21" s="1"/>
  <c r="E57" i="21" a="1"/>
  <c r="E57" i="21" s="1"/>
  <c r="E60" i="21" a="1"/>
  <c r="E60" i="21" s="1"/>
  <c r="E63" i="21" a="1"/>
  <c r="E63" i="21" s="1"/>
  <c r="E66" i="21" a="1"/>
  <c r="E66" i="21" s="1"/>
  <c r="E69" i="21" a="1"/>
  <c r="E69" i="21" s="1"/>
  <c r="E72" i="21" a="1"/>
  <c r="E72" i="21" s="1"/>
  <c r="E75" i="21" a="1"/>
  <c r="E75" i="21" s="1"/>
  <c r="E78" i="21" a="1"/>
  <c r="E78" i="21" s="1"/>
  <c r="L75" i="21" a="1"/>
  <c r="L75" i="21" s="1"/>
  <c r="L36" i="21" a="1"/>
  <c r="L36" i="21" s="1"/>
  <c r="L58" i="21" a="1"/>
  <c r="L58" i="21" s="1"/>
  <c r="L70" i="21" a="1"/>
  <c r="L70" i="21" s="1"/>
  <c r="L31" i="21" a="1"/>
  <c r="L31" i="21" s="1"/>
  <c r="L41" i="21" a="1"/>
  <c r="L41" i="21" s="1"/>
  <c r="L46" i="21" a="1"/>
  <c r="L46" i="21" s="1"/>
  <c r="L51" i="21" a="1"/>
  <c r="L51" i="21" s="1"/>
  <c r="L63" i="21" a="1"/>
  <c r="L63" i="21" s="1"/>
  <c r="L34" i="21" a="1"/>
  <c r="L34" i="21" s="1"/>
  <c r="L39" i="21" a="1"/>
  <c r="L39" i="21" s="1"/>
  <c r="L49" i="21" a="1"/>
  <c r="L49" i="21" s="1"/>
  <c r="L61" i="21" a="1"/>
  <c r="L61" i="21" s="1"/>
  <c r="L73" i="21" a="1"/>
  <c r="L73" i="21" s="1"/>
  <c r="E38" i="21" a="1"/>
  <c r="E38" i="21" s="1"/>
  <c r="E41" i="21" a="1"/>
  <c r="E41" i="21" s="1"/>
  <c r="E44" i="21" a="1"/>
  <c r="E44" i="21" s="1"/>
  <c r="E47" i="21" a="1"/>
  <c r="E47" i="21" s="1"/>
  <c r="E50" i="21" a="1"/>
  <c r="E50" i="21" s="1"/>
  <c r="E53" i="21" a="1"/>
  <c r="E53" i="21" s="1"/>
  <c r="E56" i="21" a="1"/>
  <c r="E56" i="21" s="1"/>
  <c r="E59" i="21" a="1"/>
  <c r="E59" i="21" s="1"/>
  <c r="E62" i="21" a="1"/>
  <c r="E62" i="21" s="1"/>
  <c r="L35" i="21" a="1"/>
  <c r="L35" i="21" s="1"/>
  <c r="E74" i="21" a="1"/>
  <c r="E74" i="21" s="1"/>
  <c r="E77" i="21" a="1"/>
  <c r="E77" i="21" s="1"/>
  <c r="E36" i="21" a="1"/>
  <c r="E36" i="21" s="1"/>
  <c r="L45" i="21" a="1"/>
  <c r="L45" i="21" s="1"/>
  <c r="L56" i="21" a="1"/>
  <c r="L56" i="21" s="1"/>
  <c r="E80" i="21" a="1"/>
  <c r="E80" i="21" s="1"/>
  <c r="L40" i="21" a="1"/>
  <c r="L40" i="21" s="1"/>
  <c r="L57" i="21" a="1"/>
  <c r="L57" i="21" s="1"/>
  <c r="L62" i="21" a="1"/>
  <c r="L62" i="21" s="1"/>
  <c r="L67" i="21" a="1"/>
  <c r="L67" i="21" s="1"/>
  <c r="L72" i="21" a="1"/>
  <c r="L72" i="21" s="1"/>
  <c r="L30" i="21" a="1"/>
  <c r="L30" i="21" s="1"/>
  <c r="E40" i="21" a="1"/>
  <c r="E40" i="21" s="1"/>
  <c r="E43" i="21" a="1"/>
  <c r="E43" i="21" s="1"/>
  <c r="E46" i="21" a="1"/>
  <c r="E46" i="21" s="1"/>
  <c r="E49" i="21" a="1"/>
  <c r="E49" i="21" s="1"/>
  <c r="E52" i="21" a="1"/>
  <c r="E52" i="21" s="1"/>
  <c r="E55" i="21" a="1"/>
  <c r="E55" i="21" s="1"/>
  <c r="E58" i="21" a="1"/>
  <c r="E58" i="21" s="1"/>
  <c r="E61" i="21" a="1"/>
  <c r="E61" i="21" s="1"/>
  <c r="E64" i="21" a="1"/>
  <c r="E64" i="21" s="1"/>
  <c r="L68" i="21" a="1"/>
  <c r="L68" i="21" s="1"/>
  <c r="L42" i="21" a="1"/>
  <c r="L42" i="21" s="1"/>
  <c r="E67" i="21" a="1"/>
  <c r="E67" i="21" s="1"/>
  <c r="L69" i="21" a="1"/>
  <c r="L69" i="21" s="1"/>
  <c r="L64" i="21" a="1"/>
  <c r="L64" i="21" s="1"/>
  <c r="E70" i="21" a="1"/>
  <c r="E70" i="21" s="1"/>
  <c r="L74" i="21" a="1"/>
  <c r="L74" i="21" s="1"/>
  <c r="E73" i="21" a="1"/>
  <c r="E73" i="21" s="1"/>
  <c r="L79" i="21" a="1"/>
  <c r="L79" i="21" s="1"/>
  <c r="E76" i="21" a="1"/>
  <c r="E76" i="21" s="1"/>
  <c r="L48" i="21" a="1"/>
  <c r="L48" i="21" s="1"/>
  <c r="E65" i="21" a="1"/>
  <c r="E65" i="21" s="1"/>
  <c r="E79" i="21" a="1"/>
  <c r="E79" i="21" s="1"/>
  <c r="L33" i="21" a="1"/>
  <c r="L33" i="21" s="1"/>
  <c r="E68" i="21" a="1"/>
  <c r="E68" i="21" s="1"/>
  <c r="L38" i="21" a="1"/>
  <c r="L38" i="21" s="1"/>
  <c r="L55" i="21" a="1"/>
  <c r="L55" i="21" s="1"/>
  <c r="L50" i="21" a="1"/>
  <c r="L50" i="21" s="1"/>
  <c r="L60" i="21" a="1"/>
  <c r="L60" i="21" s="1"/>
  <c r="L80" i="21" a="1"/>
  <c r="L80" i="21" s="1"/>
  <c r="E71" i="21" a="1"/>
  <c r="E71" i="21" s="1"/>
  <c r="L76" i="21" a="1"/>
  <c r="L76" i="21" s="1"/>
  <c r="E237" i="21" a="1"/>
  <c r="E237" i="21" s="1"/>
  <c r="L237" i="21" a="1"/>
  <c r="L237" i="21" s="1"/>
  <c r="L238" i="21" a="1"/>
  <c r="L238" i="21" s="1"/>
  <c r="E238" i="21" a="1"/>
  <c r="E238" i="21" s="1"/>
  <c r="L247" i="21" a="1"/>
  <c r="L247" i="21" s="1"/>
  <c r="L210" i="21" a="1"/>
  <c r="L210" i="21" s="1"/>
  <c r="L151" i="21" a="1"/>
  <c r="L151" i="21" s="1"/>
  <c r="L127" i="21" a="1"/>
  <c r="L127" i="21" s="1"/>
  <c r="L254" i="21" a="1"/>
  <c r="L254" i="21" s="1"/>
  <c r="L215" i="21" a="1"/>
  <c r="L215" i="21" s="1"/>
  <c r="L156" i="21" a="1"/>
  <c r="L156" i="21" s="1"/>
  <c r="L132" i="21" a="1"/>
  <c r="L132" i="21" s="1"/>
  <c r="L220" i="21" a="1"/>
  <c r="L220" i="21" s="1"/>
  <c r="L194" i="21" a="1"/>
  <c r="L194" i="21" s="1"/>
  <c r="L161" i="21" a="1"/>
  <c r="L161" i="21" s="1"/>
  <c r="L137" i="21" a="1"/>
  <c r="L137" i="21" s="1"/>
  <c r="L240" i="21" a="1"/>
  <c r="L240" i="21" s="1"/>
  <c r="L231" i="21" a="1"/>
  <c r="L231" i="21" s="1"/>
  <c r="L201" i="21" a="1"/>
  <c r="L201" i="21" s="1"/>
  <c r="L168" i="21" a="1"/>
  <c r="L168" i="21" s="1"/>
  <c r="L144" i="21" a="1"/>
  <c r="L144" i="21" s="1"/>
  <c r="L245" i="21" a="1"/>
  <c r="L245" i="21" s="1"/>
  <c r="L208" i="21" a="1"/>
  <c r="L208" i="21" s="1"/>
  <c r="L206" i="21" a="1"/>
  <c r="L206" i="21" s="1"/>
  <c r="L176" i="21" a="1"/>
  <c r="L176" i="21" s="1"/>
  <c r="L149" i="21" a="1"/>
  <c r="L149" i="21" s="1"/>
  <c r="L125" i="21" a="1"/>
  <c r="L125" i="21" s="1"/>
  <c r="L250" i="21" a="1"/>
  <c r="L250" i="21" s="1"/>
  <c r="L213" i="21" a="1"/>
  <c r="L213" i="21" s="1"/>
  <c r="L154" i="21" a="1"/>
  <c r="L154" i="21" s="1"/>
  <c r="L130" i="21" a="1"/>
  <c r="L130" i="21" s="1"/>
  <c r="L223" i="21" a="1"/>
  <c r="L223" i="21" s="1"/>
  <c r="L197" i="21" a="1"/>
  <c r="L197" i="21" s="1"/>
  <c r="L164" i="21" a="1"/>
  <c r="L164" i="21" s="1"/>
  <c r="L140" i="21" a="1"/>
  <c r="L140" i="21" s="1"/>
  <c r="L241" i="21" a="1"/>
  <c r="L241" i="21" s="1"/>
  <c r="L232" i="21" a="1"/>
  <c r="L232" i="21" s="1"/>
  <c r="L202" i="21" a="1"/>
  <c r="L202" i="21" s="1"/>
  <c r="L169" i="21" a="1"/>
  <c r="L169" i="21" s="1"/>
  <c r="L145" i="21" a="1"/>
  <c r="L145" i="21" s="1"/>
  <c r="L121" i="21" a="1"/>
  <c r="L121" i="21" s="1"/>
  <c r="L246" i="21" a="1"/>
  <c r="L246" i="21" s="1"/>
  <c r="L209" i="21" a="1"/>
  <c r="L209" i="21" s="1"/>
  <c r="L150" i="21" a="1"/>
  <c r="L150" i="21" s="1"/>
  <c r="L251" i="21" a="1"/>
  <c r="L251" i="21" s="1"/>
  <c r="L214" i="21" a="1"/>
  <c r="L214" i="21" s="1"/>
  <c r="L177" i="21" a="1"/>
  <c r="L177" i="21" s="1"/>
  <c r="L155" i="21" a="1"/>
  <c r="L155" i="21" s="1"/>
  <c r="L131" i="21" a="1"/>
  <c r="L131" i="21" s="1"/>
  <c r="L242" i="21" a="1"/>
  <c r="L242" i="21" s="1"/>
  <c r="L230" i="21" a="1"/>
  <c r="L230" i="21" s="1"/>
  <c r="L222" i="21" a="1"/>
  <c r="L222" i="21" s="1"/>
  <c r="L165" i="21" a="1"/>
  <c r="L165" i="21" s="1"/>
  <c r="L142" i="21" a="1"/>
  <c r="L142" i="21" s="1"/>
  <c r="L134" i="21" a="1"/>
  <c r="L134" i="21" s="1"/>
  <c r="L117" i="21" a="1"/>
  <c r="L117" i="21" s="1"/>
  <c r="L204" i="21" a="1"/>
  <c r="L204" i="21" s="1"/>
  <c r="L138" i="21" a="1"/>
  <c r="L138" i="21" s="1"/>
  <c r="L128" i="21" a="1"/>
  <c r="L128" i="21" s="1"/>
  <c r="L123" i="21" a="1"/>
  <c r="L123" i="21" s="1"/>
  <c r="L120" i="21" a="1"/>
  <c r="L120" i="21" s="1"/>
  <c r="L109" i="21" a="1"/>
  <c r="L109" i="21" s="1"/>
  <c r="L221" i="21" a="1"/>
  <c r="L221" i="21" s="1"/>
  <c r="L160" i="21" a="1"/>
  <c r="L160" i="21" s="1"/>
  <c r="L133" i="21" a="1"/>
  <c r="L133" i="21" s="1"/>
  <c r="L239" i="21" a="1"/>
  <c r="L239" i="21" s="1"/>
  <c r="L203" i="21" a="1"/>
  <c r="L203" i="21" s="1"/>
  <c r="L162" i="21" a="1"/>
  <c r="L162" i="21" s="1"/>
  <c r="L147" i="21" a="1"/>
  <c r="L147" i="21" s="1"/>
  <c r="L143" i="21" a="1"/>
  <c r="L143" i="21" s="1"/>
  <c r="L139" i="21" a="1"/>
  <c r="L139" i="21" s="1"/>
  <c r="L119" i="21" a="1"/>
  <c r="L119" i="21" s="1"/>
  <c r="L107" i="21" a="1"/>
  <c r="L107" i="21" s="1"/>
  <c r="L116" i="21" a="1"/>
  <c r="L116" i="21" s="1"/>
  <c r="L212" i="21" a="1"/>
  <c r="L212" i="21" s="1"/>
  <c r="L122" i="21" a="1"/>
  <c r="L122" i="21" s="1"/>
  <c r="L216" i="21" a="1"/>
  <c r="L216" i="21" s="1"/>
  <c r="L196" i="21" a="1"/>
  <c r="L196" i="21" s="1"/>
  <c r="L219" i="21" a="1"/>
  <c r="L219" i="21" s="1"/>
  <c r="L153" i="21" a="1"/>
  <c r="L153" i="21" s="1"/>
  <c r="L110" i="21" a="1"/>
  <c r="L110" i="21" s="1"/>
  <c r="L249" i="21" a="1"/>
  <c r="L249" i="21" s="1"/>
  <c r="L205" i="21" a="1"/>
  <c r="L205" i="21" s="1"/>
  <c r="L159" i="21" a="1"/>
  <c r="L159" i="21" s="1"/>
  <c r="L224" i="21" a="1"/>
  <c r="L224" i="21" s="1"/>
  <c r="L211" i="21" a="1"/>
  <c r="L211" i="21" s="1"/>
  <c r="L113" i="21" a="1"/>
  <c r="L113" i="21" s="1"/>
  <c r="L158" i="21" a="1"/>
  <c r="L158" i="21" s="1"/>
  <c r="L111" i="21" a="1"/>
  <c r="L111" i="21" s="1"/>
  <c r="L91" i="21" a="1"/>
  <c r="L91" i="21" s="1"/>
  <c r="L93" i="21" s="1"/>
  <c r="L244" i="21" a="1"/>
  <c r="L244" i="21" s="1"/>
  <c r="L200" i="21" a="1"/>
  <c r="L200" i="21" s="1"/>
  <c r="L148" i="21" a="1"/>
  <c r="L148" i="21" s="1"/>
  <c r="L129" i="21" a="1"/>
  <c r="L129" i="21" s="1"/>
  <c r="L124" i="21" a="1"/>
  <c r="L124" i="21" s="1"/>
  <c r="L166" i="21" a="1"/>
  <c r="L166" i="21" s="1"/>
  <c r="L217" i="21" a="1"/>
  <c r="L217" i="21" s="1"/>
  <c r="L157" i="21" a="1"/>
  <c r="L157" i="21" s="1"/>
  <c r="L135" i="21" a="1"/>
  <c r="L135" i="21" s="1"/>
  <c r="L257" i="21" a="1"/>
  <c r="L257" i="21" s="1"/>
  <c r="L243" i="21" a="1"/>
  <c r="L243" i="21" s="1"/>
  <c r="L233" i="21" a="1"/>
  <c r="L233" i="21" s="1"/>
  <c r="L136" i="21" a="1"/>
  <c r="L136" i="21" s="1"/>
  <c r="L85" i="21" a="1"/>
  <c r="L85" i="21" s="1"/>
  <c r="L92" i="21" a="1"/>
  <c r="L92" i="21" s="1"/>
  <c r="L195" i="21" a="1"/>
  <c r="L195" i="21" s="1"/>
  <c r="L152" i="21" a="1"/>
  <c r="L152" i="21" s="1"/>
  <c r="L229" i="21" a="1"/>
  <c r="L229" i="21" s="1"/>
  <c r="L218" i="21" a="1"/>
  <c r="L218" i="21" s="1"/>
  <c r="L146" i="21" a="1"/>
  <c r="L146" i="21" s="1"/>
  <c r="L141" i="21" a="1"/>
  <c r="L141" i="21" s="1"/>
  <c r="L193" i="21" a="1"/>
  <c r="L193" i="21" s="1"/>
  <c r="L163" i="21" a="1"/>
  <c r="L163" i="21" s="1"/>
  <c r="L248" i="21" a="1"/>
  <c r="L248" i="21" s="1"/>
  <c r="L192" i="21" a="1"/>
  <c r="L192" i="21" s="1"/>
  <c r="L112" i="21" a="1"/>
  <c r="L112" i="21" s="1"/>
  <c r="L199" i="21" a="1"/>
  <c r="L199" i="21" s="1"/>
  <c r="L126" i="21" a="1"/>
  <c r="L126" i="21" s="1"/>
  <c r="L198" i="21" a="1"/>
  <c r="L198" i="21" s="1"/>
  <c r="L118" i="21" a="1"/>
  <c r="L118" i="21" s="1"/>
  <c r="L115" i="21" a="1"/>
  <c r="L115" i="21" s="1"/>
  <c r="L108" i="21" a="1"/>
  <c r="L108" i="21" s="1"/>
  <c r="L86" i="21" a="1"/>
  <c r="L86" i="21" s="1"/>
  <c r="L114" i="21" a="1"/>
  <c r="L114" i="21" s="1"/>
  <c r="L255" i="21" a="1"/>
  <c r="L255" i="21" s="1"/>
  <c r="L167" i="21" a="1"/>
  <c r="L167" i="21" s="1"/>
  <c r="L84" i="21" a="1"/>
  <c r="L84" i="21" s="1"/>
  <c r="L8" i="21" a="1"/>
  <c r="L8" i="21" s="1"/>
  <c r="L23" i="21" s="1"/>
  <c r="E33" i="21" a="1"/>
  <c r="E33" i="21" s="1"/>
  <c r="E84" i="21" a="1"/>
  <c r="E84" i="21" s="1"/>
  <c r="L9" i="21" a="1"/>
  <c r="L9" i="21" s="1"/>
  <c r="E30" i="21" a="1"/>
  <c r="E30" i="21" s="1"/>
  <c r="E85" i="21" a="1"/>
  <c r="E85" i="21" s="1"/>
  <c r="E34" i="21" a="1"/>
  <c r="E34" i="21" s="1"/>
  <c r="E31" i="21" a="1"/>
  <c r="E31" i="21" s="1"/>
  <c r="E28" i="21" a="1"/>
  <c r="E28" i="21" s="1"/>
  <c r="E35" i="21" a="1"/>
  <c r="E35" i="21" s="1"/>
  <c r="E86" i="21" a="1"/>
  <c r="E86" i="21" s="1"/>
  <c r="F260" i="21"/>
  <c r="E32" i="21" a="1"/>
  <c r="E32" i="21" s="1"/>
  <c r="E29" i="21" a="1"/>
  <c r="E29" i="21" s="1"/>
  <c r="E164" i="21" a="1"/>
  <c r="E164" i="21" s="1"/>
  <c r="I11" i="18"/>
  <c r="I23" i="18"/>
  <c r="I10" i="18"/>
  <c r="J10" i="18"/>
  <c r="J23" i="18"/>
  <c r="J11" i="18"/>
  <c r="J207" i="21" a="1"/>
  <c r="J207" i="21" s="1"/>
  <c r="J236" i="21" a="1"/>
  <c r="J236" i="21" s="1"/>
  <c r="R11" i="22"/>
  <c r="P10" i="22"/>
  <c r="P23" i="22"/>
  <c r="R10" i="22"/>
  <c r="U11" i="22"/>
  <c r="U23" i="22"/>
  <c r="U10" i="22"/>
  <c r="AD23" i="22"/>
  <c r="AD10" i="22"/>
  <c r="T23" i="22"/>
  <c r="AD11" i="22"/>
  <c r="AC11" i="22"/>
  <c r="AC23" i="22"/>
  <c r="AC10" i="22"/>
  <c r="AB23" i="22"/>
  <c r="AB11" i="22"/>
  <c r="AB10" i="22"/>
  <c r="AA11" i="22"/>
  <c r="AA10" i="22"/>
  <c r="AA23" i="22"/>
  <c r="Z11" i="22"/>
  <c r="Z10" i="22"/>
  <c r="Z23" i="22"/>
  <c r="Y11" i="22"/>
  <c r="Y10" i="22"/>
  <c r="Y23" i="22"/>
  <c r="W11" i="22"/>
  <c r="W10" i="22"/>
  <c r="W23" i="22"/>
  <c r="V10" i="22"/>
  <c r="V23" i="22"/>
  <c r="V11" i="22"/>
  <c r="T11" i="22"/>
  <c r="S23" i="22"/>
  <c r="S10" i="22"/>
  <c r="S11" i="22"/>
  <c r="Q10" i="22"/>
  <c r="Q23" i="22"/>
  <c r="Q11" i="22"/>
  <c r="P11" i="22"/>
  <c r="O11" i="22"/>
  <c r="O23" i="22"/>
  <c r="O10" i="22"/>
  <c r="L11" i="22"/>
  <c r="L23" i="22"/>
  <c r="M11" i="22"/>
  <c r="M10" i="22"/>
  <c r="M23" i="22"/>
  <c r="N11" i="22"/>
  <c r="N23" i="22"/>
  <c r="N10" i="22"/>
  <c r="AD50" i="22"/>
  <c r="AD38" i="22"/>
  <c r="L88" i="21" l="1"/>
  <c r="F38" i="21" a="1"/>
  <c r="F38" i="21" s="1"/>
  <c r="F41" i="21" a="1"/>
  <c r="F41" i="21" s="1"/>
  <c r="F44" i="21" a="1"/>
  <c r="F44" i="21" s="1"/>
  <c r="F47" i="21" a="1"/>
  <c r="F47" i="21" s="1"/>
  <c r="F50" i="21" a="1"/>
  <c r="F50" i="21" s="1"/>
  <c r="F53" i="21" a="1"/>
  <c r="F53" i="21" s="1"/>
  <c r="F56" i="21" a="1"/>
  <c r="F56" i="21" s="1"/>
  <c r="F59" i="21" a="1"/>
  <c r="F59" i="21" s="1"/>
  <c r="F62" i="21" a="1"/>
  <c r="F62" i="21" s="1"/>
  <c r="F65" i="21" a="1"/>
  <c r="F65" i="21" s="1"/>
  <c r="F68" i="21" a="1"/>
  <c r="F68" i="21" s="1"/>
  <c r="F71" i="21" a="1"/>
  <c r="F71" i="21" s="1"/>
  <c r="F74" i="21" a="1"/>
  <c r="F74" i="21" s="1"/>
  <c r="F77" i="21" a="1"/>
  <c r="F77" i="21" s="1"/>
  <c r="F80" i="21" a="1"/>
  <c r="F80" i="21" s="1"/>
  <c r="M29" i="21" a="1"/>
  <c r="M29" i="21" s="1"/>
  <c r="M44" i="21" a="1"/>
  <c r="M44" i="21" s="1"/>
  <c r="M54" i="21" a="1"/>
  <c r="M54" i="21" s="1"/>
  <c r="M66" i="21" a="1"/>
  <c r="M66" i="21" s="1"/>
  <c r="M78" i="21" a="1"/>
  <c r="M78" i="21" s="1"/>
  <c r="M59" i="21" a="1"/>
  <c r="M59" i="21" s="1"/>
  <c r="M71" i="21" a="1"/>
  <c r="M71" i="21" s="1"/>
  <c r="M27" i="21" a="1"/>
  <c r="M27" i="21" s="1"/>
  <c r="M32" i="21" a="1"/>
  <c r="M32" i="21" s="1"/>
  <c r="M42" i="21" a="1"/>
  <c r="M42" i="21" s="1"/>
  <c r="M47" i="21" a="1"/>
  <c r="M47" i="21" s="1"/>
  <c r="M52" i="21" a="1"/>
  <c r="M52" i="21" s="1"/>
  <c r="M64" i="21" a="1"/>
  <c r="M64" i="21" s="1"/>
  <c r="M28" i="21" a="1"/>
  <c r="M28" i="21" s="1"/>
  <c r="M43" i="21" a="1"/>
  <c r="M43" i="21" s="1"/>
  <c r="M53" i="21" a="1"/>
  <c r="M53" i="21" s="1"/>
  <c r="M65" i="21" a="1"/>
  <c r="M65" i="21" s="1"/>
  <c r="M77" i="21" a="1"/>
  <c r="M77" i="21" s="1"/>
  <c r="F39" i="21" a="1"/>
  <c r="F39" i="21" s="1"/>
  <c r="F42" i="21" a="1"/>
  <c r="F42" i="21" s="1"/>
  <c r="F45" i="21" a="1"/>
  <c r="F45" i="21" s="1"/>
  <c r="F48" i="21" a="1"/>
  <c r="F48" i="21" s="1"/>
  <c r="F51" i="21" a="1"/>
  <c r="F51" i="21" s="1"/>
  <c r="F54" i="21" a="1"/>
  <c r="F54" i="21" s="1"/>
  <c r="F57" i="21" a="1"/>
  <c r="F57" i="21" s="1"/>
  <c r="F60" i="21" a="1"/>
  <c r="F60" i="21" s="1"/>
  <c r="F63" i="21" a="1"/>
  <c r="F63" i="21" s="1"/>
  <c r="F66" i="21" a="1"/>
  <c r="F66" i="21" s="1"/>
  <c r="F69" i="21" a="1"/>
  <c r="F69" i="21" s="1"/>
  <c r="F72" i="21" a="1"/>
  <c r="F72" i="21" s="1"/>
  <c r="F75" i="21" a="1"/>
  <c r="F75" i="21" s="1"/>
  <c r="F78" i="21" a="1"/>
  <c r="F78" i="21" s="1"/>
  <c r="M36" i="21" a="1"/>
  <c r="M36" i="21" s="1"/>
  <c r="M58" i="21" a="1"/>
  <c r="M58" i="21" s="1"/>
  <c r="M70" i="21" a="1"/>
  <c r="M70" i="21" s="1"/>
  <c r="M31" i="21" a="1"/>
  <c r="M31" i="21" s="1"/>
  <c r="M41" i="21" a="1"/>
  <c r="M41" i="21" s="1"/>
  <c r="M46" i="21" a="1"/>
  <c r="M46" i="21" s="1"/>
  <c r="M51" i="21" a="1"/>
  <c r="M51" i="21" s="1"/>
  <c r="M63" i="21" a="1"/>
  <c r="M63" i="21" s="1"/>
  <c r="M75" i="21" a="1"/>
  <c r="M75" i="21" s="1"/>
  <c r="M34" i="21" a="1"/>
  <c r="M34" i="21" s="1"/>
  <c r="M56" i="21" a="1"/>
  <c r="M56" i="21" s="1"/>
  <c r="M68" i="21" a="1"/>
  <c r="M68" i="21" s="1"/>
  <c r="M80" i="21" a="1"/>
  <c r="M80" i="21" s="1"/>
  <c r="M39" i="21" a="1"/>
  <c r="M39" i="21" s="1"/>
  <c r="M49" i="21" a="1"/>
  <c r="M49" i="21" s="1"/>
  <c r="M61" i="21" a="1"/>
  <c r="M61" i="21" s="1"/>
  <c r="M73" i="21" a="1"/>
  <c r="M73" i="21" s="1"/>
  <c r="M76" i="21" a="1"/>
  <c r="M76" i="21" s="1"/>
  <c r="F36" i="21" a="1"/>
  <c r="F36" i="21" s="1"/>
  <c r="M45" i="21" a="1"/>
  <c r="M45" i="21" s="1"/>
  <c r="M35" i="21" a="1"/>
  <c r="M35" i="21" s="1"/>
  <c r="M40" i="21" a="1"/>
  <c r="M40" i="21" s="1"/>
  <c r="M57" i="21" a="1"/>
  <c r="M57" i="21" s="1"/>
  <c r="M62" i="21" a="1"/>
  <c r="M62" i="21" s="1"/>
  <c r="M67" i="21" a="1"/>
  <c r="M67" i="21" s="1"/>
  <c r="M72" i="21" a="1"/>
  <c r="M72" i="21" s="1"/>
  <c r="M30" i="21" a="1"/>
  <c r="M30" i="21" s="1"/>
  <c r="F40" i="21" a="1"/>
  <c r="F40" i="21" s="1"/>
  <c r="F43" i="21" a="1"/>
  <c r="F43" i="21" s="1"/>
  <c r="F46" i="21" a="1"/>
  <c r="F46" i="21" s="1"/>
  <c r="F49" i="21" a="1"/>
  <c r="F49" i="21" s="1"/>
  <c r="F52" i="21" a="1"/>
  <c r="F52" i="21" s="1"/>
  <c r="F55" i="21" a="1"/>
  <c r="F55" i="21" s="1"/>
  <c r="F58" i="21" a="1"/>
  <c r="F58" i="21" s="1"/>
  <c r="F61" i="21" a="1"/>
  <c r="F61" i="21" s="1"/>
  <c r="F64" i="21" a="1"/>
  <c r="F64" i="21" s="1"/>
  <c r="F67" i="21" a="1"/>
  <c r="F67" i="21" s="1"/>
  <c r="M69" i="21" a="1"/>
  <c r="M69" i="21" s="1"/>
  <c r="M48" i="21" a="1"/>
  <c r="M48" i="21" s="1"/>
  <c r="F70" i="21" a="1"/>
  <c r="F70" i="21" s="1"/>
  <c r="M74" i="21" a="1"/>
  <c r="M74" i="21" s="1"/>
  <c r="F73" i="21" a="1"/>
  <c r="F73" i="21" s="1"/>
  <c r="M79" i="21" a="1"/>
  <c r="M79" i="21" s="1"/>
  <c r="F76" i="21" a="1"/>
  <c r="F76" i="21" s="1"/>
  <c r="F79" i="21" a="1"/>
  <c r="F79" i="21" s="1"/>
  <c r="M33" i="21" a="1"/>
  <c r="M33" i="21" s="1"/>
  <c r="M38" i="21" a="1"/>
  <c r="M38" i="21" s="1"/>
  <c r="M55" i="21" a="1"/>
  <c r="M55" i="21" s="1"/>
  <c r="M50" i="21" a="1"/>
  <c r="M50" i="21" s="1"/>
  <c r="M60" i="21" a="1"/>
  <c r="M60" i="21" s="1"/>
  <c r="L10" i="21"/>
  <c r="L106" i="21"/>
  <c r="L172" i="21" s="1"/>
  <c r="M238" i="21" a="1"/>
  <c r="M238" i="21" s="1"/>
  <c r="F237" i="21" a="1"/>
  <c r="F237" i="21" s="1"/>
  <c r="F238" i="21" a="1"/>
  <c r="F238" i="21" s="1"/>
  <c r="M237" i="21" a="1"/>
  <c r="M237" i="21" s="1"/>
  <c r="M254" i="21" a="1"/>
  <c r="M254" i="21" s="1"/>
  <c r="M215" i="21" a="1"/>
  <c r="M215" i="21" s="1"/>
  <c r="M156" i="21" a="1"/>
  <c r="M156" i="21" s="1"/>
  <c r="M132" i="21" a="1"/>
  <c r="M132" i="21" s="1"/>
  <c r="M220" i="21" a="1"/>
  <c r="M220" i="21" s="1"/>
  <c r="M194" i="21" a="1"/>
  <c r="M194" i="21" s="1"/>
  <c r="M161" i="21" a="1"/>
  <c r="M161" i="21" s="1"/>
  <c r="M137" i="21" a="1"/>
  <c r="M137" i="21" s="1"/>
  <c r="M229" i="21" a="1"/>
  <c r="M229" i="21" s="1"/>
  <c r="M199" i="21" a="1"/>
  <c r="M199" i="21" s="1"/>
  <c r="M166" i="21" a="1"/>
  <c r="M166" i="21" s="1"/>
  <c r="M142" i="21" a="1"/>
  <c r="M142" i="21" s="1"/>
  <c r="M118" i="21" a="1"/>
  <c r="M118" i="21" s="1"/>
  <c r="M257" i="21" a="1"/>
  <c r="M257" i="21" s="1"/>
  <c r="M245" i="21" a="1"/>
  <c r="M245" i="21" s="1"/>
  <c r="M208" i="21" a="1"/>
  <c r="M208" i="21" s="1"/>
  <c r="M206" i="21" a="1"/>
  <c r="M206" i="21" s="1"/>
  <c r="M149" i="21" a="1"/>
  <c r="M149" i="21" s="1"/>
  <c r="M250" i="21" a="1"/>
  <c r="M250" i="21" s="1"/>
  <c r="M213" i="21" a="1"/>
  <c r="M213" i="21" s="1"/>
  <c r="M154" i="21" a="1"/>
  <c r="M154" i="21" s="1"/>
  <c r="M130" i="21" a="1"/>
  <c r="M130" i="21" s="1"/>
  <c r="M218" i="21" a="1"/>
  <c r="M218" i="21" s="1"/>
  <c r="M192" i="21" a="1"/>
  <c r="M192" i="21" s="1"/>
  <c r="M176" i="21" a="1"/>
  <c r="M176" i="21" s="1"/>
  <c r="M159" i="21" a="1"/>
  <c r="M159" i="21" s="1"/>
  <c r="M135" i="21" a="1"/>
  <c r="M135" i="21" s="1"/>
  <c r="M241" i="21" a="1"/>
  <c r="M241" i="21" s="1"/>
  <c r="M232" i="21" a="1"/>
  <c r="M232" i="21" s="1"/>
  <c r="M202" i="21" a="1"/>
  <c r="M202" i="21" s="1"/>
  <c r="M169" i="21" a="1"/>
  <c r="M169" i="21" s="1"/>
  <c r="M145" i="21" a="1"/>
  <c r="M145" i="21" s="1"/>
  <c r="M121" i="21" a="1"/>
  <c r="M121" i="21" s="1"/>
  <c r="M246" i="21" a="1"/>
  <c r="M246" i="21" s="1"/>
  <c r="M209" i="21" a="1"/>
  <c r="M209" i="21" s="1"/>
  <c r="M150" i="21" a="1"/>
  <c r="M150" i="21" s="1"/>
  <c r="M126" i="21" a="1"/>
  <c r="M126" i="21" s="1"/>
  <c r="M251" i="21" a="1"/>
  <c r="M251" i="21" s="1"/>
  <c r="M214" i="21" a="1"/>
  <c r="M214" i="21" s="1"/>
  <c r="M155" i="21" a="1"/>
  <c r="M155" i="21" s="1"/>
  <c r="M131" i="21" a="1"/>
  <c r="M131" i="21" s="1"/>
  <c r="M219" i="21" a="1"/>
  <c r="M219" i="21" s="1"/>
  <c r="M193" i="21" a="1"/>
  <c r="M193" i="21" s="1"/>
  <c r="M160" i="21" a="1"/>
  <c r="M160" i="21" s="1"/>
  <c r="M136" i="21" a="1"/>
  <c r="M136" i="21" s="1"/>
  <c r="M204" i="21" a="1"/>
  <c r="M204" i="21" s="1"/>
  <c r="M177" i="21" a="1"/>
  <c r="M177" i="21" s="1"/>
  <c r="M138" i="21" a="1"/>
  <c r="M138" i="21" s="1"/>
  <c r="M128" i="21" a="1"/>
  <c r="M128" i="21" s="1"/>
  <c r="M123" i="21" a="1"/>
  <c r="M123" i="21" s="1"/>
  <c r="M120" i="21" a="1"/>
  <c r="M120" i="21" s="1"/>
  <c r="M109" i="21" a="1"/>
  <c r="M109" i="21" s="1"/>
  <c r="M255" i="21" a="1"/>
  <c r="M255" i="21" s="1"/>
  <c r="M200" i="21" a="1"/>
  <c r="M200" i="21" s="1"/>
  <c r="M196" i="21" a="1"/>
  <c r="M196" i="21" s="1"/>
  <c r="M146" i="21" a="1"/>
  <c r="M146" i="21" s="1"/>
  <c r="M140" i="21" a="1"/>
  <c r="M140" i="21" s="1"/>
  <c r="M114" i="21" a="1"/>
  <c r="M114" i="21" s="1"/>
  <c r="M233" i="21" a="1"/>
  <c r="M233" i="21" s="1"/>
  <c r="M223" i="21" a="1"/>
  <c r="M223" i="21" s="1"/>
  <c r="M111" i="21" a="1"/>
  <c r="M111" i="21" s="1"/>
  <c r="M231" i="21" a="1"/>
  <c r="M231" i="21" s="1"/>
  <c r="M164" i="21" a="1"/>
  <c r="M164" i="21" s="1"/>
  <c r="M147" i="21" a="1"/>
  <c r="M147" i="21" s="1"/>
  <c r="M210" i="21" a="1"/>
  <c r="M210" i="21" s="1"/>
  <c r="M143" i="21" a="1"/>
  <c r="M143" i="21" s="1"/>
  <c r="M139" i="21" a="1"/>
  <c r="M139" i="21" s="1"/>
  <c r="M119" i="21" a="1"/>
  <c r="M119" i="21" s="1"/>
  <c r="M107" i="21" a="1"/>
  <c r="M107" i="21" s="1"/>
  <c r="M247" i="21" a="1"/>
  <c r="M247" i="21" s="1"/>
  <c r="M205" i="21" a="1"/>
  <c r="M205" i="21" s="1"/>
  <c r="M201" i="21" a="1"/>
  <c r="M201" i="21" s="1"/>
  <c r="M112" i="21" a="1"/>
  <c r="M112" i="21" s="1"/>
  <c r="M212" i="21" a="1"/>
  <c r="M212" i="21" s="1"/>
  <c r="M151" i="21" a="1"/>
  <c r="M151" i="21" s="1"/>
  <c r="M122" i="21" a="1"/>
  <c r="M122" i="21" s="1"/>
  <c r="M216" i="21" a="1"/>
  <c r="M216" i="21" s="1"/>
  <c r="M249" i="21" a="1"/>
  <c r="M249" i="21" s="1"/>
  <c r="M108" i="21" a="1"/>
  <c r="M108" i="21" s="1"/>
  <c r="M153" i="21" a="1"/>
  <c r="M153" i="21" s="1"/>
  <c r="M134" i="21" a="1"/>
  <c r="M134" i="21" s="1"/>
  <c r="M116" i="21" a="1"/>
  <c r="M116" i="21" s="1"/>
  <c r="M110" i="21" a="1"/>
  <c r="M110" i="21" s="1"/>
  <c r="M165" i="21" a="1"/>
  <c r="M165" i="21" s="1"/>
  <c r="M222" i="21" a="1"/>
  <c r="M222" i="21" s="1"/>
  <c r="M242" i="21" a="1"/>
  <c r="M242" i="21" s="1"/>
  <c r="M162" i="21" a="1"/>
  <c r="M162" i="21" s="1"/>
  <c r="M127" i="21" a="1"/>
  <c r="M127" i="21" s="1"/>
  <c r="M244" i="21" a="1"/>
  <c r="M244" i="21" s="1"/>
  <c r="M117" i="21" a="1"/>
  <c r="M117" i="21" s="1"/>
  <c r="M91" i="21" a="1"/>
  <c r="M91" i="21" s="1"/>
  <c r="M148" i="21" a="1"/>
  <c r="M148" i="21" s="1"/>
  <c r="M129" i="21" a="1"/>
  <c r="M129" i="21" s="1"/>
  <c r="M124" i="21" a="1"/>
  <c r="M124" i="21" s="1"/>
  <c r="M217" i="21" a="1"/>
  <c r="M217" i="21" s="1"/>
  <c r="M203" i="21" a="1"/>
  <c r="M203" i="21" s="1"/>
  <c r="M197" i="21" a="1"/>
  <c r="M197" i="21" s="1"/>
  <c r="M157" i="21" a="1"/>
  <c r="M157" i="21" s="1"/>
  <c r="M84" i="21" a="1"/>
  <c r="M84" i="21" s="1"/>
  <c r="M163" i="21" a="1"/>
  <c r="M163" i="21" s="1"/>
  <c r="M141" i="21" a="1"/>
  <c r="M141" i="21" s="1"/>
  <c r="M243" i="21" a="1"/>
  <c r="M243" i="21" s="1"/>
  <c r="M230" i="21" a="1"/>
  <c r="M230" i="21" s="1"/>
  <c r="M240" i="21" a="1"/>
  <c r="M240" i="21" s="1"/>
  <c r="M211" i="21" a="1"/>
  <c r="M211" i="21" s="1"/>
  <c r="M195" i="21" a="1"/>
  <c r="M195" i="21" s="1"/>
  <c r="M152" i="21" a="1"/>
  <c r="M152" i="21" s="1"/>
  <c r="M85" i="21" a="1"/>
  <c r="M85" i="21" s="1"/>
  <c r="M92" i="21" a="1"/>
  <c r="M92" i="21" s="1"/>
  <c r="M113" i="21" a="1"/>
  <c r="M113" i="21" s="1"/>
  <c r="M248" i="21" a="1"/>
  <c r="M248" i="21" s="1"/>
  <c r="M224" i="21" a="1"/>
  <c r="M224" i="21" s="1"/>
  <c r="M239" i="21" a="1"/>
  <c r="M239" i="21" s="1"/>
  <c r="M198" i="21" a="1"/>
  <c r="M198" i="21" s="1"/>
  <c r="M115" i="21" a="1"/>
  <c r="M115" i="21" s="1"/>
  <c r="M168" i="21" a="1"/>
  <c r="M168" i="21" s="1"/>
  <c r="M144" i="21" a="1"/>
  <c r="M144" i="21" s="1"/>
  <c r="M158" i="21" a="1"/>
  <c r="M158" i="21" s="1"/>
  <c r="M125" i="21" a="1"/>
  <c r="M125" i="21" s="1"/>
  <c r="M167" i="21" a="1"/>
  <c r="M167" i="21" s="1"/>
  <c r="M86" i="21" a="1"/>
  <c r="M86" i="21" s="1"/>
  <c r="M221" i="21" a="1"/>
  <c r="M221" i="21" s="1"/>
  <c r="M133" i="21" a="1"/>
  <c r="M133" i="21" s="1"/>
  <c r="F29" i="21" a="1"/>
  <c r="F29" i="21" s="1"/>
  <c r="M8" i="21" a="1"/>
  <c r="M8" i="21" s="1"/>
  <c r="F30" i="21" a="1"/>
  <c r="F30" i="21" s="1"/>
  <c r="F84" i="21" a="1"/>
  <c r="F84" i="21" s="1"/>
  <c r="F33" i="21" a="1"/>
  <c r="F33" i="21" s="1"/>
  <c r="F34" i="21" a="1"/>
  <c r="F34" i="21" s="1"/>
  <c r="M9" i="21" a="1"/>
  <c r="M9" i="21" s="1"/>
  <c r="F85" i="21" a="1"/>
  <c r="F85" i="21" s="1"/>
  <c r="F31" i="21" a="1"/>
  <c r="F31" i="21" s="1"/>
  <c r="F28" i="21" a="1"/>
  <c r="F28" i="21" s="1"/>
  <c r="F35" i="21" a="1"/>
  <c r="F35" i="21" s="1"/>
  <c r="F86" i="21" a="1"/>
  <c r="F86" i="21" s="1"/>
  <c r="G260" i="21"/>
  <c r="F32" i="21" a="1"/>
  <c r="F32" i="21" s="1"/>
  <c r="F168" i="21" a="1"/>
  <c r="F168" i="21" s="1"/>
  <c r="F169" i="21" a="1"/>
  <c r="F169" i="21" s="1"/>
  <c r="F164" i="21" a="1"/>
  <c r="F164" i="21" s="1"/>
  <c r="F162" i="21" a="1"/>
  <c r="F162" i="21" s="1"/>
  <c r="F165" i="21" a="1"/>
  <c r="F165" i="21" s="1"/>
  <c r="F166" i="21" a="1"/>
  <c r="F166" i="21" s="1"/>
  <c r="F167" i="21" a="1"/>
  <c r="F167" i="21" s="1"/>
  <c r="F163" i="21" a="1"/>
  <c r="F163" i="21" s="1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D7" i="22"/>
  <c r="D34" i="22" s="1"/>
  <c r="M88" i="21" l="1"/>
  <c r="N39" i="21" a="1"/>
  <c r="N39" i="21" s="1"/>
  <c r="N49" i="21" a="1"/>
  <c r="N49" i="21" s="1"/>
  <c r="N61" i="21" a="1"/>
  <c r="N61" i="21" s="1"/>
  <c r="N73" i="21" a="1"/>
  <c r="N73" i="21" s="1"/>
  <c r="G38" i="21" a="1"/>
  <c r="G38" i="21" s="1"/>
  <c r="G41" i="21" a="1"/>
  <c r="G41" i="21" s="1"/>
  <c r="G44" i="21" a="1"/>
  <c r="G44" i="21" s="1"/>
  <c r="G47" i="21" a="1"/>
  <c r="G47" i="21" s="1"/>
  <c r="G50" i="21" a="1"/>
  <c r="G50" i="21" s="1"/>
  <c r="G53" i="21" a="1"/>
  <c r="G53" i="21" s="1"/>
  <c r="G56" i="21" a="1"/>
  <c r="G56" i="21" s="1"/>
  <c r="G59" i="21" a="1"/>
  <c r="G59" i="21" s="1"/>
  <c r="G62" i="21" a="1"/>
  <c r="G62" i="21" s="1"/>
  <c r="G65" i="21" a="1"/>
  <c r="G65" i="21" s="1"/>
  <c r="G68" i="21" a="1"/>
  <c r="G68" i="21" s="1"/>
  <c r="G71" i="21" a="1"/>
  <c r="G71" i="21" s="1"/>
  <c r="G74" i="21" a="1"/>
  <c r="G74" i="21" s="1"/>
  <c r="G77" i="21" a="1"/>
  <c r="G77" i="21" s="1"/>
  <c r="G80" i="21" a="1"/>
  <c r="G80" i="21" s="1"/>
  <c r="G36" i="21" a="1"/>
  <c r="G36" i="21" s="1"/>
  <c r="N29" i="21" a="1"/>
  <c r="N29" i="21" s="1"/>
  <c r="N44" i="21" a="1"/>
  <c r="N44" i="21" s="1"/>
  <c r="N54" i="21" a="1"/>
  <c r="N54" i="21" s="1"/>
  <c r="N66" i="21" a="1"/>
  <c r="N66" i="21" s="1"/>
  <c r="N78" i="21" a="1"/>
  <c r="N78" i="21" s="1"/>
  <c r="N27" i="21" a="1"/>
  <c r="N27" i="21" s="1"/>
  <c r="N33" i="21" a="1"/>
  <c r="N33" i="21" s="1"/>
  <c r="N38" i="21" a="1"/>
  <c r="N38" i="21" s="1"/>
  <c r="N48" i="21" a="1"/>
  <c r="N48" i="21" s="1"/>
  <c r="N60" i="21" a="1"/>
  <c r="N60" i="21" s="1"/>
  <c r="N72" i="21" a="1"/>
  <c r="N72" i="21" s="1"/>
  <c r="N28" i="21" a="1"/>
  <c r="N28" i="21" s="1"/>
  <c r="N43" i="21" a="1"/>
  <c r="N43" i="21" s="1"/>
  <c r="N53" i="21" a="1"/>
  <c r="N53" i="21" s="1"/>
  <c r="N65" i="21" a="1"/>
  <c r="N65" i="21" s="1"/>
  <c r="N77" i="21" a="1"/>
  <c r="N77" i="21" s="1"/>
  <c r="G39" i="21" a="1"/>
  <c r="G39" i="21" s="1"/>
  <c r="G42" i="21" a="1"/>
  <c r="G42" i="21" s="1"/>
  <c r="G45" i="21" a="1"/>
  <c r="G45" i="21" s="1"/>
  <c r="G48" i="21" a="1"/>
  <c r="G48" i="21" s="1"/>
  <c r="G51" i="21" a="1"/>
  <c r="G51" i="21" s="1"/>
  <c r="G54" i="21" a="1"/>
  <c r="G54" i="21" s="1"/>
  <c r="G57" i="21" a="1"/>
  <c r="G57" i="21" s="1"/>
  <c r="G60" i="21" a="1"/>
  <c r="G60" i="21" s="1"/>
  <c r="G63" i="21" a="1"/>
  <c r="G63" i="21" s="1"/>
  <c r="G66" i="21" a="1"/>
  <c r="G66" i="21" s="1"/>
  <c r="G69" i="21" a="1"/>
  <c r="G69" i="21" s="1"/>
  <c r="G72" i="21" a="1"/>
  <c r="G72" i="21" s="1"/>
  <c r="G75" i="21" a="1"/>
  <c r="G75" i="21" s="1"/>
  <c r="G78" i="21" a="1"/>
  <c r="G78" i="21" s="1"/>
  <c r="N36" i="21" a="1"/>
  <c r="N36" i="21" s="1"/>
  <c r="N58" i="21" a="1"/>
  <c r="N58" i="21" s="1"/>
  <c r="N70" i="21" a="1"/>
  <c r="N70" i="21" s="1"/>
  <c r="N31" i="21" a="1"/>
  <c r="N31" i="21" s="1"/>
  <c r="N41" i="21" a="1"/>
  <c r="N41" i="21" s="1"/>
  <c r="N34" i="21" a="1"/>
  <c r="N34" i="21" s="1"/>
  <c r="N56" i="21" a="1"/>
  <c r="N56" i="21" s="1"/>
  <c r="N68" i="21" a="1"/>
  <c r="N68" i="21" s="1"/>
  <c r="N80" i="21" a="1"/>
  <c r="N80" i="21" s="1"/>
  <c r="N50" i="21" a="1"/>
  <c r="N50" i="21" s="1"/>
  <c r="N35" i="21" a="1"/>
  <c r="N35" i="21" s="1"/>
  <c r="N76" i="21" a="1"/>
  <c r="N76" i="21" s="1"/>
  <c r="N45" i="21" a="1"/>
  <c r="N45" i="21" s="1"/>
  <c r="N40" i="21" a="1"/>
  <c r="N40" i="21" s="1"/>
  <c r="N51" i="21" a="1"/>
  <c r="N51" i="21" s="1"/>
  <c r="N57" i="21" a="1"/>
  <c r="N57" i="21" s="1"/>
  <c r="N62" i="21" a="1"/>
  <c r="N62" i="21" s="1"/>
  <c r="N52" i="21" a="1"/>
  <c r="N52" i="21" s="1"/>
  <c r="N67" i="21" a="1"/>
  <c r="N67" i="21" s="1"/>
  <c r="N46" i="21" a="1"/>
  <c r="N46" i="21" s="1"/>
  <c r="G40" i="21" a="1"/>
  <c r="G40" i="21" s="1"/>
  <c r="G43" i="21" a="1"/>
  <c r="G43" i="21" s="1"/>
  <c r="G46" i="21" a="1"/>
  <c r="G46" i="21" s="1"/>
  <c r="G49" i="21" a="1"/>
  <c r="G49" i="21" s="1"/>
  <c r="G52" i="21" a="1"/>
  <c r="G52" i="21" s="1"/>
  <c r="G55" i="21" a="1"/>
  <c r="G55" i="21" s="1"/>
  <c r="G58" i="21" a="1"/>
  <c r="G58" i="21" s="1"/>
  <c r="G61" i="21" a="1"/>
  <c r="G61" i="21" s="1"/>
  <c r="N63" i="21" a="1"/>
  <c r="N63" i="21" s="1"/>
  <c r="G64" i="21" a="1"/>
  <c r="G64" i="21" s="1"/>
  <c r="N42" i="21" a="1"/>
  <c r="N42" i="21" s="1"/>
  <c r="G67" i="21" a="1"/>
  <c r="G67" i="21" s="1"/>
  <c r="N32" i="21" a="1"/>
  <c r="N32" i="21" s="1"/>
  <c r="N64" i="21" a="1"/>
  <c r="N64" i="21" s="1"/>
  <c r="N69" i="21" a="1"/>
  <c r="N69" i="21" s="1"/>
  <c r="G73" i="21" a="1"/>
  <c r="G73" i="21" s="1"/>
  <c r="N59" i="21" a="1"/>
  <c r="N59" i="21" s="1"/>
  <c r="G70" i="21" a="1"/>
  <c r="G70" i="21" s="1"/>
  <c r="N74" i="21" a="1"/>
  <c r="N74" i="21" s="1"/>
  <c r="N79" i="21" a="1"/>
  <c r="N79" i="21" s="1"/>
  <c r="G76" i="21" a="1"/>
  <c r="G76" i="21" s="1"/>
  <c r="N75" i="21" a="1"/>
  <c r="N75" i="21" s="1"/>
  <c r="G79" i="21" a="1"/>
  <c r="G79" i="21" s="1"/>
  <c r="N71" i="21" a="1"/>
  <c r="N71" i="21" s="1"/>
  <c r="N55" i="21" a="1"/>
  <c r="N55" i="21" s="1"/>
  <c r="N47" i="21" a="1"/>
  <c r="N47" i="21" s="1"/>
  <c r="N30" i="21" a="1"/>
  <c r="N30" i="21" s="1"/>
  <c r="M93" i="21"/>
  <c r="M106" i="21"/>
  <c r="M172" i="21" s="1"/>
  <c r="N238" i="21" a="1"/>
  <c r="N238" i="21" s="1"/>
  <c r="G238" i="21" a="1"/>
  <c r="G238" i="21" s="1"/>
  <c r="N237" i="21" a="1"/>
  <c r="N237" i="21" s="1"/>
  <c r="G237" i="21" a="1"/>
  <c r="G237" i="21" s="1"/>
  <c r="N220" i="21" a="1"/>
  <c r="N220" i="21" s="1"/>
  <c r="N194" i="21" a="1"/>
  <c r="N194" i="21" s="1"/>
  <c r="N161" i="21" a="1"/>
  <c r="N161" i="21" s="1"/>
  <c r="N137" i="21" a="1"/>
  <c r="N137" i="21" s="1"/>
  <c r="N229" i="21" a="1"/>
  <c r="N229" i="21" s="1"/>
  <c r="N199" i="21" a="1"/>
  <c r="N199" i="21" s="1"/>
  <c r="N166" i="21" a="1"/>
  <c r="N166" i="21" s="1"/>
  <c r="N142" i="21" a="1"/>
  <c r="N142" i="21" s="1"/>
  <c r="N118" i="21" a="1"/>
  <c r="N118" i="21" s="1"/>
  <c r="N243" i="21" a="1"/>
  <c r="N243" i="21" s="1"/>
  <c r="N204" i="21" a="1"/>
  <c r="N204" i="21" s="1"/>
  <c r="N147" i="21" a="1"/>
  <c r="N147" i="21" s="1"/>
  <c r="N123" i="21" a="1"/>
  <c r="N123" i="21" s="1"/>
  <c r="N255" i="21" a="1"/>
  <c r="N255" i="21" s="1"/>
  <c r="N257" i="21" a="1"/>
  <c r="N257" i="21" s="1"/>
  <c r="N250" i="21" a="1"/>
  <c r="N250" i="21" s="1"/>
  <c r="N213" i="21" a="1"/>
  <c r="N213" i="21" s="1"/>
  <c r="N154" i="21" a="1"/>
  <c r="N154" i="21" s="1"/>
  <c r="N218" i="21" a="1"/>
  <c r="N218" i="21" s="1"/>
  <c r="N192" i="21" a="1"/>
  <c r="N192" i="21" s="1"/>
  <c r="N159" i="21" a="1"/>
  <c r="N159" i="21" s="1"/>
  <c r="N135" i="21" a="1"/>
  <c r="N135" i="21" s="1"/>
  <c r="N223" i="21" a="1"/>
  <c r="N223" i="21" s="1"/>
  <c r="N197" i="21" a="1"/>
  <c r="N197" i="21" s="1"/>
  <c r="N164" i="21" a="1"/>
  <c r="N164" i="21" s="1"/>
  <c r="N140" i="21" a="1"/>
  <c r="N140" i="21" s="1"/>
  <c r="N246" i="21" a="1"/>
  <c r="N246" i="21" s="1"/>
  <c r="N209" i="21" a="1"/>
  <c r="N209" i="21" s="1"/>
  <c r="N150" i="21" a="1"/>
  <c r="N150" i="21" s="1"/>
  <c r="N126" i="21" a="1"/>
  <c r="N126" i="21" s="1"/>
  <c r="N251" i="21" a="1"/>
  <c r="N251" i="21" s="1"/>
  <c r="N214" i="21" a="1"/>
  <c r="N214" i="21" s="1"/>
  <c r="N155" i="21" a="1"/>
  <c r="N155" i="21" s="1"/>
  <c r="N131" i="21" a="1"/>
  <c r="N131" i="21" s="1"/>
  <c r="N219" i="21" a="1"/>
  <c r="N219" i="21" s="1"/>
  <c r="N193" i="21" a="1"/>
  <c r="N193" i="21" s="1"/>
  <c r="N160" i="21" a="1"/>
  <c r="N160" i="21" s="1"/>
  <c r="N136" i="21" a="1"/>
  <c r="N136" i="21" s="1"/>
  <c r="N224" i="21" a="1"/>
  <c r="N224" i="21" s="1"/>
  <c r="N198" i="21" a="1"/>
  <c r="N198" i="21" s="1"/>
  <c r="N165" i="21" a="1"/>
  <c r="N165" i="21" s="1"/>
  <c r="N141" i="21" a="1"/>
  <c r="N141" i="21" s="1"/>
  <c r="N200" i="21" a="1"/>
  <c r="N200" i="21" s="1"/>
  <c r="N196" i="21" a="1"/>
  <c r="N196" i="21" s="1"/>
  <c r="N146" i="21" a="1"/>
  <c r="N146" i="21" s="1"/>
  <c r="N114" i="21" a="1"/>
  <c r="N114" i="21" s="1"/>
  <c r="N244" i="21" a="1"/>
  <c r="N244" i="21" s="1"/>
  <c r="N240" i="21" a="1"/>
  <c r="N240" i="21" s="1"/>
  <c r="N211" i="21" a="1"/>
  <c r="N211" i="21" s="1"/>
  <c r="N202" i="21" a="1"/>
  <c r="N202" i="21" s="1"/>
  <c r="N177" i="21" a="1"/>
  <c r="N177" i="21" s="1"/>
  <c r="N167" i="21" a="1"/>
  <c r="N167" i="21" s="1"/>
  <c r="N163" i="21" a="1"/>
  <c r="N163" i="21" s="1"/>
  <c r="N254" i="21" a="1"/>
  <c r="N254" i="21" s="1"/>
  <c r="N195" i="21" a="1"/>
  <c r="N195" i="21" s="1"/>
  <c r="N158" i="21" a="1"/>
  <c r="N158" i="21" s="1"/>
  <c r="N129" i="21" a="1"/>
  <c r="N129" i="21" s="1"/>
  <c r="N124" i="21" a="1"/>
  <c r="N124" i="21" s="1"/>
  <c r="N210" i="21" a="1"/>
  <c r="N210" i="21" s="1"/>
  <c r="N176" i="21" a="1"/>
  <c r="N176" i="21" s="1"/>
  <c r="N143" i="21" a="1"/>
  <c r="N143" i="21" s="1"/>
  <c r="N139" i="21" a="1"/>
  <c r="N139" i="21" s="1"/>
  <c r="N119" i="21" a="1"/>
  <c r="N119" i="21" s="1"/>
  <c r="N107" i="21" a="1"/>
  <c r="N107" i="21" s="1"/>
  <c r="N247" i="21" a="1"/>
  <c r="N247" i="21" s="1"/>
  <c r="N205" i="21" a="1"/>
  <c r="N205" i="21" s="1"/>
  <c r="N201" i="21" a="1"/>
  <c r="N201" i="21" s="1"/>
  <c r="N145" i="21" a="1"/>
  <c r="N145" i="21" s="1"/>
  <c r="N112" i="21" a="1"/>
  <c r="N112" i="21" s="1"/>
  <c r="N208" i="21" a="1"/>
  <c r="N208" i="21" s="1"/>
  <c r="N168" i="21" a="1"/>
  <c r="N168" i="21" s="1"/>
  <c r="N127" i="21" a="1"/>
  <c r="N127" i="21" s="1"/>
  <c r="N116" i="21" a="1"/>
  <c r="N116" i="21" s="1"/>
  <c r="N216" i="21" a="1"/>
  <c r="N216" i="21" s="1"/>
  <c r="N249" i="21" a="1"/>
  <c r="N249" i="21" s="1"/>
  <c r="N149" i="21" a="1"/>
  <c r="N149" i="21" s="1"/>
  <c r="N108" i="21" a="1"/>
  <c r="N108" i="21" s="1"/>
  <c r="N153" i="21" a="1"/>
  <c r="N153" i="21" s="1"/>
  <c r="N113" i="21" a="1"/>
  <c r="N113" i="21" s="1"/>
  <c r="N222" i="21" a="1"/>
  <c r="N222" i="21" s="1"/>
  <c r="N242" i="21" a="1"/>
  <c r="N242" i="21" s="1"/>
  <c r="N162" i="21" a="1"/>
  <c r="N162" i="21" s="1"/>
  <c r="N156" i="21" a="1"/>
  <c r="N156" i="21" s="1"/>
  <c r="N232" i="21" a="1"/>
  <c r="N232" i="21" s="1"/>
  <c r="N212" i="21" a="1"/>
  <c r="N212" i="21" s="1"/>
  <c r="N122" i="21" a="1"/>
  <c r="N122" i="21" s="1"/>
  <c r="N115" i="21" a="1"/>
  <c r="N115" i="21" s="1"/>
  <c r="N92" i="21" a="1"/>
  <c r="N92" i="21" s="1"/>
  <c r="N148" i="21" a="1"/>
  <c r="N148" i="21" s="1"/>
  <c r="N132" i="21" a="1"/>
  <c r="N132" i="21" s="1"/>
  <c r="N85" i="21" a="1"/>
  <c r="N85" i="21" s="1"/>
  <c r="N157" i="21" a="1"/>
  <c r="N157" i="21" s="1"/>
  <c r="N151" i="21" a="1"/>
  <c r="N151" i="21" s="1"/>
  <c r="N241" i="21" a="1"/>
  <c r="N241" i="21" s="1"/>
  <c r="N231" i="21" a="1"/>
  <c r="N231" i="21" s="1"/>
  <c r="N217" i="21" a="1"/>
  <c r="N217" i="21" s="1"/>
  <c r="N203" i="21" a="1"/>
  <c r="N203" i="21" s="1"/>
  <c r="N138" i="21" a="1"/>
  <c r="N138" i="21" s="1"/>
  <c r="N84" i="21" a="1"/>
  <c r="N84" i="21" s="1"/>
  <c r="N206" i="21" a="1"/>
  <c r="N206" i="21" s="1"/>
  <c r="N169" i="21" a="1"/>
  <c r="N169" i="21" s="1"/>
  <c r="N230" i="21" a="1"/>
  <c r="N230" i="21" s="1"/>
  <c r="N233" i="21" a="1"/>
  <c r="N233" i="21" s="1"/>
  <c r="N128" i="21" a="1"/>
  <c r="N128" i="21" s="1"/>
  <c r="N152" i="21" a="1"/>
  <c r="N152" i="21" s="1"/>
  <c r="N120" i="21" a="1"/>
  <c r="N120" i="21" s="1"/>
  <c r="N110" i="21" a="1"/>
  <c r="N110" i="21" s="1"/>
  <c r="N248" i="21" a="1"/>
  <c r="N248" i="21" s="1"/>
  <c r="N215" i="21" a="1"/>
  <c r="N215" i="21" s="1"/>
  <c r="N109" i="21" a="1"/>
  <c r="N109" i="21" s="1"/>
  <c r="N239" i="21" a="1"/>
  <c r="N239" i="21" s="1"/>
  <c r="N130" i="21" a="1"/>
  <c r="N130" i="21" s="1"/>
  <c r="N91" i="21" a="1"/>
  <c r="N91" i="21" s="1"/>
  <c r="N144" i="21" a="1"/>
  <c r="N144" i="21" s="1"/>
  <c r="N134" i="21" a="1"/>
  <c r="N134" i="21" s="1"/>
  <c r="N125" i="21" a="1"/>
  <c r="N125" i="21" s="1"/>
  <c r="N245" i="21" a="1"/>
  <c r="N245" i="21" s="1"/>
  <c r="N221" i="21" a="1"/>
  <c r="N221" i="21" s="1"/>
  <c r="N121" i="21" a="1"/>
  <c r="N121" i="21" s="1"/>
  <c r="N133" i="21" a="1"/>
  <c r="N133" i="21" s="1"/>
  <c r="N111" i="21" a="1"/>
  <c r="N111" i="21" s="1"/>
  <c r="N117" i="21" a="1"/>
  <c r="N117" i="21" s="1"/>
  <c r="N86" i="21" a="1"/>
  <c r="N86" i="21" s="1"/>
  <c r="G29" i="21" a="1"/>
  <c r="G29" i="21" s="1"/>
  <c r="G84" i="21" a="1"/>
  <c r="G84" i="21" s="1"/>
  <c r="N8" i="21" a="1"/>
  <c r="N8" i="21" s="1"/>
  <c r="G33" i="21" a="1"/>
  <c r="G33" i="21" s="1"/>
  <c r="G30" i="21" a="1"/>
  <c r="G30" i="21" s="1"/>
  <c r="N9" i="21" a="1"/>
  <c r="N9" i="21" s="1"/>
  <c r="G34" i="21" a="1"/>
  <c r="G34" i="21" s="1"/>
  <c r="G85" i="21" a="1"/>
  <c r="G85" i="21" s="1"/>
  <c r="G31" i="21" a="1"/>
  <c r="G31" i="21" s="1"/>
  <c r="G28" i="21" a="1"/>
  <c r="G28" i="21" s="1"/>
  <c r="G35" i="21" a="1"/>
  <c r="G35" i="21" s="1"/>
  <c r="G86" i="21" a="1"/>
  <c r="G86" i="21" s="1"/>
  <c r="H260" i="21"/>
  <c r="G32" i="21" a="1"/>
  <c r="G32" i="21" s="1"/>
  <c r="G169" i="21" a="1"/>
  <c r="G169" i="21" s="1"/>
  <c r="G165" i="21" a="1"/>
  <c r="G165" i="21" s="1"/>
  <c r="G164" i="21" a="1"/>
  <c r="G164" i="21" s="1"/>
  <c r="G168" i="21" a="1"/>
  <c r="G168" i="21" s="1"/>
  <c r="G163" i="21" a="1"/>
  <c r="G163" i="21" s="1"/>
  <c r="G166" i="21" a="1"/>
  <c r="G166" i="21" s="1"/>
  <c r="G162" i="21" a="1"/>
  <c r="G162" i="21" s="1"/>
  <c r="G167" i="21" a="1"/>
  <c r="G167" i="21" s="1"/>
  <c r="M10" i="21"/>
  <c r="M11" i="21"/>
  <c r="M23" i="21"/>
  <c r="K23" i="18"/>
  <c r="K10" i="18"/>
  <c r="K11" i="18"/>
  <c r="E193" i="21" a="1"/>
  <c r="E193" i="21" s="1"/>
  <c r="F193" i="21" a="1"/>
  <c r="F193" i="21" s="1"/>
  <c r="G193" i="21" a="1"/>
  <c r="G193" i="21" s="1"/>
  <c r="H193" i="21" a="1"/>
  <c r="H193" i="21" s="1"/>
  <c r="E194" i="21" a="1"/>
  <c r="E194" i="21" s="1"/>
  <c r="F194" i="21" a="1"/>
  <c r="F194" i="21" s="1"/>
  <c r="G194" i="21" a="1"/>
  <c r="G194" i="21" s="1"/>
  <c r="E195" i="21" a="1"/>
  <c r="E195" i="21" s="1"/>
  <c r="F195" i="21" a="1"/>
  <c r="F195" i="21" s="1"/>
  <c r="G195" i="21" a="1"/>
  <c r="G195" i="21" s="1"/>
  <c r="E196" i="21" a="1"/>
  <c r="E196" i="21" s="1"/>
  <c r="F196" i="21" a="1"/>
  <c r="F196" i="21" s="1"/>
  <c r="G196" i="21" a="1"/>
  <c r="G196" i="21" s="1"/>
  <c r="H196" i="21" a="1"/>
  <c r="H196" i="21" s="1"/>
  <c r="E197" i="21" a="1"/>
  <c r="E197" i="21" s="1"/>
  <c r="F197" i="21" a="1"/>
  <c r="F197" i="21" s="1"/>
  <c r="G197" i="21" a="1"/>
  <c r="G197" i="21" s="1"/>
  <c r="H197" i="21" a="1"/>
  <c r="H197" i="21" s="1"/>
  <c r="E198" i="21" a="1"/>
  <c r="E198" i="21" s="1"/>
  <c r="F198" i="21" a="1"/>
  <c r="F198" i="21" s="1"/>
  <c r="G198" i="21" a="1"/>
  <c r="G198" i="21" s="1"/>
  <c r="H198" i="21" a="1"/>
  <c r="H198" i="21" s="1"/>
  <c r="E199" i="21" a="1"/>
  <c r="E199" i="21" s="1"/>
  <c r="F199" i="21" a="1"/>
  <c r="F199" i="21" s="1"/>
  <c r="G199" i="21" a="1"/>
  <c r="G199" i="21" s="1"/>
  <c r="E200" i="21" a="1"/>
  <c r="E200" i="21" s="1"/>
  <c r="F200" i="21" a="1"/>
  <c r="F200" i="21" s="1"/>
  <c r="G200" i="21" a="1"/>
  <c r="G200" i="21" s="1"/>
  <c r="H200" i="21" a="1"/>
  <c r="H200" i="21" s="1"/>
  <c r="E201" i="21" a="1"/>
  <c r="E201" i="21" s="1"/>
  <c r="F201" i="21" a="1"/>
  <c r="F201" i="21" s="1"/>
  <c r="G201" i="21" a="1"/>
  <c r="G201" i="21" s="1"/>
  <c r="H201" i="21" a="1"/>
  <c r="H201" i="21" s="1"/>
  <c r="E202" i="21" a="1"/>
  <c r="E202" i="21" s="1"/>
  <c r="F202" i="21" a="1"/>
  <c r="F202" i="21" s="1"/>
  <c r="G202" i="21" a="1"/>
  <c r="G202" i="21" s="1"/>
  <c r="H202" i="21" a="1"/>
  <c r="H202" i="21" s="1"/>
  <c r="E203" i="21" a="1"/>
  <c r="E203" i="21" s="1"/>
  <c r="F203" i="21" a="1"/>
  <c r="F203" i="21" s="1"/>
  <c r="G203" i="21" a="1"/>
  <c r="G203" i="21" s="1"/>
  <c r="H203" i="21" a="1"/>
  <c r="H203" i="21" s="1"/>
  <c r="E204" i="21" a="1"/>
  <c r="E204" i="21" s="1"/>
  <c r="F204" i="21" a="1"/>
  <c r="F204" i="21" s="1"/>
  <c r="G204" i="21" a="1"/>
  <c r="G204" i="21" s="1"/>
  <c r="E205" i="21" a="1"/>
  <c r="E205" i="21" s="1"/>
  <c r="F205" i="21" a="1"/>
  <c r="F205" i="21" s="1"/>
  <c r="G205" i="21" a="1"/>
  <c r="G205" i="21" s="1"/>
  <c r="H205" i="21" a="1"/>
  <c r="H205" i="21" s="1"/>
  <c r="E206" i="21" a="1"/>
  <c r="E206" i="21" s="1"/>
  <c r="F206" i="21" a="1"/>
  <c r="F206" i="21" s="1"/>
  <c r="G206" i="21" a="1"/>
  <c r="G206" i="21" s="1"/>
  <c r="H206" i="21" a="1"/>
  <c r="H206" i="21" s="1"/>
  <c r="E207" i="21" a="1"/>
  <c r="E207" i="21" s="1"/>
  <c r="F207" i="21" a="1"/>
  <c r="F207" i="21" s="1"/>
  <c r="G207" i="21" a="1"/>
  <c r="G207" i="21" s="1"/>
  <c r="H207" i="21" a="1"/>
  <c r="H207" i="21" s="1"/>
  <c r="E208" i="21" a="1"/>
  <c r="E208" i="21" s="1"/>
  <c r="F208" i="21" a="1"/>
  <c r="F208" i="21" s="1"/>
  <c r="G208" i="21" a="1"/>
  <c r="G208" i="21" s="1"/>
  <c r="H208" i="21" a="1"/>
  <c r="H208" i="21" s="1"/>
  <c r="E209" i="21" a="1"/>
  <c r="E209" i="21" s="1"/>
  <c r="F209" i="21" a="1"/>
  <c r="F209" i="21" s="1"/>
  <c r="G209" i="21" a="1"/>
  <c r="G209" i="21" s="1"/>
  <c r="E210" i="21" a="1"/>
  <c r="E210" i="21" s="1"/>
  <c r="F210" i="21" a="1"/>
  <c r="F210" i="21" s="1"/>
  <c r="G210" i="21" a="1"/>
  <c r="G210" i="21" s="1"/>
  <c r="H210" i="21" a="1"/>
  <c r="H210" i="21" s="1"/>
  <c r="E211" i="21" a="1"/>
  <c r="E211" i="21" s="1"/>
  <c r="F211" i="21" a="1"/>
  <c r="F211" i="21" s="1"/>
  <c r="G211" i="21" a="1"/>
  <c r="G211" i="21" s="1"/>
  <c r="H211" i="21" a="1"/>
  <c r="H211" i="21" s="1"/>
  <c r="E212" i="21" a="1"/>
  <c r="E212" i="21" s="1"/>
  <c r="F212" i="21" a="1"/>
  <c r="F212" i="21" s="1"/>
  <c r="G212" i="21" a="1"/>
  <c r="G212" i="21" s="1"/>
  <c r="H212" i="21" a="1"/>
  <c r="H212" i="21" s="1"/>
  <c r="E213" i="21" a="1"/>
  <c r="E213" i="21" s="1"/>
  <c r="F213" i="21" a="1"/>
  <c r="F213" i="21" s="1"/>
  <c r="G213" i="21" a="1"/>
  <c r="G213" i="21" s="1"/>
  <c r="H213" i="21" a="1"/>
  <c r="H213" i="21" s="1"/>
  <c r="E214" i="21" a="1"/>
  <c r="E214" i="21" s="1"/>
  <c r="F214" i="21" a="1"/>
  <c r="F214" i="21" s="1"/>
  <c r="G214" i="21" a="1"/>
  <c r="G214" i="21" s="1"/>
  <c r="E215" i="21" a="1"/>
  <c r="E215" i="21" s="1"/>
  <c r="F215" i="21" a="1"/>
  <c r="F215" i="21" s="1"/>
  <c r="G215" i="21" a="1"/>
  <c r="G215" i="21" s="1"/>
  <c r="H215" i="21" a="1"/>
  <c r="H215" i="21" s="1"/>
  <c r="E216" i="21" a="1"/>
  <c r="E216" i="21" s="1"/>
  <c r="F216" i="21" a="1"/>
  <c r="F216" i="21" s="1"/>
  <c r="G216" i="21" a="1"/>
  <c r="G216" i="21" s="1"/>
  <c r="H216" i="21" a="1"/>
  <c r="H216" i="21" s="1"/>
  <c r="E217" i="21" a="1"/>
  <c r="E217" i="21" s="1"/>
  <c r="F217" i="21" a="1"/>
  <c r="F217" i="21" s="1"/>
  <c r="G217" i="21" a="1"/>
  <c r="G217" i="21" s="1"/>
  <c r="H217" i="21" a="1"/>
  <c r="H217" i="21" s="1"/>
  <c r="E218" i="21" a="1"/>
  <c r="E218" i="21" s="1"/>
  <c r="F218" i="21" a="1"/>
  <c r="F218" i="21" s="1"/>
  <c r="G218" i="21" a="1"/>
  <c r="G218" i="21" s="1"/>
  <c r="E219" i="21" a="1"/>
  <c r="E219" i="21" s="1"/>
  <c r="F219" i="21" a="1"/>
  <c r="F219" i="21" s="1"/>
  <c r="G219" i="21" a="1"/>
  <c r="G219" i="21" s="1"/>
  <c r="E220" i="21" a="1"/>
  <c r="E220" i="21" s="1"/>
  <c r="F220" i="21" a="1"/>
  <c r="F220" i="21" s="1"/>
  <c r="G220" i="21" a="1"/>
  <c r="G220" i="21" s="1"/>
  <c r="H220" i="21" a="1"/>
  <c r="H220" i="21" s="1"/>
  <c r="E221" i="21" a="1"/>
  <c r="E221" i="21" s="1"/>
  <c r="F221" i="21" a="1"/>
  <c r="F221" i="21" s="1"/>
  <c r="G221" i="21" a="1"/>
  <c r="G221" i="21" s="1"/>
  <c r="H221" i="21" a="1"/>
  <c r="H221" i="21" s="1"/>
  <c r="E222" i="21" a="1"/>
  <c r="E222" i="21" s="1"/>
  <c r="F222" i="21" a="1"/>
  <c r="F222" i="21" s="1"/>
  <c r="G222" i="21" a="1"/>
  <c r="G222" i="21" s="1"/>
  <c r="H222" i="21" a="1"/>
  <c r="H222" i="21" s="1"/>
  <c r="E223" i="21" a="1"/>
  <c r="E223" i="21" s="1"/>
  <c r="F223" i="21" a="1"/>
  <c r="F223" i="21" s="1"/>
  <c r="G223" i="21" a="1"/>
  <c r="G223" i="21" s="1"/>
  <c r="E224" i="21" a="1"/>
  <c r="E224" i="21" s="1"/>
  <c r="F224" i="21" a="1"/>
  <c r="F224" i="21" s="1"/>
  <c r="G224" i="21" a="1"/>
  <c r="G224" i="21" s="1"/>
  <c r="H224" i="21" a="1"/>
  <c r="H224" i="21" s="1"/>
  <c r="E229" i="21" a="1"/>
  <c r="E229" i="21" s="1"/>
  <c r="F229" i="21" a="1"/>
  <c r="F229" i="21" s="1"/>
  <c r="G229" i="21" a="1"/>
  <c r="G229" i="21" s="1"/>
  <c r="H229" i="21" a="1"/>
  <c r="H229" i="21" s="1"/>
  <c r="E230" i="21" a="1"/>
  <c r="E230" i="21" s="1"/>
  <c r="F230" i="21" a="1"/>
  <c r="F230" i="21" s="1"/>
  <c r="G230" i="21" a="1"/>
  <c r="G230" i="21" s="1"/>
  <c r="H230" i="21" a="1"/>
  <c r="H230" i="21" s="1"/>
  <c r="E231" i="21" a="1"/>
  <c r="E231" i="21" s="1"/>
  <c r="F231" i="21" a="1"/>
  <c r="F231" i="21" s="1"/>
  <c r="G231" i="21" a="1"/>
  <c r="G231" i="21" s="1"/>
  <c r="H231" i="21" a="1"/>
  <c r="H231" i="21" s="1"/>
  <c r="E232" i="21" a="1"/>
  <c r="E232" i="21" s="1"/>
  <c r="F232" i="21" a="1"/>
  <c r="F232" i="21" s="1"/>
  <c r="G232" i="21" a="1"/>
  <c r="G232" i="21" s="1"/>
  <c r="E233" i="21" a="1"/>
  <c r="E233" i="21" s="1"/>
  <c r="F233" i="21" a="1"/>
  <c r="F233" i="21" s="1"/>
  <c r="G233" i="21" a="1"/>
  <c r="G233" i="21" s="1"/>
  <c r="H233" i="21" a="1"/>
  <c r="H233" i="21" s="1"/>
  <c r="E234" i="21" a="1"/>
  <c r="E234" i="21" s="1"/>
  <c r="F234" i="21" a="1"/>
  <c r="F234" i="21" s="1"/>
  <c r="G234" i="21" a="1"/>
  <c r="G234" i="21" s="1"/>
  <c r="H234" i="21" a="1"/>
  <c r="H234" i="21" s="1"/>
  <c r="E235" i="21" a="1"/>
  <c r="E235" i="21" s="1"/>
  <c r="F235" i="21" a="1"/>
  <c r="F235" i="21" s="1"/>
  <c r="G235" i="21" a="1"/>
  <c r="G235" i="21" s="1"/>
  <c r="H235" i="21" a="1"/>
  <c r="H235" i="21" s="1"/>
  <c r="E236" i="21" a="1"/>
  <c r="E236" i="21" s="1"/>
  <c r="F236" i="21" a="1"/>
  <c r="F236" i="21" s="1"/>
  <c r="G236" i="21" a="1"/>
  <c r="G236" i="21" s="1"/>
  <c r="H236" i="21" a="1"/>
  <c r="H236" i="21" s="1"/>
  <c r="E239" i="21" a="1"/>
  <c r="E239" i="21" s="1"/>
  <c r="F239" i="21" a="1"/>
  <c r="F239" i="21" s="1"/>
  <c r="G239" i="21" a="1"/>
  <c r="G239" i="21" s="1"/>
  <c r="H239" i="21" a="1"/>
  <c r="H239" i="21" s="1"/>
  <c r="E240" i="21" a="1"/>
  <c r="E240" i="21" s="1"/>
  <c r="F240" i="21" a="1"/>
  <c r="F240" i="21" s="1"/>
  <c r="G240" i="21" a="1"/>
  <c r="G240" i="21" s="1"/>
  <c r="H240" i="21" a="1"/>
  <c r="H240" i="21" s="1"/>
  <c r="E241" i="21" a="1"/>
  <c r="E241" i="21" s="1"/>
  <c r="F241" i="21" a="1"/>
  <c r="F241" i="21" s="1"/>
  <c r="G241" i="21" a="1"/>
  <c r="G241" i="21" s="1"/>
  <c r="H241" i="21" a="1"/>
  <c r="H241" i="21" s="1"/>
  <c r="E242" i="21" a="1"/>
  <c r="E242" i="21" s="1"/>
  <c r="F242" i="21" a="1"/>
  <c r="F242" i="21" s="1"/>
  <c r="G242" i="21" a="1"/>
  <c r="G242" i="21" s="1"/>
  <c r="H242" i="21" a="1"/>
  <c r="H242" i="21" s="1"/>
  <c r="E243" i="21" a="1"/>
  <c r="E243" i="21" s="1"/>
  <c r="F243" i="21" a="1"/>
  <c r="F243" i="21" s="1"/>
  <c r="G243" i="21" a="1"/>
  <c r="G243" i="21" s="1"/>
  <c r="H243" i="21" a="1"/>
  <c r="H243" i="21" s="1"/>
  <c r="E244" i="21" a="1"/>
  <c r="E244" i="21" s="1"/>
  <c r="F244" i="21" a="1"/>
  <c r="F244" i="21" s="1"/>
  <c r="G244" i="21" a="1"/>
  <c r="G244" i="21" s="1"/>
  <c r="H244" i="21" a="1"/>
  <c r="H244" i="21" s="1"/>
  <c r="E245" i="21" a="1"/>
  <c r="E245" i="21" s="1"/>
  <c r="F245" i="21" a="1"/>
  <c r="F245" i="21" s="1"/>
  <c r="G245" i="21" a="1"/>
  <c r="G245" i="21" s="1"/>
  <c r="H245" i="21" a="1"/>
  <c r="H245" i="21" s="1"/>
  <c r="E246" i="21" a="1"/>
  <c r="E246" i="21" s="1"/>
  <c r="F246" i="21" a="1"/>
  <c r="F246" i="21" s="1"/>
  <c r="G246" i="21" a="1"/>
  <c r="G246" i="21" s="1"/>
  <c r="H246" i="21" a="1"/>
  <c r="H246" i="21" s="1"/>
  <c r="E247" i="21" a="1"/>
  <c r="E247" i="21" s="1"/>
  <c r="F247" i="21" a="1"/>
  <c r="F247" i="21" s="1"/>
  <c r="G247" i="21" a="1"/>
  <c r="G247" i="21" s="1"/>
  <c r="H247" i="21" a="1"/>
  <c r="H247" i="21" s="1"/>
  <c r="E248" i="21" a="1"/>
  <c r="E248" i="21" s="1"/>
  <c r="F248" i="21" a="1"/>
  <c r="F248" i="21" s="1"/>
  <c r="G248" i="21" a="1"/>
  <c r="G248" i="21" s="1"/>
  <c r="H248" i="21" a="1"/>
  <c r="H248" i="21" s="1"/>
  <c r="E249" i="21" a="1"/>
  <c r="E249" i="21" s="1"/>
  <c r="F249" i="21" a="1"/>
  <c r="F249" i="21" s="1"/>
  <c r="G249" i="21" a="1"/>
  <c r="G249" i="21" s="1"/>
  <c r="H249" i="21" a="1"/>
  <c r="H249" i="21" s="1"/>
  <c r="E250" i="21" a="1"/>
  <c r="E250" i="21" s="1"/>
  <c r="F250" i="21" a="1"/>
  <c r="F250" i="21" s="1"/>
  <c r="G250" i="21" a="1"/>
  <c r="G250" i="21" s="1"/>
  <c r="H250" i="21" a="1"/>
  <c r="H250" i="21" s="1"/>
  <c r="E251" i="21" a="1"/>
  <c r="E251" i="21" s="1"/>
  <c r="F251" i="21" a="1"/>
  <c r="F251" i="21" s="1"/>
  <c r="G251" i="21" a="1"/>
  <c r="G251" i="21" s="1"/>
  <c r="H251" i="21" a="1"/>
  <c r="H251" i="21" s="1"/>
  <c r="E254" i="21" a="1"/>
  <c r="E254" i="21" s="1"/>
  <c r="F254" i="21" a="1"/>
  <c r="F254" i="21" s="1"/>
  <c r="G254" i="21" a="1"/>
  <c r="G254" i="21" s="1"/>
  <c r="H254" i="21" a="1"/>
  <c r="H254" i="21" s="1"/>
  <c r="E255" i="21" a="1"/>
  <c r="E255" i="21" s="1"/>
  <c r="F255" i="21" a="1"/>
  <c r="F255" i="21" s="1"/>
  <c r="G255" i="21" a="1"/>
  <c r="G255" i="21" s="1"/>
  <c r="H255" i="21" a="1"/>
  <c r="H255" i="21" s="1"/>
  <c r="E257" i="21" a="1"/>
  <c r="E257" i="21" s="1"/>
  <c r="F257" i="21" a="1"/>
  <c r="F257" i="21" s="1"/>
  <c r="G257" i="21" a="1"/>
  <c r="G257" i="21" s="1"/>
  <c r="H257" i="21" a="1"/>
  <c r="H257" i="21" s="1"/>
  <c r="C257" i="21" a="1"/>
  <c r="C257" i="21" s="1"/>
  <c r="C255" i="21" a="1"/>
  <c r="C255" i="21" s="1"/>
  <c r="C254" i="21" a="1"/>
  <c r="C254" i="21" s="1"/>
  <c r="C251" i="21" a="1"/>
  <c r="C251" i="21" s="1"/>
  <c r="C250" i="21" a="1"/>
  <c r="C250" i="21" s="1"/>
  <c r="C249" i="21" a="1"/>
  <c r="C249" i="21" s="1"/>
  <c r="C248" i="21" a="1"/>
  <c r="C248" i="21" s="1"/>
  <c r="C247" i="21" a="1"/>
  <c r="C247" i="21" s="1"/>
  <c r="C246" i="21" a="1"/>
  <c r="C246" i="21" s="1"/>
  <c r="C245" i="21" a="1"/>
  <c r="C245" i="21" s="1"/>
  <c r="C244" i="21" a="1"/>
  <c r="C244" i="21" s="1"/>
  <c r="C243" i="21" a="1"/>
  <c r="C243" i="21" s="1"/>
  <c r="C242" i="21" a="1"/>
  <c r="C242" i="21" s="1"/>
  <c r="C241" i="21" a="1"/>
  <c r="C241" i="21" s="1"/>
  <c r="C240" i="21" a="1"/>
  <c r="C240" i="21" s="1"/>
  <c r="C239" i="21" a="1"/>
  <c r="C239" i="21" s="1"/>
  <c r="C236" i="21" a="1"/>
  <c r="C236" i="21" s="1"/>
  <c r="C235" i="21" a="1"/>
  <c r="C235" i="21" s="1"/>
  <c r="C233" i="21" a="1"/>
  <c r="C233" i="21" s="1"/>
  <c r="C232" i="21" a="1"/>
  <c r="C232" i="21" s="1"/>
  <c r="C231" i="21" a="1"/>
  <c r="C231" i="21" s="1"/>
  <c r="C230" i="21" a="1"/>
  <c r="C230" i="21" s="1"/>
  <c r="C229" i="21" a="1"/>
  <c r="C229" i="21" s="1"/>
  <c r="C224" i="21" a="1"/>
  <c r="C224" i="21" s="1"/>
  <c r="C223" i="21" a="1"/>
  <c r="C223" i="21" s="1"/>
  <c r="C222" i="21" a="1"/>
  <c r="C222" i="21" s="1"/>
  <c r="C221" i="21" a="1"/>
  <c r="C221" i="21" s="1"/>
  <c r="C220" i="21" a="1"/>
  <c r="C220" i="21" s="1"/>
  <c r="C219" i="21" a="1"/>
  <c r="C219" i="21" s="1"/>
  <c r="C218" i="21" a="1"/>
  <c r="C218" i="21" s="1"/>
  <c r="C217" i="21" a="1"/>
  <c r="C217" i="21" s="1"/>
  <c r="C216" i="21" a="1"/>
  <c r="C216" i="21" s="1"/>
  <c r="C215" i="21" a="1"/>
  <c r="C215" i="21" s="1"/>
  <c r="C214" i="21" a="1"/>
  <c r="C214" i="21" s="1"/>
  <c r="C213" i="21" a="1"/>
  <c r="C213" i="21" s="1"/>
  <c r="C212" i="21" a="1"/>
  <c r="C212" i="21" s="1"/>
  <c r="C211" i="21" a="1"/>
  <c r="C211" i="21" s="1"/>
  <c r="C210" i="21" a="1"/>
  <c r="C210" i="21" s="1"/>
  <c r="C209" i="21" a="1"/>
  <c r="C209" i="21" s="1"/>
  <c r="C208" i="21" a="1"/>
  <c r="C208" i="21" s="1"/>
  <c r="C207" i="21" a="1"/>
  <c r="C207" i="21" s="1"/>
  <c r="C206" i="21" a="1"/>
  <c r="C206" i="21" s="1"/>
  <c r="C205" i="21" a="1"/>
  <c r="C205" i="21" s="1"/>
  <c r="C204" i="21" a="1"/>
  <c r="C204" i="21" s="1"/>
  <c r="C203" i="21" a="1"/>
  <c r="C203" i="21" s="1"/>
  <c r="C202" i="21" a="1"/>
  <c r="C202" i="21" s="1"/>
  <c r="C201" i="21" a="1"/>
  <c r="C201" i="21" s="1"/>
  <c r="C200" i="21" a="1"/>
  <c r="C200" i="21" s="1"/>
  <c r="C199" i="21" a="1"/>
  <c r="C199" i="21" s="1"/>
  <c r="C198" i="21" a="1"/>
  <c r="C198" i="21" s="1"/>
  <c r="C197" i="21" a="1"/>
  <c r="C197" i="21" s="1"/>
  <c r="C196" i="21" a="1"/>
  <c r="C196" i="21" s="1"/>
  <c r="C195" i="21" a="1"/>
  <c r="C195" i="21" s="1"/>
  <c r="C194" i="21" a="1"/>
  <c r="C194" i="21" s="1"/>
  <c r="C193" i="21" a="1"/>
  <c r="C193" i="21" s="1"/>
  <c r="C192" i="21" a="1"/>
  <c r="C192" i="21" s="1"/>
  <c r="E192" i="21" a="1"/>
  <c r="E192" i="21" s="1"/>
  <c r="F192" i="21" a="1"/>
  <c r="F192" i="21" s="1"/>
  <c r="G192" i="21" a="1"/>
  <c r="G192" i="21" s="1"/>
  <c r="H192" i="21" a="1"/>
  <c r="H192" i="21" s="1"/>
  <c r="J177" i="21" a="1"/>
  <c r="J177" i="21" s="1"/>
  <c r="J176" i="21" a="1"/>
  <c r="J176" i="21" s="1"/>
  <c r="L94" i="21"/>
  <c r="M94" i="21"/>
  <c r="J92" i="21" a="1"/>
  <c r="J92" i="21" s="1"/>
  <c r="L11" i="21"/>
  <c r="J9" i="21" a="1"/>
  <c r="J9" i="21" s="1"/>
  <c r="C175" i="21"/>
  <c r="E27" i="21" a="1"/>
  <c r="E27" i="21" s="1"/>
  <c r="F27" i="21" a="1"/>
  <c r="F27" i="21" s="1"/>
  <c r="G27" i="21" a="1"/>
  <c r="G27" i="21" s="1"/>
  <c r="C27" i="21" a="1"/>
  <c r="C27" i="21" s="1"/>
  <c r="E107" i="21" a="1"/>
  <c r="E107" i="21" s="1"/>
  <c r="F107" i="21" a="1"/>
  <c r="F107" i="21" s="1"/>
  <c r="G107" i="21" a="1"/>
  <c r="G107" i="21" s="1"/>
  <c r="H107" i="21" a="1"/>
  <c r="H107" i="21" s="1"/>
  <c r="E108" i="21" a="1"/>
  <c r="E108" i="21" s="1"/>
  <c r="F108" i="21" a="1"/>
  <c r="F108" i="21" s="1"/>
  <c r="G108" i="21" a="1"/>
  <c r="G108" i="21" s="1"/>
  <c r="H108" i="21" a="1"/>
  <c r="H108" i="21" s="1"/>
  <c r="E109" i="21" a="1"/>
  <c r="E109" i="21" s="1"/>
  <c r="F109" i="21" a="1"/>
  <c r="F109" i="21" s="1"/>
  <c r="G109" i="21" a="1"/>
  <c r="G109" i="21" s="1"/>
  <c r="H109" i="21" a="1"/>
  <c r="H109" i="21" s="1"/>
  <c r="E110" i="21" a="1"/>
  <c r="E110" i="21" s="1"/>
  <c r="F110" i="21" a="1"/>
  <c r="F110" i="21" s="1"/>
  <c r="G110" i="21" a="1"/>
  <c r="G110" i="21" s="1"/>
  <c r="H110" i="21" a="1"/>
  <c r="H110" i="21" s="1"/>
  <c r="E111" i="21" a="1"/>
  <c r="E111" i="21" s="1"/>
  <c r="F111" i="21" a="1"/>
  <c r="F111" i="21" s="1"/>
  <c r="G111" i="21" a="1"/>
  <c r="G111" i="21" s="1"/>
  <c r="H111" i="21" a="1"/>
  <c r="H111" i="21" s="1"/>
  <c r="E112" i="21" a="1"/>
  <c r="E112" i="21" s="1"/>
  <c r="F112" i="21" a="1"/>
  <c r="F112" i="21" s="1"/>
  <c r="G112" i="21" a="1"/>
  <c r="G112" i="21" s="1"/>
  <c r="H112" i="21" a="1"/>
  <c r="H112" i="21" s="1"/>
  <c r="E113" i="21" a="1"/>
  <c r="E113" i="21" s="1"/>
  <c r="F113" i="21" a="1"/>
  <c r="F113" i="21" s="1"/>
  <c r="G113" i="21" a="1"/>
  <c r="G113" i="21" s="1"/>
  <c r="H113" i="21" a="1"/>
  <c r="H113" i="21" s="1"/>
  <c r="E114" i="21" a="1"/>
  <c r="E114" i="21" s="1"/>
  <c r="F114" i="21" a="1"/>
  <c r="F114" i="21" s="1"/>
  <c r="G114" i="21" a="1"/>
  <c r="G114" i="21" s="1"/>
  <c r="H114" i="21" a="1"/>
  <c r="H114" i="21" s="1"/>
  <c r="E115" i="21" a="1"/>
  <c r="E115" i="21" s="1"/>
  <c r="F115" i="21" a="1"/>
  <c r="F115" i="21" s="1"/>
  <c r="G115" i="21" a="1"/>
  <c r="G115" i="21" s="1"/>
  <c r="H115" i="21" a="1"/>
  <c r="H115" i="21" s="1"/>
  <c r="E116" i="21" a="1"/>
  <c r="E116" i="21" s="1"/>
  <c r="F116" i="21" a="1"/>
  <c r="F116" i="21" s="1"/>
  <c r="G116" i="21" a="1"/>
  <c r="G116" i="21" s="1"/>
  <c r="H116" i="21" a="1"/>
  <c r="H116" i="21" s="1"/>
  <c r="E117" i="21" a="1"/>
  <c r="E117" i="21" s="1"/>
  <c r="F117" i="21" a="1"/>
  <c r="F117" i="21" s="1"/>
  <c r="G117" i="21" a="1"/>
  <c r="G117" i="21" s="1"/>
  <c r="H117" i="21" a="1"/>
  <c r="H117" i="21" s="1"/>
  <c r="E118" i="21" a="1"/>
  <c r="E118" i="21" s="1"/>
  <c r="F118" i="21" a="1"/>
  <c r="F118" i="21" s="1"/>
  <c r="G118" i="21" a="1"/>
  <c r="G118" i="21" s="1"/>
  <c r="H118" i="21" a="1"/>
  <c r="H118" i="21" s="1"/>
  <c r="E119" i="21" a="1"/>
  <c r="E119" i="21" s="1"/>
  <c r="F119" i="21" a="1"/>
  <c r="F119" i="21" s="1"/>
  <c r="G119" i="21" a="1"/>
  <c r="G119" i="21" s="1"/>
  <c r="H119" i="21" a="1"/>
  <c r="H119" i="21" s="1"/>
  <c r="E120" i="21" a="1"/>
  <c r="E120" i="21" s="1"/>
  <c r="F120" i="21" a="1"/>
  <c r="F120" i="21" s="1"/>
  <c r="G120" i="21" a="1"/>
  <c r="G120" i="21" s="1"/>
  <c r="H120" i="21" a="1"/>
  <c r="H120" i="21" s="1"/>
  <c r="E121" i="21" a="1"/>
  <c r="E121" i="21" s="1"/>
  <c r="F121" i="21" a="1"/>
  <c r="F121" i="21" s="1"/>
  <c r="G121" i="21" a="1"/>
  <c r="G121" i="21" s="1"/>
  <c r="H121" i="21" a="1"/>
  <c r="H121" i="21" s="1"/>
  <c r="E122" i="21" a="1"/>
  <c r="E122" i="21" s="1"/>
  <c r="F122" i="21" a="1"/>
  <c r="F122" i="21" s="1"/>
  <c r="G122" i="21" a="1"/>
  <c r="G122" i="21" s="1"/>
  <c r="H122" i="21" a="1"/>
  <c r="H122" i="21" s="1"/>
  <c r="E123" i="21" a="1"/>
  <c r="E123" i="21" s="1"/>
  <c r="F123" i="21" a="1"/>
  <c r="F123" i="21" s="1"/>
  <c r="G123" i="21" a="1"/>
  <c r="G123" i="21" s="1"/>
  <c r="H123" i="21" a="1"/>
  <c r="H123" i="21" s="1"/>
  <c r="E124" i="21" a="1"/>
  <c r="E124" i="21" s="1"/>
  <c r="F124" i="21" a="1"/>
  <c r="F124" i="21" s="1"/>
  <c r="G124" i="21" a="1"/>
  <c r="G124" i="21" s="1"/>
  <c r="H124" i="21" a="1"/>
  <c r="H124" i="21" s="1"/>
  <c r="E125" i="21" a="1"/>
  <c r="E125" i="21" s="1"/>
  <c r="F125" i="21" a="1"/>
  <c r="F125" i="21" s="1"/>
  <c r="G125" i="21" a="1"/>
  <c r="G125" i="21" s="1"/>
  <c r="H125" i="21" a="1"/>
  <c r="H125" i="21" s="1"/>
  <c r="E126" i="21" a="1"/>
  <c r="E126" i="21" s="1"/>
  <c r="F126" i="21" a="1"/>
  <c r="F126" i="21" s="1"/>
  <c r="G126" i="21" a="1"/>
  <c r="G126" i="21" s="1"/>
  <c r="H126" i="21" a="1"/>
  <c r="H126" i="21" s="1"/>
  <c r="E127" i="21" a="1"/>
  <c r="E127" i="21" s="1"/>
  <c r="F127" i="21" a="1"/>
  <c r="F127" i="21" s="1"/>
  <c r="G127" i="21" a="1"/>
  <c r="G127" i="21" s="1"/>
  <c r="H127" i="21" a="1"/>
  <c r="H127" i="21" s="1"/>
  <c r="E128" i="21" a="1"/>
  <c r="E128" i="21" s="1"/>
  <c r="F128" i="21" a="1"/>
  <c r="F128" i="21" s="1"/>
  <c r="G128" i="21" a="1"/>
  <c r="G128" i="21" s="1"/>
  <c r="H128" i="21" a="1"/>
  <c r="H128" i="21" s="1"/>
  <c r="E129" i="21" a="1"/>
  <c r="E129" i="21" s="1"/>
  <c r="F129" i="21" a="1"/>
  <c r="F129" i="21" s="1"/>
  <c r="G129" i="21" a="1"/>
  <c r="G129" i="21" s="1"/>
  <c r="H129" i="21" a="1"/>
  <c r="H129" i="21" s="1"/>
  <c r="E130" i="21" a="1"/>
  <c r="E130" i="21" s="1"/>
  <c r="F130" i="21" a="1"/>
  <c r="F130" i="21" s="1"/>
  <c r="G130" i="21" a="1"/>
  <c r="G130" i="21" s="1"/>
  <c r="H130" i="21" a="1"/>
  <c r="H130" i="21" s="1"/>
  <c r="E131" i="21" a="1"/>
  <c r="E131" i="21" s="1"/>
  <c r="F131" i="21" a="1"/>
  <c r="F131" i="21" s="1"/>
  <c r="G131" i="21" a="1"/>
  <c r="G131" i="21" s="1"/>
  <c r="H131" i="21" a="1"/>
  <c r="H131" i="21" s="1"/>
  <c r="E132" i="21" a="1"/>
  <c r="E132" i="21" s="1"/>
  <c r="F132" i="21" a="1"/>
  <c r="F132" i="21" s="1"/>
  <c r="G132" i="21" a="1"/>
  <c r="G132" i="21" s="1"/>
  <c r="H132" i="21" a="1"/>
  <c r="H132" i="21" s="1"/>
  <c r="E133" i="21" a="1"/>
  <c r="E133" i="21" s="1"/>
  <c r="F133" i="21" a="1"/>
  <c r="F133" i="21" s="1"/>
  <c r="G133" i="21" a="1"/>
  <c r="G133" i="21" s="1"/>
  <c r="H133" i="21" a="1"/>
  <c r="H133" i="21" s="1"/>
  <c r="E134" i="21" a="1"/>
  <c r="E134" i="21" s="1"/>
  <c r="F134" i="21" a="1"/>
  <c r="F134" i="21" s="1"/>
  <c r="G134" i="21" a="1"/>
  <c r="G134" i="21" s="1"/>
  <c r="H134" i="21" a="1"/>
  <c r="H134" i="21" s="1"/>
  <c r="E135" i="21" a="1"/>
  <c r="E135" i="21" s="1"/>
  <c r="F135" i="21" a="1"/>
  <c r="F135" i="21" s="1"/>
  <c r="G135" i="21" a="1"/>
  <c r="G135" i="21" s="1"/>
  <c r="H135" i="21" a="1"/>
  <c r="H135" i="21" s="1"/>
  <c r="E136" i="21" a="1"/>
  <c r="E136" i="21" s="1"/>
  <c r="F136" i="21" a="1"/>
  <c r="F136" i="21" s="1"/>
  <c r="G136" i="21" a="1"/>
  <c r="G136" i="21" s="1"/>
  <c r="H136" i="21" a="1"/>
  <c r="H136" i="21" s="1"/>
  <c r="E137" i="21" a="1"/>
  <c r="E137" i="21" s="1"/>
  <c r="F137" i="21" a="1"/>
  <c r="F137" i="21" s="1"/>
  <c r="G137" i="21" a="1"/>
  <c r="G137" i="21" s="1"/>
  <c r="H137" i="21" a="1"/>
  <c r="H137" i="21" s="1"/>
  <c r="E138" i="21" a="1"/>
  <c r="E138" i="21" s="1"/>
  <c r="F138" i="21" a="1"/>
  <c r="F138" i="21" s="1"/>
  <c r="G138" i="21" a="1"/>
  <c r="G138" i="21" s="1"/>
  <c r="H138" i="21" a="1"/>
  <c r="H138" i="21" s="1"/>
  <c r="E139" i="21" a="1"/>
  <c r="E139" i="21" s="1"/>
  <c r="F139" i="21" a="1"/>
  <c r="F139" i="21" s="1"/>
  <c r="G139" i="21" a="1"/>
  <c r="G139" i="21" s="1"/>
  <c r="H139" i="21" a="1"/>
  <c r="H139" i="21" s="1"/>
  <c r="E140" i="21" a="1"/>
  <c r="E140" i="21" s="1"/>
  <c r="F140" i="21" a="1"/>
  <c r="F140" i="21" s="1"/>
  <c r="G140" i="21" a="1"/>
  <c r="G140" i="21" s="1"/>
  <c r="H140" i="21" a="1"/>
  <c r="H140" i="21" s="1"/>
  <c r="E141" i="21" a="1"/>
  <c r="E141" i="21" s="1"/>
  <c r="F141" i="21" a="1"/>
  <c r="F141" i="21" s="1"/>
  <c r="G141" i="21" a="1"/>
  <c r="G141" i="21" s="1"/>
  <c r="H141" i="21" a="1"/>
  <c r="H141" i="21" s="1"/>
  <c r="E142" i="21" a="1"/>
  <c r="E142" i="21" s="1"/>
  <c r="F142" i="21" a="1"/>
  <c r="F142" i="21" s="1"/>
  <c r="G142" i="21" a="1"/>
  <c r="G142" i="21" s="1"/>
  <c r="H142" i="21" a="1"/>
  <c r="H142" i="21" s="1"/>
  <c r="E143" i="21" a="1"/>
  <c r="E143" i="21" s="1"/>
  <c r="F143" i="21" a="1"/>
  <c r="F143" i="21" s="1"/>
  <c r="G143" i="21" a="1"/>
  <c r="G143" i="21" s="1"/>
  <c r="H143" i="21" a="1"/>
  <c r="H143" i="21" s="1"/>
  <c r="E144" i="21" a="1"/>
  <c r="E144" i="21" s="1"/>
  <c r="F144" i="21" a="1"/>
  <c r="F144" i="21" s="1"/>
  <c r="G144" i="21" a="1"/>
  <c r="G144" i="21" s="1"/>
  <c r="H144" i="21" a="1"/>
  <c r="H144" i="21" s="1"/>
  <c r="E145" i="21" a="1"/>
  <c r="E145" i="21" s="1"/>
  <c r="F145" i="21" a="1"/>
  <c r="F145" i="21" s="1"/>
  <c r="G145" i="21" a="1"/>
  <c r="G145" i="21" s="1"/>
  <c r="H145" i="21" a="1"/>
  <c r="H145" i="21" s="1"/>
  <c r="E146" i="21" a="1"/>
  <c r="E146" i="21" s="1"/>
  <c r="F146" i="21" a="1"/>
  <c r="F146" i="21" s="1"/>
  <c r="G146" i="21" a="1"/>
  <c r="G146" i="21" s="1"/>
  <c r="H146" i="21" a="1"/>
  <c r="H146" i="21" s="1"/>
  <c r="E147" i="21" a="1"/>
  <c r="E147" i="21" s="1"/>
  <c r="F147" i="21" a="1"/>
  <c r="F147" i="21" s="1"/>
  <c r="G147" i="21" a="1"/>
  <c r="G147" i="21" s="1"/>
  <c r="H147" i="21" a="1"/>
  <c r="H147" i="21" s="1"/>
  <c r="E148" i="21" a="1"/>
  <c r="E148" i="21" s="1"/>
  <c r="F148" i="21" a="1"/>
  <c r="F148" i="21" s="1"/>
  <c r="G148" i="21" a="1"/>
  <c r="G148" i="21" s="1"/>
  <c r="H148" i="21" a="1"/>
  <c r="H148" i="21" s="1"/>
  <c r="E149" i="21" a="1"/>
  <c r="E149" i="21" s="1"/>
  <c r="F149" i="21" a="1"/>
  <c r="F149" i="21" s="1"/>
  <c r="G149" i="21" a="1"/>
  <c r="G149" i="21" s="1"/>
  <c r="H149" i="21" a="1"/>
  <c r="H149" i="21" s="1"/>
  <c r="E150" i="21" a="1"/>
  <c r="E150" i="21" s="1"/>
  <c r="F150" i="21" a="1"/>
  <c r="F150" i="21" s="1"/>
  <c r="G150" i="21" a="1"/>
  <c r="G150" i="21" s="1"/>
  <c r="H150" i="21" a="1"/>
  <c r="H150" i="21" s="1"/>
  <c r="E151" i="21" a="1"/>
  <c r="E151" i="21" s="1"/>
  <c r="F151" i="21" a="1"/>
  <c r="F151" i="21" s="1"/>
  <c r="G151" i="21" a="1"/>
  <c r="G151" i="21" s="1"/>
  <c r="H151" i="21" a="1"/>
  <c r="H151" i="21" s="1"/>
  <c r="E152" i="21" a="1"/>
  <c r="E152" i="21" s="1"/>
  <c r="F152" i="21" a="1"/>
  <c r="F152" i="21" s="1"/>
  <c r="G152" i="21" a="1"/>
  <c r="G152" i="21" s="1"/>
  <c r="H152" i="21" a="1"/>
  <c r="H152" i="21" s="1"/>
  <c r="E153" i="21" a="1"/>
  <c r="E153" i="21" s="1"/>
  <c r="F153" i="21" a="1"/>
  <c r="F153" i="21" s="1"/>
  <c r="G153" i="21" a="1"/>
  <c r="G153" i="21" s="1"/>
  <c r="H153" i="21" a="1"/>
  <c r="H153" i="21" s="1"/>
  <c r="E154" i="21" a="1"/>
  <c r="E154" i="21" s="1"/>
  <c r="F154" i="21" a="1"/>
  <c r="F154" i="21" s="1"/>
  <c r="G154" i="21" a="1"/>
  <c r="G154" i="21" s="1"/>
  <c r="H154" i="21" a="1"/>
  <c r="H154" i="21" s="1"/>
  <c r="E155" i="21" a="1"/>
  <c r="E155" i="21" s="1"/>
  <c r="F155" i="21" a="1"/>
  <c r="F155" i="21" s="1"/>
  <c r="G155" i="21" a="1"/>
  <c r="G155" i="21" s="1"/>
  <c r="H155" i="21" a="1"/>
  <c r="H155" i="21" s="1"/>
  <c r="E156" i="21" a="1"/>
  <c r="E156" i="21" s="1"/>
  <c r="F156" i="21" a="1"/>
  <c r="F156" i="21" s="1"/>
  <c r="G156" i="21" a="1"/>
  <c r="G156" i="21" s="1"/>
  <c r="H156" i="21" a="1"/>
  <c r="H156" i="21" s="1"/>
  <c r="E157" i="21" a="1"/>
  <c r="E157" i="21" s="1"/>
  <c r="F157" i="21" a="1"/>
  <c r="F157" i="21" s="1"/>
  <c r="G157" i="21" a="1"/>
  <c r="G157" i="21" s="1"/>
  <c r="H157" i="21" a="1"/>
  <c r="H157" i="21" s="1"/>
  <c r="E158" i="21" a="1"/>
  <c r="E158" i="21" s="1"/>
  <c r="F158" i="21" a="1"/>
  <c r="F158" i="21" s="1"/>
  <c r="G158" i="21" a="1"/>
  <c r="G158" i="21" s="1"/>
  <c r="H158" i="21" a="1"/>
  <c r="H158" i="21" s="1"/>
  <c r="E159" i="21" a="1"/>
  <c r="E159" i="21" s="1"/>
  <c r="F159" i="21" a="1"/>
  <c r="F159" i="21" s="1"/>
  <c r="G159" i="21" a="1"/>
  <c r="G159" i="21" s="1"/>
  <c r="H159" i="21" a="1"/>
  <c r="H159" i="21" s="1"/>
  <c r="E160" i="21" a="1"/>
  <c r="E160" i="21" s="1"/>
  <c r="F160" i="21" a="1"/>
  <c r="F160" i="21" s="1"/>
  <c r="G160" i="21" a="1"/>
  <c r="G160" i="21" s="1"/>
  <c r="H160" i="21" a="1"/>
  <c r="H160" i="21" s="1"/>
  <c r="E161" i="21" a="1"/>
  <c r="E161" i="21" s="1"/>
  <c r="F161" i="21" a="1"/>
  <c r="F161" i="21" s="1"/>
  <c r="G161" i="21" a="1"/>
  <c r="G161" i="21" s="1"/>
  <c r="H161" i="21" a="1"/>
  <c r="H161" i="21" s="1"/>
  <c r="C110" i="21" a="1"/>
  <c r="C110" i="21" s="1"/>
  <c r="C158" i="21" a="1"/>
  <c r="C158" i="21" s="1"/>
  <c r="C157" i="21" a="1"/>
  <c r="C157" i="21" s="1"/>
  <c r="C156" i="21" a="1"/>
  <c r="C156" i="21" s="1"/>
  <c r="C155" i="21" a="1"/>
  <c r="C155" i="21" s="1"/>
  <c r="C154" i="21" a="1"/>
  <c r="C154" i="21" s="1"/>
  <c r="C153" i="21" a="1"/>
  <c r="C153" i="21" s="1"/>
  <c r="C152" i="21" a="1"/>
  <c r="C152" i="21" s="1"/>
  <c r="C151" i="21" a="1"/>
  <c r="C151" i="21" s="1"/>
  <c r="C150" i="21" a="1"/>
  <c r="C150" i="21" s="1"/>
  <c r="C149" i="21" a="1"/>
  <c r="C149" i="21" s="1"/>
  <c r="C148" i="21" a="1"/>
  <c r="C148" i="21" s="1"/>
  <c r="C147" i="21" a="1"/>
  <c r="C147" i="21" s="1"/>
  <c r="C146" i="21" a="1"/>
  <c r="C146" i="21" s="1"/>
  <c r="C145" i="21" a="1"/>
  <c r="C145" i="21" s="1"/>
  <c r="C144" i="21" a="1"/>
  <c r="C144" i="21" s="1"/>
  <c r="C143" i="21" a="1"/>
  <c r="C143" i="21" s="1"/>
  <c r="C142" i="21" a="1"/>
  <c r="C142" i="21" s="1"/>
  <c r="C141" i="21" a="1"/>
  <c r="C141" i="21" s="1"/>
  <c r="C140" i="21" a="1"/>
  <c r="C140" i="21" s="1"/>
  <c r="C139" i="21" a="1"/>
  <c r="C139" i="21" s="1"/>
  <c r="C138" i="21" a="1"/>
  <c r="C138" i="21" s="1"/>
  <c r="C137" i="21" a="1"/>
  <c r="C137" i="21" s="1"/>
  <c r="C136" i="21" a="1"/>
  <c r="C136" i="21" s="1"/>
  <c r="C135" i="21" a="1"/>
  <c r="C135" i="21" s="1"/>
  <c r="C134" i="21" a="1"/>
  <c r="C134" i="21" s="1"/>
  <c r="C133" i="21" a="1"/>
  <c r="C133" i="21" s="1"/>
  <c r="C132" i="21" a="1"/>
  <c r="C132" i="21" s="1"/>
  <c r="C131" i="21" a="1"/>
  <c r="C131" i="21" s="1"/>
  <c r="C130" i="21" a="1"/>
  <c r="C130" i="21" s="1"/>
  <c r="C129" i="21" a="1"/>
  <c r="C129" i="21" s="1"/>
  <c r="C128" i="21" a="1"/>
  <c r="C128" i="21" s="1"/>
  <c r="C127" i="21" a="1"/>
  <c r="C127" i="21" s="1"/>
  <c r="C126" i="21" a="1"/>
  <c r="C126" i="21" s="1"/>
  <c r="C125" i="21" a="1"/>
  <c r="C125" i="21" s="1"/>
  <c r="C124" i="21" a="1"/>
  <c r="C124" i="21" s="1"/>
  <c r="C122" i="21" a="1"/>
  <c r="C122" i="21" s="1"/>
  <c r="C123" i="21" a="1"/>
  <c r="C123" i="21" s="1"/>
  <c r="C121" i="21" a="1"/>
  <c r="C121" i="21" s="1"/>
  <c r="C120" i="21" a="1"/>
  <c r="C120" i="21" s="1"/>
  <c r="C119" i="21" a="1"/>
  <c r="C119" i="21" s="1"/>
  <c r="C118" i="21" a="1"/>
  <c r="C118" i="21" s="1"/>
  <c r="C117" i="21" a="1"/>
  <c r="C117" i="21" s="1"/>
  <c r="C116" i="21" a="1"/>
  <c r="C116" i="21" s="1"/>
  <c r="C115" i="21" a="1"/>
  <c r="C115" i="21" s="1"/>
  <c r="C114" i="21" a="1"/>
  <c r="C114" i="21" s="1"/>
  <c r="C113" i="21" a="1"/>
  <c r="C113" i="21" s="1"/>
  <c r="C112" i="21" a="1"/>
  <c r="C112" i="21" s="1"/>
  <c r="C111" i="21" a="1"/>
  <c r="C111" i="21" s="1"/>
  <c r="C109" i="21" a="1"/>
  <c r="C109" i="21" s="1"/>
  <c r="C108" i="21" a="1"/>
  <c r="C108" i="21" s="1"/>
  <c r="C159" i="21" a="1"/>
  <c r="C159" i="21" s="1"/>
  <c r="C160" i="21" a="1"/>
  <c r="C160" i="21" s="1"/>
  <c r="C7" i="21"/>
  <c r="C90" i="21" s="1"/>
  <c r="N88" i="21" l="1"/>
  <c r="H36" i="21" a="1"/>
  <c r="H36" i="21" s="1"/>
  <c r="H30" i="21" a="1"/>
  <c r="H30" i="21" s="1"/>
  <c r="O39" i="21" a="1"/>
  <c r="O39" i="21" s="1"/>
  <c r="O49" i="21" a="1"/>
  <c r="O49" i="21" s="1"/>
  <c r="O61" i="21" a="1"/>
  <c r="O61" i="21" s="1"/>
  <c r="O73" i="21" a="1"/>
  <c r="O73" i="21" s="1"/>
  <c r="H38" i="21" a="1"/>
  <c r="H38" i="21" s="1"/>
  <c r="H41" i="21" a="1"/>
  <c r="H41" i="21" s="1"/>
  <c r="H44" i="21" a="1"/>
  <c r="H44" i="21" s="1"/>
  <c r="H47" i="21" a="1"/>
  <c r="H47" i="21" s="1"/>
  <c r="H50" i="21" a="1"/>
  <c r="H50" i="21" s="1"/>
  <c r="H53" i="21" a="1"/>
  <c r="H53" i="21" s="1"/>
  <c r="H56" i="21" a="1"/>
  <c r="H56" i="21" s="1"/>
  <c r="H59" i="21" a="1"/>
  <c r="H59" i="21" s="1"/>
  <c r="H62" i="21" a="1"/>
  <c r="H62" i="21" s="1"/>
  <c r="H65" i="21" a="1"/>
  <c r="H65" i="21" s="1"/>
  <c r="H68" i="21" a="1"/>
  <c r="H68" i="21" s="1"/>
  <c r="H71" i="21" a="1"/>
  <c r="H71" i="21" s="1"/>
  <c r="H74" i="21" a="1"/>
  <c r="H74" i="21" s="1"/>
  <c r="H77" i="21" a="1"/>
  <c r="H77" i="21" s="1"/>
  <c r="H80" i="21" a="1"/>
  <c r="H80" i="21" s="1"/>
  <c r="O29" i="21" a="1"/>
  <c r="O29" i="21" s="1"/>
  <c r="O44" i="21" a="1"/>
  <c r="O44" i="21" s="1"/>
  <c r="O54" i="21" a="1"/>
  <c r="O54" i="21" s="1"/>
  <c r="O66" i="21" a="1"/>
  <c r="O66" i="21" s="1"/>
  <c r="O78" i="21" a="1"/>
  <c r="O78" i="21" s="1"/>
  <c r="O59" i="21" a="1"/>
  <c r="O59" i="21" s="1"/>
  <c r="O27" i="21" a="1"/>
  <c r="O27" i="21" s="1"/>
  <c r="H78" i="21" a="1"/>
  <c r="H78" i="21" s="1"/>
  <c r="O38" i="21" a="1"/>
  <c r="O38" i="21" s="1"/>
  <c r="O48" i="21" a="1"/>
  <c r="O48" i="21" s="1"/>
  <c r="O60" i="21" a="1"/>
  <c r="O60" i="21" s="1"/>
  <c r="O72" i="21" a="1"/>
  <c r="O72" i="21" s="1"/>
  <c r="H69" i="21" a="1"/>
  <c r="H69" i="21" s="1"/>
  <c r="H39" i="21" a="1"/>
  <c r="H39" i="21" s="1"/>
  <c r="H72" i="21" a="1"/>
  <c r="H72" i="21" s="1"/>
  <c r="O28" i="21" a="1"/>
  <c r="O28" i="21" s="1"/>
  <c r="O43" i="21" a="1"/>
  <c r="O43" i="21" s="1"/>
  <c r="O53" i="21" a="1"/>
  <c r="O53" i="21" s="1"/>
  <c r="O65" i="21" a="1"/>
  <c r="O65" i="21" s="1"/>
  <c r="O77" i="21" a="1"/>
  <c r="O77" i="21" s="1"/>
  <c r="H75" i="21" a="1"/>
  <c r="H75" i="21" s="1"/>
  <c r="H42" i="21" a="1"/>
  <c r="H42" i="21" s="1"/>
  <c r="H45" i="21" a="1"/>
  <c r="H45" i="21" s="1"/>
  <c r="H48" i="21" a="1"/>
  <c r="H48" i="21" s="1"/>
  <c r="H51" i="21" a="1"/>
  <c r="H51" i="21" s="1"/>
  <c r="H54" i="21" a="1"/>
  <c r="H54" i="21" s="1"/>
  <c r="H57" i="21" a="1"/>
  <c r="H57" i="21" s="1"/>
  <c r="H60" i="21" a="1"/>
  <c r="H60" i="21" s="1"/>
  <c r="H63" i="21" a="1"/>
  <c r="H63" i="21" s="1"/>
  <c r="H66" i="21" a="1"/>
  <c r="H66" i="21" s="1"/>
  <c r="O36" i="21" a="1"/>
  <c r="O36" i="21" s="1"/>
  <c r="O58" i="21" a="1"/>
  <c r="O58" i="21" s="1"/>
  <c r="O70" i="21" a="1"/>
  <c r="O70" i="21" s="1"/>
  <c r="O31" i="21" a="1"/>
  <c r="O31" i="21" s="1"/>
  <c r="O41" i="21" a="1"/>
  <c r="O41" i="21" s="1"/>
  <c r="O46" i="21" a="1"/>
  <c r="O46" i="21" s="1"/>
  <c r="O51" i="21" a="1"/>
  <c r="O51" i="21" s="1"/>
  <c r="O63" i="21" a="1"/>
  <c r="O63" i="21" s="1"/>
  <c r="O75" i="21" a="1"/>
  <c r="O75" i="21" s="1"/>
  <c r="O34" i="21" a="1"/>
  <c r="O34" i="21" s="1"/>
  <c r="O56" i="21" a="1"/>
  <c r="O56" i="21" s="1"/>
  <c r="O68" i="21" a="1"/>
  <c r="O68" i="21" s="1"/>
  <c r="O80" i="21" a="1"/>
  <c r="O80" i="21" s="1"/>
  <c r="O55" i="21" a="1"/>
  <c r="O55" i="21" s="1"/>
  <c r="O71" i="21" a="1"/>
  <c r="O71" i="21" s="1"/>
  <c r="O50" i="21" a="1"/>
  <c r="O50" i="21" s="1"/>
  <c r="O76" i="21" a="1"/>
  <c r="O76" i="21" s="1"/>
  <c r="O35" i="21" a="1"/>
  <c r="O35" i="21" s="1"/>
  <c r="O45" i="21" a="1"/>
  <c r="O45" i="21" s="1"/>
  <c r="O40" i="21" a="1"/>
  <c r="O40" i="21" s="1"/>
  <c r="O57" i="21" a="1"/>
  <c r="O57" i="21" s="1"/>
  <c r="O62" i="21" a="1"/>
  <c r="O62" i="21" s="1"/>
  <c r="O52" i="21" a="1"/>
  <c r="O52" i="21" s="1"/>
  <c r="O67" i="21" a="1"/>
  <c r="O67" i="21" s="1"/>
  <c r="O30" i="21" a="1"/>
  <c r="O30" i="21" s="1"/>
  <c r="O47" i="21" a="1"/>
  <c r="O47" i="21" s="1"/>
  <c r="H40" i="21" a="1"/>
  <c r="H40" i="21" s="1"/>
  <c r="H43" i="21" a="1"/>
  <c r="H43" i="21" s="1"/>
  <c r="H46" i="21" a="1"/>
  <c r="H46" i="21" s="1"/>
  <c r="H49" i="21" a="1"/>
  <c r="H49" i="21" s="1"/>
  <c r="H52" i="21" a="1"/>
  <c r="H52" i="21" s="1"/>
  <c r="H55" i="21" a="1"/>
  <c r="H55" i="21" s="1"/>
  <c r="H58" i="21" a="1"/>
  <c r="H58" i="21" s="1"/>
  <c r="H61" i="21" a="1"/>
  <c r="H61" i="21" s="1"/>
  <c r="H64" i="21" a="1"/>
  <c r="H64" i="21" s="1"/>
  <c r="O42" i="21" a="1"/>
  <c r="O42" i="21" s="1"/>
  <c r="H67" i="21" a="1"/>
  <c r="H67" i="21" s="1"/>
  <c r="O64" i="21" a="1"/>
  <c r="O64" i="21" s="1"/>
  <c r="O69" i="21" a="1"/>
  <c r="O69" i="21" s="1"/>
  <c r="O74" i="21" a="1"/>
  <c r="O74" i="21" s="1"/>
  <c r="H70" i="21" a="1"/>
  <c r="H70" i="21" s="1"/>
  <c r="H73" i="21" a="1"/>
  <c r="H73" i="21" s="1"/>
  <c r="O79" i="21" a="1"/>
  <c r="O79" i="21" s="1"/>
  <c r="H76" i="21" a="1"/>
  <c r="H76" i="21" s="1"/>
  <c r="H79" i="21" a="1"/>
  <c r="H79" i="21" s="1"/>
  <c r="O33" i="21" a="1"/>
  <c r="O33" i="21" s="1"/>
  <c r="O32" i="21" a="1"/>
  <c r="O32" i="21" s="1"/>
  <c r="H27" i="21" a="1"/>
  <c r="H27" i="21" s="1"/>
  <c r="M171" i="21"/>
  <c r="M173" i="21" s="1"/>
  <c r="O53" i="22"/>
  <c r="I260" i="21"/>
  <c r="O237" i="21" a="1"/>
  <c r="O237" i="21" s="1"/>
  <c r="O238" i="21" a="1"/>
  <c r="O238" i="21" s="1"/>
  <c r="H237" i="21" a="1"/>
  <c r="H237" i="21" s="1"/>
  <c r="H238" i="21" a="1"/>
  <c r="H238" i="21" s="1"/>
  <c r="O229" i="21" a="1"/>
  <c r="O229" i="21" s="1"/>
  <c r="O199" i="21" a="1"/>
  <c r="O199" i="21" s="1"/>
  <c r="O166" i="21" a="1"/>
  <c r="O166" i="21" s="1"/>
  <c r="O142" i="21" a="1"/>
  <c r="O142" i="21" s="1"/>
  <c r="O118" i="21" a="1"/>
  <c r="O118" i="21" s="1"/>
  <c r="O243" i="21" a="1"/>
  <c r="O243" i="21" s="1"/>
  <c r="O204" i="21" a="1"/>
  <c r="O204" i="21" s="1"/>
  <c r="O147" i="21" a="1"/>
  <c r="O147" i="21" s="1"/>
  <c r="O123" i="21" a="1"/>
  <c r="O123" i="21" s="1"/>
  <c r="O248" i="21" a="1"/>
  <c r="O248" i="21" s="1"/>
  <c r="O211" i="21" a="1"/>
  <c r="O211" i="21" s="1"/>
  <c r="O152" i="21" a="1"/>
  <c r="O152" i="21" s="1"/>
  <c r="O128" i="21" a="1"/>
  <c r="O128" i="21" s="1"/>
  <c r="O255" i="21" a="1"/>
  <c r="O255" i="21" s="1"/>
  <c r="O257" i="21" a="1"/>
  <c r="O257" i="21" s="1"/>
  <c r="O218" i="21" a="1"/>
  <c r="O218" i="21" s="1"/>
  <c r="O192" i="21" a="1"/>
  <c r="O192" i="21" s="1"/>
  <c r="O159" i="21" a="1"/>
  <c r="O159" i="21" s="1"/>
  <c r="O135" i="21" a="1"/>
  <c r="O135" i="21" s="1"/>
  <c r="O223" i="21" a="1"/>
  <c r="O223" i="21" s="1"/>
  <c r="O197" i="21" a="1"/>
  <c r="O197" i="21" s="1"/>
  <c r="O164" i="21" a="1"/>
  <c r="O164" i="21" s="1"/>
  <c r="O140" i="21" a="1"/>
  <c r="O140" i="21" s="1"/>
  <c r="O241" i="21" a="1"/>
  <c r="O241" i="21" s="1"/>
  <c r="O232" i="21" a="1"/>
  <c r="O232" i="21" s="1"/>
  <c r="O202" i="21" a="1"/>
  <c r="O202" i="21" s="1"/>
  <c r="O169" i="21" a="1"/>
  <c r="O169" i="21" s="1"/>
  <c r="O145" i="21" a="1"/>
  <c r="O145" i="21" s="1"/>
  <c r="O251" i="21" a="1"/>
  <c r="O251" i="21" s="1"/>
  <c r="O214" i="21" a="1"/>
  <c r="O214" i="21" s="1"/>
  <c r="O176" i="21" a="1"/>
  <c r="O176" i="21" s="1"/>
  <c r="O191" i="21" s="1"/>
  <c r="O155" i="21" a="1"/>
  <c r="O155" i="21" s="1"/>
  <c r="O131" i="21" a="1"/>
  <c r="O131" i="21" s="1"/>
  <c r="O219" i="21" a="1"/>
  <c r="O219" i="21" s="1"/>
  <c r="O193" i="21" a="1"/>
  <c r="O193" i="21" s="1"/>
  <c r="O160" i="21" a="1"/>
  <c r="O160" i="21" s="1"/>
  <c r="O136" i="21" a="1"/>
  <c r="O136" i="21" s="1"/>
  <c r="O224" i="21" a="1"/>
  <c r="O224" i="21" s="1"/>
  <c r="O198" i="21" a="1"/>
  <c r="O198" i="21" s="1"/>
  <c r="O165" i="21" a="1"/>
  <c r="O165" i="21" s="1"/>
  <c r="O141" i="21" a="1"/>
  <c r="O141" i="21" s="1"/>
  <c r="O242" i="21" a="1"/>
  <c r="O242" i="21" s="1"/>
  <c r="O233" i="21" a="1"/>
  <c r="O233" i="21" s="1"/>
  <c r="O203" i="21" a="1"/>
  <c r="O203" i="21" s="1"/>
  <c r="O146" i="21" a="1"/>
  <c r="O146" i="21" s="1"/>
  <c r="O244" i="21" a="1"/>
  <c r="O244" i="21" s="1"/>
  <c r="O240" i="21" a="1"/>
  <c r="O240" i="21" s="1"/>
  <c r="O167" i="21" a="1"/>
  <c r="O167" i="21" s="1"/>
  <c r="O163" i="21" a="1"/>
  <c r="O163" i="21" s="1"/>
  <c r="O239" i="21" a="1"/>
  <c r="O239" i="21" s="1"/>
  <c r="O162" i="21" a="1"/>
  <c r="O162" i="21" s="1"/>
  <c r="O137" i="21" a="1"/>
  <c r="O137" i="21" s="1"/>
  <c r="O247" i="21" a="1"/>
  <c r="O247" i="21" s="1"/>
  <c r="O205" i="21" a="1"/>
  <c r="O205" i="21" s="1"/>
  <c r="O201" i="21" a="1"/>
  <c r="O201" i="21" s="1"/>
  <c r="O112" i="21" a="1"/>
  <c r="O112" i="21" s="1"/>
  <c r="O208" i="21" a="1"/>
  <c r="O208" i="21" s="1"/>
  <c r="O168" i="21" a="1"/>
  <c r="O168" i="21" s="1"/>
  <c r="O127" i="21" a="1"/>
  <c r="O127" i="21" s="1"/>
  <c r="O116" i="21" a="1"/>
  <c r="O116" i="21" s="1"/>
  <c r="O245" i="21" a="1"/>
  <c r="O245" i="21" s="1"/>
  <c r="O212" i="21" a="1"/>
  <c r="O212" i="21" s="1"/>
  <c r="O151" i="21" a="1"/>
  <c r="O151" i="21" s="1"/>
  <c r="O122" i="21" a="1"/>
  <c r="O122" i="21" s="1"/>
  <c r="O249" i="21" a="1"/>
  <c r="O249" i="21" s="1"/>
  <c r="O149" i="21" a="1"/>
  <c r="O149" i="21" s="1"/>
  <c r="O108" i="21" a="1"/>
  <c r="O108" i="21" s="1"/>
  <c r="O153" i="21" a="1"/>
  <c r="O153" i="21" s="1"/>
  <c r="O113" i="21" a="1"/>
  <c r="O113" i="21" s="1"/>
  <c r="O220" i="21" a="1"/>
  <c r="O220" i="21" s="1"/>
  <c r="O157" i="21" a="1"/>
  <c r="O157" i="21" s="1"/>
  <c r="O222" i="21" a="1"/>
  <c r="O222" i="21" s="1"/>
  <c r="O209" i="21" a="1"/>
  <c r="O209" i="21" s="1"/>
  <c r="O156" i="21" a="1"/>
  <c r="O156" i="21" s="1"/>
  <c r="O215" i="21" a="1"/>
  <c r="O215" i="21" s="1"/>
  <c r="O221" i="21" a="1"/>
  <c r="O221" i="21" s="1"/>
  <c r="O109" i="21" a="1"/>
  <c r="O109" i="21" s="1"/>
  <c r="O194" i="21" a="1"/>
  <c r="O194" i="21" s="1"/>
  <c r="O231" i="21" a="1"/>
  <c r="O231" i="21" s="1"/>
  <c r="O200" i="21" a="1"/>
  <c r="O200" i="21" s="1"/>
  <c r="O85" i="21" a="1"/>
  <c r="O85" i="21" s="1"/>
  <c r="O217" i="21" a="1"/>
  <c r="O217" i="21" s="1"/>
  <c r="O129" i="21" a="1"/>
  <c r="O129" i="21" s="1"/>
  <c r="O124" i="21" a="1"/>
  <c r="O124" i="21" s="1"/>
  <c r="O138" i="21" a="1"/>
  <c r="O138" i="21" s="1"/>
  <c r="O119" i="21" a="1"/>
  <c r="O119" i="21" s="1"/>
  <c r="O91" i="21" a="1"/>
  <c r="O91" i="21" s="1"/>
  <c r="O210" i="21" a="1"/>
  <c r="O210" i="21" s="1"/>
  <c r="O206" i="21" a="1"/>
  <c r="O206" i="21" s="1"/>
  <c r="O154" i="21" a="1"/>
  <c r="O154" i="21" s="1"/>
  <c r="O84" i="21" a="1"/>
  <c r="O84" i="21" s="1"/>
  <c r="O230" i="21" a="1"/>
  <c r="O230" i="21" s="1"/>
  <c r="O144" i="21" a="1"/>
  <c r="O144" i="21" s="1"/>
  <c r="O250" i="21" a="1"/>
  <c r="O250" i="21" s="1"/>
  <c r="O216" i="21" a="1"/>
  <c r="O216" i="21" s="1"/>
  <c r="O213" i="21" a="1"/>
  <c r="O213" i="21" s="1"/>
  <c r="O246" i="21" a="1"/>
  <c r="O246" i="21" s="1"/>
  <c r="O86" i="21" a="1"/>
  <c r="O86" i="21" s="1"/>
  <c r="O195" i="21" a="1"/>
  <c r="O195" i="21" s="1"/>
  <c r="O120" i="21" a="1"/>
  <c r="O120" i="21" s="1"/>
  <c r="O110" i="21" a="1"/>
  <c r="O110" i="21" s="1"/>
  <c r="O132" i="21" a="1"/>
  <c r="O132" i="21" s="1"/>
  <c r="O158" i="21" a="1"/>
  <c r="O158" i="21" s="1"/>
  <c r="O92" i="21" a="1"/>
  <c r="O92" i="21" s="1"/>
  <c r="O107" i="21" a="1"/>
  <c r="O107" i="21" s="1"/>
  <c r="O150" i="21" a="1"/>
  <c r="O150" i="21" s="1"/>
  <c r="O126" i="21" a="1"/>
  <c r="O126" i="21" s="1"/>
  <c r="O177" i="21" a="1"/>
  <c r="O177" i="21" s="1"/>
  <c r="O130" i="21" a="1"/>
  <c r="O130" i="21" s="1"/>
  <c r="O115" i="21" a="1"/>
  <c r="O115" i="21" s="1"/>
  <c r="O134" i="21" a="1"/>
  <c r="O134" i="21" s="1"/>
  <c r="O161" i="21" a="1"/>
  <c r="O161" i="21" s="1"/>
  <c r="O125" i="21" a="1"/>
  <c r="O125" i="21" s="1"/>
  <c r="O139" i="21" a="1"/>
  <c r="O139" i="21" s="1"/>
  <c r="O114" i="21" a="1"/>
  <c r="O114" i="21" s="1"/>
  <c r="O121" i="21" a="1"/>
  <c r="O121" i="21" s="1"/>
  <c r="O143" i="21" a="1"/>
  <c r="O143" i="21" s="1"/>
  <c r="O133" i="21" a="1"/>
  <c r="O133" i="21" s="1"/>
  <c r="O111" i="21" a="1"/>
  <c r="O111" i="21" s="1"/>
  <c r="O196" i="21" a="1"/>
  <c r="O196" i="21" s="1"/>
  <c r="O148" i="21" a="1"/>
  <c r="O148" i="21" s="1"/>
  <c r="O117" i="21" a="1"/>
  <c r="O117" i="21" s="1"/>
  <c r="O254" i="21" a="1"/>
  <c r="O254" i="21" s="1"/>
  <c r="H29" i="21" a="1"/>
  <c r="H29" i="21" s="1"/>
  <c r="H84" i="21" a="1"/>
  <c r="H84" i="21" s="1"/>
  <c r="O8" i="21" a="1"/>
  <c r="O8" i="21" s="1"/>
  <c r="H33" i="21" a="1"/>
  <c r="H33" i="21" s="1"/>
  <c r="O9" i="21" a="1"/>
  <c r="O9" i="21" s="1"/>
  <c r="H34" i="21" a="1"/>
  <c r="H34" i="21" s="1"/>
  <c r="H85" i="21" a="1"/>
  <c r="H85" i="21" s="1"/>
  <c r="H31" i="21" a="1"/>
  <c r="H31" i="21" s="1"/>
  <c r="H28" i="21" a="1"/>
  <c r="H28" i="21" s="1"/>
  <c r="H32" i="21" a="1"/>
  <c r="H32" i="21" s="1"/>
  <c r="H35" i="21" a="1"/>
  <c r="H35" i="21" s="1"/>
  <c r="H86" i="21" a="1"/>
  <c r="H86" i="21" s="1"/>
  <c r="H163" i="21" a="1"/>
  <c r="H163" i="21" s="1"/>
  <c r="H169" i="21" a="1"/>
  <c r="H169" i="21" s="1"/>
  <c r="H164" i="21" a="1"/>
  <c r="H164" i="21" s="1"/>
  <c r="H168" i="21" a="1"/>
  <c r="H168" i="21" s="1"/>
  <c r="H165" i="21" a="1"/>
  <c r="H165" i="21" s="1"/>
  <c r="H166" i="21" a="1"/>
  <c r="H166" i="21" s="1"/>
  <c r="H162" i="21" a="1"/>
  <c r="H162" i="21" s="1"/>
  <c r="H167" i="21" a="1"/>
  <c r="H167" i="21" s="1"/>
  <c r="H219" i="21" a="1"/>
  <c r="H219" i="21" s="1"/>
  <c r="H195" i="21" a="1"/>
  <c r="H195" i="21" s="1"/>
  <c r="H214" i="21" a="1"/>
  <c r="H214" i="21" s="1"/>
  <c r="H209" i="21" a="1"/>
  <c r="H209" i="21" s="1"/>
  <c r="H232" i="21" a="1"/>
  <c r="H232" i="21" s="1"/>
  <c r="H204" i="21" a="1"/>
  <c r="H204" i="21" s="1"/>
  <c r="H223" i="21" a="1"/>
  <c r="H223" i="21" s="1"/>
  <c r="H199" i="21" a="1"/>
  <c r="H199" i="21" s="1"/>
  <c r="H218" i="21" a="1"/>
  <c r="H218" i="21" s="1"/>
  <c r="H194" i="21" a="1"/>
  <c r="H194" i="21" s="1"/>
  <c r="L23" i="18"/>
  <c r="L11" i="18"/>
  <c r="L10" i="18"/>
  <c r="L191" i="21"/>
  <c r="L179" i="21"/>
  <c r="L178" i="21"/>
  <c r="K93" i="21"/>
  <c r="J178" i="21"/>
  <c r="J179" i="21"/>
  <c r="J191" i="21"/>
  <c r="K178" i="21"/>
  <c r="K179" i="21"/>
  <c r="K191" i="21"/>
  <c r="N179" i="21"/>
  <c r="N191" i="21"/>
  <c r="N178" i="21"/>
  <c r="M191" i="21"/>
  <c r="M179" i="21"/>
  <c r="M178" i="21"/>
  <c r="N93" i="21"/>
  <c r="N106" i="21"/>
  <c r="N172" i="21" s="1"/>
  <c r="N10" i="21"/>
  <c r="N23" i="21"/>
  <c r="N11" i="21"/>
  <c r="J88" i="21"/>
  <c r="K11" i="21"/>
  <c r="K23" i="21"/>
  <c r="K10" i="21"/>
  <c r="J94" i="21"/>
  <c r="J106" i="21"/>
  <c r="J172" i="21" s="1"/>
  <c r="J93" i="21"/>
  <c r="K106" i="21"/>
  <c r="K172" i="21" s="1"/>
  <c r="K94" i="21"/>
  <c r="N94" i="21"/>
  <c r="P34" i="21" l="1" a="1"/>
  <c r="P34" i="21" s="1"/>
  <c r="P56" i="21" a="1"/>
  <c r="P56" i="21" s="1"/>
  <c r="P68" i="21" a="1"/>
  <c r="P68" i="21" s="1"/>
  <c r="P80" i="21" a="1"/>
  <c r="P80" i="21" s="1"/>
  <c r="P73" i="21" a="1"/>
  <c r="P73" i="21" s="1"/>
  <c r="P39" i="21" a="1"/>
  <c r="P39" i="21" s="1"/>
  <c r="P49" i="21" a="1"/>
  <c r="P49" i="21" s="1"/>
  <c r="P61" i="21" a="1"/>
  <c r="P61" i="21" s="1"/>
  <c r="I38" i="21" a="1"/>
  <c r="I38" i="21" s="1"/>
  <c r="I41" i="21" a="1"/>
  <c r="I41" i="21" s="1"/>
  <c r="I44" i="21" a="1"/>
  <c r="I44" i="21" s="1"/>
  <c r="I47" i="21" a="1"/>
  <c r="I47" i="21" s="1"/>
  <c r="I50" i="21" a="1"/>
  <c r="I50" i="21" s="1"/>
  <c r="I53" i="21" a="1"/>
  <c r="I53" i="21" s="1"/>
  <c r="I56" i="21" a="1"/>
  <c r="I56" i="21" s="1"/>
  <c r="I59" i="21" a="1"/>
  <c r="I59" i="21" s="1"/>
  <c r="I62" i="21" a="1"/>
  <c r="I62" i="21" s="1"/>
  <c r="I65" i="21" a="1"/>
  <c r="I65" i="21" s="1"/>
  <c r="I68" i="21" a="1"/>
  <c r="I68" i="21" s="1"/>
  <c r="I71" i="21" a="1"/>
  <c r="I71" i="21" s="1"/>
  <c r="I74" i="21" a="1"/>
  <c r="I74" i="21" s="1"/>
  <c r="I77" i="21" a="1"/>
  <c r="I77" i="21" s="1"/>
  <c r="I80" i="21" a="1"/>
  <c r="I80" i="21" s="1"/>
  <c r="I36" i="21" a="1"/>
  <c r="I36" i="21" s="1"/>
  <c r="P29" i="21" a="1"/>
  <c r="P29" i="21" s="1"/>
  <c r="P54" i="21" a="1"/>
  <c r="P54" i="21" s="1"/>
  <c r="P27" i="21" a="1"/>
  <c r="P27" i="21" s="1"/>
  <c r="P55" i="21" a="1"/>
  <c r="P55" i="21" s="1"/>
  <c r="P67" i="21" a="1"/>
  <c r="P67" i="21" s="1"/>
  <c r="P79" i="21" a="1"/>
  <c r="P79" i="21" s="1"/>
  <c r="P33" i="21" a="1"/>
  <c r="P33" i="21" s="1"/>
  <c r="P38" i="21" a="1"/>
  <c r="P38" i="21" s="1"/>
  <c r="P48" i="21" a="1"/>
  <c r="P48" i="21" s="1"/>
  <c r="P60" i="21" a="1"/>
  <c r="P60" i="21" s="1"/>
  <c r="P72" i="21" a="1"/>
  <c r="P72" i="21" s="1"/>
  <c r="P28" i="21" a="1"/>
  <c r="P28" i="21" s="1"/>
  <c r="P43" i="21" a="1"/>
  <c r="P43" i="21" s="1"/>
  <c r="P53" i="21" a="1"/>
  <c r="P53" i="21" s="1"/>
  <c r="P65" i="21" a="1"/>
  <c r="P65" i="21" s="1"/>
  <c r="P77" i="21" a="1"/>
  <c r="P77" i="21" s="1"/>
  <c r="I39" i="21" a="1"/>
  <c r="I39" i="21" s="1"/>
  <c r="I42" i="21" a="1"/>
  <c r="I42" i="21" s="1"/>
  <c r="I45" i="21" a="1"/>
  <c r="I45" i="21" s="1"/>
  <c r="I48" i="21" a="1"/>
  <c r="I48" i="21" s="1"/>
  <c r="I51" i="21" a="1"/>
  <c r="I51" i="21" s="1"/>
  <c r="I54" i="21" a="1"/>
  <c r="I54" i="21" s="1"/>
  <c r="I57" i="21" a="1"/>
  <c r="I57" i="21" s="1"/>
  <c r="I60" i="21" a="1"/>
  <c r="I60" i="21" s="1"/>
  <c r="I63" i="21" a="1"/>
  <c r="I63" i="21" s="1"/>
  <c r="I66" i="21" a="1"/>
  <c r="I66" i="21" s="1"/>
  <c r="I69" i="21" a="1"/>
  <c r="I69" i="21" s="1"/>
  <c r="I72" i="21" a="1"/>
  <c r="I72" i="21" s="1"/>
  <c r="I75" i="21" a="1"/>
  <c r="I75" i="21" s="1"/>
  <c r="I78" i="21" a="1"/>
  <c r="I78" i="21" s="1"/>
  <c r="P36" i="21" a="1"/>
  <c r="P36" i="21" s="1"/>
  <c r="P31" i="21" a="1"/>
  <c r="P31" i="21" s="1"/>
  <c r="P41" i="21" a="1"/>
  <c r="P41" i="21" s="1"/>
  <c r="P46" i="21" a="1"/>
  <c r="P46" i="21" s="1"/>
  <c r="P51" i="21" a="1"/>
  <c r="P51" i="21" s="1"/>
  <c r="P63" i="21" a="1"/>
  <c r="P63" i="21" s="1"/>
  <c r="P75" i="21" a="1"/>
  <c r="P75" i="21" s="1"/>
  <c r="P66" i="21" a="1"/>
  <c r="P66" i="21" s="1"/>
  <c r="P71" i="21" a="1"/>
  <c r="P71" i="21" s="1"/>
  <c r="P50" i="21" a="1"/>
  <c r="P50" i="21" s="1"/>
  <c r="P76" i="21" a="1"/>
  <c r="P76" i="21" s="1"/>
  <c r="P35" i="21" a="1"/>
  <c r="P35" i="21" s="1"/>
  <c r="P45" i="21" a="1"/>
  <c r="P45" i="21" s="1"/>
  <c r="P40" i="21" a="1"/>
  <c r="P40" i="21" s="1"/>
  <c r="P57" i="21" a="1"/>
  <c r="P57" i="21" s="1"/>
  <c r="P62" i="21" a="1"/>
  <c r="P62" i="21" s="1"/>
  <c r="P52" i="21" a="1"/>
  <c r="P52" i="21" s="1"/>
  <c r="P30" i="21" a="1"/>
  <c r="P30" i="21" s="1"/>
  <c r="P47" i="21" a="1"/>
  <c r="P47" i="21" s="1"/>
  <c r="P78" i="21" a="1"/>
  <c r="P78" i="21" s="1"/>
  <c r="I40" i="21" a="1"/>
  <c r="I40" i="21" s="1"/>
  <c r="I43" i="21" a="1"/>
  <c r="I43" i="21" s="1"/>
  <c r="I46" i="21" a="1"/>
  <c r="I46" i="21" s="1"/>
  <c r="I49" i="21" a="1"/>
  <c r="I49" i="21" s="1"/>
  <c r="I52" i="21" a="1"/>
  <c r="I52" i="21" s="1"/>
  <c r="I55" i="21" a="1"/>
  <c r="I55" i="21" s="1"/>
  <c r="I58" i="21" a="1"/>
  <c r="I58" i="21" s="1"/>
  <c r="I61" i="21" a="1"/>
  <c r="I61" i="21" s="1"/>
  <c r="P58" i="21" a="1"/>
  <c r="P58" i="21" s="1"/>
  <c r="I64" i="21" a="1"/>
  <c r="I64" i="21" s="1"/>
  <c r="P42" i="21" a="1"/>
  <c r="P42" i="21" s="1"/>
  <c r="P32" i="21" a="1"/>
  <c r="P32" i="21" s="1"/>
  <c r="I67" i="21" a="1"/>
  <c r="I67" i="21" s="1"/>
  <c r="I70" i="21" a="1"/>
  <c r="I70" i="21" s="1"/>
  <c r="I73" i="21" a="1"/>
  <c r="I73" i="21" s="1"/>
  <c r="P59" i="21" a="1"/>
  <c r="P59" i="21" s="1"/>
  <c r="P64" i="21" a="1"/>
  <c r="P64" i="21" s="1"/>
  <c r="P69" i="21" a="1"/>
  <c r="P69" i="21" s="1"/>
  <c r="P74" i="21" a="1"/>
  <c r="P74" i="21" s="1"/>
  <c r="P70" i="21" a="1"/>
  <c r="P70" i="21" s="1"/>
  <c r="I76" i="21" a="1"/>
  <c r="I76" i="21" s="1"/>
  <c r="P44" i="21" a="1"/>
  <c r="P44" i="21" s="1"/>
  <c r="I79" i="21" a="1"/>
  <c r="I79" i="21" s="1"/>
  <c r="P53" i="22"/>
  <c r="K171" i="21"/>
  <c r="K173" i="21" s="1"/>
  <c r="M53" i="22"/>
  <c r="J171" i="21"/>
  <c r="J173" i="21" s="1"/>
  <c r="L53" i="22"/>
  <c r="L171" i="21"/>
  <c r="L173" i="21" s="1"/>
  <c r="N53" i="22"/>
  <c r="N58" i="22" s="1"/>
  <c r="N59" i="22" s="1"/>
  <c r="O94" i="21"/>
  <c r="O106" i="21"/>
  <c r="O172" i="21" s="1"/>
  <c r="O93" i="21"/>
  <c r="O178" i="21"/>
  <c r="O11" i="21"/>
  <c r="O179" i="21"/>
  <c r="O10" i="21"/>
  <c r="O23" i="21"/>
  <c r="P237" i="21" a="1"/>
  <c r="P237" i="21" s="1"/>
  <c r="I237" i="21" a="1"/>
  <c r="I237" i="21" s="1"/>
  <c r="I238" i="21" a="1"/>
  <c r="I238" i="21" s="1"/>
  <c r="P238" i="21" a="1"/>
  <c r="P238" i="21" s="1"/>
  <c r="P243" i="21" a="1"/>
  <c r="P243" i="21" s="1"/>
  <c r="P204" i="21" a="1"/>
  <c r="P204" i="21" s="1"/>
  <c r="P177" i="21" a="1"/>
  <c r="P177" i="21" s="1"/>
  <c r="P147" i="21" a="1"/>
  <c r="P147" i="21" s="1"/>
  <c r="P123" i="21" a="1"/>
  <c r="P123" i="21" s="1"/>
  <c r="P248" i="21" a="1"/>
  <c r="P248" i="21" s="1"/>
  <c r="P211" i="21" a="1"/>
  <c r="P211" i="21" s="1"/>
  <c r="P152" i="21" a="1"/>
  <c r="P152" i="21" s="1"/>
  <c r="P128" i="21" a="1"/>
  <c r="P128" i="21" s="1"/>
  <c r="P255" i="21" a="1"/>
  <c r="P255" i="21" s="1"/>
  <c r="P216" i="21" a="1"/>
  <c r="P216" i="21" s="1"/>
  <c r="P157" i="21" a="1"/>
  <c r="P157" i="21" s="1"/>
  <c r="P133" i="21" a="1"/>
  <c r="P133" i="21" s="1"/>
  <c r="P257" i="21" a="1"/>
  <c r="P257" i="21" s="1"/>
  <c r="P223" i="21" a="1"/>
  <c r="P223" i="21" s="1"/>
  <c r="P197" i="21" a="1"/>
  <c r="P197" i="21" s="1"/>
  <c r="P164" i="21" a="1"/>
  <c r="P164" i="21" s="1"/>
  <c r="P140" i="21" a="1"/>
  <c r="P140" i="21" s="1"/>
  <c r="P241" i="21" a="1"/>
  <c r="P241" i="21" s="1"/>
  <c r="P232" i="21" a="1"/>
  <c r="P232" i="21" s="1"/>
  <c r="P202" i="21" a="1"/>
  <c r="P202" i="21" s="1"/>
  <c r="P169" i="21" a="1"/>
  <c r="P169" i="21" s="1"/>
  <c r="P145" i="21" a="1"/>
  <c r="P145" i="21" s="1"/>
  <c r="P246" i="21" a="1"/>
  <c r="P246" i="21" s="1"/>
  <c r="P209" i="21" a="1"/>
  <c r="P209" i="21" s="1"/>
  <c r="P150" i="21" a="1"/>
  <c r="P150" i="21" s="1"/>
  <c r="P219" i="21" a="1"/>
  <c r="P219" i="21" s="1"/>
  <c r="P193" i="21" a="1"/>
  <c r="P193" i="21" s="1"/>
  <c r="P160" i="21" a="1"/>
  <c r="P160" i="21" s="1"/>
  <c r="P136" i="21" a="1"/>
  <c r="P136" i="21" s="1"/>
  <c r="P224" i="21" a="1"/>
  <c r="P224" i="21" s="1"/>
  <c r="P198" i="21" a="1"/>
  <c r="P198" i="21" s="1"/>
  <c r="P176" i="21" a="1"/>
  <c r="P176" i="21" s="1"/>
  <c r="P165" i="21" a="1"/>
  <c r="P165" i="21" s="1"/>
  <c r="P141" i="21" a="1"/>
  <c r="P141" i="21" s="1"/>
  <c r="P117" i="21" a="1"/>
  <c r="P117" i="21" s="1"/>
  <c r="P242" i="21" a="1"/>
  <c r="P242" i="21" s="1"/>
  <c r="P233" i="21" a="1"/>
  <c r="P233" i="21" s="1"/>
  <c r="P203" i="21" a="1"/>
  <c r="P203" i="21" s="1"/>
  <c r="P146" i="21" a="1"/>
  <c r="P146" i="21" s="1"/>
  <c r="P247" i="21" a="1"/>
  <c r="P247" i="21" s="1"/>
  <c r="P210" i="21" a="1"/>
  <c r="P210" i="21" s="1"/>
  <c r="P151" i="21" a="1"/>
  <c r="P151" i="21" s="1"/>
  <c r="P254" i="21" a="1"/>
  <c r="P254" i="21" s="1"/>
  <c r="P148" i="21" a="1"/>
  <c r="P148" i="21" s="1"/>
  <c r="P144" i="21" a="1"/>
  <c r="P144" i="21" s="1"/>
  <c r="P231" i="21" a="1"/>
  <c r="P231" i="21" s="1"/>
  <c r="P199" i="21" a="1"/>
  <c r="P199" i="21" s="1"/>
  <c r="P135" i="21" a="1"/>
  <c r="P135" i="21" s="1"/>
  <c r="P208" i="21" a="1"/>
  <c r="P208" i="21" s="1"/>
  <c r="P168" i="21" a="1"/>
  <c r="P168" i="21" s="1"/>
  <c r="P127" i="21" a="1"/>
  <c r="P127" i="21" s="1"/>
  <c r="P116" i="21" a="1"/>
  <c r="P116" i="21" s="1"/>
  <c r="P245" i="21" a="1"/>
  <c r="P245" i="21" s="1"/>
  <c r="P212" i="21" a="1"/>
  <c r="P212" i="21" s="1"/>
  <c r="P122" i="21" a="1"/>
  <c r="P122" i="21" s="1"/>
  <c r="P153" i="21" a="1"/>
  <c r="P153" i="21" s="1"/>
  <c r="P113" i="21" a="1"/>
  <c r="P113" i="21" s="1"/>
  <c r="P220" i="21" a="1"/>
  <c r="P220" i="21" s="1"/>
  <c r="P218" i="21" a="1"/>
  <c r="P218" i="21" s="1"/>
  <c r="P155" i="21" a="1"/>
  <c r="P155" i="21" s="1"/>
  <c r="P132" i="21" a="1"/>
  <c r="P132" i="21" s="1"/>
  <c r="P125" i="21" a="1"/>
  <c r="P125" i="21" s="1"/>
  <c r="P222" i="21" a="1"/>
  <c r="P222" i="21" s="1"/>
  <c r="P249" i="21" a="1"/>
  <c r="P249" i="21" s="1"/>
  <c r="P205" i="21" a="1"/>
  <c r="P205" i="21" s="1"/>
  <c r="P159" i="21" a="1"/>
  <c r="P159" i="21" s="1"/>
  <c r="P156" i="21" a="1"/>
  <c r="P156" i="21" s="1"/>
  <c r="P137" i="21" a="1"/>
  <c r="P137" i="21" s="1"/>
  <c r="P162" i="21" a="1"/>
  <c r="P162" i="21" s="1"/>
  <c r="P215" i="21" a="1"/>
  <c r="P215" i="21" s="1"/>
  <c r="P229" i="21" a="1"/>
  <c r="P229" i="21" s="1"/>
  <c r="P192" i="21" a="1"/>
  <c r="P192" i="21" s="1"/>
  <c r="P251" i="21" a="1"/>
  <c r="P251" i="21" s="1"/>
  <c r="P167" i="21" a="1"/>
  <c r="P167" i="21" s="1"/>
  <c r="P158" i="21" a="1"/>
  <c r="P158" i="21" s="1"/>
  <c r="P142" i="21" a="1"/>
  <c r="P142" i="21" s="1"/>
  <c r="P111" i="21" a="1"/>
  <c r="P111" i="21" s="1"/>
  <c r="P86" i="21" a="1"/>
  <c r="P86" i="21" s="1"/>
  <c r="P200" i="21" a="1"/>
  <c r="P200" i="21" s="1"/>
  <c r="P217" i="21" a="1"/>
  <c r="P217" i="21" s="1"/>
  <c r="P129" i="21" a="1"/>
  <c r="P129" i="21" s="1"/>
  <c r="P124" i="21" a="1"/>
  <c r="P124" i="21" s="1"/>
  <c r="P138" i="21" a="1"/>
  <c r="P138" i="21" s="1"/>
  <c r="P119" i="21" a="1"/>
  <c r="P119" i="21" s="1"/>
  <c r="P85" i="21" a="1"/>
  <c r="P85" i="21" s="1"/>
  <c r="P206" i="21" a="1"/>
  <c r="P206" i="21" s="1"/>
  <c r="P154" i="21" a="1"/>
  <c r="P154" i="21" s="1"/>
  <c r="P230" i="21" a="1"/>
  <c r="P230" i="21" s="1"/>
  <c r="P163" i="21" a="1"/>
  <c r="P163" i="21" s="1"/>
  <c r="P91" i="21" a="1"/>
  <c r="P91" i="21" s="1"/>
  <c r="P250" i="21" a="1"/>
  <c r="P250" i="21" s="1"/>
  <c r="P166" i="21" a="1"/>
  <c r="P166" i="21" s="1"/>
  <c r="P126" i="21" a="1"/>
  <c r="P126" i="21" s="1"/>
  <c r="P213" i="21" a="1"/>
  <c r="P213" i="21" s="1"/>
  <c r="P240" i="21" a="1"/>
  <c r="P240" i="21" s="1"/>
  <c r="P196" i="21" a="1"/>
  <c r="P196" i="21" s="1"/>
  <c r="P244" i="21" a="1"/>
  <c r="P244" i="21" s="1"/>
  <c r="P201" i="21" a="1"/>
  <c r="P201" i="21" s="1"/>
  <c r="P195" i="21" a="1"/>
  <c r="P195" i="21" s="1"/>
  <c r="P120" i="21" a="1"/>
  <c r="P120" i="21" s="1"/>
  <c r="P110" i="21" a="1"/>
  <c r="P110" i="21" s="1"/>
  <c r="P194" i="21" a="1"/>
  <c r="P194" i="21" s="1"/>
  <c r="P107" i="21" a="1"/>
  <c r="P107" i="21" s="1"/>
  <c r="P112" i="21" a="1"/>
  <c r="P112" i="21" s="1"/>
  <c r="P109" i="21" a="1"/>
  <c r="P109" i="21" s="1"/>
  <c r="P239" i="21" a="1"/>
  <c r="P239" i="21" s="1"/>
  <c r="P130" i="21" a="1"/>
  <c r="P130" i="21" s="1"/>
  <c r="P115" i="21" a="1"/>
  <c r="P115" i="21" s="1"/>
  <c r="P134" i="21" a="1"/>
  <c r="P134" i="21" s="1"/>
  <c r="P118" i="21" a="1"/>
  <c r="P118" i="21" s="1"/>
  <c r="P161" i="21" a="1"/>
  <c r="P161" i="21" s="1"/>
  <c r="P149" i="21" a="1"/>
  <c r="P149" i="21" s="1"/>
  <c r="P139" i="21" a="1"/>
  <c r="P139" i="21" s="1"/>
  <c r="P114" i="21" a="1"/>
  <c r="P114" i="21" s="1"/>
  <c r="P108" i="21" a="1"/>
  <c r="P108" i="21" s="1"/>
  <c r="P214" i="21" a="1"/>
  <c r="P214" i="21" s="1"/>
  <c r="P92" i="21" a="1"/>
  <c r="P92" i="21" s="1"/>
  <c r="P121" i="21" a="1"/>
  <c r="P121" i="21" s="1"/>
  <c r="P221" i="21" a="1"/>
  <c r="P221" i="21" s="1"/>
  <c r="P143" i="21" a="1"/>
  <c r="P143" i="21" s="1"/>
  <c r="P131" i="21" a="1"/>
  <c r="P131" i="21" s="1"/>
  <c r="P84" i="21" a="1"/>
  <c r="P84" i="21" s="1"/>
  <c r="I32" i="21" a="1"/>
  <c r="I32" i="21" s="1"/>
  <c r="I33" i="21" a="1"/>
  <c r="I33" i="21" s="1"/>
  <c r="I29" i="21" a="1"/>
  <c r="I29" i="21" s="1"/>
  <c r="P9" i="21" a="1"/>
  <c r="P9" i="21" s="1"/>
  <c r="P8" i="21" a="1"/>
  <c r="P8" i="21" s="1"/>
  <c r="I84" i="21" a="1"/>
  <c r="I84" i="21" s="1"/>
  <c r="I30" i="21" a="1"/>
  <c r="I30" i="21" s="1"/>
  <c r="I85" i="21" a="1"/>
  <c r="I85" i="21" s="1"/>
  <c r="I34" i="21" a="1"/>
  <c r="I34" i="21" s="1"/>
  <c r="I31" i="21" a="1"/>
  <c r="I31" i="21" s="1"/>
  <c r="I28" i="21" a="1"/>
  <c r="I28" i="21" s="1"/>
  <c r="I35" i="21" a="1"/>
  <c r="I35" i="21" s="1"/>
  <c r="I86" i="21" a="1"/>
  <c r="I86" i="21" s="1"/>
  <c r="I163" i="21" a="1"/>
  <c r="I163" i="21" s="1"/>
  <c r="I166" i="21" a="1"/>
  <c r="I166" i="21" s="1"/>
  <c r="I169" i="21" a="1"/>
  <c r="I169" i="21" s="1"/>
  <c r="I164" i="21" a="1"/>
  <c r="I164" i="21" s="1"/>
  <c r="I168" i="21" a="1"/>
  <c r="I168" i="21" s="1"/>
  <c r="I165" i="21" a="1"/>
  <c r="I165" i="21" s="1"/>
  <c r="J260" i="21"/>
  <c r="I162" i="21" a="1"/>
  <c r="I162" i="21" s="1"/>
  <c r="I167" i="21" a="1"/>
  <c r="I167" i="21" s="1"/>
  <c r="I213" i="21" a="1"/>
  <c r="I213" i="21" s="1"/>
  <c r="I243" i="21" a="1"/>
  <c r="I243" i="21" s="1"/>
  <c r="I194" i="21" a="1"/>
  <c r="I194" i="21" s="1"/>
  <c r="I218" i="21" a="1"/>
  <c r="I218" i="21" s="1"/>
  <c r="I248" i="21" a="1"/>
  <c r="I248" i="21" s="1"/>
  <c r="I110" i="21" a="1"/>
  <c r="I110" i="21" s="1"/>
  <c r="I134" i="21" a="1"/>
  <c r="I134" i="21" s="1"/>
  <c r="I158" i="21" a="1"/>
  <c r="I158" i="21" s="1"/>
  <c r="I199" i="21" a="1"/>
  <c r="I199" i="21" s="1"/>
  <c r="I223" i="21" a="1"/>
  <c r="I223" i="21" s="1"/>
  <c r="I255" i="21" a="1"/>
  <c r="I255" i="21" s="1"/>
  <c r="I115" i="21" a="1"/>
  <c r="I115" i="21" s="1"/>
  <c r="I139" i="21" a="1"/>
  <c r="I139" i="21" s="1"/>
  <c r="I27" i="21" a="1"/>
  <c r="I27" i="21" s="1"/>
  <c r="I120" i="21" a="1"/>
  <c r="I120" i="21" s="1"/>
  <c r="I144" i="21" a="1"/>
  <c r="I144" i="21" s="1"/>
  <c r="I137" i="21" a="1"/>
  <c r="I137" i="21" s="1"/>
  <c r="I204" i="21" a="1"/>
  <c r="I204" i="21" s="1"/>
  <c r="I232" i="21" a="1"/>
  <c r="I232" i="21" s="1"/>
  <c r="I209" i="21" a="1"/>
  <c r="I209" i="21" s="1"/>
  <c r="I239" i="21" a="1"/>
  <c r="I239" i="21" s="1"/>
  <c r="I125" i="21" a="1"/>
  <c r="I125" i="21" s="1"/>
  <c r="I149" i="21" a="1"/>
  <c r="I149" i="21" s="1"/>
  <c r="I197" i="21" a="1"/>
  <c r="I197" i="21" s="1"/>
  <c r="I214" i="21" a="1"/>
  <c r="I214" i="21" s="1"/>
  <c r="I244" i="21" a="1"/>
  <c r="I244" i="21" s="1"/>
  <c r="I130" i="21" a="1"/>
  <c r="I130" i="21" s="1"/>
  <c r="I154" i="21" a="1"/>
  <c r="I154" i="21" s="1"/>
  <c r="I150" i="21" a="1"/>
  <c r="I150" i="21" s="1"/>
  <c r="I195" i="21" a="1"/>
  <c r="I195" i="21" s="1"/>
  <c r="I219" i="21" a="1"/>
  <c r="I219" i="21" s="1"/>
  <c r="I249" i="21" a="1"/>
  <c r="I249" i="21" s="1"/>
  <c r="I111" i="21" a="1"/>
  <c r="I111" i="21" s="1"/>
  <c r="I135" i="21" a="1"/>
  <c r="I135" i="21" s="1"/>
  <c r="I159" i="21" a="1"/>
  <c r="I159" i="21" s="1"/>
  <c r="I200" i="21" a="1"/>
  <c r="I200" i="21" s="1"/>
  <c r="I224" i="21" a="1"/>
  <c r="I224" i="21" s="1"/>
  <c r="I257" i="21" a="1"/>
  <c r="I257" i="21" s="1"/>
  <c r="I116" i="21" a="1"/>
  <c r="I116" i="21" s="1"/>
  <c r="I140" i="21" a="1"/>
  <c r="I140" i="21" s="1"/>
  <c r="I205" i="21" a="1"/>
  <c r="I205" i="21" s="1"/>
  <c r="I233" i="21" a="1"/>
  <c r="I233" i="21" s="1"/>
  <c r="I121" i="21" a="1"/>
  <c r="I121" i="21" s="1"/>
  <c r="I145" i="21" a="1"/>
  <c r="I145" i="21" s="1"/>
  <c r="I210" i="21" a="1"/>
  <c r="I210" i="21" s="1"/>
  <c r="I240" i="21" a="1"/>
  <c r="I240" i="21" s="1"/>
  <c r="I126" i="21" a="1"/>
  <c r="I126" i="21" s="1"/>
  <c r="I215" i="21" a="1"/>
  <c r="I215" i="21" s="1"/>
  <c r="I245" i="21" a="1"/>
  <c r="I245" i="21" s="1"/>
  <c r="I107" i="21" a="1"/>
  <c r="I107" i="21" s="1"/>
  <c r="I131" i="21" a="1"/>
  <c r="I131" i="21" s="1"/>
  <c r="I155" i="21" a="1"/>
  <c r="I155" i="21" s="1"/>
  <c r="I196" i="21" a="1"/>
  <c r="I196" i="21" s="1"/>
  <c r="I220" i="21" a="1"/>
  <c r="I220" i="21" s="1"/>
  <c r="I250" i="21" a="1"/>
  <c r="I250" i="21" s="1"/>
  <c r="I112" i="21" a="1"/>
  <c r="I112" i="21" s="1"/>
  <c r="I136" i="21" a="1"/>
  <c r="I136" i="21" s="1"/>
  <c r="I160" i="21" a="1"/>
  <c r="I160" i="21" s="1"/>
  <c r="I201" i="21" a="1"/>
  <c r="I201" i="21" s="1"/>
  <c r="I229" i="21" a="1"/>
  <c r="I229" i="21" s="1"/>
  <c r="I117" i="21" a="1"/>
  <c r="I117" i="21" s="1"/>
  <c r="I141" i="21" a="1"/>
  <c r="I141" i="21" s="1"/>
  <c r="I206" i="21" a="1"/>
  <c r="I206" i="21" s="1"/>
  <c r="I234" i="21" a="1"/>
  <c r="I234" i="21" s="1"/>
  <c r="I122" i="21" a="1"/>
  <c r="I122" i="21" s="1"/>
  <c r="I146" i="21" a="1"/>
  <c r="I146" i="21" s="1"/>
  <c r="I211" i="21" a="1"/>
  <c r="I211" i="21" s="1"/>
  <c r="I241" i="21" a="1"/>
  <c r="I241" i="21" s="1"/>
  <c r="I127" i="21" a="1"/>
  <c r="I127" i="21" s="1"/>
  <c r="I151" i="21" a="1"/>
  <c r="I151" i="21" s="1"/>
  <c r="I161" i="21" a="1"/>
  <c r="I161" i="21" s="1"/>
  <c r="I216" i="21" a="1"/>
  <c r="I216" i="21" s="1"/>
  <c r="I246" i="21" a="1"/>
  <c r="I246" i="21" s="1"/>
  <c r="I108" i="21" a="1"/>
  <c r="I108" i="21" s="1"/>
  <c r="I132" i="21" a="1"/>
  <c r="I132" i="21" s="1"/>
  <c r="I156" i="21" a="1"/>
  <c r="I156" i="21" s="1"/>
  <c r="I221" i="21" a="1"/>
  <c r="I221" i="21" s="1"/>
  <c r="I251" i="21" a="1"/>
  <c r="I251" i="21" s="1"/>
  <c r="I202" i="21" a="1"/>
  <c r="I202" i="21" s="1"/>
  <c r="I230" i="21" a="1"/>
  <c r="I230" i="21" s="1"/>
  <c r="I118" i="21" a="1"/>
  <c r="I118" i="21" s="1"/>
  <c r="I142" i="21" a="1"/>
  <c r="I142" i="21" s="1"/>
  <c r="I207" i="21" a="1"/>
  <c r="I207" i="21" s="1"/>
  <c r="I235" i="21" a="1"/>
  <c r="I235" i="21" s="1"/>
  <c r="I123" i="21" a="1"/>
  <c r="I123" i="21" s="1"/>
  <c r="I147" i="21" a="1"/>
  <c r="I147" i="21" s="1"/>
  <c r="I212" i="21" a="1"/>
  <c r="I212" i="21" s="1"/>
  <c r="I242" i="21" a="1"/>
  <c r="I242" i="21" s="1"/>
  <c r="I128" i="21" a="1"/>
  <c r="I128" i="21" s="1"/>
  <c r="I152" i="21" a="1"/>
  <c r="I152" i="21" s="1"/>
  <c r="I193" i="21" a="1"/>
  <c r="I193" i="21" s="1"/>
  <c r="I217" i="21" a="1"/>
  <c r="I217" i="21" s="1"/>
  <c r="I247" i="21" a="1"/>
  <c r="I247" i="21" s="1"/>
  <c r="I192" i="21" a="1"/>
  <c r="I192" i="21" s="1"/>
  <c r="I109" i="21" a="1"/>
  <c r="I109" i="21" s="1"/>
  <c r="I133" i="21" a="1"/>
  <c r="I133" i="21" s="1"/>
  <c r="I157" i="21" a="1"/>
  <c r="I157" i="21" s="1"/>
  <c r="I198" i="21" a="1"/>
  <c r="I198" i="21" s="1"/>
  <c r="I222" i="21" a="1"/>
  <c r="I222" i="21" s="1"/>
  <c r="I254" i="21" a="1"/>
  <c r="I254" i="21" s="1"/>
  <c r="I114" i="21" a="1"/>
  <c r="I114" i="21" s="1"/>
  <c r="I138" i="21" a="1"/>
  <c r="I138" i="21" s="1"/>
  <c r="I153" i="21" a="1"/>
  <c r="I153" i="21" s="1"/>
  <c r="I203" i="21" a="1"/>
  <c r="I203" i="21" s="1"/>
  <c r="I231" i="21" a="1"/>
  <c r="I231" i="21" s="1"/>
  <c r="I119" i="21" a="1"/>
  <c r="I119" i="21" s="1"/>
  <c r="I143" i="21" a="1"/>
  <c r="I143" i="21" s="1"/>
  <c r="I113" i="21" a="1"/>
  <c r="I113" i="21" s="1"/>
  <c r="I208" i="21" a="1"/>
  <c r="I208" i="21" s="1"/>
  <c r="I236" i="21" a="1"/>
  <c r="I236" i="21" s="1"/>
  <c r="I124" i="21" a="1"/>
  <c r="I124" i="21" s="1"/>
  <c r="I148" i="21" a="1"/>
  <c r="I148" i="21" s="1"/>
  <c r="I129" i="21" a="1"/>
  <c r="I129" i="21" s="1"/>
  <c r="M23" i="18"/>
  <c r="M11" i="18"/>
  <c r="M10" i="18"/>
  <c r="O58" i="22"/>
  <c r="O59" i="22" s="1"/>
  <c r="O88" i="21" l="1"/>
  <c r="M58" i="22"/>
  <c r="M59" i="22" s="1"/>
  <c r="Q34" i="21" a="1"/>
  <c r="Q34" i="21" s="1"/>
  <c r="Q56" i="21" a="1"/>
  <c r="Q56" i="21" s="1"/>
  <c r="Q68" i="21" a="1"/>
  <c r="Q68" i="21" s="1"/>
  <c r="Q80" i="21" a="1"/>
  <c r="Q80" i="21" s="1"/>
  <c r="Q39" i="21" a="1"/>
  <c r="Q39" i="21" s="1"/>
  <c r="Q49" i="21" a="1"/>
  <c r="Q49" i="21" s="1"/>
  <c r="Q61" i="21" a="1"/>
  <c r="Q61" i="21" s="1"/>
  <c r="Q73" i="21" a="1"/>
  <c r="Q73" i="21" s="1"/>
  <c r="Q29" i="21" a="1"/>
  <c r="Q29" i="21" s="1"/>
  <c r="Q44" i="21" a="1"/>
  <c r="Q44" i="21" s="1"/>
  <c r="Q54" i="21" a="1"/>
  <c r="Q54" i="21" s="1"/>
  <c r="Q66" i="21" a="1"/>
  <c r="Q66" i="21" s="1"/>
  <c r="Q27" i="21" a="1"/>
  <c r="Q27" i="21" s="1"/>
  <c r="Q30" i="21" a="1"/>
  <c r="Q30" i="21" s="1"/>
  <c r="Q45" i="21" a="1"/>
  <c r="Q45" i="21" s="1"/>
  <c r="Q55" i="21" a="1"/>
  <c r="Q55" i="21" s="1"/>
  <c r="Q67" i="21" a="1"/>
  <c r="Q67" i="21" s="1"/>
  <c r="Q79" i="21" a="1"/>
  <c r="Q79" i="21" s="1"/>
  <c r="Q33" i="21" a="1"/>
  <c r="Q33" i="21" s="1"/>
  <c r="Q38" i="21" a="1"/>
  <c r="Q38" i="21" s="1"/>
  <c r="Q48" i="21" a="1"/>
  <c r="Q48" i="21" s="1"/>
  <c r="Q60" i="21" a="1"/>
  <c r="Q60" i="21" s="1"/>
  <c r="Q72" i="21" a="1"/>
  <c r="Q72" i="21" s="1"/>
  <c r="Q28" i="21" a="1"/>
  <c r="Q28" i="21" s="1"/>
  <c r="Q43" i="21" a="1"/>
  <c r="Q43" i="21" s="1"/>
  <c r="Q53" i="21" a="1"/>
  <c r="Q53" i="21" s="1"/>
  <c r="Q65" i="21" a="1"/>
  <c r="Q65" i="21" s="1"/>
  <c r="Q77" i="21" a="1"/>
  <c r="Q77" i="21" s="1"/>
  <c r="Q36" i="21" a="1"/>
  <c r="Q36" i="21" s="1"/>
  <c r="Q58" i="21" a="1"/>
  <c r="Q58" i="21" s="1"/>
  <c r="Q70" i="21" a="1"/>
  <c r="Q70" i="21" s="1"/>
  <c r="Q31" i="21" a="1"/>
  <c r="Q31" i="21" s="1"/>
  <c r="Q41" i="21" a="1"/>
  <c r="Q41" i="21" s="1"/>
  <c r="Q46" i="21" a="1"/>
  <c r="Q46" i="21" s="1"/>
  <c r="Q51" i="21" a="1"/>
  <c r="Q51" i="21" s="1"/>
  <c r="Q63" i="21" a="1"/>
  <c r="Q63" i="21" s="1"/>
  <c r="Q75" i="21" a="1"/>
  <c r="Q75" i="21" s="1"/>
  <c r="Q50" i="21" a="1"/>
  <c r="Q50" i="21" s="1"/>
  <c r="Q71" i="21" a="1"/>
  <c r="Q71" i="21" s="1"/>
  <c r="Q76" i="21" a="1"/>
  <c r="Q76" i="21" s="1"/>
  <c r="Q35" i="21" a="1"/>
  <c r="Q35" i="21" s="1"/>
  <c r="Q40" i="21" a="1"/>
  <c r="Q40" i="21" s="1"/>
  <c r="Q57" i="21" a="1"/>
  <c r="Q57" i="21" s="1"/>
  <c r="Q62" i="21" a="1"/>
  <c r="Q62" i="21" s="1"/>
  <c r="Q52" i="21" a="1"/>
  <c r="Q52" i="21" s="1"/>
  <c r="Q47" i="21" a="1"/>
  <c r="Q47" i="21" s="1"/>
  <c r="Q78" i="21" a="1"/>
  <c r="Q78" i="21" s="1"/>
  <c r="Q42" i="21" a="1"/>
  <c r="Q42" i="21" s="1"/>
  <c r="Q59" i="21" a="1"/>
  <c r="Q59" i="21" s="1"/>
  <c r="Q64" i="21" a="1"/>
  <c r="Q64" i="21" s="1"/>
  <c r="Q32" i="21" a="1"/>
  <c r="Q32" i="21" s="1"/>
  <c r="Q69" i="21" a="1"/>
  <c r="Q69" i="21" s="1"/>
  <c r="Q74" i="21" a="1"/>
  <c r="Q74" i="21" s="1"/>
  <c r="L58" i="22"/>
  <c r="L59" i="22" s="1"/>
  <c r="N171" i="21"/>
  <c r="N173" i="21" s="1"/>
  <c r="P58" i="22" s="1"/>
  <c r="P59" i="22" s="1"/>
  <c r="Q53" i="22"/>
  <c r="Q237" i="21" a="1"/>
  <c r="Q237" i="21" s="1"/>
  <c r="Q238" i="21" a="1"/>
  <c r="Q238" i="21" s="1"/>
  <c r="Q248" i="21" a="1"/>
  <c r="Q248" i="21" s="1"/>
  <c r="Q211" i="21" a="1"/>
  <c r="Q211" i="21" s="1"/>
  <c r="Q152" i="21" a="1"/>
  <c r="Q152" i="21" s="1"/>
  <c r="Q128" i="21" a="1"/>
  <c r="Q128" i="21" s="1"/>
  <c r="Q255" i="21" a="1"/>
  <c r="Q255" i="21" s="1"/>
  <c r="Q216" i="21" a="1"/>
  <c r="Q216" i="21" s="1"/>
  <c r="Q177" i="21" a="1"/>
  <c r="Q177" i="21" s="1"/>
  <c r="Q157" i="21" a="1"/>
  <c r="Q157" i="21" s="1"/>
  <c r="Q133" i="21" a="1"/>
  <c r="Q133" i="21" s="1"/>
  <c r="Q221" i="21" a="1"/>
  <c r="Q221" i="21" s="1"/>
  <c r="Q195" i="21" a="1"/>
  <c r="Q195" i="21" s="1"/>
  <c r="Q162" i="21" a="1"/>
  <c r="Q162" i="21" s="1"/>
  <c r="Q138" i="21" a="1"/>
  <c r="Q138" i="21" s="1"/>
  <c r="Q241" i="21" a="1"/>
  <c r="Q241" i="21" s="1"/>
  <c r="Q232" i="21" a="1"/>
  <c r="Q232" i="21" s="1"/>
  <c r="Q202" i="21" a="1"/>
  <c r="Q202" i="21" s="1"/>
  <c r="Q169" i="21" a="1"/>
  <c r="Q169" i="21" s="1"/>
  <c r="Q145" i="21" a="1"/>
  <c r="Q145" i="21" s="1"/>
  <c r="Q246" i="21" a="1"/>
  <c r="Q246" i="21" s="1"/>
  <c r="Q209" i="21" a="1"/>
  <c r="Q209" i="21" s="1"/>
  <c r="Q150" i="21" a="1"/>
  <c r="Q150" i="21" s="1"/>
  <c r="Q126" i="21" a="1"/>
  <c r="Q126" i="21" s="1"/>
  <c r="Q251" i="21" a="1"/>
  <c r="Q251" i="21" s="1"/>
  <c r="Q214" i="21" a="1"/>
  <c r="Q214" i="21" s="1"/>
  <c r="Q155" i="21" a="1"/>
  <c r="Q155" i="21" s="1"/>
  <c r="Q131" i="21" a="1"/>
  <c r="Q131" i="21" s="1"/>
  <c r="Q224" i="21" a="1"/>
  <c r="Q224" i="21" s="1"/>
  <c r="Q198" i="21" a="1"/>
  <c r="Q198" i="21" s="1"/>
  <c r="Q165" i="21" a="1"/>
  <c r="Q165" i="21" s="1"/>
  <c r="Q141" i="21" a="1"/>
  <c r="Q141" i="21" s="1"/>
  <c r="Q242" i="21" a="1"/>
  <c r="Q242" i="21" s="1"/>
  <c r="Q233" i="21" a="1"/>
  <c r="Q233" i="21" s="1"/>
  <c r="Q203" i="21" a="1"/>
  <c r="Q203" i="21" s="1"/>
  <c r="Q146" i="21" a="1"/>
  <c r="Q146" i="21" s="1"/>
  <c r="Q122" i="21" a="1"/>
  <c r="Q122" i="21" s="1"/>
  <c r="Q247" i="21" a="1"/>
  <c r="Q247" i="21" s="1"/>
  <c r="Q210" i="21" a="1"/>
  <c r="Q210" i="21" s="1"/>
  <c r="Q176" i="21" a="1"/>
  <c r="Q176" i="21" s="1"/>
  <c r="Q151" i="21" a="1"/>
  <c r="Q151" i="21" s="1"/>
  <c r="Q254" i="21" a="1"/>
  <c r="Q254" i="21" s="1"/>
  <c r="Q215" i="21" a="1"/>
  <c r="Q215" i="21" s="1"/>
  <c r="Q156" i="21" a="1"/>
  <c r="Q156" i="21" s="1"/>
  <c r="Q132" i="21" a="1"/>
  <c r="Q132" i="21" s="1"/>
  <c r="Q148" i="21" a="1"/>
  <c r="Q148" i="21" s="1"/>
  <c r="Q144" i="21" a="1"/>
  <c r="Q144" i="21" s="1"/>
  <c r="Q140" i="21" a="1"/>
  <c r="Q140" i="21" s="1"/>
  <c r="Q110" i="21" a="1"/>
  <c r="Q110" i="21" s="1"/>
  <c r="Q243" i="21" a="1"/>
  <c r="Q243" i="21" s="1"/>
  <c r="Q166" i="21" a="1"/>
  <c r="Q166" i="21" s="1"/>
  <c r="Q143" i="21" a="1"/>
  <c r="Q143" i="21" s="1"/>
  <c r="Q139" i="21" a="1"/>
  <c r="Q139" i="21" s="1"/>
  <c r="Q119" i="21" a="1"/>
  <c r="Q119" i="21" s="1"/>
  <c r="Q107" i="21" a="1"/>
  <c r="Q107" i="21" s="1"/>
  <c r="Q245" i="21" a="1"/>
  <c r="Q245" i="21" s="1"/>
  <c r="Q212" i="21" a="1"/>
  <c r="Q212" i="21" s="1"/>
  <c r="Q249" i="21" a="1"/>
  <c r="Q249" i="21" s="1"/>
  <c r="Q149" i="21" a="1"/>
  <c r="Q149" i="21" s="1"/>
  <c r="Q108" i="21" a="1"/>
  <c r="Q108" i="21" s="1"/>
  <c r="Q220" i="21" a="1"/>
  <c r="Q220" i="21" s="1"/>
  <c r="Q218" i="21" a="1"/>
  <c r="Q218" i="21" s="1"/>
  <c r="Q125" i="21" a="1"/>
  <c r="Q125" i="21" s="1"/>
  <c r="Q257" i="21" a="1"/>
  <c r="Q257" i="21" s="1"/>
  <c r="Q230" i="21" a="1"/>
  <c r="Q230" i="21" s="1"/>
  <c r="Q222" i="21" a="1"/>
  <c r="Q222" i="21" s="1"/>
  <c r="Q194" i="21" a="1"/>
  <c r="Q194" i="21" s="1"/>
  <c r="Q134" i="21" a="1"/>
  <c r="Q134" i="21" s="1"/>
  <c r="Q219" i="21" a="1"/>
  <c r="Q219" i="21" s="1"/>
  <c r="Q205" i="21" a="1"/>
  <c r="Q205" i="21" s="1"/>
  <c r="Q159" i="21" a="1"/>
  <c r="Q159" i="21" s="1"/>
  <c r="Q137" i="21" a="1"/>
  <c r="Q137" i="21" s="1"/>
  <c r="Q118" i="21" a="1"/>
  <c r="Q118" i="21" s="1"/>
  <c r="Q229" i="21" a="1"/>
  <c r="Q229" i="21" s="1"/>
  <c r="Q192" i="21" a="1"/>
  <c r="Q192" i="21" s="1"/>
  <c r="Q239" i="21" a="1"/>
  <c r="Q239" i="21" s="1"/>
  <c r="Q168" i="21" a="1"/>
  <c r="Q168" i="21" s="1"/>
  <c r="Q208" i="21" a="1"/>
  <c r="Q208" i="21" s="1"/>
  <c r="Q117" i="21" a="1"/>
  <c r="Q117" i="21" s="1"/>
  <c r="Q231" i="21" a="1"/>
  <c r="Q231" i="21" s="1"/>
  <c r="Q217" i="21" a="1"/>
  <c r="Q217" i="21" s="1"/>
  <c r="Q129" i="21" a="1"/>
  <c r="Q129" i="21" s="1"/>
  <c r="Q124" i="21" a="1"/>
  <c r="Q124" i="21" s="1"/>
  <c r="Q92" i="21" a="1"/>
  <c r="Q92" i="21" s="1"/>
  <c r="Q206" i="21" a="1"/>
  <c r="Q206" i="21" s="1"/>
  <c r="Q197" i="21" a="1"/>
  <c r="Q197" i="21" s="1"/>
  <c r="Q154" i="21" a="1"/>
  <c r="Q154" i="21" s="1"/>
  <c r="Q163" i="21" a="1"/>
  <c r="Q163" i="21" s="1"/>
  <c r="Q135" i="21" a="1"/>
  <c r="Q135" i="21" s="1"/>
  <c r="Q250" i="21" a="1"/>
  <c r="Q250" i="21" s="1"/>
  <c r="Q91" i="21" a="1"/>
  <c r="Q91" i="21" s="1"/>
  <c r="Q223" i="21" a="1"/>
  <c r="Q223" i="21" s="1"/>
  <c r="Q213" i="21" a="1"/>
  <c r="Q213" i="21" s="1"/>
  <c r="Q160" i="21" a="1"/>
  <c r="Q160" i="21" s="1"/>
  <c r="Q114" i="21" a="1"/>
  <c r="Q114" i="21" s="1"/>
  <c r="Q240" i="21" a="1"/>
  <c r="Q240" i="21" s="1"/>
  <c r="Q196" i="21" a="1"/>
  <c r="Q196" i="21" s="1"/>
  <c r="Q199" i="21" a="1"/>
  <c r="Q199" i="21" s="1"/>
  <c r="Q193" i="21" a="1"/>
  <c r="Q193" i="21" s="1"/>
  <c r="Q120" i="21" a="1"/>
  <c r="Q120" i="21" s="1"/>
  <c r="Q147" i="21" a="1"/>
  <c r="Q147" i="21" s="1"/>
  <c r="Q86" i="21" a="1"/>
  <c r="Q86" i="21" s="1"/>
  <c r="Q142" i="21" a="1"/>
  <c r="Q142" i="21" s="1"/>
  <c r="Q116" i="21" a="1"/>
  <c r="Q116" i="21" s="1"/>
  <c r="Q113" i="21" a="1"/>
  <c r="Q113" i="21" s="1"/>
  <c r="Q201" i="21" a="1"/>
  <c r="Q201" i="21" s="1"/>
  <c r="Q123" i="21" a="1"/>
  <c r="Q123" i="21" s="1"/>
  <c r="Q158" i="21" a="1"/>
  <c r="Q158" i="21" s="1"/>
  <c r="Q136" i="21" a="1"/>
  <c r="Q136" i="21" s="1"/>
  <c r="Q164" i="21" a="1"/>
  <c r="Q164" i="21" s="1"/>
  <c r="Q127" i="21" a="1"/>
  <c r="Q127" i="21" s="1"/>
  <c r="Q112" i="21" a="1"/>
  <c r="Q112" i="21" s="1"/>
  <c r="Q200" i="21" a="1"/>
  <c r="Q200" i="21" s="1"/>
  <c r="Q109" i="21" a="1"/>
  <c r="Q109" i="21" s="1"/>
  <c r="Q130" i="21" a="1"/>
  <c r="Q130" i="21" s="1"/>
  <c r="Q115" i="21" a="1"/>
  <c r="Q115" i="21" s="1"/>
  <c r="Q161" i="21" a="1"/>
  <c r="Q161" i="21" s="1"/>
  <c r="Q121" i="21" a="1"/>
  <c r="Q121" i="21" s="1"/>
  <c r="Q204" i="21" a="1"/>
  <c r="Q204" i="21" s="1"/>
  <c r="Q167" i="21" a="1"/>
  <c r="Q167" i="21" s="1"/>
  <c r="Q111" i="21" a="1"/>
  <c r="Q111" i="21" s="1"/>
  <c r="Q85" i="21" a="1"/>
  <c r="Q85" i="21" s="1"/>
  <c r="Q153" i="21" a="1"/>
  <c r="Q153" i="21" s="1"/>
  <c r="Q244" i="21" a="1"/>
  <c r="Q244" i="21" s="1"/>
  <c r="Q84" i="21" a="1"/>
  <c r="Q84" i="21" s="1"/>
  <c r="Q8" i="21" a="1"/>
  <c r="Q8" i="21" s="1"/>
  <c r="Q9" i="21" a="1"/>
  <c r="Q9" i="21" s="1"/>
  <c r="K260" i="21"/>
  <c r="Q234" i="21" a="1"/>
  <c r="Q234" i="21" s="1"/>
  <c r="P10" i="21"/>
  <c r="P23" i="21"/>
  <c r="P11" i="21"/>
  <c r="P191" i="21"/>
  <c r="P179" i="21"/>
  <c r="P178" i="21"/>
  <c r="P94" i="21"/>
  <c r="P106" i="21"/>
  <c r="P172" i="21" s="1"/>
  <c r="P93" i="21"/>
  <c r="N11" i="18"/>
  <c r="N23" i="18"/>
  <c r="N10" i="18"/>
  <c r="Q88" i="21" l="1"/>
  <c r="R31" i="21" a="1"/>
  <c r="R31" i="21" s="1"/>
  <c r="R41" i="21" a="1"/>
  <c r="R41" i="21" s="1"/>
  <c r="R46" i="21" a="1"/>
  <c r="R46" i="21" s="1"/>
  <c r="R51" i="21" a="1"/>
  <c r="R51" i="21" s="1"/>
  <c r="R63" i="21" a="1"/>
  <c r="R63" i="21" s="1"/>
  <c r="R75" i="21" a="1"/>
  <c r="R75" i="21" s="1"/>
  <c r="R34" i="21" a="1"/>
  <c r="R34" i="21" s="1"/>
  <c r="R56" i="21" a="1"/>
  <c r="R56" i="21" s="1"/>
  <c r="R68" i="21" a="1"/>
  <c r="R68" i="21" s="1"/>
  <c r="R80" i="21" a="1"/>
  <c r="R80" i="21" s="1"/>
  <c r="R27" i="21" a="1"/>
  <c r="R27" i="21" s="1"/>
  <c r="R40" i="21" a="1"/>
  <c r="R40" i="21" s="1"/>
  <c r="R50" i="21" a="1"/>
  <c r="R50" i="21" s="1"/>
  <c r="R62" i="21" a="1"/>
  <c r="R62" i="21" s="1"/>
  <c r="R74" i="21" a="1"/>
  <c r="R74" i="21" s="1"/>
  <c r="R55" i="21" a="1"/>
  <c r="R55" i="21" s="1"/>
  <c r="R67" i="21" a="1"/>
  <c r="R67" i="21" s="1"/>
  <c r="R79" i="21" a="1"/>
  <c r="R79" i="21" s="1"/>
  <c r="R38" i="21" a="1"/>
  <c r="R38" i="21" s="1"/>
  <c r="R48" i="21" a="1"/>
  <c r="R48" i="21" s="1"/>
  <c r="R60" i="21" a="1"/>
  <c r="R60" i="21" s="1"/>
  <c r="R72" i="21" a="1"/>
  <c r="R72" i="21" s="1"/>
  <c r="R28" i="21" a="1"/>
  <c r="R28" i="21" s="1"/>
  <c r="R36" i="21" a="1"/>
  <c r="R36" i="21" s="1"/>
  <c r="R58" i="21" a="1"/>
  <c r="R58" i="21" s="1"/>
  <c r="R70" i="21" a="1"/>
  <c r="R70" i="21" s="1"/>
  <c r="R39" i="21" a="1"/>
  <c r="R39" i="21" s="1"/>
  <c r="R61" i="21" a="1"/>
  <c r="R61" i="21" s="1"/>
  <c r="R66" i="21" a="1"/>
  <c r="R66" i="21" s="1"/>
  <c r="R71" i="21" a="1"/>
  <c r="R71" i="21" s="1"/>
  <c r="R29" i="21" a="1"/>
  <c r="R29" i="21" s="1"/>
  <c r="R76" i="21" a="1"/>
  <c r="R76" i="21" s="1"/>
  <c r="R35" i="21" a="1"/>
  <c r="R35" i="21" s="1"/>
  <c r="R77" i="21" a="1"/>
  <c r="R77" i="21" s="1"/>
  <c r="R57" i="21" a="1"/>
  <c r="R57" i="21" s="1"/>
  <c r="R73" i="21" a="1"/>
  <c r="R73" i="21" s="1"/>
  <c r="R52" i="21" a="1"/>
  <c r="R52" i="21" s="1"/>
  <c r="R78" i="21" a="1"/>
  <c r="R78" i="21" s="1"/>
  <c r="R53" i="21" a="1"/>
  <c r="R53" i="21" s="1"/>
  <c r="R54" i="21" a="1"/>
  <c r="R54" i="21" s="1"/>
  <c r="R42" i="21" a="1"/>
  <c r="R42" i="21" s="1"/>
  <c r="R49" i="21" a="1"/>
  <c r="R49" i="21" s="1"/>
  <c r="R59" i="21" a="1"/>
  <c r="R59" i="21" s="1"/>
  <c r="R64" i="21" a="1"/>
  <c r="R64" i="21" s="1"/>
  <c r="R69" i="21" a="1"/>
  <c r="R69" i="21" s="1"/>
  <c r="R43" i="21" a="1"/>
  <c r="R43" i="21" s="1"/>
  <c r="R65" i="21" a="1"/>
  <c r="R65" i="21" s="1"/>
  <c r="R44" i="21" a="1"/>
  <c r="R44" i="21" s="1"/>
  <c r="R30" i="21" a="1"/>
  <c r="R30" i="21" s="1"/>
  <c r="R47" i="21" a="1"/>
  <c r="R47" i="21" s="1"/>
  <c r="R45" i="21" a="1"/>
  <c r="R45" i="21" s="1"/>
  <c r="R33" i="21" a="1"/>
  <c r="R33" i="21" s="1"/>
  <c r="R32" i="21" a="1"/>
  <c r="R32" i="21" s="1"/>
  <c r="O171" i="21"/>
  <c r="O173" i="21" s="1"/>
  <c r="Q58" i="22" s="1"/>
  <c r="Q59" i="22" s="1"/>
  <c r="R53" i="22"/>
  <c r="H175" i="18"/>
  <c r="H341" i="18" s="1"/>
  <c r="Q11" i="21"/>
  <c r="Q10" i="21"/>
  <c r="Q23" i="21"/>
  <c r="Q178" i="21"/>
  <c r="Q191" i="21"/>
  <c r="Q179" i="21"/>
  <c r="R238" i="21" a="1"/>
  <c r="R238" i="21" s="1"/>
  <c r="R237" i="21" a="1"/>
  <c r="R237" i="21" s="1"/>
  <c r="R255" i="21" a="1"/>
  <c r="R255" i="21" s="1"/>
  <c r="R216" i="21" a="1"/>
  <c r="R216" i="21" s="1"/>
  <c r="R157" i="21" a="1"/>
  <c r="R157" i="21" s="1"/>
  <c r="R133" i="21" a="1"/>
  <c r="R133" i="21" s="1"/>
  <c r="R221" i="21" a="1"/>
  <c r="R221" i="21" s="1"/>
  <c r="R195" i="21" a="1"/>
  <c r="R195" i="21" s="1"/>
  <c r="R162" i="21" a="1"/>
  <c r="R162" i="21" s="1"/>
  <c r="R138" i="21" a="1"/>
  <c r="R138" i="21" s="1"/>
  <c r="R239" i="21" a="1"/>
  <c r="R239" i="21" s="1"/>
  <c r="R230" i="21" a="1"/>
  <c r="R230" i="21" s="1"/>
  <c r="R200" i="21" a="1"/>
  <c r="R200" i="21" s="1"/>
  <c r="R177" i="21" a="1"/>
  <c r="R177" i="21" s="1"/>
  <c r="R167" i="21" a="1"/>
  <c r="R167" i="21" s="1"/>
  <c r="R143" i="21" a="1"/>
  <c r="R143" i="21" s="1"/>
  <c r="R119" i="21" a="1"/>
  <c r="R119" i="21" s="1"/>
  <c r="R257" i="21" a="1"/>
  <c r="R257" i="21" s="1"/>
  <c r="R246" i="21" a="1"/>
  <c r="R246" i="21" s="1"/>
  <c r="R209" i="21" a="1"/>
  <c r="R209" i="21" s="1"/>
  <c r="R150" i="21" a="1"/>
  <c r="R150" i="21" s="1"/>
  <c r="R251" i="21" a="1"/>
  <c r="R251" i="21" s="1"/>
  <c r="R214" i="21" a="1"/>
  <c r="R214" i="21" s="1"/>
  <c r="R155" i="21" a="1"/>
  <c r="R155" i="21" s="1"/>
  <c r="R131" i="21" a="1"/>
  <c r="R131" i="21" s="1"/>
  <c r="R219" i="21" a="1"/>
  <c r="R219" i="21" s="1"/>
  <c r="R193" i="21" a="1"/>
  <c r="R193" i="21" s="1"/>
  <c r="R160" i="21" a="1"/>
  <c r="R160" i="21" s="1"/>
  <c r="R136" i="21" a="1"/>
  <c r="R136" i="21" s="1"/>
  <c r="R242" i="21" a="1"/>
  <c r="R242" i="21" s="1"/>
  <c r="R233" i="21" a="1"/>
  <c r="R233" i="21" s="1"/>
  <c r="R203" i="21" a="1"/>
  <c r="R203" i="21" s="1"/>
  <c r="R146" i="21" a="1"/>
  <c r="R146" i="21" s="1"/>
  <c r="R122" i="21" a="1"/>
  <c r="R122" i="21" s="1"/>
  <c r="R247" i="21" a="1"/>
  <c r="R247" i="21" s="1"/>
  <c r="R210" i="21" a="1"/>
  <c r="R210" i="21" s="1"/>
  <c r="R151" i="21" a="1"/>
  <c r="R151" i="21" s="1"/>
  <c r="R127" i="21" a="1"/>
  <c r="R127" i="21" s="1"/>
  <c r="R254" i="21" a="1"/>
  <c r="R254" i="21" s="1"/>
  <c r="R215" i="21" a="1"/>
  <c r="R215" i="21" s="1"/>
  <c r="R156" i="21" a="1"/>
  <c r="R156" i="21" s="1"/>
  <c r="R132" i="21" a="1"/>
  <c r="R132" i="21" s="1"/>
  <c r="R220" i="21" a="1"/>
  <c r="R220" i="21" s="1"/>
  <c r="R194" i="21" a="1"/>
  <c r="R194" i="21" s="1"/>
  <c r="R176" i="21" a="1"/>
  <c r="R176" i="21" s="1"/>
  <c r="R161" i="21" a="1"/>
  <c r="R161" i="21" s="1"/>
  <c r="R137" i="21" a="1"/>
  <c r="R137" i="21" s="1"/>
  <c r="R211" i="21" a="1"/>
  <c r="R211" i="21" s="1"/>
  <c r="R202" i="21" a="1"/>
  <c r="R202" i="21" s="1"/>
  <c r="R110" i="21" a="1"/>
  <c r="R110" i="21" s="1"/>
  <c r="R248" i="21" a="1"/>
  <c r="R248" i="21" s="1"/>
  <c r="R206" i="21" a="1"/>
  <c r="R206" i="21" s="1"/>
  <c r="R169" i="21" a="1"/>
  <c r="R169" i="21" s="1"/>
  <c r="R205" i="21" a="1"/>
  <c r="R205" i="21" s="1"/>
  <c r="R201" i="21" a="1"/>
  <c r="R201" i="21" s="1"/>
  <c r="R197" i="21" a="1"/>
  <c r="R197" i="21" s="1"/>
  <c r="R141" i="21" a="1"/>
  <c r="R141" i="21" s="1"/>
  <c r="R112" i="21" a="1"/>
  <c r="R112" i="21" s="1"/>
  <c r="R145" i="21" a="1"/>
  <c r="R145" i="21" s="1"/>
  <c r="R249" i="21" a="1"/>
  <c r="R249" i="21" s="1"/>
  <c r="R149" i="21" a="1"/>
  <c r="R149" i="21" s="1"/>
  <c r="R108" i="21" a="1"/>
  <c r="R108" i="21" s="1"/>
  <c r="R153" i="21" a="1"/>
  <c r="R153" i="21" s="1"/>
  <c r="R113" i="21" a="1"/>
  <c r="R113" i="21" s="1"/>
  <c r="R218" i="21" a="1"/>
  <c r="R218" i="21" s="1"/>
  <c r="R125" i="21" a="1"/>
  <c r="R125" i="21" s="1"/>
  <c r="R222" i="21" a="1"/>
  <c r="R222" i="21" s="1"/>
  <c r="R134" i="21" a="1"/>
  <c r="R134" i="21" s="1"/>
  <c r="R224" i="21" a="1"/>
  <c r="R224" i="21" s="1"/>
  <c r="R192" i="21" a="1"/>
  <c r="R192" i="21" s="1"/>
  <c r="R130" i="21" a="1"/>
  <c r="R130" i="21" s="1"/>
  <c r="R120" i="21" a="1"/>
  <c r="R120" i="21" s="1"/>
  <c r="R117" i="21" a="1"/>
  <c r="R117" i="21" s="1"/>
  <c r="R109" i="21" a="1"/>
  <c r="R109" i="21" s="1"/>
  <c r="R118" i="21" a="1"/>
  <c r="R118" i="21" s="1"/>
  <c r="R165" i="21" a="1"/>
  <c r="R165" i="21" s="1"/>
  <c r="R229" i="21" a="1"/>
  <c r="R229" i="21" s="1"/>
  <c r="R232" i="21" a="1"/>
  <c r="R232" i="21" s="1"/>
  <c r="R212" i="21" a="1"/>
  <c r="R212" i="21" s="1"/>
  <c r="R168" i="21" a="1"/>
  <c r="R168" i="21" s="1"/>
  <c r="R198" i="21" a="1"/>
  <c r="R198" i="21" s="1"/>
  <c r="R244" i="21" a="1"/>
  <c r="R244" i="21" s="1"/>
  <c r="R139" i="21" a="1"/>
  <c r="R139" i="21" s="1"/>
  <c r="R107" i="21" a="1"/>
  <c r="R107" i="21" s="1"/>
  <c r="R92" i="21" a="1"/>
  <c r="R92" i="21" s="1"/>
  <c r="R241" i="21" a="1"/>
  <c r="R241" i="21" s="1"/>
  <c r="R154" i="21" a="1"/>
  <c r="R154" i="21" s="1"/>
  <c r="R163" i="21" a="1"/>
  <c r="R163" i="21" s="1"/>
  <c r="R135" i="21" a="1"/>
  <c r="R135" i="21" s="1"/>
  <c r="R250" i="21" a="1"/>
  <c r="R250" i="21" s="1"/>
  <c r="R85" i="21" a="1"/>
  <c r="R85" i="21" s="1"/>
  <c r="R213" i="21" a="1"/>
  <c r="R213" i="21" s="1"/>
  <c r="R166" i="21" a="1"/>
  <c r="R166" i="21" s="1"/>
  <c r="R144" i="21" a="1"/>
  <c r="R144" i="21" s="1"/>
  <c r="R126" i="21" a="1"/>
  <c r="R126" i="21" s="1"/>
  <c r="R114" i="21" a="1"/>
  <c r="R114" i="21" s="1"/>
  <c r="R240" i="21" a="1"/>
  <c r="R240" i="21" s="1"/>
  <c r="R223" i="21" a="1"/>
  <c r="R223" i="21" s="1"/>
  <c r="R121" i="21" a="1"/>
  <c r="R121" i="21" s="1"/>
  <c r="R243" i="21" a="1"/>
  <c r="R243" i="21" s="1"/>
  <c r="R196" i="21" a="1"/>
  <c r="R196" i="21" s="1"/>
  <c r="R199" i="21" a="1"/>
  <c r="R199" i="21" s="1"/>
  <c r="R147" i="21" a="1"/>
  <c r="R147" i="21" s="1"/>
  <c r="R84" i="21" a="1"/>
  <c r="R84" i="21" s="1"/>
  <c r="R152" i="21" a="1"/>
  <c r="R152" i="21" s="1"/>
  <c r="R142" i="21" a="1"/>
  <c r="R142" i="21" s="1"/>
  <c r="R124" i="21" a="1"/>
  <c r="R124" i="21" s="1"/>
  <c r="R231" i="21" a="1"/>
  <c r="R231" i="21" s="1"/>
  <c r="R86" i="21" a="1"/>
  <c r="R86" i="21" s="1"/>
  <c r="R116" i="21" a="1"/>
  <c r="R116" i="21" s="1"/>
  <c r="R158" i="21" a="1"/>
  <c r="R158" i="21" s="1"/>
  <c r="R123" i="21" a="1"/>
  <c r="R123" i="21" s="1"/>
  <c r="R217" i="21" a="1"/>
  <c r="R217" i="21" s="1"/>
  <c r="R140" i="21" a="1"/>
  <c r="R140" i="21" s="1"/>
  <c r="R115" i="21" a="1"/>
  <c r="R115" i="21" s="1"/>
  <c r="R208" i="21" a="1"/>
  <c r="R208" i="21" s="1"/>
  <c r="R91" i="21" a="1"/>
  <c r="R91" i="21" s="1"/>
  <c r="R164" i="21" a="1"/>
  <c r="R164" i="21" s="1"/>
  <c r="R204" i="21" a="1"/>
  <c r="R204" i="21" s="1"/>
  <c r="R245" i="21" a="1"/>
  <c r="R245" i="21" s="1"/>
  <c r="R129" i="21" a="1"/>
  <c r="R129" i="21" s="1"/>
  <c r="R111" i="21" a="1"/>
  <c r="R111" i="21" s="1"/>
  <c r="R148" i="21" a="1"/>
  <c r="R148" i="21" s="1"/>
  <c r="R159" i="21" a="1"/>
  <c r="R159" i="21" s="1"/>
  <c r="R128" i="21" a="1"/>
  <c r="R128" i="21" s="1"/>
  <c r="R8" i="21" a="1"/>
  <c r="R8" i="21" s="1"/>
  <c r="R9" i="21" a="1"/>
  <c r="R9" i="21" s="1"/>
  <c r="L260" i="21"/>
  <c r="R234" i="21" a="1"/>
  <c r="R234" i="21" s="1"/>
  <c r="R235" i="21" a="1"/>
  <c r="R235" i="21" s="1"/>
  <c r="Q106" i="21"/>
  <c r="Q172" i="21" s="1"/>
  <c r="Q93" i="21"/>
  <c r="Q94" i="21"/>
  <c r="H90" i="18"/>
  <c r="H340" i="18" s="1"/>
  <c r="O10" i="18"/>
  <c r="O11" i="18"/>
  <c r="O23" i="18"/>
  <c r="N234" i="21" a="1"/>
  <c r="N234" i="21" s="1"/>
  <c r="AH23" i="16"/>
  <c r="AH11" i="16"/>
  <c r="AH10" i="16"/>
  <c r="K235" i="21" a="1"/>
  <c r="K235" i="21" s="1"/>
  <c r="AE248" i="16"/>
  <c r="P234" i="21" a="1"/>
  <c r="P234" i="21" s="1"/>
  <c r="A7" i="18"/>
  <c r="A92" i="18" s="1"/>
  <c r="A177" i="18" s="1"/>
  <c r="A262" i="18" s="1"/>
  <c r="S31" i="21" l="1" a="1"/>
  <c r="S31" i="21" s="1"/>
  <c r="S41" i="21" a="1"/>
  <c r="S41" i="21" s="1"/>
  <c r="S46" i="21" a="1"/>
  <c r="S46" i="21" s="1"/>
  <c r="S51" i="21" a="1"/>
  <c r="S51" i="21" s="1"/>
  <c r="S63" i="21" a="1"/>
  <c r="S63" i="21" s="1"/>
  <c r="S75" i="21" a="1"/>
  <c r="S75" i="21" s="1"/>
  <c r="S34" i="21" a="1"/>
  <c r="S34" i="21" s="1"/>
  <c r="S56" i="21" a="1"/>
  <c r="S56" i="21" s="1"/>
  <c r="S68" i="21" a="1"/>
  <c r="S68" i="21" s="1"/>
  <c r="S80" i="21" a="1"/>
  <c r="S80" i="21" s="1"/>
  <c r="S39" i="21" a="1"/>
  <c r="S39" i="21" s="1"/>
  <c r="S49" i="21" a="1"/>
  <c r="S49" i="21" s="1"/>
  <c r="S61" i="21" a="1"/>
  <c r="S61" i="21" s="1"/>
  <c r="S27" i="21" a="1"/>
  <c r="S27" i="21" s="1"/>
  <c r="S30" i="21" a="1"/>
  <c r="S30" i="21" s="1"/>
  <c r="S40" i="21" a="1"/>
  <c r="S40" i="21" s="1"/>
  <c r="S45" i="21" a="1"/>
  <c r="S45" i="21" s="1"/>
  <c r="S50" i="21" a="1"/>
  <c r="S50" i="21" s="1"/>
  <c r="S62" i="21" a="1"/>
  <c r="S62" i="21" s="1"/>
  <c r="S74" i="21" a="1"/>
  <c r="S74" i="21" s="1"/>
  <c r="S33" i="21" a="1"/>
  <c r="S33" i="21" s="1"/>
  <c r="S55" i="21" a="1"/>
  <c r="S55" i="21" s="1"/>
  <c r="S67" i="21" a="1"/>
  <c r="S67" i="21" s="1"/>
  <c r="S79" i="21" a="1"/>
  <c r="S79" i="21" s="1"/>
  <c r="S38" i="21" a="1"/>
  <c r="S38" i="21" s="1"/>
  <c r="S48" i="21" a="1"/>
  <c r="S48" i="21" s="1"/>
  <c r="S60" i="21" a="1"/>
  <c r="S60" i="21" s="1"/>
  <c r="S72" i="21" a="1"/>
  <c r="S72" i="21" s="1"/>
  <c r="S28" i="21" a="1"/>
  <c r="S28" i="21" s="1"/>
  <c r="S43" i="21" a="1"/>
  <c r="S43" i="21" s="1"/>
  <c r="S53" i="21" a="1"/>
  <c r="S53" i="21" s="1"/>
  <c r="S65" i="21" a="1"/>
  <c r="S65" i="21" s="1"/>
  <c r="S77" i="21" a="1"/>
  <c r="S77" i="21" s="1"/>
  <c r="S36" i="21" a="1"/>
  <c r="S36" i="21" s="1"/>
  <c r="S58" i="21" a="1"/>
  <c r="S58" i="21" s="1"/>
  <c r="S70" i="21" a="1"/>
  <c r="S70" i="21" s="1"/>
  <c r="S66" i="21" a="1"/>
  <c r="S66" i="21" s="1"/>
  <c r="S71" i="21" a="1"/>
  <c r="S71" i="21" s="1"/>
  <c r="S29" i="21" a="1"/>
  <c r="S29" i="21" s="1"/>
  <c r="S76" i="21" a="1"/>
  <c r="S76" i="21" s="1"/>
  <c r="S35" i="21" a="1"/>
  <c r="S35" i="21" s="1"/>
  <c r="S57" i="21" a="1"/>
  <c r="S57" i="21" s="1"/>
  <c r="S73" i="21" a="1"/>
  <c r="S73" i="21" s="1"/>
  <c r="S52" i="21" a="1"/>
  <c r="S52" i="21" s="1"/>
  <c r="S47" i="21" a="1"/>
  <c r="S47" i="21" s="1"/>
  <c r="S59" i="21" a="1"/>
  <c r="S59" i="21" s="1"/>
  <c r="S78" i="21" a="1"/>
  <c r="S78" i="21" s="1"/>
  <c r="S42" i="21" a="1"/>
  <c r="S42" i="21" s="1"/>
  <c r="S32" i="21" a="1"/>
  <c r="S32" i="21" s="1"/>
  <c r="S54" i="21" a="1"/>
  <c r="S54" i="21" s="1"/>
  <c r="S69" i="21" a="1"/>
  <c r="S69" i="21" s="1"/>
  <c r="S64" i="21" a="1"/>
  <c r="S64" i="21" s="1"/>
  <c r="S44" i="21" a="1"/>
  <c r="S44" i="21" s="1"/>
  <c r="Q171" i="21"/>
  <c r="Q173" i="21" s="1"/>
  <c r="S53" i="22"/>
  <c r="P171" i="21"/>
  <c r="P173" i="21" s="1"/>
  <c r="R58" i="22" s="1"/>
  <c r="R59" i="22" s="1"/>
  <c r="H342" i="18"/>
  <c r="H344" i="18" s="1"/>
  <c r="L26" i="22" s="1"/>
  <c r="L31" i="22" s="1"/>
  <c r="L32" i="22" s="1"/>
  <c r="L234" i="21" a="1"/>
  <c r="L234" i="21" s="1"/>
  <c r="AH248" i="16"/>
  <c r="S237" i="21" a="1"/>
  <c r="S237" i="21" s="1"/>
  <c r="S238" i="21" a="1"/>
  <c r="S238" i="21" s="1"/>
  <c r="S221" i="21" a="1"/>
  <c r="S221" i="21" s="1"/>
  <c r="S195" i="21" a="1"/>
  <c r="S195" i="21" s="1"/>
  <c r="S162" i="21" a="1"/>
  <c r="S162" i="21" s="1"/>
  <c r="S138" i="21" a="1"/>
  <c r="S138" i="21" s="1"/>
  <c r="S239" i="21" a="1"/>
  <c r="S239" i="21" s="1"/>
  <c r="S230" i="21" a="1"/>
  <c r="S230" i="21" s="1"/>
  <c r="S200" i="21" a="1"/>
  <c r="S200" i="21" s="1"/>
  <c r="S167" i="21" a="1"/>
  <c r="S167" i="21" s="1"/>
  <c r="S143" i="21" a="1"/>
  <c r="S143" i="21" s="1"/>
  <c r="S119" i="21" a="1"/>
  <c r="S119" i="21" s="1"/>
  <c r="S244" i="21" a="1"/>
  <c r="S244" i="21" s="1"/>
  <c r="S205" i="21" a="1"/>
  <c r="S205" i="21" s="1"/>
  <c r="S148" i="21" a="1"/>
  <c r="S148" i="21" s="1"/>
  <c r="S124" i="21" a="1"/>
  <c r="S124" i="21" s="1"/>
  <c r="S257" i="21" a="1"/>
  <c r="S257" i="21" s="1"/>
  <c r="S251" i="21" a="1"/>
  <c r="S251" i="21" s="1"/>
  <c r="S214" i="21" a="1"/>
  <c r="S214" i="21" s="1"/>
  <c r="S155" i="21" a="1"/>
  <c r="S155" i="21" s="1"/>
  <c r="S219" i="21" a="1"/>
  <c r="S219" i="21" s="1"/>
  <c r="S193" i="21" a="1"/>
  <c r="S193" i="21" s="1"/>
  <c r="S160" i="21" a="1"/>
  <c r="S160" i="21" s="1"/>
  <c r="S136" i="21" a="1"/>
  <c r="S136" i="21" s="1"/>
  <c r="S224" i="21" a="1"/>
  <c r="S224" i="21" s="1"/>
  <c r="S198" i="21" a="1"/>
  <c r="S198" i="21" s="1"/>
  <c r="S165" i="21" a="1"/>
  <c r="S165" i="21" s="1"/>
  <c r="S141" i="21" a="1"/>
  <c r="S141" i="21" s="1"/>
  <c r="S247" i="21" a="1"/>
  <c r="S247" i="21" s="1"/>
  <c r="S210" i="21" a="1"/>
  <c r="S210" i="21" s="1"/>
  <c r="S151" i="21" a="1"/>
  <c r="S151" i="21" s="1"/>
  <c r="S127" i="21" a="1"/>
  <c r="S127" i="21" s="1"/>
  <c r="S254" i="21" a="1"/>
  <c r="S254" i="21" s="1"/>
  <c r="S215" i="21" a="1"/>
  <c r="S215" i="21" s="1"/>
  <c r="S156" i="21" a="1"/>
  <c r="S156" i="21" s="1"/>
  <c r="S132" i="21" a="1"/>
  <c r="S132" i="21" s="1"/>
  <c r="S220" i="21" a="1"/>
  <c r="S220" i="21" s="1"/>
  <c r="S194" i="21" a="1"/>
  <c r="S194" i="21" s="1"/>
  <c r="S161" i="21" a="1"/>
  <c r="S161" i="21" s="1"/>
  <c r="S137" i="21" a="1"/>
  <c r="S137" i="21" s="1"/>
  <c r="S229" i="21" a="1"/>
  <c r="S229" i="21" s="1"/>
  <c r="S199" i="21" a="1"/>
  <c r="S199" i="21" s="1"/>
  <c r="S166" i="21" a="1"/>
  <c r="S166" i="21" s="1"/>
  <c r="S142" i="21" a="1"/>
  <c r="S142" i="21" s="1"/>
  <c r="S255" i="21" a="1"/>
  <c r="S255" i="21" s="1"/>
  <c r="S248" i="21" a="1"/>
  <c r="S248" i="21" s="1"/>
  <c r="S206" i="21" a="1"/>
  <c r="S206" i="21" s="1"/>
  <c r="S169" i="21" a="1"/>
  <c r="S169" i="21" s="1"/>
  <c r="S213" i="21" a="1"/>
  <c r="S213" i="21" s="1"/>
  <c r="S209" i="21" a="1"/>
  <c r="S209" i="21" s="1"/>
  <c r="S115" i="21" a="1"/>
  <c r="S115" i="21" s="1"/>
  <c r="S241" i="21" a="1"/>
  <c r="S241" i="21" s="1"/>
  <c r="S208" i="21" a="1"/>
  <c r="S208" i="21" s="1"/>
  <c r="S203" i="21" a="1"/>
  <c r="S203" i="21" s="1"/>
  <c r="S168" i="21" a="1"/>
  <c r="S168" i="21" s="1"/>
  <c r="S164" i="21" a="1"/>
  <c r="S164" i="21" s="1"/>
  <c r="S147" i="21" a="1"/>
  <c r="S147" i="21" s="1"/>
  <c r="S116" i="21" a="1"/>
  <c r="S116" i="21" s="1"/>
  <c r="S249" i="21" a="1"/>
  <c r="S249" i="21" s="1"/>
  <c r="S149" i="21" a="1"/>
  <c r="S149" i="21" s="1"/>
  <c r="S122" i="21" a="1"/>
  <c r="S122" i="21" s="1"/>
  <c r="S108" i="21" a="1"/>
  <c r="S108" i="21" s="1"/>
  <c r="S176" i="21" a="1"/>
  <c r="S176" i="21" s="1"/>
  <c r="S153" i="21" a="1"/>
  <c r="S153" i="21" s="1"/>
  <c r="S113" i="21" a="1"/>
  <c r="S113" i="21" s="1"/>
  <c r="S216" i="21" a="1"/>
  <c r="S216" i="21" s="1"/>
  <c r="S222" i="21" a="1"/>
  <c r="S222" i="21" s="1"/>
  <c r="S134" i="21" a="1"/>
  <c r="S134" i="21" s="1"/>
  <c r="S192" i="21" a="1"/>
  <c r="S192" i="21" s="1"/>
  <c r="S157" i="21" a="1"/>
  <c r="S157" i="21" s="1"/>
  <c r="S130" i="21" a="1"/>
  <c r="S130" i="21" s="1"/>
  <c r="S120" i="21" a="1"/>
  <c r="S120" i="21" s="1"/>
  <c r="S117" i="21" a="1"/>
  <c r="S117" i="21" s="1"/>
  <c r="S109" i="21" a="1"/>
  <c r="S109" i="21" s="1"/>
  <c r="S196" i="21" a="1"/>
  <c r="S196" i="21" s="1"/>
  <c r="S159" i="21" a="1"/>
  <c r="S159" i="21" s="1"/>
  <c r="S114" i="21" a="1"/>
  <c r="S114" i="21" s="1"/>
  <c r="S140" i="21" a="1"/>
  <c r="S140" i="21" s="1"/>
  <c r="S242" i="21" a="1"/>
  <c r="S242" i="21" s="1"/>
  <c r="S232" i="21" a="1"/>
  <c r="S232" i="21" s="1"/>
  <c r="S212" i="21" a="1"/>
  <c r="S212" i="21" s="1"/>
  <c r="S86" i="21" a="1"/>
  <c r="S86" i="21" s="1"/>
  <c r="S92" i="21" a="1"/>
  <c r="S92" i="21" s="1"/>
  <c r="S154" i="21" a="1"/>
  <c r="S154" i="21" s="1"/>
  <c r="S197" i="21" a="1"/>
  <c r="S197" i="21" s="1"/>
  <c r="S163" i="21" a="1"/>
  <c r="S163" i="21" s="1"/>
  <c r="S135" i="21" a="1"/>
  <c r="S135" i="21" s="1"/>
  <c r="S250" i="21" a="1"/>
  <c r="S250" i="21" s="1"/>
  <c r="S144" i="21" a="1"/>
  <c r="S144" i="21" s="1"/>
  <c r="S126" i="21" a="1"/>
  <c r="S126" i="21" s="1"/>
  <c r="S240" i="21" a="1"/>
  <c r="S240" i="21" s="1"/>
  <c r="S223" i="21" a="1"/>
  <c r="S223" i="21" s="1"/>
  <c r="S121" i="21" a="1"/>
  <c r="S121" i="21" s="1"/>
  <c r="S85" i="21" a="1"/>
  <c r="S85" i="21" s="1"/>
  <c r="S243" i="21" a="1"/>
  <c r="S243" i="21" s="1"/>
  <c r="S233" i="21" a="1"/>
  <c r="S233" i="21" s="1"/>
  <c r="S246" i="21" a="1"/>
  <c r="S246" i="21" s="1"/>
  <c r="S150" i="21" a="1"/>
  <c r="S150" i="21" s="1"/>
  <c r="S211" i="21" a="1"/>
  <c r="S211" i="21" s="1"/>
  <c r="S152" i="21" a="1"/>
  <c r="S152" i="21" s="1"/>
  <c r="S110" i="21" a="1"/>
  <c r="S110" i="21" s="1"/>
  <c r="S231" i="21" a="1"/>
  <c r="S231" i="21" s="1"/>
  <c r="S202" i="21" a="1"/>
  <c r="S202" i="21" s="1"/>
  <c r="S84" i="21" a="1"/>
  <c r="S84" i="21" s="1"/>
  <c r="S217" i="21" a="1"/>
  <c r="S217" i="21" s="1"/>
  <c r="S112" i="21" a="1"/>
  <c r="S112" i="21" s="1"/>
  <c r="S158" i="21" a="1"/>
  <c r="S158" i="21" s="1"/>
  <c r="S107" i="21" a="1"/>
  <c r="S107" i="21" s="1"/>
  <c r="S131" i="21" a="1"/>
  <c r="S131" i="21" s="1"/>
  <c r="S218" i="21" a="1"/>
  <c r="S218" i="21" s="1"/>
  <c r="S146" i="21" a="1"/>
  <c r="S146" i="21" s="1"/>
  <c r="S123" i="21" a="1"/>
  <c r="S123" i="21" s="1"/>
  <c r="S201" i="21" a="1"/>
  <c r="S201" i="21" s="1"/>
  <c r="S145" i="21" a="1"/>
  <c r="S145" i="21" s="1"/>
  <c r="S118" i="21" a="1"/>
  <c r="S118" i="21" s="1"/>
  <c r="S177" i="21" a="1"/>
  <c r="S177" i="21" s="1"/>
  <c r="S125" i="21" a="1"/>
  <c r="S125" i="21" s="1"/>
  <c r="S139" i="21" a="1"/>
  <c r="S139" i="21" s="1"/>
  <c r="S204" i="21" a="1"/>
  <c r="S204" i="21" s="1"/>
  <c r="S245" i="21" a="1"/>
  <c r="S245" i="21" s="1"/>
  <c r="S129" i="21" a="1"/>
  <c r="S129" i="21" s="1"/>
  <c r="S111" i="21" a="1"/>
  <c r="S111" i="21" s="1"/>
  <c r="S91" i="21" a="1"/>
  <c r="S91" i="21" s="1"/>
  <c r="S133" i="21" a="1"/>
  <c r="S133" i="21" s="1"/>
  <c r="S128" i="21" a="1"/>
  <c r="S128" i="21" s="1"/>
  <c r="S8" i="21" a="1"/>
  <c r="S8" i="21" s="1"/>
  <c r="S9" i="21" a="1"/>
  <c r="S9" i="21" s="1"/>
  <c r="M260" i="21"/>
  <c r="S234" i="21" a="1"/>
  <c r="S234" i="21" s="1"/>
  <c r="S235" i="21" a="1"/>
  <c r="S235" i="21" s="1"/>
  <c r="R179" i="21"/>
  <c r="R191" i="21"/>
  <c r="R178" i="21"/>
  <c r="R11" i="21"/>
  <c r="R10" i="21"/>
  <c r="R23" i="21"/>
  <c r="R93" i="21"/>
  <c r="R106" i="21"/>
  <c r="R172" i="21" s="1"/>
  <c r="R94" i="21"/>
  <c r="P10" i="18"/>
  <c r="P23" i="18"/>
  <c r="P11" i="18"/>
  <c r="I90" i="18"/>
  <c r="I340" i="18" s="1"/>
  <c r="I175" i="18"/>
  <c r="I341" i="18" s="1"/>
  <c r="J235" i="21" a="1"/>
  <c r="J235" i="21" s="1"/>
  <c r="L235" i="21" a="1"/>
  <c r="L235" i="21" s="1"/>
  <c r="K234" i="21" a="1"/>
  <c r="K234" i="21" s="1"/>
  <c r="M235" i="21" a="1"/>
  <c r="M235" i="21" s="1"/>
  <c r="M234" i="21" a="1"/>
  <c r="M234" i="21" s="1"/>
  <c r="O235" i="21" a="1"/>
  <c r="O235" i="21" s="1"/>
  <c r="O234" i="21" a="1"/>
  <c r="O234" i="21" s="1"/>
  <c r="N235" i="21" a="1"/>
  <c r="N235" i="21" s="1"/>
  <c r="P235" i="21" a="1"/>
  <c r="P235" i="21" s="1"/>
  <c r="Q235" i="21" a="1"/>
  <c r="Q235" i="21" s="1"/>
  <c r="M207" i="21" a="1"/>
  <c r="M207" i="21" s="1"/>
  <c r="M236" i="21" a="1"/>
  <c r="M236" i="21" s="1"/>
  <c r="N207" i="21" a="1"/>
  <c r="N207" i="21" s="1"/>
  <c r="N236" i="21" a="1"/>
  <c r="N236" i="21" s="1"/>
  <c r="O207" i="21" a="1"/>
  <c r="O207" i="21" s="1"/>
  <c r="O236" i="21" a="1"/>
  <c r="O236" i="21" s="1"/>
  <c r="S207" i="21" a="1"/>
  <c r="S207" i="21" s="1"/>
  <c r="S236" i="21" a="1"/>
  <c r="S236" i="21" s="1"/>
  <c r="P207" i="21" a="1"/>
  <c r="P207" i="21" s="1"/>
  <c r="P236" i="21" a="1"/>
  <c r="P236" i="21" s="1"/>
  <c r="Q207" i="21" a="1"/>
  <c r="Q207" i="21" s="1"/>
  <c r="Q236" i="21" a="1"/>
  <c r="Q236" i="21" s="1"/>
  <c r="R207" i="21" a="1"/>
  <c r="R207" i="21" s="1"/>
  <c r="R236" i="21" a="1"/>
  <c r="R236" i="21" s="1"/>
  <c r="K207" i="21" a="1"/>
  <c r="K207" i="21" s="1"/>
  <c r="K236" i="21" a="1"/>
  <c r="K236" i="21" s="1"/>
  <c r="L207" i="21" a="1"/>
  <c r="L207" i="21" s="1"/>
  <c r="L236" i="21" a="1"/>
  <c r="L236" i="21" s="1"/>
  <c r="S88" i="21" l="1"/>
  <c r="T79" i="21" a="1"/>
  <c r="T79" i="21" s="1"/>
  <c r="T42" i="21" a="1"/>
  <c r="T42" i="21" s="1"/>
  <c r="T48" i="21" a="1"/>
  <c r="T48" i="21" s="1"/>
  <c r="T54" i="21" a="1"/>
  <c r="T54" i="21" s="1"/>
  <c r="T60" i="21" a="1"/>
  <c r="T60" i="21" s="1"/>
  <c r="T77" i="21" a="1"/>
  <c r="T77" i="21" s="1"/>
  <c r="T74" i="21" a="1"/>
  <c r="T74" i="21" s="1"/>
  <c r="T39" i="21" a="1"/>
  <c r="T39" i="21" s="1"/>
  <c r="T45" i="21" a="1"/>
  <c r="T45" i="21" s="1"/>
  <c r="T51" i="21" a="1"/>
  <c r="T51" i="21" s="1"/>
  <c r="T57" i="21" a="1"/>
  <c r="T57" i="21" s="1"/>
  <c r="T66" i="21" a="1"/>
  <c r="T66" i="21" s="1"/>
  <c r="T63" i="21" a="1"/>
  <c r="T63" i="21" s="1"/>
  <c r="T80" i="21" a="1"/>
  <c r="T80" i="21" s="1"/>
  <c r="T69" i="21" a="1"/>
  <c r="T69" i="21" s="1"/>
  <c r="T72" i="21" a="1"/>
  <c r="T72" i="21" s="1"/>
  <c r="T75" i="21" a="1"/>
  <c r="T75" i="21" s="1"/>
  <c r="T40" i="21" a="1"/>
  <c r="T40" i="21" s="1"/>
  <c r="T43" i="21" a="1"/>
  <c r="T43" i="21" s="1"/>
  <c r="T46" i="21" a="1"/>
  <c r="T46" i="21" s="1"/>
  <c r="T49" i="21" a="1"/>
  <c r="T49" i="21" s="1"/>
  <c r="T52" i="21" a="1"/>
  <c r="T52" i="21" s="1"/>
  <c r="T55" i="21" a="1"/>
  <c r="T55" i="21" s="1"/>
  <c r="T58" i="21" a="1"/>
  <c r="T58" i="21" s="1"/>
  <c r="T61" i="21" a="1"/>
  <c r="T61" i="21" s="1"/>
  <c r="T78" i="21" a="1"/>
  <c r="T78" i="21" s="1"/>
  <c r="T64" i="21" a="1"/>
  <c r="T64" i="21" s="1"/>
  <c r="T41" i="21" a="1"/>
  <c r="T41" i="21" s="1"/>
  <c r="T44" i="21" a="1"/>
  <c r="T44" i="21" s="1"/>
  <c r="T50" i="21" a="1"/>
  <c r="T50" i="21" s="1"/>
  <c r="T53" i="21" a="1"/>
  <c r="T53" i="21" s="1"/>
  <c r="T59" i="21" a="1"/>
  <c r="T59" i="21" s="1"/>
  <c r="T62" i="21" a="1"/>
  <c r="T62" i="21" s="1"/>
  <c r="T67" i="21" a="1"/>
  <c r="T67" i="21" s="1"/>
  <c r="T38" i="21" a="1"/>
  <c r="T38" i="21" s="1"/>
  <c r="T47" i="21" a="1"/>
  <c r="T47" i="21" s="1"/>
  <c r="T56" i="21" a="1"/>
  <c r="T56" i="21" s="1"/>
  <c r="T70" i="21" a="1"/>
  <c r="T70" i="21" s="1"/>
  <c r="T65" i="21" a="1"/>
  <c r="T65" i="21" s="1"/>
  <c r="T73" i="21" a="1"/>
  <c r="T73" i="21" s="1"/>
  <c r="T68" i="21" a="1"/>
  <c r="T68" i="21" s="1"/>
  <c r="T76" i="21" a="1"/>
  <c r="T76" i="21" s="1"/>
  <c r="T71" i="21" a="1"/>
  <c r="T71" i="21" s="1"/>
  <c r="S58" i="22"/>
  <c r="S59" i="22" s="1"/>
  <c r="R88" i="21"/>
  <c r="T53" i="22" s="1"/>
  <c r="Q258" i="21"/>
  <c r="O258" i="21"/>
  <c r="R258" i="21"/>
  <c r="P258" i="21"/>
  <c r="S178" i="21"/>
  <c r="S191" i="21"/>
  <c r="S258" i="21" s="1"/>
  <c r="S179" i="21"/>
  <c r="T238" i="21" a="1"/>
  <c r="T238" i="21" s="1"/>
  <c r="T237" i="21" a="1"/>
  <c r="T237" i="21" s="1"/>
  <c r="T239" i="21" a="1"/>
  <c r="T239" i="21" s="1"/>
  <c r="T230" i="21" a="1"/>
  <c r="T230" i="21" s="1"/>
  <c r="T200" i="21" a="1"/>
  <c r="T200" i="21" s="1"/>
  <c r="T167" i="21" a="1"/>
  <c r="T167" i="21" s="1"/>
  <c r="T143" i="21" a="1"/>
  <c r="T143" i="21" s="1"/>
  <c r="T119" i="21" a="1"/>
  <c r="T119" i="21" s="1"/>
  <c r="T244" i="21" a="1"/>
  <c r="T244" i="21" s="1"/>
  <c r="T205" i="21" a="1"/>
  <c r="T205" i="21" s="1"/>
  <c r="T148" i="21" a="1"/>
  <c r="T148" i="21" s="1"/>
  <c r="T124" i="21" a="1"/>
  <c r="T124" i="21" s="1"/>
  <c r="T249" i="21" a="1"/>
  <c r="T249" i="21" s="1"/>
  <c r="T212" i="21" a="1"/>
  <c r="T212" i="21" s="1"/>
  <c r="T153" i="21" a="1"/>
  <c r="T153" i="21" s="1"/>
  <c r="T129" i="21" a="1"/>
  <c r="T129" i="21" s="1"/>
  <c r="T257" i="21" a="1"/>
  <c r="T257" i="21" s="1"/>
  <c r="T219" i="21" a="1"/>
  <c r="T219" i="21" s="1"/>
  <c r="T193" i="21" a="1"/>
  <c r="T193" i="21" s="1"/>
  <c r="T160" i="21" a="1"/>
  <c r="T160" i="21" s="1"/>
  <c r="T136" i="21" a="1"/>
  <c r="T136" i="21" s="1"/>
  <c r="T224" i="21" a="1"/>
  <c r="T224" i="21" s="1"/>
  <c r="T198" i="21" a="1"/>
  <c r="T198" i="21" s="1"/>
  <c r="T165" i="21" a="1"/>
  <c r="T165" i="21" s="1"/>
  <c r="T141" i="21" a="1"/>
  <c r="T141" i="21" s="1"/>
  <c r="T242" i="21" a="1"/>
  <c r="T242" i="21" s="1"/>
  <c r="T233" i="21" a="1"/>
  <c r="T233" i="21" s="1"/>
  <c r="T203" i="21" a="1"/>
  <c r="T203" i="21" s="1"/>
  <c r="T146" i="21" a="1"/>
  <c r="T146" i="21" s="1"/>
  <c r="T254" i="21" a="1"/>
  <c r="T254" i="21" s="1"/>
  <c r="T215" i="21" a="1"/>
  <c r="T215" i="21" s="1"/>
  <c r="T156" i="21" a="1"/>
  <c r="T156" i="21" s="1"/>
  <c r="T132" i="21" a="1"/>
  <c r="T132" i="21" s="1"/>
  <c r="T220" i="21" a="1"/>
  <c r="T220" i="21" s="1"/>
  <c r="T194" i="21" a="1"/>
  <c r="T194" i="21" s="1"/>
  <c r="T161" i="21" a="1"/>
  <c r="T161" i="21" s="1"/>
  <c r="T137" i="21" a="1"/>
  <c r="T137" i="21" s="1"/>
  <c r="T229" i="21" a="1"/>
  <c r="T229" i="21" s="1"/>
  <c r="T199" i="21" a="1"/>
  <c r="T199" i="21" s="1"/>
  <c r="T166" i="21" a="1"/>
  <c r="T166" i="21" s="1"/>
  <c r="T142" i="21" a="1"/>
  <c r="T142" i="21" s="1"/>
  <c r="T243" i="21" a="1"/>
  <c r="T243" i="21" s="1"/>
  <c r="T204" i="21" a="1"/>
  <c r="T204" i="21" s="1"/>
  <c r="T147" i="21" a="1"/>
  <c r="T147" i="21" s="1"/>
  <c r="T248" i="21" a="1"/>
  <c r="T248" i="21" s="1"/>
  <c r="T255" i="21" a="1"/>
  <c r="T255" i="21" s="1"/>
  <c r="T213" i="21" a="1"/>
  <c r="T213" i="21" s="1"/>
  <c r="T209" i="21" a="1"/>
  <c r="T209" i="21" s="1"/>
  <c r="T115" i="21" a="1"/>
  <c r="T115" i="21" s="1"/>
  <c r="T246" i="21" a="1"/>
  <c r="T246" i="21" s="1"/>
  <c r="T217" i="21" a="1"/>
  <c r="T217" i="21" s="1"/>
  <c r="T152" i="21" a="1"/>
  <c r="T152" i="21" s="1"/>
  <c r="T118" i="21" a="1"/>
  <c r="T118" i="21" s="1"/>
  <c r="T245" i="21" a="1"/>
  <c r="T245" i="21" s="1"/>
  <c r="T113" i="21" a="1"/>
  <c r="T113" i="21" s="1"/>
  <c r="T30" i="21" a="1"/>
  <c r="T30" i="21" s="1"/>
  <c r="T216" i="21" a="1"/>
  <c r="T216" i="21" s="1"/>
  <c r="T151" i="21" a="1"/>
  <c r="T151" i="21" s="1"/>
  <c r="T218" i="21" a="1"/>
  <c r="T218" i="21" s="1"/>
  <c r="T214" i="21" a="1"/>
  <c r="T214" i="21" s="1"/>
  <c r="T176" i="21" a="1"/>
  <c r="T176" i="21" s="1"/>
  <c r="T125" i="21" a="1"/>
  <c r="T125" i="21" s="1"/>
  <c r="T192" i="21" a="1"/>
  <c r="T192" i="21" s="1"/>
  <c r="T157" i="21" a="1"/>
  <c r="T157" i="21" s="1"/>
  <c r="T130" i="21" a="1"/>
  <c r="T130" i="21" s="1"/>
  <c r="T120" i="21" a="1"/>
  <c r="T120" i="21" s="1"/>
  <c r="T117" i="21" a="1"/>
  <c r="T117" i="21" s="1"/>
  <c r="T109" i="21" a="1"/>
  <c r="T109" i="21" s="1"/>
  <c r="T34" i="21" a="1"/>
  <c r="T34" i="21" s="1"/>
  <c r="T196" i="21" a="1"/>
  <c r="T196" i="21" s="1"/>
  <c r="T159" i="21" a="1"/>
  <c r="T159" i="21" s="1"/>
  <c r="T155" i="21" a="1"/>
  <c r="T155" i="21" s="1"/>
  <c r="T114" i="21" a="1"/>
  <c r="T114" i="21" s="1"/>
  <c r="T29" i="21" a="1"/>
  <c r="T29" i="21" s="1"/>
  <c r="T251" i="21" a="1"/>
  <c r="T251" i="21" s="1"/>
  <c r="T240" i="21" a="1"/>
  <c r="T240" i="21" s="1"/>
  <c r="T163" i="21" a="1"/>
  <c r="T163" i="21" s="1"/>
  <c r="T140" i="21" a="1"/>
  <c r="T140" i="21" s="1"/>
  <c r="T31" i="21" a="1"/>
  <c r="T31" i="21" s="1"/>
  <c r="T84" i="21" a="1"/>
  <c r="T84" i="21" s="1"/>
  <c r="T232" i="21" a="1"/>
  <c r="T232" i="21" s="1"/>
  <c r="T162" i="21" a="1"/>
  <c r="T162" i="21" s="1"/>
  <c r="T35" i="21" a="1"/>
  <c r="T35" i="21" s="1"/>
  <c r="T168" i="21" a="1"/>
  <c r="T168" i="21" s="1"/>
  <c r="T231" i="21" a="1"/>
  <c r="T231" i="21" s="1"/>
  <c r="T164" i="21" a="1"/>
  <c r="T164" i="21" s="1"/>
  <c r="T241" i="21" a="1"/>
  <c r="T241" i="21" s="1"/>
  <c r="T154" i="21" a="1"/>
  <c r="T154" i="21" s="1"/>
  <c r="T197" i="21" a="1"/>
  <c r="T197" i="21" s="1"/>
  <c r="T138" i="21" a="1"/>
  <c r="T138" i="21" s="1"/>
  <c r="T135" i="21" a="1"/>
  <c r="T135" i="21" s="1"/>
  <c r="T86" i="21" a="1"/>
  <c r="T86" i="21" s="1"/>
  <c r="T250" i="21" a="1"/>
  <c r="T250" i="21" s="1"/>
  <c r="T247" i="21" a="1"/>
  <c r="T247" i="21" s="1"/>
  <c r="T206" i="21" a="1"/>
  <c r="T206" i="21" s="1"/>
  <c r="T144" i="21" a="1"/>
  <c r="T144" i="21" s="1"/>
  <c r="T126" i="21" a="1"/>
  <c r="T126" i="21" s="1"/>
  <c r="T223" i="21" a="1"/>
  <c r="T223" i="21" s="1"/>
  <c r="T210" i="21" a="1"/>
  <c r="T210" i="21" s="1"/>
  <c r="T121" i="21" a="1"/>
  <c r="T121" i="21" s="1"/>
  <c r="T169" i="21" a="1"/>
  <c r="T169" i="21" s="1"/>
  <c r="T112" i="21" a="1"/>
  <c r="T112" i="21" s="1"/>
  <c r="T110" i="21" a="1"/>
  <c r="T110" i="21" s="1"/>
  <c r="T85" i="21" a="1"/>
  <c r="T85" i="21" s="1"/>
  <c r="T202" i="21" a="1"/>
  <c r="T202" i="21" s="1"/>
  <c r="T195" i="21" a="1"/>
  <c r="T195" i="21" s="1"/>
  <c r="T158" i="21" a="1"/>
  <c r="T158" i="21" s="1"/>
  <c r="T116" i="21" a="1"/>
  <c r="T116" i="21" s="1"/>
  <c r="T107" i="21" a="1"/>
  <c r="T107" i="21" s="1"/>
  <c r="T32" i="21" a="1"/>
  <c r="T32" i="21" s="1"/>
  <c r="T123" i="21" a="1"/>
  <c r="T123" i="21" s="1"/>
  <c r="T201" i="21" a="1"/>
  <c r="T201" i="21" s="1"/>
  <c r="T131" i="21" a="1"/>
  <c r="T131" i="21" s="1"/>
  <c r="T92" i="21" a="1"/>
  <c r="T92" i="21" s="1"/>
  <c r="T36" i="21" a="1"/>
  <c r="T36" i="21" s="1"/>
  <c r="T208" i="21" a="1"/>
  <c r="T208" i="21" s="1"/>
  <c r="T150" i="21" a="1"/>
  <c r="T150" i="21" s="1"/>
  <c r="T27" i="21" a="1"/>
  <c r="T27" i="21" s="1"/>
  <c r="T145" i="21" a="1"/>
  <c r="T145" i="21" s="1"/>
  <c r="T134" i="21" a="1"/>
  <c r="T134" i="21" s="1"/>
  <c r="T222" i="21" a="1"/>
  <c r="T222" i="21" s="1"/>
  <c r="T108" i="21" a="1"/>
  <c r="T108" i="21" s="1"/>
  <c r="T177" i="21" a="1"/>
  <c r="T177" i="21" s="1"/>
  <c r="T139" i="21" a="1"/>
  <c r="T139" i="21" s="1"/>
  <c r="T122" i="21" a="1"/>
  <c r="T122" i="21" s="1"/>
  <c r="T149" i="21" a="1"/>
  <c r="T149" i="21" s="1"/>
  <c r="T111" i="21" a="1"/>
  <c r="T111" i="21" s="1"/>
  <c r="T221" i="21" a="1"/>
  <c r="T221" i="21" s="1"/>
  <c r="T133" i="21" a="1"/>
  <c r="T133" i="21" s="1"/>
  <c r="T91" i="21" a="1"/>
  <c r="T91" i="21" s="1"/>
  <c r="T33" i="21" a="1"/>
  <c r="T33" i="21" s="1"/>
  <c r="T28" i="21" a="1"/>
  <c r="T28" i="21" s="1"/>
  <c r="T127" i="21" a="1"/>
  <c r="T127" i="21" s="1"/>
  <c r="T128" i="21" a="1"/>
  <c r="T128" i="21" s="1"/>
  <c r="T211" i="21" a="1"/>
  <c r="T211" i="21" s="1"/>
  <c r="T9" i="21" a="1"/>
  <c r="T9" i="21" s="1"/>
  <c r="T8" i="21" a="1"/>
  <c r="T8" i="21" s="1"/>
  <c r="N260" i="21"/>
  <c r="T207" i="21" a="1"/>
  <c r="T207" i="21" s="1"/>
  <c r="T236" i="21" a="1"/>
  <c r="T236" i="21" s="1"/>
  <c r="S10" i="21"/>
  <c r="S11" i="21"/>
  <c r="S23" i="21"/>
  <c r="S106" i="21"/>
  <c r="S172" i="21" s="1"/>
  <c r="S93" i="21"/>
  <c r="S94" i="21"/>
  <c r="Q10" i="18"/>
  <c r="Q23" i="18"/>
  <c r="Q11" i="18"/>
  <c r="J90" i="18"/>
  <c r="J340" i="18" s="1"/>
  <c r="J175" i="18"/>
  <c r="J341" i="18" s="1"/>
  <c r="I342" i="18"/>
  <c r="I344" i="18" s="1"/>
  <c r="M26" i="22" s="1"/>
  <c r="M31" i="22" s="1"/>
  <c r="M32" i="22" s="1"/>
  <c r="J258" i="21"/>
  <c r="K258" i="21"/>
  <c r="L258" i="21"/>
  <c r="N258" i="21"/>
  <c r="M258" i="21"/>
  <c r="T234" i="21" a="1"/>
  <c r="T234" i="21" s="1"/>
  <c r="D7" i="16"/>
  <c r="T88" i="21" l="1"/>
  <c r="U71" i="21" a="1"/>
  <c r="U71" i="21" s="1"/>
  <c r="U74" i="21" a="1"/>
  <c r="U74" i="21" s="1"/>
  <c r="U79" i="21" a="1"/>
  <c r="U79" i="21" s="1"/>
  <c r="U39" i="21" a="1"/>
  <c r="U39" i="21" s="1"/>
  <c r="U42" i="21" a="1"/>
  <c r="U42" i="21" s="1"/>
  <c r="U45" i="21" a="1"/>
  <c r="U45" i="21" s="1"/>
  <c r="U48" i="21" a="1"/>
  <c r="U48" i="21" s="1"/>
  <c r="U51" i="21" a="1"/>
  <c r="U51" i="21" s="1"/>
  <c r="U54" i="21" a="1"/>
  <c r="U54" i="21" s="1"/>
  <c r="U57" i="21" a="1"/>
  <c r="U57" i="21" s="1"/>
  <c r="U60" i="21" a="1"/>
  <c r="U60" i="21" s="1"/>
  <c r="U63" i="21" a="1"/>
  <c r="U63" i="21" s="1"/>
  <c r="U77" i="21" a="1"/>
  <c r="U77" i="21" s="1"/>
  <c r="U66" i="21" a="1"/>
  <c r="U66" i="21" s="1"/>
  <c r="U80" i="21" a="1"/>
  <c r="U80" i="21" s="1"/>
  <c r="U69" i="21" a="1"/>
  <c r="U69" i="21" s="1"/>
  <c r="U72" i="21" a="1"/>
  <c r="U72" i="21" s="1"/>
  <c r="U75" i="21" a="1"/>
  <c r="U75" i="21" s="1"/>
  <c r="U40" i="21" a="1"/>
  <c r="U40" i="21" s="1"/>
  <c r="U43" i="21" a="1"/>
  <c r="U43" i="21" s="1"/>
  <c r="U46" i="21" a="1"/>
  <c r="U46" i="21" s="1"/>
  <c r="U49" i="21" a="1"/>
  <c r="U49" i="21" s="1"/>
  <c r="U52" i="21" a="1"/>
  <c r="U52" i="21" s="1"/>
  <c r="U55" i="21" a="1"/>
  <c r="U55" i="21" s="1"/>
  <c r="U58" i="21" a="1"/>
  <c r="U58" i="21" s="1"/>
  <c r="U61" i="21" a="1"/>
  <c r="U61" i="21" s="1"/>
  <c r="U78" i="21" a="1"/>
  <c r="U78" i="21" s="1"/>
  <c r="U64" i="21" a="1"/>
  <c r="U64" i="21" s="1"/>
  <c r="U67" i="21" a="1"/>
  <c r="U67" i="21" s="1"/>
  <c r="U38" i="21" a="1"/>
  <c r="U38" i="21" s="1"/>
  <c r="U41" i="21" a="1"/>
  <c r="U41" i="21" s="1"/>
  <c r="U44" i="21" a="1"/>
  <c r="U44" i="21" s="1"/>
  <c r="U47" i="21" a="1"/>
  <c r="U47" i="21" s="1"/>
  <c r="U50" i="21" a="1"/>
  <c r="U50" i="21" s="1"/>
  <c r="U53" i="21" a="1"/>
  <c r="U53" i="21" s="1"/>
  <c r="U56" i="21" a="1"/>
  <c r="U56" i="21" s="1"/>
  <c r="U59" i="21" a="1"/>
  <c r="U59" i="21" s="1"/>
  <c r="U62" i="21" a="1"/>
  <c r="U62" i="21" s="1"/>
  <c r="U70" i="21" a="1"/>
  <c r="U70" i="21" s="1"/>
  <c r="U65" i="21" a="1"/>
  <c r="U65" i="21" s="1"/>
  <c r="U73" i="21" a="1"/>
  <c r="U73" i="21" s="1"/>
  <c r="U68" i="21" a="1"/>
  <c r="U68" i="21" s="1"/>
  <c r="U76" i="21" a="1"/>
  <c r="U76" i="21" s="1"/>
  <c r="S171" i="21"/>
  <c r="S173" i="21" s="1"/>
  <c r="U53" i="22"/>
  <c r="R171" i="21"/>
  <c r="R173" i="21" s="1"/>
  <c r="T58" i="22" s="1"/>
  <c r="T59" i="22" s="1"/>
  <c r="J342" i="18"/>
  <c r="J344" i="18" s="1"/>
  <c r="T178" i="21"/>
  <c r="T191" i="21"/>
  <c r="T179" i="21"/>
  <c r="T94" i="21"/>
  <c r="T106" i="21"/>
  <c r="T172" i="21" s="1"/>
  <c r="T93" i="21"/>
  <c r="U237" i="21" a="1"/>
  <c r="U237" i="21" s="1"/>
  <c r="U238" i="21" a="1"/>
  <c r="U238" i="21" s="1"/>
  <c r="U244" i="21" a="1"/>
  <c r="U244" i="21" s="1"/>
  <c r="U205" i="21" a="1"/>
  <c r="U205" i="21" s="1"/>
  <c r="U148" i="21" a="1"/>
  <c r="U148" i="21" s="1"/>
  <c r="U124" i="21" a="1"/>
  <c r="U124" i="21" s="1"/>
  <c r="U249" i="21" a="1"/>
  <c r="U249" i="21" s="1"/>
  <c r="U212" i="21" a="1"/>
  <c r="U212" i="21" s="1"/>
  <c r="U153" i="21" a="1"/>
  <c r="U153" i="21" s="1"/>
  <c r="U129" i="21" a="1"/>
  <c r="U129" i="21" s="1"/>
  <c r="U257" i="21" a="1"/>
  <c r="U257" i="21" s="1"/>
  <c r="U217" i="21" a="1"/>
  <c r="U217" i="21" s="1"/>
  <c r="U158" i="21" a="1"/>
  <c r="U158" i="21" s="1"/>
  <c r="U134" i="21" a="1"/>
  <c r="U134" i="21" s="1"/>
  <c r="U224" i="21" a="1"/>
  <c r="U224" i="21" s="1"/>
  <c r="U198" i="21" a="1"/>
  <c r="U198" i="21" s="1"/>
  <c r="U165" i="21" a="1"/>
  <c r="U165" i="21" s="1"/>
  <c r="U141" i="21" a="1"/>
  <c r="U141" i="21" s="1"/>
  <c r="U242" i="21" a="1"/>
  <c r="U242" i="21" s="1"/>
  <c r="U233" i="21" a="1"/>
  <c r="U233" i="21" s="1"/>
  <c r="U203" i="21" a="1"/>
  <c r="U203" i="21" s="1"/>
  <c r="U146" i="21" a="1"/>
  <c r="U146" i="21" s="1"/>
  <c r="U247" i="21" a="1"/>
  <c r="U247" i="21" s="1"/>
  <c r="U210" i="21" a="1"/>
  <c r="U210" i="21" s="1"/>
  <c r="U151" i="21" a="1"/>
  <c r="U151" i="21" s="1"/>
  <c r="U220" i="21" a="1"/>
  <c r="U220" i="21" s="1"/>
  <c r="U194" i="21" a="1"/>
  <c r="U194" i="21" s="1"/>
  <c r="U161" i="21" a="1"/>
  <c r="U161" i="21" s="1"/>
  <c r="U137" i="21" a="1"/>
  <c r="U137" i="21" s="1"/>
  <c r="U229" i="21" a="1"/>
  <c r="U229" i="21" s="1"/>
  <c r="U199" i="21" a="1"/>
  <c r="U199" i="21" s="1"/>
  <c r="U166" i="21" a="1"/>
  <c r="U166" i="21" s="1"/>
  <c r="U142" i="21" a="1"/>
  <c r="U142" i="21" s="1"/>
  <c r="U118" i="21" a="1"/>
  <c r="U118" i="21" s="1"/>
  <c r="U243" i="21" a="1"/>
  <c r="U243" i="21" s="1"/>
  <c r="U204" i="21" a="1"/>
  <c r="U204" i="21" s="1"/>
  <c r="U147" i="21" a="1"/>
  <c r="U147" i="21" s="1"/>
  <c r="U248" i="21" a="1"/>
  <c r="U248" i="21" s="1"/>
  <c r="U211" i="21" a="1"/>
  <c r="U211" i="21" s="1"/>
  <c r="U152" i="21" a="1"/>
  <c r="U152" i="21" s="1"/>
  <c r="U255" i="21" a="1"/>
  <c r="U255" i="21" s="1"/>
  <c r="U246" i="21" a="1"/>
  <c r="U246" i="21" s="1"/>
  <c r="U28" i="21" a="1"/>
  <c r="U28" i="21" s="1"/>
  <c r="U234" i="21" a="1"/>
  <c r="U234" i="21" s="1"/>
  <c r="U126" i="21" a="1"/>
  <c r="U126" i="21" s="1"/>
  <c r="U145" i="21" a="1"/>
  <c r="U145" i="21" s="1"/>
  <c r="U127" i="21" a="1"/>
  <c r="U127" i="21" s="1"/>
  <c r="U216" i="21" a="1"/>
  <c r="U216" i="21" s="1"/>
  <c r="U35" i="21" a="1"/>
  <c r="U35" i="21" s="1"/>
  <c r="U218" i="21" a="1"/>
  <c r="U218" i="21" s="1"/>
  <c r="U214" i="21" a="1"/>
  <c r="U214" i="21" s="1"/>
  <c r="U125" i="21" a="1"/>
  <c r="U125" i="21" s="1"/>
  <c r="U30" i="21" a="1"/>
  <c r="U30" i="21" s="1"/>
  <c r="U222" i="21" a="1"/>
  <c r="U222" i="21" s="1"/>
  <c r="U196" i="21" a="1"/>
  <c r="U196" i="21" s="1"/>
  <c r="U159" i="21" a="1"/>
  <c r="U159" i="21" s="1"/>
  <c r="U155" i="21" a="1"/>
  <c r="U155" i="21" s="1"/>
  <c r="U114" i="21" a="1"/>
  <c r="U114" i="21" s="1"/>
  <c r="U251" i="21" a="1"/>
  <c r="U251" i="21" s="1"/>
  <c r="U240" i="21" a="1"/>
  <c r="U240" i="21" s="1"/>
  <c r="U230" i="21" a="1"/>
  <c r="U230" i="21" s="1"/>
  <c r="U163" i="21" a="1"/>
  <c r="U163" i="21" s="1"/>
  <c r="U132" i="21" a="1"/>
  <c r="U132" i="21" s="1"/>
  <c r="U34" i="21" a="1"/>
  <c r="U34" i="21" s="1"/>
  <c r="U232" i="21" a="1"/>
  <c r="U232" i="21" s="1"/>
  <c r="U138" i="21" a="1"/>
  <c r="U138" i="21" s="1"/>
  <c r="U128" i="21" a="1"/>
  <c r="U128" i="21" s="1"/>
  <c r="U123" i="21" a="1"/>
  <c r="U123" i="21" s="1"/>
  <c r="U29" i="21" a="1"/>
  <c r="U29" i="21" s="1"/>
  <c r="U209" i="21" a="1"/>
  <c r="U209" i="21" s="1"/>
  <c r="U162" i="21" a="1"/>
  <c r="U162" i="21" s="1"/>
  <c r="U156" i="21" a="1"/>
  <c r="U156" i="21" s="1"/>
  <c r="U33" i="21" a="1"/>
  <c r="U33" i="21" s="1"/>
  <c r="U168" i="21" a="1"/>
  <c r="U168" i="21" s="1"/>
  <c r="U31" i="21" a="1"/>
  <c r="U31" i="21" s="1"/>
  <c r="U84" i="21" a="1"/>
  <c r="U84" i="21" s="1"/>
  <c r="U215" i="21" a="1"/>
  <c r="U215" i="21" s="1"/>
  <c r="U192" i="21" a="1"/>
  <c r="U192" i="21" s="1"/>
  <c r="U239" i="21" a="1"/>
  <c r="U239" i="21" s="1"/>
  <c r="U245" i="21" a="1"/>
  <c r="U245" i="21" s="1"/>
  <c r="U195" i="21" a="1"/>
  <c r="U195" i="21" s="1"/>
  <c r="U177" i="21" a="1"/>
  <c r="U177" i="21" s="1"/>
  <c r="U197" i="21" a="1"/>
  <c r="U197" i="21" s="1"/>
  <c r="U135" i="21" a="1"/>
  <c r="U135" i="21" s="1"/>
  <c r="U36" i="21" a="1"/>
  <c r="U36" i="21" s="1"/>
  <c r="U250" i="21" a="1"/>
  <c r="U250" i="21" s="1"/>
  <c r="U206" i="21" a="1"/>
  <c r="U206" i="21" s="1"/>
  <c r="U119" i="21" a="1"/>
  <c r="U119" i="21" s="1"/>
  <c r="U157" i="21" a="1"/>
  <c r="U157" i="21" s="1"/>
  <c r="U144" i="21" a="1"/>
  <c r="U144" i="21" s="1"/>
  <c r="U86" i="21" a="1"/>
  <c r="U86" i="21" s="1"/>
  <c r="U223" i="21" a="1"/>
  <c r="U223" i="21" s="1"/>
  <c r="U121" i="21" a="1"/>
  <c r="U121" i="21" s="1"/>
  <c r="U213" i="21" a="1"/>
  <c r="U213" i="21" s="1"/>
  <c r="U176" i="21" a="1"/>
  <c r="U176" i="21" s="1"/>
  <c r="U169" i="21" a="1"/>
  <c r="U169" i="21" s="1"/>
  <c r="U92" i="21" a="1"/>
  <c r="U92" i="21" s="1"/>
  <c r="U150" i="21" a="1"/>
  <c r="U150" i="21" s="1"/>
  <c r="U160" i="21" a="1"/>
  <c r="U160" i="21" s="1"/>
  <c r="U112" i="21" a="1"/>
  <c r="U112" i="21" s="1"/>
  <c r="U110" i="21" a="1"/>
  <c r="U110" i="21" s="1"/>
  <c r="U202" i="21" a="1"/>
  <c r="U202" i="21" s="1"/>
  <c r="U193" i="21" a="1"/>
  <c r="U193" i="21" s="1"/>
  <c r="U231" i="21" a="1"/>
  <c r="U231" i="21" s="1"/>
  <c r="U219" i="21" a="1"/>
  <c r="U219" i="21" s="1"/>
  <c r="U116" i="21" a="1"/>
  <c r="U116" i="21" s="1"/>
  <c r="U107" i="21" a="1"/>
  <c r="U107" i="21" s="1"/>
  <c r="U164" i="21" a="1"/>
  <c r="U164" i="21" s="1"/>
  <c r="U201" i="21" a="1"/>
  <c r="U201" i="21" s="1"/>
  <c r="U113" i="21" a="1"/>
  <c r="U113" i="21" s="1"/>
  <c r="U32" i="21" a="1"/>
  <c r="U32" i="21" s="1"/>
  <c r="U136" i="21" a="1"/>
  <c r="U136" i="21" s="1"/>
  <c r="U131" i="21" a="1"/>
  <c r="U131" i="21" s="1"/>
  <c r="U241" i="21" a="1"/>
  <c r="U241" i="21" s="1"/>
  <c r="U208" i="21" a="1"/>
  <c r="U208" i="21" s="1"/>
  <c r="U200" i="21" a="1"/>
  <c r="U200" i="21" s="1"/>
  <c r="U115" i="21" a="1"/>
  <c r="U115" i="21" s="1"/>
  <c r="U109" i="21" a="1"/>
  <c r="U109" i="21" s="1"/>
  <c r="U130" i="21" a="1"/>
  <c r="U130" i="21" s="1"/>
  <c r="U27" i="21" a="1"/>
  <c r="U27" i="21" s="1"/>
  <c r="U85" i="21" a="1"/>
  <c r="U85" i="21" s="1"/>
  <c r="U139" i="21" a="1"/>
  <c r="U139" i="21" s="1"/>
  <c r="U122" i="21" a="1"/>
  <c r="U122" i="21" s="1"/>
  <c r="U149" i="21" a="1"/>
  <c r="U149" i="21" s="1"/>
  <c r="U108" i="21" a="1"/>
  <c r="U108" i="21" s="1"/>
  <c r="U111" i="21" a="1"/>
  <c r="U111" i="21" s="1"/>
  <c r="U221" i="21" a="1"/>
  <c r="U221" i="21" s="1"/>
  <c r="U167" i="21" a="1"/>
  <c r="U167" i="21" s="1"/>
  <c r="U133" i="21" a="1"/>
  <c r="U133" i="21" s="1"/>
  <c r="U154" i="21" a="1"/>
  <c r="U154" i="21" s="1"/>
  <c r="U143" i="21" a="1"/>
  <c r="U143" i="21" s="1"/>
  <c r="U91" i="21" a="1"/>
  <c r="U91" i="21" s="1"/>
  <c r="U117" i="21" a="1"/>
  <c r="U117" i="21" s="1"/>
  <c r="U254" i="21" a="1"/>
  <c r="U254" i="21" s="1"/>
  <c r="U120" i="21" a="1"/>
  <c r="U120" i="21" s="1"/>
  <c r="U140" i="21" a="1"/>
  <c r="U140" i="21" s="1"/>
  <c r="U8" i="21" a="1"/>
  <c r="U8" i="21" s="1"/>
  <c r="U9" i="21" a="1"/>
  <c r="U9" i="21" s="1"/>
  <c r="U207" i="21" a="1"/>
  <c r="U207" i="21" s="1"/>
  <c r="U236" i="21" a="1"/>
  <c r="U236" i="21" s="1"/>
  <c r="O260" i="21"/>
  <c r="T10" i="21"/>
  <c r="T23" i="21"/>
  <c r="T11" i="21"/>
  <c r="R10" i="18"/>
  <c r="R11" i="18"/>
  <c r="R23" i="18"/>
  <c r="K90" i="18"/>
  <c r="K340" i="18" s="1"/>
  <c r="K175" i="18"/>
  <c r="K341" i="18" s="1"/>
  <c r="T235" i="21" a="1"/>
  <c r="T235" i="21" s="1"/>
  <c r="U235" i="21" a="1"/>
  <c r="U235" i="21" s="1"/>
  <c r="U88" i="21" l="1"/>
  <c r="T258" i="21"/>
  <c r="V40" i="21" a="1"/>
  <c r="V40" i="21" s="1"/>
  <c r="V43" i="21" a="1"/>
  <c r="V43" i="21" s="1"/>
  <c r="V46" i="21" a="1"/>
  <c r="V46" i="21" s="1"/>
  <c r="V49" i="21" a="1"/>
  <c r="V49" i="21" s="1"/>
  <c r="V52" i="21" a="1"/>
  <c r="V52" i="21" s="1"/>
  <c r="V55" i="21" a="1"/>
  <c r="V55" i="21" s="1"/>
  <c r="V58" i="21" a="1"/>
  <c r="V58" i="21" s="1"/>
  <c r="V61" i="21" a="1"/>
  <c r="V61" i="21" s="1"/>
  <c r="V64" i="21" a="1"/>
  <c r="V64" i="21" s="1"/>
  <c r="V67" i="21" a="1"/>
  <c r="V67" i="21" s="1"/>
  <c r="V70" i="21" a="1"/>
  <c r="V70" i="21" s="1"/>
  <c r="V73" i="21" a="1"/>
  <c r="V73" i="21" s="1"/>
  <c r="V76" i="21" a="1"/>
  <c r="V76" i="21" s="1"/>
  <c r="V79" i="21" a="1"/>
  <c r="V79" i="21" s="1"/>
  <c r="V39" i="21" a="1"/>
  <c r="V39" i="21" s="1"/>
  <c r="V42" i="21" a="1"/>
  <c r="V42" i="21" s="1"/>
  <c r="V45" i="21" a="1"/>
  <c r="V45" i="21" s="1"/>
  <c r="V48" i="21" a="1"/>
  <c r="V48" i="21" s="1"/>
  <c r="V51" i="21" a="1"/>
  <c r="V51" i="21" s="1"/>
  <c r="V54" i="21" a="1"/>
  <c r="V54" i="21" s="1"/>
  <c r="V57" i="21" a="1"/>
  <c r="V57" i="21" s="1"/>
  <c r="V60" i="21" a="1"/>
  <c r="V60" i="21" s="1"/>
  <c r="V63" i="21" a="1"/>
  <c r="V63" i="21" s="1"/>
  <c r="V66" i="21" a="1"/>
  <c r="V66" i="21" s="1"/>
  <c r="V69" i="21" a="1"/>
  <c r="V69" i="21" s="1"/>
  <c r="V72" i="21" a="1"/>
  <c r="V72" i="21" s="1"/>
  <c r="V75" i="21" a="1"/>
  <c r="V75" i="21" s="1"/>
  <c r="V78" i="21" a="1"/>
  <c r="V78" i="21" s="1"/>
  <c r="V71" i="21" a="1"/>
  <c r="V71" i="21" s="1"/>
  <c r="V74" i="21" a="1"/>
  <c r="V74" i="21" s="1"/>
  <c r="V77" i="21" a="1"/>
  <c r="V77" i="21" s="1"/>
  <c r="V80" i="21" a="1"/>
  <c r="V80" i="21" s="1"/>
  <c r="V38" i="21" a="1"/>
  <c r="V38" i="21" s="1"/>
  <c r="V44" i="21" a="1"/>
  <c r="V44" i="21" s="1"/>
  <c r="V50" i="21" a="1"/>
  <c r="V50" i="21" s="1"/>
  <c r="V56" i="21" a="1"/>
  <c r="V56" i="21" s="1"/>
  <c r="V62" i="21" a="1"/>
  <c r="V62" i="21" s="1"/>
  <c r="V41" i="21" a="1"/>
  <c r="V41" i="21" s="1"/>
  <c r="V47" i="21" a="1"/>
  <c r="V47" i="21" s="1"/>
  <c r="V53" i="21" a="1"/>
  <c r="V53" i="21" s="1"/>
  <c r="V59" i="21" a="1"/>
  <c r="V59" i="21" s="1"/>
  <c r="V65" i="21" a="1"/>
  <c r="V65" i="21" s="1"/>
  <c r="V68" i="21" a="1"/>
  <c r="V68" i="21" s="1"/>
  <c r="U58" i="22"/>
  <c r="U59" i="22" s="1"/>
  <c r="T171" i="21"/>
  <c r="T173" i="21" s="1"/>
  <c r="V53" i="22"/>
  <c r="O26" i="22"/>
  <c r="O31" i="22" s="1"/>
  <c r="O32" i="22" s="1"/>
  <c r="K342" i="18"/>
  <c r="N26" i="22" s="1"/>
  <c r="N31" i="22" s="1"/>
  <c r="N32" i="22" s="1"/>
  <c r="U11" i="21"/>
  <c r="U10" i="21"/>
  <c r="U23" i="21"/>
  <c r="V237" i="21" a="1"/>
  <c r="V237" i="21" s="1"/>
  <c r="V238" i="21" a="1"/>
  <c r="V238" i="21" s="1"/>
  <c r="V249" i="21" a="1"/>
  <c r="V249" i="21" s="1"/>
  <c r="V212" i="21" a="1"/>
  <c r="V212" i="21" s="1"/>
  <c r="V176" i="21" a="1"/>
  <c r="V176" i="21" s="1"/>
  <c r="V153" i="21" a="1"/>
  <c r="V153" i="21" s="1"/>
  <c r="V129" i="21" a="1"/>
  <c r="V129" i="21" s="1"/>
  <c r="V257" i="21" a="1"/>
  <c r="V257" i="21" s="1"/>
  <c r="V217" i="21" a="1"/>
  <c r="V217" i="21" s="1"/>
  <c r="V158" i="21" a="1"/>
  <c r="V158" i="21" s="1"/>
  <c r="V134" i="21" a="1"/>
  <c r="V134" i="21" s="1"/>
  <c r="V222" i="21" a="1"/>
  <c r="V222" i="21" s="1"/>
  <c r="V196" i="21" a="1"/>
  <c r="V196" i="21" s="1"/>
  <c r="V163" i="21" a="1"/>
  <c r="V163" i="21" s="1"/>
  <c r="V139" i="21" a="1"/>
  <c r="V139" i="21" s="1"/>
  <c r="V115" i="21" a="1"/>
  <c r="V115" i="21" s="1"/>
  <c r="V242" i="21" a="1"/>
  <c r="V242" i="21" s="1"/>
  <c r="V233" i="21" a="1"/>
  <c r="V233" i="21" s="1"/>
  <c r="V203" i="21" a="1"/>
  <c r="V203" i="21" s="1"/>
  <c r="V146" i="21" a="1"/>
  <c r="V146" i="21" s="1"/>
  <c r="V247" i="21" a="1"/>
  <c r="V247" i="21" s="1"/>
  <c r="V210" i="21" a="1"/>
  <c r="V210" i="21" s="1"/>
  <c r="V151" i="21" a="1"/>
  <c r="V151" i="21" s="1"/>
  <c r="V127" i="21" a="1"/>
  <c r="V127" i="21" s="1"/>
  <c r="V254" i="21" a="1"/>
  <c r="V254" i="21" s="1"/>
  <c r="V215" i="21" a="1"/>
  <c r="V215" i="21" s="1"/>
  <c r="V156" i="21" a="1"/>
  <c r="V156" i="21" s="1"/>
  <c r="V132" i="21" a="1"/>
  <c r="V132" i="21" s="1"/>
  <c r="V229" i="21" a="1"/>
  <c r="V229" i="21" s="1"/>
  <c r="V199" i="21" a="1"/>
  <c r="V199" i="21" s="1"/>
  <c r="V166" i="21" a="1"/>
  <c r="V166" i="21" s="1"/>
  <c r="V142" i="21" a="1"/>
  <c r="V142" i="21" s="1"/>
  <c r="V243" i="21" a="1"/>
  <c r="V243" i="21" s="1"/>
  <c r="V204" i="21" a="1"/>
  <c r="V204" i="21" s="1"/>
  <c r="V147" i="21" a="1"/>
  <c r="V147" i="21" s="1"/>
  <c r="V123" i="21" a="1"/>
  <c r="V123" i="21" s="1"/>
  <c r="V248" i="21" a="1"/>
  <c r="V248" i="21" s="1"/>
  <c r="V211" i="21" a="1"/>
  <c r="V211" i="21" s="1"/>
  <c r="V152" i="21" a="1"/>
  <c r="V152" i="21" s="1"/>
  <c r="V255" i="21" a="1"/>
  <c r="V255" i="21" s="1"/>
  <c r="V216" i="21" a="1"/>
  <c r="V216" i="21" s="1"/>
  <c r="V157" i="21" a="1"/>
  <c r="V157" i="21" s="1"/>
  <c r="V133" i="21" a="1"/>
  <c r="V133" i="21" s="1"/>
  <c r="V234" i="21" a="1"/>
  <c r="V234" i="21" s="1"/>
  <c r="V126" i="21" a="1"/>
  <c r="V126" i="21" s="1"/>
  <c r="V118" i="21" a="1"/>
  <c r="V118" i="21" s="1"/>
  <c r="V33" i="21" a="1"/>
  <c r="V33" i="21" s="1"/>
  <c r="V250" i="21" a="1"/>
  <c r="V250" i="21" s="1"/>
  <c r="V154" i="21" a="1"/>
  <c r="V154" i="21" s="1"/>
  <c r="V150" i="21" a="1"/>
  <c r="V150" i="21" s="1"/>
  <c r="V121" i="21" a="1"/>
  <c r="V121" i="21" s="1"/>
  <c r="V111" i="21" a="1"/>
  <c r="V111" i="21" s="1"/>
  <c r="V28" i="21" a="1"/>
  <c r="V28" i="21" s="1"/>
  <c r="V149" i="21" a="1"/>
  <c r="V149" i="21" s="1"/>
  <c r="V122" i="21" a="1"/>
  <c r="V122" i="21" s="1"/>
  <c r="V108" i="21" a="1"/>
  <c r="V108" i="21" s="1"/>
  <c r="V31" i="21" a="1"/>
  <c r="V31" i="21" s="1"/>
  <c r="V218" i="21" a="1"/>
  <c r="V218" i="21" s="1"/>
  <c r="V214" i="21" a="1"/>
  <c r="V214" i="21" s="1"/>
  <c r="V125" i="21" a="1"/>
  <c r="V125" i="21" s="1"/>
  <c r="V35" i="21" a="1"/>
  <c r="V35" i="21" s="1"/>
  <c r="V192" i="21" a="1"/>
  <c r="V192" i="21" s="1"/>
  <c r="V130" i="21" a="1"/>
  <c r="V130" i="21" s="1"/>
  <c r="V120" i="21" a="1"/>
  <c r="V120" i="21" s="1"/>
  <c r="V117" i="21" a="1"/>
  <c r="V117" i="21" s="1"/>
  <c r="V109" i="21" a="1"/>
  <c r="V109" i="21" s="1"/>
  <c r="V30" i="21" a="1"/>
  <c r="V30" i="21" s="1"/>
  <c r="V251" i="21" a="1"/>
  <c r="V251" i="21" s="1"/>
  <c r="V240" i="21" a="1"/>
  <c r="V240" i="21" s="1"/>
  <c r="V230" i="21" a="1"/>
  <c r="V230" i="21" s="1"/>
  <c r="V232" i="21" a="1"/>
  <c r="V232" i="21" s="1"/>
  <c r="V224" i="21" a="1"/>
  <c r="V224" i="21" s="1"/>
  <c r="V194" i="21" a="1"/>
  <c r="V194" i="21" s="1"/>
  <c r="V138" i="21" a="1"/>
  <c r="V138" i="21" s="1"/>
  <c r="V128" i="21" a="1"/>
  <c r="V128" i="21" s="1"/>
  <c r="V200" i="21" a="1"/>
  <c r="V200" i="21" s="1"/>
  <c r="V161" i="21" a="1"/>
  <c r="V161" i="21" s="1"/>
  <c r="V144" i="21" a="1"/>
  <c r="V144" i="21" s="1"/>
  <c r="V140" i="21" a="1"/>
  <c r="V140" i="21" s="1"/>
  <c r="V136" i="21" a="1"/>
  <c r="V136" i="21" s="1"/>
  <c r="V34" i="21" a="1"/>
  <c r="V34" i="21" s="1"/>
  <c r="V168" i="21" a="1"/>
  <c r="V168" i="21" s="1"/>
  <c r="V165" i="21" a="1"/>
  <c r="V165" i="21" s="1"/>
  <c r="V27" i="21" a="1"/>
  <c r="V27" i="21" s="1"/>
  <c r="V91" i="21" a="1"/>
  <c r="V91" i="21" s="1"/>
  <c r="V143" i="21" a="1"/>
  <c r="V143" i="21" s="1"/>
  <c r="V239" i="21" a="1"/>
  <c r="V239" i="21" s="1"/>
  <c r="V245" i="21" a="1"/>
  <c r="V245" i="21" s="1"/>
  <c r="V198" i="21" a="1"/>
  <c r="V198" i="21" s="1"/>
  <c r="V195" i="21" a="1"/>
  <c r="V195" i="21" s="1"/>
  <c r="V201" i="21" a="1"/>
  <c r="V201" i="21" s="1"/>
  <c r="V235" i="21" a="1"/>
  <c r="V235" i="21" s="1"/>
  <c r="V148" i="21" a="1"/>
  <c r="V148" i="21" s="1"/>
  <c r="V145" i="21" a="1"/>
  <c r="V145" i="21" s="1"/>
  <c r="V206" i="21" a="1"/>
  <c r="V206" i="21" s="1"/>
  <c r="V119" i="21" a="1"/>
  <c r="V119" i="21" s="1"/>
  <c r="V32" i="21" a="1"/>
  <c r="V32" i="21" s="1"/>
  <c r="V36" i="21" a="1"/>
  <c r="V36" i="21" s="1"/>
  <c r="V223" i="21" a="1"/>
  <c r="V223" i="21" s="1"/>
  <c r="V220" i="21" a="1"/>
  <c r="V220" i="21" s="1"/>
  <c r="V213" i="21" a="1"/>
  <c r="V213" i="21" s="1"/>
  <c r="V169" i="21" a="1"/>
  <c r="V169" i="21" s="1"/>
  <c r="V160" i="21" a="1"/>
  <c r="V160" i="21" s="1"/>
  <c r="V114" i="21" a="1"/>
  <c r="V114" i="21" s="1"/>
  <c r="V112" i="21" a="1"/>
  <c r="V112" i="21" s="1"/>
  <c r="V110" i="21" a="1"/>
  <c r="V110" i="21" s="1"/>
  <c r="V141" i="21" a="1"/>
  <c r="V141" i="21" s="1"/>
  <c r="V92" i="21" a="1"/>
  <c r="V92" i="21" s="1"/>
  <c r="V131" i="21" a="1"/>
  <c r="V131" i="21" s="1"/>
  <c r="V116" i="21" a="1"/>
  <c r="V116" i="21" s="1"/>
  <c r="V246" i="21" a="1"/>
  <c r="V246" i="21" s="1"/>
  <c r="V202" i="21" a="1"/>
  <c r="V202" i="21" s="1"/>
  <c r="V193" i="21" a="1"/>
  <c r="V193" i="21" s="1"/>
  <c r="V219" i="21" a="1"/>
  <c r="V219" i="21" s="1"/>
  <c r="V159" i="21" a="1"/>
  <c r="V159" i="21" s="1"/>
  <c r="V137" i="21" a="1"/>
  <c r="V137" i="21" s="1"/>
  <c r="V124" i="21" a="1"/>
  <c r="V124" i="21" s="1"/>
  <c r="V107" i="21" a="1"/>
  <c r="V107" i="21" s="1"/>
  <c r="V113" i="21" a="1"/>
  <c r="V113" i="21" s="1"/>
  <c r="V29" i="21" a="1"/>
  <c r="V29" i="21" s="1"/>
  <c r="V84" i="21" a="1"/>
  <c r="V84" i="21" s="1"/>
  <c r="V86" i="21" a="1"/>
  <c r="V86" i="21" s="1"/>
  <c r="V241" i="21" a="1"/>
  <c r="V241" i="21" s="1"/>
  <c r="V209" i="21" a="1"/>
  <c r="V209" i="21" s="1"/>
  <c r="V164" i="21" a="1"/>
  <c r="V164" i="21" s="1"/>
  <c r="V135" i="21" a="1"/>
  <c r="V135" i="21" s="1"/>
  <c r="V162" i="21" a="1"/>
  <c r="V162" i="21" s="1"/>
  <c r="V85" i="21" a="1"/>
  <c r="V85" i="21" s="1"/>
  <c r="V205" i="21" a="1"/>
  <c r="V205" i="21" s="1"/>
  <c r="V155" i="21" a="1"/>
  <c r="V155" i="21" s="1"/>
  <c r="V177" i="21" a="1"/>
  <c r="V177" i="21" s="1"/>
  <c r="V221" i="21" a="1"/>
  <c r="V221" i="21" s="1"/>
  <c r="V167" i="21" a="1"/>
  <c r="V167" i="21" s="1"/>
  <c r="V197" i="21" a="1"/>
  <c r="V197" i="21" s="1"/>
  <c r="V208" i="21" a="1"/>
  <c r="V208" i="21" s="1"/>
  <c r="V244" i="21" a="1"/>
  <c r="V244" i="21" s="1"/>
  <c r="V231" i="21" a="1"/>
  <c r="V231" i="21" s="1"/>
  <c r="V8" i="21" a="1"/>
  <c r="V8" i="21" s="1"/>
  <c r="V9" i="21" a="1"/>
  <c r="V9" i="21" s="1"/>
  <c r="V236" i="21" a="1"/>
  <c r="V236" i="21" s="1"/>
  <c r="V207" i="21" a="1"/>
  <c r="V207" i="21" s="1"/>
  <c r="P260" i="21"/>
  <c r="U179" i="21"/>
  <c r="U191" i="21"/>
  <c r="U258" i="21" s="1"/>
  <c r="U178" i="21"/>
  <c r="U93" i="21"/>
  <c r="U94" i="21"/>
  <c r="U106" i="21"/>
  <c r="U172" i="21" s="1"/>
  <c r="L90" i="18"/>
  <c r="L340" i="18" s="1"/>
  <c r="L175" i="18"/>
  <c r="L341" i="18" s="1"/>
  <c r="V88" i="21" l="1"/>
  <c r="W40" i="21" a="1"/>
  <c r="W40" i="21" s="1"/>
  <c r="W43" i="21" a="1"/>
  <c r="W43" i="21" s="1"/>
  <c r="W46" i="21" a="1"/>
  <c r="W46" i="21" s="1"/>
  <c r="W49" i="21" a="1"/>
  <c r="W49" i="21" s="1"/>
  <c r="W52" i="21" a="1"/>
  <c r="W52" i="21" s="1"/>
  <c r="W55" i="21" a="1"/>
  <c r="W55" i="21" s="1"/>
  <c r="W58" i="21" a="1"/>
  <c r="W58" i="21" s="1"/>
  <c r="W61" i="21" a="1"/>
  <c r="W61" i="21" s="1"/>
  <c r="W64" i="21" a="1"/>
  <c r="W64" i="21" s="1"/>
  <c r="W67" i="21" a="1"/>
  <c r="W67" i="21" s="1"/>
  <c r="W70" i="21" a="1"/>
  <c r="W70" i="21" s="1"/>
  <c r="W73" i="21" a="1"/>
  <c r="W73" i="21" s="1"/>
  <c r="W76" i="21" a="1"/>
  <c r="W76" i="21" s="1"/>
  <c r="W79" i="21" a="1"/>
  <c r="W79" i="21" s="1"/>
  <c r="W39" i="21" a="1"/>
  <c r="W39" i="21" s="1"/>
  <c r="W42" i="21" a="1"/>
  <c r="W42" i="21" s="1"/>
  <c r="W45" i="21" a="1"/>
  <c r="W45" i="21" s="1"/>
  <c r="W48" i="21" a="1"/>
  <c r="W48" i="21" s="1"/>
  <c r="W51" i="21" a="1"/>
  <c r="W51" i="21" s="1"/>
  <c r="W54" i="21" a="1"/>
  <c r="W54" i="21" s="1"/>
  <c r="W57" i="21" a="1"/>
  <c r="W57" i="21" s="1"/>
  <c r="W60" i="21" a="1"/>
  <c r="W60" i="21" s="1"/>
  <c r="W68" i="21" a="1"/>
  <c r="W68" i="21" s="1"/>
  <c r="W71" i="21" a="1"/>
  <c r="W71" i="21" s="1"/>
  <c r="W74" i="21" a="1"/>
  <c r="W74" i="21" s="1"/>
  <c r="W63" i="21" a="1"/>
  <c r="W63" i="21" s="1"/>
  <c r="W77" i="21" a="1"/>
  <c r="W77" i="21" s="1"/>
  <c r="W66" i="21" a="1"/>
  <c r="W66" i="21" s="1"/>
  <c r="W80" i="21" a="1"/>
  <c r="W80" i="21" s="1"/>
  <c r="W69" i="21" a="1"/>
  <c r="W69" i="21" s="1"/>
  <c r="W72" i="21" a="1"/>
  <c r="W72" i="21" s="1"/>
  <c r="W75" i="21" a="1"/>
  <c r="W75" i="21" s="1"/>
  <c r="W78" i="21" a="1"/>
  <c r="W78" i="21" s="1"/>
  <c r="W38" i="21" a="1"/>
  <c r="W38" i="21" s="1"/>
  <c r="W41" i="21" a="1"/>
  <c r="W41" i="21" s="1"/>
  <c r="W44" i="21" a="1"/>
  <c r="W44" i="21" s="1"/>
  <c r="W47" i="21" a="1"/>
  <c r="W47" i="21" s="1"/>
  <c r="W50" i="21" a="1"/>
  <c r="W50" i="21" s="1"/>
  <c r="W53" i="21" a="1"/>
  <c r="W53" i="21" s="1"/>
  <c r="W56" i="21" a="1"/>
  <c r="W56" i="21" s="1"/>
  <c r="W59" i="21" a="1"/>
  <c r="W59" i="21" s="1"/>
  <c r="W62" i="21" a="1"/>
  <c r="W62" i="21" s="1"/>
  <c r="W65" i="21" a="1"/>
  <c r="W65" i="21" s="1"/>
  <c r="V58" i="22"/>
  <c r="V59" i="22" s="1"/>
  <c r="U171" i="21"/>
  <c r="U173" i="21" s="1"/>
  <c r="W53" i="22"/>
  <c r="V179" i="21"/>
  <c r="V191" i="21"/>
  <c r="V258" i="21" s="1"/>
  <c r="V178" i="21"/>
  <c r="W238" i="21" a="1"/>
  <c r="W238" i="21" s="1"/>
  <c r="W237" i="21" a="1"/>
  <c r="W237" i="21" s="1"/>
  <c r="W257" i="21" a="1"/>
  <c r="W257" i="21" s="1"/>
  <c r="W217" i="21" a="1"/>
  <c r="W217" i="21" s="1"/>
  <c r="W158" i="21" a="1"/>
  <c r="W158" i="21" s="1"/>
  <c r="W134" i="21" a="1"/>
  <c r="W134" i="21" s="1"/>
  <c r="W222" i="21" a="1"/>
  <c r="W222" i="21" s="1"/>
  <c r="W196" i="21" a="1"/>
  <c r="W196" i="21" s="1"/>
  <c r="W176" i="21" a="1"/>
  <c r="W176" i="21" s="1"/>
  <c r="W163" i="21" a="1"/>
  <c r="W163" i="21" s="1"/>
  <c r="W139" i="21" a="1"/>
  <c r="W139" i="21" s="1"/>
  <c r="W115" i="21" a="1"/>
  <c r="W115" i="21" s="1"/>
  <c r="W240" i="21" a="1"/>
  <c r="W240" i="21" s="1"/>
  <c r="W231" i="21" a="1"/>
  <c r="W231" i="21" s="1"/>
  <c r="W201" i="21" a="1"/>
  <c r="W201" i="21" s="1"/>
  <c r="W168" i="21" a="1"/>
  <c r="W168" i="21" s="1"/>
  <c r="W144" i="21" a="1"/>
  <c r="W144" i="21" s="1"/>
  <c r="W120" i="21" a="1"/>
  <c r="W120" i="21" s="1"/>
  <c r="W251" i="21" a="1"/>
  <c r="W251" i="21" s="1"/>
  <c r="W247" i="21" a="1"/>
  <c r="W247" i="21" s="1"/>
  <c r="W210" i="21" a="1"/>
  <c r="W210" i="21" s="1"/>
  <c r="W151" i="21" a="1"/>
  <c r="W151" i="21" s="1"/>
  <c r="W254" i="21" a="1"/>
  <c r="W254" i="21" s="1"/>
  <c r="W215" i="21" a="1"/>
  <c r="W215" i="21" s="1"/>
  <c r="W156" i="21" a="1"/>
  <c r="W156" i="21" s="1"/>
  <c r="W132" i="21" a="1"/>
  <c r="W132" i="21" s="1"/>
  <c r="W220" i="21" a="1"/>
  <c r="W220" i="21" s="1"/>
  <c r="W194" i="21" a="1"/>
  <c r="W194" i="21" s="1"/>
  <c r="W161" i="21" a="1"/>
  <c r="W161" i="21" s="1"/>
  <c r="W137" i="21" a="1"/>
  <c r="W137" i="21" s="1"/>
  <c r="W243" i="21" a="1"/>
  <c r="W243" i="21" s="1"/>
  <c r="W204" i="21" a="1"/>
  <c r="W204" i="21" s="1"/>
  <c r="W147" i="21" a="1"/>
  <c r="W147" i="21" s="1"/>
  <c r="W123" i="21" a="1"/>
  <c r="W123" i="21" s="1"/>
  <c r="W248" i="21" a="1"/>
  <c r="W248" i="21" s="1"/>
  <c r="W211" i="21" a="1"/>
  <c r="W211" i="21" s="1"/>
  <c r="W152" i="21" a="1"/>
  <c r="W152" i="21" s="1"/>
  <c r="W128" i="21" a="1"/>
  <c r="W128" i="21" s="1"/>
  <c r="W255" i="21" a="1"/>
  <c r="W255" i="21" s="1"/>
  <c r="W216" i="21" a="1"/>
  <c r="W216" i="21" s="1"/>
  <c r="W157" i="21" a="1"/>
  <c r="W157" i="21" s="1"/>
  <c r="W133" i="21" a="1"/>
  <c r="W133" i="21" s="1"/>
  <c r="W221" i="21" a="1"/>
  <c r="W221" i="21" s="1"/>
  <c r="W195" i="21" a="1"/>
  <c r="W195" i="21" s="1"/>
  <c r="W162" i="21" a="1"/>
  <c r="W162" i="21" s="1"/>
  <c r="W138" i="21" a="1"/>
  <c r="W138" i="21" s="1"/>
  <c r="W250" i="21" a="1"/>
  <c r="W250" i="21" s="1"/>
  <c r="W154" i="21" a="1"/>
  <c r="W154" i="21" s="1"/>
  <c r="W150" i="21" a="1"/>
  <c r="W150" i="21" s="1"/>
  <c r="W121" i="21" a="1"/>
  <c r="W121" i="21" s="1"/>
  <c r="W111" i="21" a="1"/>
  <c r="W111" i="21" s="1"/>
  <c r="W33" i="21" a="1"/>
  <c r="W33" i="21" s="1"/>
  <c r="W212" i="21" a="1"/>
  <c r="W212" i="21" s="1"/>
  <c r="W113" i="21" a="1"/>
  <c r="W113" i="21" s="1"/>
  <c r="W36" i="21" a="1"/>
  <c r="W36" i="21" s="1"/>
  <c r="W153" i="21" a="1"/>
  <c r="W153" i="21" s="1"/>
  <c r="W192" i="21" a="1"/>
  <c r="W192" i="21" s="1"/>
  <c r="W130" i="21" a="1"/>
  <c r="W130" i="21" s="1"/>
  <c r="W117" i="21" a="1"/>
  <c r="W117" i="21" s="1"/>
  <c r="W109" i="21" a="1"/>
  <c r="W109" i="21" s="1"/>
  <c r="W159" i="21" a="1"/>
  <c r="W159" i="21" s="1"/>
  <c r="W155" i="21" a="1"/>
  <c r="W155" i="21" s="1"/>
  <c r="W114" i="21" a="1"/>
  <c r="W114" i="21" s="1"/>
  <c r="W35" i="21" a="1"/>
  <c r="W35" i="21" s="1"/>
  <c r="W232" i="21" a="1"/>
  <c r="W232" i="21" s="1"/>
  <c r="W224" i="21" a="1"/>
  <c r="W224" i="21" s="1"/>
  <c r="W200" i="21" a="1"/>
  <c r="W200" i="21" s="1"/>
  <c r="W140" i="21" a="1"/>
  <c r="W140" i="21" s="1"/>
  <c r="W136" i="21" a="1"/>
  <c r="W136" i="21" s="1"/>
  <c r="W244" i="21" a="1"/>
  <c r="W244" i="21" s="1"/>
  <c r="W235" i="21" a="1"/>
  <c r="W235" i="21" s="1"/>
  <c r="W202" i="21" a="1"/>
  <c r="W202" i="21" s="1"/>
  <c r="W198" i="21" a="1"/>
  <c r="W198" i="21" s="1"/>
  <c r="W167" i="21" a="1"/>
  <c r="W167" i="21" s="1"/>
  <c r="W110" i="21" a="1"/>
  <c r="W110" i="21" s="1"/>
  <c r="W249" i="21" a="1"/>
  <c r="W249" i="21" s="1"/>
  <c r="W143" i="21" a="1"/>
  <c r="W143" i="21" s="1"/>
  <c r="W29" i="21" a="1"/>
  <c r="W29" i="21" s="1"/>
  <c r="W245" i="21" a="1"/>
  <c r="W245" i="21" s="1"/>
  <c r="W242" i="21" a="1"/>
  <c r="W242" i="21" s="1"/>
  <c r="W239" i="21" a="1"/>
  <c r="W239" i="21" s="1"/>
  <c r="W229" i="21" a="1"/>
  <c r="W229" i="21" s="1"/>
  <c r="W146" i="21" a="1"/>
  <c r="W146" i="21" s="1"/>
  <c r="W125" i="21" a="1"/>
  <c r="W125" i="21" s="1"/>
  <c r="W27" i="21" a="1"/>
  <c r="W27" i="21" s="1"/>
  <c r="W91" i="21" a="1"/>
  <c r="W91" i="21" s="1"/>
  <c r="W241" i="21" a="1"/>
  <c r="W241" i="21" s="1"/>
  <c r="W129" i="21" a="1"/>
  <c r="W129" i="21" s="1"/>
  <c r="W124" i="21" a="1"/>
  <c r="W124" i="21" s="1"/>
  <c r="W234" i="21" a="1"/>
  <c r="W234" i="21" s="1"/>
  <c r="W30" i="21" a="1"/>
  <c r="W30" i="21" s="1"/>
  <c r="W223" i="21" a="1"/>
  <c r="W223" i="21" s="1"/>
  <c r="W32" i="21" a="1"/>
  <c r="W32" i="21" s="1"/>
  <c r="W213" i="21" a="1"/>
  <c r="W213" i="21" s="1"/>
  <c r="W203" i="21" a="1"/>
  <c r="W203" i="21" s="1"/>
  <c r="W169" i="21" a="1"/>
  <c r="W169" i="21" s="1"/>
  <c r="W126" i="21" a="1"/>
  <c r="W126" i="21" s="1"/>
  <c r="W160" i="21" a="1"/>
  <c r="W160" i="21" s="1"/>
  <c r="W112" i="21" a="1"/>
  <c r="W112" i="21" s="1"/>
  <c r="W230" i="21" a="1"/>
  <c r="W230" i="21" s="1"/>
  <c r="W166" i="21" a="1"/>
  <c r="W166" i="21" s="1"/>
  <c r="W141" i="21" a="1"/>
  <c r="W141" i="21" s="1"/>
  <c r="W86" i="21" a="1"/>
  <c r="W86" i="21" s="1"/>
  <c r="W131" i="21" a="1"/>
  <c r="W131" i="21" s="1"/>
  <c r="W116" i="21" a="1"/>
  <c r="W116" i="21" s="1"/>
  <c r="W246" i="21" a="1"/>
  <c r="W246" i="21" s="1"/>
  <c r="W233" i="21" a="1"/>
  <c r="W233" i="21" s="1"/>
  <c r="W193" i="21" a="1"/>
  <c r="W193" i="21" s="1"/>
  <c r="W108" i="21" a="1"/>
  <c r="W108" i="21" s="1"/>
  <c r="W92" i="21" a="1"/>
  <c r="W92" i="21" s="1"/>
  <c r="W199" i="21" a="1"/>
  <c r="W199" i="21" s="1"/>
  <c r="W219" i="21" a="1"/>
  <c r="W219" i="21" s="1"/>
  <c r="W209" i="21" a="1"/>
  <c r="W209" i="21" s="1"/>
  <c r="W205" i="21" a="1"/>
  <c r="W205" i="21" s="1"/>
  <c r="W165" i="21" a="1"/>
  <c r="W165" i="21" s="1"/>
  <c r="W142" i="21" a="1"/>
  <c r="W142" i="21" s="1"/>
  <c r="W218" i="21" a="1"/>
  <c r="W218" i="21" s="1"/>
  <c r="W84" i="21" a="1"/>
  <c r="W84" i="21" s="1"/>
  <c r="W164" i="21" a="1"/>
  <c r="W164" i="21" s="1"/>
  <c r="W135" i="21" a="1"/>
  <c r="W135" i="21" s="1"/>
  <c r="W145" i="21" a="1"/>
  <c r="W145" i="21" s="1"/>
  <c r="W118" i="21" a="1"/>
  <c r="W118" i="21" s="1"/>
  <c r="W206" i="21" a="1"/>
  <c r="W206" i="21" s="1"/>
  <c r="W122" i="21" a="1"/>
  <c r="W122" i="21" s="1"/>
  <c r="W149" i="21" a="1"/>
  <c r="W149" i="21" s="1"/>
  <c r="W85" i="21" a="1"/>
  <c r="W85" i="21" s="1"/>
  <c r="W214" i="21" a="1"/>
  <c r="W214" i="21" s="1"/>
  <c r="W177" i="21" a="1"/>
  <c r="W177" i="21" s="1"/>
  <c r="W31" i="21" a="1"/>
  <c r="W31" i="21" s="1"/>
  <c r="W34" i="21" a="1"/>
  <c r="W34" i="21" s="1"/>
  <c r="W197" i="21" a="1"/>
  <c r="W197" i="21" s="1"/>
  <c r="W208" i="21" a="1"/>
  <c r="W208" i="21" s="1"/>
  <c r="W127" i="21" a="1"/>
  <c r="W127" i="21" s="1"/>
  <c r="W148" i="21" a="1"/>
  <c r="W148" i="21" s="1"/>
  <c r="W28" i="21" a="1"/>
  <c r="W28" i="21" s="1"/>
  <c r="W119" i="21" a="1"/>
  <c r="W119" i="21" s="1"/>
  <c r="W107" i="21" a="1"/>
  <c r="W107" i="21" s="1"/>
  <c r="W8" i="21" a="1"/>
  <c r="W8" i="21" s="1"/>
  <c r="W9" i="21" a="1"/>
  <c r="W9" i="21" s="1"/>
  <c r="Q260" i="21"/>
  <c r="W207" i="21" a="1"/>
  <c r="W207" i="21" s="1"/>
  <c r="W236" i="21" a="1"/>
  <c r="W236" i="21" s="1"/>
  <c r="V11" i="21"/>
  <c r="V10" i="21"/>
  <c r="V23" i="21"/>
  <c r="V106" i="21"/>
  <c r="V172" i="21" s="1"/>
  <c r="V93" i="21"/>
  <c r="V94" i="21"/>
  <c r="M90" i="18"/>
  <c r="M340" i="18" s="1"/>
  <c r="M175" i="18"/>
  <c r="M341" i="18" s="1"/>
  <c r="L342" i="18"/>
  <c r="K344" i="18" l="1"/>
  <c r="P26" i="22" s="1"/>
  <c r="P31" i="22" s="1"/>
  <c r="P32" i="22" s="1"/>
  <c r="W88" i="21"/>
  <c r="X39" i="21" a="1"/>
  <c r="X39" i="21" s="1"/>
  <c r="X42" i="21" a="1"/>
  <c r="X42" i="21" s="1"/>
  <c r="X45" i="21" a="1"/>
  <c r="X45" i="21" s="1"/>
  <c r="X48" i="21" a="1"/>
  <c r="X48" i="21" s="1"/>
  <c r="X51" i="21" a="1"/>
  <c r="X51" i="21" s="1"/>
  <c r="X54" i="21" a="1"/>
  <c r="X54" i="21" s="1"/>
  <c r="X57" i="21" a="1"/>
  <c r="X57" i="21" s="1"/>
  <c r="X60" i="21" a="1"/>
  <c r="X60" i="21" s="1"/>
  <c r="X63" i="21" a="1"/>
  <c r="X63" i="21" s="1"/>
  <c r="X66" i="21" a="1"/>
  <c r="X66" i="21" s="1"/>
  <c r="X69" i="21" a="1"/>
  <c r="X69" i="21" s="1"/>
  <c r="X72" i="21" a="1"/>
  <c r="X72" i="21" s="1"/>
  <c r="X75" i="21" a="1"/>
  <c r="X75" i="21" s="1"/>
  <c r="X78" i="21" a="1"/>
  <c r="X78" i="21" s="1"/>
  <c r="X40" i="21" a="1"/>
  <c r="X40" i="21" s="1"/>
  <c r="X43" i="21" a="1"/>
  <c r="X43" i="21" s="1"/>
  <c r="X46" i="21" a="1"/>
  <c r="X46" i="21" s="1"/>
  <c r="X49" i="21" a="1"/>
  <c r="X49" i="21" s="1"/>
  <c r="X52" i="21" a="1"/>
  <c r="X52" i="21" s="1"/>
  <c r="X55" i="21" a="1"/>
  <c r="X55" i="21" s="1"/>
  <c r="X58" i="21" a="1"/>
  <c r="X58" i="21" s="1"/>
  <c r="X61" i="21" a="1"/>
  <c r="X61" i="21" s="1"/>
  <c r="X64" i="21" a="1"/>
  <c r="X64" i="21" s="1"/>
  <c r="X67" i="21" a="1"/>
  <c r="X67" i="21" s="1"/>
  <c r="X70" i="21" a="1"/>
  <c r="X70" i="21" s="1"/>
  <c r="X73" i="21" a="1"/>
  <c r="X73" i="21" s="1"/>
  <c r="X76" i="21" a="1"/>
  <c r="X76" i="21" s="1"/>
  <c r="X79" i="21" a="1"/>
  <c r="X79" i="21" s="1"/>
  <c r="X68" i="21" a="1"/>
  <c r="X68" i="21" s="1"/>
  <c r="X71" i="21" a="1"/>
  <c r="X71" i="21" s="1"/>
  <c r="X74" i="21" a="1"/>
  <c r="X74" i="21" s="1"/>
  <c r="X77" i="21" a="1"/>
  <c r="X77" i="21" s="1"/>
  <c r="X80" i="21" a="1"/>
  <c r="X80" i="21" s="1"/>
  <c r="X38" i="21" a="1"/>
  <c r="X38" i="21" s="1"/>
  <c r="X41" i="21" a="1"/>
  <c r="X41" i="21" s="1"/>
  <c r="X44" i="21" a="1"/>
  <c r="X44" i="21" s="1"/>
  <c r="X47" i="21" a="1"/>
  <c r="X47" i="21" s="1"/>
  <c r="X50" i="21" a="1"/>
  <c r="X50" i="21" s="1"/>
  <c r="X53" i="21" a="1"/>
  <c r="X53" i="21" s="1"/>
  <c r="X56" i="21" a="1"/>
  <c r="X56" i="21" s="1"/>
  <c r="X59" i="21" a="1"/>
  <c r="X59" i="21" s="1"/>
  <c r="X62" i="21" a="1"/>
  <c r="X62" i="21" s="1"/>
  <c r="X65" i="21" a="1"/>
  <c r="X65" i="21" s="1"/>
  <c r="W58" i="22"/>
  <c r="W59" i="22" s="1"/>
  <c r="V171" i="21"/>
  <c r="V173" i="21" s="1"/>
  <c r="X53" i="22"/>
  <c r="W179" i="21"/>
  <c r="W178" i="21"/>
  <c r="W191" i="21"/>
  <c r="W258" i="21" s="1"/>
  <c r="W93" i="21"/>
  <c r="W106" i="21"/>
  <c r="W172" i="21" s="1"/>
  <c r="W94" i="21"/>
  <c r="X238" i="21" a="1"/>
  <c r="X238" i="21" s="1"/>
  <c r="X237" i="21" a="1"/>
  <c r="X237" i="21" s="1"/>
  <c r="X222" i="21" a="1"/>
  <c r="X222" i="21" s="1"/>
  <c r="X196" i="21" a="1"/>
  <c r="X196" i="21" s="1"/>
  <c r="X163" i="21" a="1"/>
  <c r="X163" i="21" s="1"/>
  <c r="X139" i="21" a="1"/>
  <c r="X139" i="21" s="1"/>
  <c r="X115" i="21" a="1"/>
  <c r="X115" i="21" s="1"/>
  <c r="X240" i="21" a="1"/>
  <c r="X240" i="21" s="1"/>
  <c r="X231" i="21" a="1"/>
  <c r="X231" i="21" s="1"/>
  <c r="X201" i="21" a="1"/>
  <c r="X201" i="21" s="1"/>
  <c r="X168" i="21" a="1"/>
  <c r="X168" i="21" s="1"/>
  <c r="X144" i="21" a="1"/>
  <c r="X144" i="21" s="1"/>
  <c r="X120" i="21" a="1"/>
  <c r="X120" i="21" s="1"/>
  <c r="X245" i="21" a="1"/>
  <c r="X245" i="21" s="1"/>
  <c r="X208" i="21" a="1"/>
  <c r="X208" i="21" s="1"/>
  <c r="X206" i="21" a="1"/>
  <c r="X206" i="21" s="1"/>
  <c r="X176" i="21" a="1"/>
  <c r="X176" i="21" s="1"/>
  <c r="X149" i="21" a="1"/>
  <c r="X149" i="21" s="1"/>
  <c r="X125" i="21" a="1"/>
  <c r="X125" i="21" s="1"/>
  <c r="X254" i="21" a="1"/>
  <c r="X254" i="21" s="1"/>
  <c r="X215" i="21" a="1"/>
  <c r="X215" i="21" s="1"/>
  <c r="X156" i="21" a="1"/>
  <c r="X156" i="21" s="1"/>
  <c r="X220" i="21" a="1"/>
  <c r="X220" i="21" s="1"/>
  <c r="X194" i="21" a="1"/>
  <c r="X194" i="21" s="1"/>
  <c r="X161" i="21" a="1"/>
  <c r="X161" i="21" s="1"/>
  <c r="X137" i="21" a="1"/>
  <c r="X137" i="21" s="1"/>
  <c r="X236" i="21" a="1"/>
  <c r="X236" i="21" s="1"/>
  <c r="X229" i="21" a="1"/>
  <c r="X229" i="21" s="1"/>
  <c r="X199" i="21" a="1"/>
  <c r="X199" i="21" s="1"/>
  <c r="X166" i="21" a="1"/>
  <c r="X166" i="21" s="1"/>
  <c r="X142" i="21" a="1"/>
  <c r="X142" i="21" s="1"/>
  <c r="X248" i="21" a="1"/>
  <c r="X248" i="21" s="1"/>
  <c r="X211" i="21" a="1"/>
  <c r="X211" i="21" s="1"/>
  <c r="X152" i="21" a="1"/>
  <c r="X152" i="21" s="1"/>
  <c r="X128" i="21" a="1"/>
  <c r="X128" i="21" s="1"/>
  <c r="X255" i="21" a="1"/>
  <c r="X255" i="21" s="1"/>
  <c r="X216" i="21" a="1"/>
  <c r="X216" i="21" s="1"/>
  <c r="X157" i="21" a="1"/>
  <c r="X157" i="21" s="1"/>
  <c r="X133" i="21" a="1"/>
  <c r="X133" i="21" s="1"/>
  <c r="X221" i="21" a="1"/>
  <c r="X221" i="21" s="1"/>
  <c r="X195" i="21" a="1"/>
  <c r="X195" i="21" s="1"/>
  <c r="X162" i="21" a="1"/>
  <c r="X162" i="21" s="1"/>
  <c r="X138" i="21" a="1"/>
  <c r="X138" i="21" s="1"/>
  <c r="X239" i="21" a="1"/>
  <c r="X239" i="21" s="1"/>
  <c r="X235" i="21" a="1"/>
  <c r="X235" i="21" s="1"/>
  <c r="X230" i="21" a="1"/>
  <c r="X230" i="21" s="1"/>
  <c r="X200" i="21" a="1"/>
  <c r="X200" i="21" s="1"/>
  <c r="X167" i="21" a="1"/>
  <c r="X167" i="21" s="1"/>
  <c r="X143" i="21" a="1"/>
  <c r="X143" i="21" s="1"/>
  <c r="X257" i="21" a="1"/>
  <c r="X257" i="21" s="1"/>
  <c r="X217" i="21" a="1"/>
  <c r="X217" i="21" s="1"/>
  <c r="X210" i="21" a="1"/>
  <c r="X210" i="21" s="1"/>
  <c r="X192" i="21" a="1"/>
  <c r="X192" i="21" s="1"/>
  <c r="X151" i="21" a="1"/>
  <c r="X151" i="21" s="1"/>
  <c r="X130" i="21" a="1"/>
  <c r="X130" i="21" s="1"/>
  <c r="X117" i="21" a="1"/>
  <c r="X117" i="21" s="1"/>
  <c r="X109" i="21" a="1"/>
  <c r="X109" i="21" s="1"/>
  <c r="X159" i="21" a="1"/>
  <c r="X159" i="21" s="1"/>
  <c r="X155" i="21" a="1"/>
  <c r="X155" i="21" s="1"/>
  <c r="X114" i="21" a="1"/>
  <c r="X114" i="21" s="1"/>
  <c r="X134" i="21" a="1"/>
  <c r="X134" i="21" s="1"/>
  <c r="X207" i="21" a="1"/>
  <c r="X207" i="21" s="1"/>
  <c r="X140" i="21" a="1"/>
  <c r="X140" i="21" s="1"/>
  <c r="X136" i="21" a="1"/>
  <c r="X136" i="21" s="1"/>
  <c r="X132" i="21" a="1"/>
  <c r="X132" i="21" s="1"/>
  <c r="X30" i="21" a="1"/>
  <c r="X30" i="21" s="1"/>
  <c r="X244" i="21" a="1"/>
  <c r="X244" i="21" s="1"/>
  <c r="X202" i="21" a="1"/>
  <c r="X202" i="21" s="1"/>
  <c r="X198" i="21" a="1"/>
  <c r="X198" i="21" s="1"/>
  <c r="X123" i="21" a="1"/>
  <c r="X123" i="21" s="1"/>
  <c r="X110" i="21" a="1"/>
  <c r="X110" i="21" s="1"/>
  <c r="X242" i="21" a="1"/>
  <c r="X242" i="21" s="1"/>
  <c r="X169" i="21" a="1"/>
  <c r="X169" i="21" s="1"/>
  <c r="X165" i="21" a="1"/>
  <c r="X165" i="21" s="1"/>
  <c r="X232" i="21" a="1"/>
  <c r="X232" i="21" s="1"/>
  <c r="X146" i="21" a="1"/>
  <c r="X146" i="21" s="1"/>
  <c r="X212" i="21" a="1"/>
  <c r="X212" i="21" s="1"/>
  <c r="X29" i="21" a="1"/>
  <c r="X29" i="21" s="1"/>
  <c r="X33" i="21" a="1"/>
  <c r="X33" i="21" s="1"/>
  <c r="X218" i="21" a="1"/>
  <c r="X218" i="21" s="1"/>
  <c r="X204" i="21" a="1"/>
  <c r="X204" i="21" s="1"/>
  <c r="X214" i="21" a="1"/>
  <c r="X214" i="21" s="1"/>
  <c r="X197" i="21" a="1"/>
  <c r="X197" i="21" s="1"/>
  <c r="X135" i="21" a="1"/>
  <c r="X135" i="21" s="1"/>
  <c r="X250" i="21" a="1"/>
  <c r="X250" i="21" s="1"/>
  <c r="X223" i="21" a="1"/>
  <c r="X223" i="21" s="1"/>
  <c r="X177" i="21" a="1"/>
  <c r="X177" i="21" s="1"/>
  <c r="X28" i="21" a="1"/>
  <c r="X28" i="21" s="1"/>
  <c r="X34" i="21" a="1"/>
  <c r="X34" i="21" s="1"/>
  <c r="X247" i="21" a="1"/>
  <c r="X247" i="21" s="1"/>
  <c r="X213" i="21" a="1"/>
  <c r="X213" i="21" s="1"/>
  <c r="X203" i="21" a="1"/>
  <c r="X203" i="21" s="1"/>
  <c r="X126" i="21" a="1"/>
  <c r="X126" i="21" s="1"/>
  <c r="X160" i="21" a="1"/>
  <c r="X160" i="21" s="1"/>
  <c r="X121" i="21" a="1"/>
  <c r="X121" i="21" s="1"/>
  <c r="X112" i="21" a="1"/>
  <c r="X112" i="21" s="1"/>
  <c r="X32" i="21" a="1"/>
  <c r="X32" i="21" s="1"/>
  <c r="X36" i="21" a="1"/>
  <c r="X36" i="21" s="1"/>
  <c r="X141" i="21" a="1"/>
  <c r="X141" i="21" s="1"/>
  <c r="X131" i="21" a="1"/>
  <c r="X131" i="21" s="1"/>
  <c r="X116" i="21" a="1"/>
  <c r="X116" i="21" s="1"/>
  <c r="X246" i="21" a="1"/>
  <c r="X246" i="21" s="1"/>
  <c r="X243" i="21" a="1"/>
  <c r="X243" i="21" s="1"/>
  <c r="X233" i="21" a="1"/>
  <c r="X233" i="21" s="1"/>
  <c r="X193" i="21" a="1"/>
  <c r="X193" i="21" s="1"/>
  <c r="X108" i="21" a="1"/>
  <c r="X108" i="21" s="1"/>
  <c r="X86" i="21" a="1"/>
  <c r="X86" i="21" s="1"/>
  <c r="X150" i="21" a="1"/>
  <c r="X150" i="21" s="1"/>
  <c r="X147" i="21" a="1"/>
  <c r="X147" i="21" s="1"/>
  <c r="X219" i="21" a="1"/>
  <c r="X219" i="21" s="1"/>
  <c r="X209" i="21" a="1"/>
  <c r="X209" i="21" s="1"/>
  <c r="X205" i="21" a="1"/>
  <c r="X205" i="21" s="1"/>
  <c r="X153" i="21" a="1"/>
  <c r="X153" i="21" s="1"/>
  <c r="X35" i="21" a="1"/>
  <c r="X35" i="21" s="1"/>
  <c r="X119" i="21" a="1"/>
  <c r="X119" i="21" s="1"/>
  <c r="X158" i="21" a="1"/>
  <c r="X158" i="21" s="1"/>
  <c r="X113" i="21" a="1"/>
  <c r="X113" i="21" s="1"/>
  <c r="X249" i="21" a="1"/>
  <c r="X249" i="21" s="1"/>
  <c r="X251" i="21" a="1"/>
  <c r="X251" i="21" s="1"/>
  <c r="X164" i="21" a="1"/>
  <c r="X164" i="21" s="1"/>
  <c r="X241" i="21" a="1"/>
  <c r="X241" i="21" s="1"/>
  <c r="X84" i="21" a="1"/>
  <c r="X84" i="21" s="1"/>
  <c r="X127" i="21" a="1"/>
  <c r="X127" i="21" s="1"/>
  <c r="X224" i="21" a="1"/>
  <c r="X224" i="21" s="1"/>
  <c r="X145" i="21" a="1"/>
  <c r="X145" i="21" s="1"/>
  <c r="X118" i="21" a="1"/>
  <c r="X118" i="21" s="1"/>
  <c r="X122" i="21" a="1"/>
  <c r="X122" i="21" s="1"/>
  <c r="X27" i="21" a="1"/>
  <c r="X27" i="21" s="1"/>
  <c r="X85" i="21" a="1"/>
  <c r="X85" i="21" s="1"/>
  <c r="X92" i="21" a="1"/>
  <c r="X92" i="21" s="1"/>
  <c r="X111" i="21" a="1"/>
  <c r="X111" i="21" s="1"/>
  <c r="X129" i="21" a="1"/>
  <c r="X129" i="21" s="1"/>
  <c r="X91" i="21" a="1"/>
  <c r="X91" i="21" s="1"/>
  <c r="X234" i="21" a="1"/>
  <c r="X234" i="21" s="1"/>
  <c r="X154" i="21" a="1"/>
  <c r="X154" i="21" s="1"/>
  <c r="X148" i="21" a="1"/>
  <c r="X148" i="21" s="1"/>
  <c r="X31" i="21" a="1"/>
  <c r="X31" i="21" s="1"/>
  <c r="X107" i="21" a="1"/>
  <c r="X107" i="21" s="1"/>
  <c r="X124" i="21" a="1"/>
  <c r="X124" i="21" s="1"/>
  <c r="X8" i="21" a="1"/>
  <c r="X8" i="21" s="1"/>
  <c r="X9" i="21" a="1"/>
  <c r="X9" i="21" s="1"/>
  <c r="R260" i="21"/>
  <c r="W11" i="21"/>
  <c r="W23" i="21"/>
  <c r="W10" i="21"/>
  <c r="N90" i="18"/>
  <c r="N340" i="18" s="1"/>
  <c r="M342" i="18"/>
  <c r="M344" i="18" s="1"/>
  <c r="Q26" i="22" s="1"/>
  <c r="Q31" i="22" s="1"/>
  <c r="Q32" i="22" s="1"/>
  <c r="N175" i="18"/>
  <c r="N341" i="18" s="1"/>
  <c r="X58" i="22" l="1"/>
  <c r="X59" i="22" s="1"/>
  <c r="W171" i="21"/>
  <c r="W173" i="21" s="1"/>
  <c r="Y53" i="22"/>
  <c r="N342" i="18"/>
  <c r="N344" i="18" s="1"/>
  <c r="R26" i="22" s="1"/>
  <c r="R31" i="22" s="1"/>
  <c r="R32" i="22" s="1"/>
  <c r="X172" i="21"/>
  <c r="X94" i="21"/>
  <c r="X106" i="21"/>
  <c r="X93" i="21"/>
  <c r="S260" i="21"/>
  <c r="X11" i="21"/>
  <c r="X88" i="21"/>
  <c r="X10" i="21"/>
  <c r="X23" i="21"/>
  <c r="X178" i="21"/>
  <c r="X191" i="21"/>
  <c r="X179" i="21"/>
  <c r="X258" i="21"/>
  <c r="O90" i="18"/>
  <c r="O340" i="18" s="1"/>
  <c r="V11" i="18"/>
  <c r="V10" i="18"/>
  <c r="V23" i="18"/>
  <c r="O175" i="18"/>
  <c r="O341" i="18" s="1"/>
  <c r="Y72" i="21" l="1" a="1"/>
  <c r="Y72" i="21" s="1"/>
  <c r="Y75" i="21" a="1"/>
  <c r="Y75" i="21" s="1"/>
  <c r="Y39" i="21" a="1"/>
  <c r="Y39" i="21" s="1"/>
  <c r="Y42" i="21" a="1"/>
  <c r="Y42" i="21" s="1"/>
  <c r="Y45" i="21" a="1"/>
  <c r="Y45" i="21" s="1"/>
  <c r="Y48" i="21" a="1"/>
  <c r="Y48" i="21" s="1"/>
  <c r="Y51" i="21" a="1"/>
  <c r="Y51" i="21" s="1"/>
  <c r="Y54" i="21" a="1"/>
  <c r="Y54" i="21" s="1"/>
  <c r="Y57" i="21" a="1"/>
  <c r="Y57" i="21" s="1"/>
  <c r="Y60" i="21" a="1"/>
  <c r="Y60" i="21" s="1"/>
  <c r="Y63" i="21" a="1"/>
  <c r="Y63" i="21" s="1"/>
  <c r="Y66" i="21" a="1"/>
  <c r="Y66" i="21" s="1"/>
  <c r="Y69" i="21" a="1"/>
  <c r="Y69" i="21" s="1"/>
  <c r="Y78" i="21" a="1"/>
  <c r="Y78" i="21" s="1"/>
  <c r="Y40" i="21" a="1"/>
  <c r="Y40" i="21" s="1"/>
  <c r="Y43" i="21" a="1"/>
  <c r="Y43" i="21" s="1"/>
  <c r="Y46" i="21" a="1"/>
  <c r="Y46" i="21" s="1"/>
  <c r="Y49" i="21" a="1"/>
  <c r="Y49" i="21" s="1"/>
  <c r="Y52" i="21" a="1"/>
  <c r="Y52" i="21" s="1"/>
  <c r="Y55" i="21" a="1"/>
  <c r="Y55" i="21" s="1"/>
  <c r="Y58" i="21" a="1"/>
  <c r="Y58" i="21" s="1"/>
  <c r="Y61" i="21" a="1"/>
  <c r="Y61" i="21" s="1"/>
  <c r="Y64" i="21" a="1"/>
  <c r="Y64" i="21" s="1"/>
  <c r="Y67" i="21" a="1"/>
  <c r="Y67" i="21" s="1"/>
  <c r="Y70" i="21" a="1"/>
  <c r="Y70" i="21" s="1"/>
  <c r="Y73" i="21" a="1"/>
  <c r="Y73" i="21" s="1"/>
  <c r="Y76" i="21" a="1"/>
  <c r="Y76" i="21" s="1"/>
  <c r="Y79" i="21" a="1"/>
  <c r="Y79" i="21" s="1"/>
  <c r="Y68" i="21" a="1"/>
  <c r="Y68" i="21" s="1"/>
  <c r="Y65" i="21" a="1"/>
  <c r="Y65" i="21" s="1"/>
  <c r="Y71" i="21" a="1"/>
  <c r="Y71" i="21" s="1"/>
  <c r="Y74" i="21" a="1"/>
  <c r="Y74" i="21" s="1"/>
  <c r="Y77" i="21" a="1"/>
  <c r="Y77" i="21" s="1"/>
  <c r="Y80" i="21" a="1"/>
  <c r="Y80" i="21" s="1"/>
  <c r="Y47" i="21" a="1"/>
  <c r="Y47" i="21" s="1"/>
  <c r="Y56" i="21" a="1"/>
  <c r="Y56" i="21" s="1"/>
  <c r="Y62" i="21" a="1"/>
  <c r="Y62" i="21" s="1"/>
  <c r="Y38" i="21" a="1"/>
  <c r="Y38" i="21" s="1"/>
  <c r="Y41" i="21" a="1"/>
  <c r="Y41" i="21" s="1"/>
  <c r="Y44" i="21" a="1"/>
  <c r="Y44" i="21" s="1"/>
  <c r="Y50" i="21" a="1"/>
  <c r="Y50" i="21" s="1"/>
  <c r="Y53" i="21" a="1"/>
  <c r="Y53" i="21" s="1"/>
  <c r="Y59" i="21" a="1"/>
  <c r="Y59" i="21" s="1"/>
  <c r="Y58" i="22"/>
  <c r="Y59" i="22" s="1"/>
  <c r="X171" i="21"/>
  <c r="X173" i="21" s="1"/>
  <c r="Z53" i="22"/>
  <c r="Y238" i="21" a="1"/>
  <c r="Y238" i="21" s="1"/>
  <c r="Y237" i="21" a="1"/>
  <c r="Y237" i="21" s="1"/>
  <c r="Y245" i="21" a="1"/>
  <c r="Y245" i="21" s="1"/>
  <c r="Y208" i="21" a="1"/>
  <c r="Y208" i="21" s="1"/>
  <c r="Y206" i="21" a="1"/>
  <c r="Y206" i="21" s="1"/>
  <c r="Y149" i="21" a="1"/>
  <c r="Y149" i="21" s="1"/>
  <c r="Y125" i="21" a="1"/>
  <c r="Y125" i="21" s="1"/>
  <c r="Y250" i="21" a="1"/>
  <c r="Y250" i="21" s="1"/>
  <c r="Y234" i="21" a="1"/>
  <c r="Y234" i="21" s="1"/>
  <c r="Y213" i="21" a="1"/>
  <c r="Y213" i="21" s="1"/>
  <c r="Y154" i="21" a="1"/>
  <c r="Y154" i="21" s="1"/>
  <c r="Y130" i="21" a="1"/>
  <c r="Y130" i="21" s="1"/>
  <c r="Y218" i="21" a="1"/>
  <c r="Y218" i="21" s="1"/>
  <c r="Y192" i="21" a="1"/>
  <c r="Y192" i="21" s="1"/>
  <c r="Y159" i="21" a="1"/>
  <c r="Y159" i="21" s="1"/>
  <c r="Y135" i="21" a="1"/>
  <c r="Y135" i="21" s="1"/>
  <c r="Y236" i="21" a="1"/>
  <c r="Y236" i="21" s="1"/>
  <c r="Y229" i="21" a="1"/>
  <c r="Y229" i="21" s="1"/>
  <c r="Y199" i="21" a="1"/>
  <c r="Y199" i="21" s="1"/>
  <c r="Y166" i="21" a="1"/>
  <c r="Y166" i="21" s="1"/>
  <c r="Y142" i="21" a="1"/>
  <c r="Y142" i="21" s="1"/>
  <c r="Y243" i="21" a="1"/>
  <c r="Y243" i="21" s="1"/>
  <c r="Y204" i="21" a="1"/>
  <c r="Y204" i="21" s="1"/>
  <c r="Y147" i="21" a="1"/>
  <c r="Y147" i="21" s="1"/>
  <c r="Y123" i="21" a="1"/>
  <c r="Y123" i="21" s="1"/>
  <c r="Y248" i="21" a="1"/>
  <c r="Y248" i="21" s="1"/>
  <c r="Y211" i="21" a="1"/>
  <c r="Y211" i="21" s="1"/>
  <c r="Y152" i="21" a="1"/>
  <c r="Y152" i="21" s="1"/>
  <c r="Y221" i="21" a="1"/>
  <c r="Y221" i="21" s="1"/>
  <c r="Y195" i="21" a="1"/>
  <c r="Y195" i="21" s="1"/>
  <c r="Y162" i="21" a="1"/>
  <c r="Y162" i="21" s="1"/>
  <c r="Y138" i="21" a="1"/>
  <c r="Y138" i="21" s="1"/>
  <c r="Y239" i="21" a="1"/>
  <c r="Y239" i="21" s="1"/>
  <c r="Y235" i="21" a="1"/>
  <c r="Y235" i="21" s="1"/>
  <c r="Y230" i="21" a="1"/>
  <c r="Y230" i="21" s="1"/>
  <c r="Y200" i="21" a="1"/>
  <c r="Y200" i="21" s="1"/>
  <c r="Y167" i="21" a="1"/>
  <c r="Y167" i="21" s="1"/>
  <c r="Y143" i="21" a="1"/>
  <c r="Y143" i="21" s="1"/>
  <c r="Y119" i="21" a="1"/>
  <c r="Y119" i="21" s="1"/>
  <c r="Y244" i="21" a="1"/>
  <c r="Y244" i="21" s="1"/>
  <c r="Y207" i="21" a="1"/>
  <c r="Y207" i="21" s="1"/>
  <c r="Y205" i="21" a="1"/>
  <c r="Y205" i="21" s="1"/>
  <c r="Y148" i="21" a="1"/>
  <c r="Y148" i="21" s="1"/>
  <c r="Y249" i="21" a="1"/>
  <c r="Y249" i="21" s="1"/>
  <c r="Y212" i="21" a="1"/>
  <c r="Y212" i="21" s="1"/>
  <c r="Y153" i="21" a="1"/>
  <c r="Y153" i="21" s="1"/>
  <c r="Y129" i="21" a="1"/>
  <c r="Y129" i="21" s="1"/>
  <c r="Y257" i="21" a="1"/>
  <c r="Y257" i="21" s="1"/>
  <c r="Y223" i="21" a="1"/>
  <c r="Y223" i="21" s="1"/>
  <c r="Y219" i="21" a="1"/>
  <c r="Y219" i="21" s="1"/>
  <c r="Y215" i="21" a="1"/>
  <c r="Y215" i="21" s="1"/>
  <c r="Y29" i="21" a="1"/>
  <c r="Y29" i="21" s="1"/>
  <c r="Y158" i="21" a="1"/>
  <c r="Y158" i="21" s="1"/>
  <c r="Y131" i="21" a="1"/>
  <c r="Y131" i="21" s="1"/>
  <c r="Y124" i="21" a="1"/>
  <c r="Y124" i="21" s="1"/>
  <c r="Y107" i="21" a="1"/>
  <c r="Y107" i="21" s="1"/>
  <c r="Y177" i="21" a="1"/>
  <c r="Y177" i="21" s="1"/>
  <c r="Y27" i="21" a="1"/>
  <c r="Y27" i="21" s="1"/>
  <c r="Y222" i="21" a="1"/>
  <c r="Y222" i="21" s="1"/>
  <c r="Y134" i="21" a="1"/>
  <c r="Y134" i="21" s="1"/>
  <c r="Y114" i="21" a="1"/>
  <c r="Y114" i="21" s="1"/>
  <c r="Y36" i="21" a="1"/>
  <c r="Y36" i="21" s="1"/>
  <c r="Y251" i="21" a="1"/>
  <c r="Y251" i="21" s="1"/>
  <c r="Y232" i="21" a="1"/>
  <c r="Y232" i="21" s="1"/>
  <c r="Y224" i="21" a="1"/>
  <c r="Y224" i="21" s="1"/>
  <c r="Y120" i="21" a="1"/>
  <c r="Y120" i="21" s="1"/>
  <c r="Y31" i="21" a="1"/>
  <c r="Y31" i="21" s="1"/>
  <c r="Y220" i="21" a="1"/>
  <c r="Y220" i="21" s="1"/>
  <c r="Y196" i="21" a="1"/>
  <c r="Y196" i="21" s="1"/>
  <c r="Y157" i="21" a="1"/>
  <c r="Y157" i="21" s="1"/>
  <c r="Y140" i="21" a="1"/>
  <c r="Y140" i="21" s="1"/>
  <c r="Y136" i="21" a="1"/>
  <c r="Y136" i="21" s="1"/>
  <c r="Y132" i="21" a="1"/>
  <c r="Y132" i="21" s="1"/>
  <c r="Y242" i="21" a="1"/>
  <c r="Y242" i="21" s="1"/>
  <c r="Y194" i="21" a="1"/>
  <c r="Y194" i="21" s="1"/>
  <c r="Y169" i="21" a="1"/>
  <c r="Y169" i="21" s="1"/>
  <c r="Y165" i="21" a="1"/>
  <c r="Y165" i="21" s="1"/>
  <c r="Y209" i="21" a="1"/>
  <c r="Y209" i="21" s="1"/>
  <c r="Y176" i="21" a="1"/>
  <c r="Y176" i="21" s="1"/>
  <c r="Y161" i="21" a="1"/>
  <c r="Y161" i="21" s="1"/>
  <c r="Y144" i="21" a="1"/>
  <c r="Y144" i="21" s="1"/>
  <c r="Y35" i="21" a="1"/>
  <c r="Y35" i="21" s="1"/>
  <c r="Y246" i="21" a="1"/>
  <c r="Y246" i="21" s="1"/>
  <c r="Y146" i="21" a="1"/>
  <c r="Y146" i="21" s="1"/>
  <c r="Y30" i="21" a="1"/>
  <c r="Y30" i="21" s="1"/>
  <c r="Y85" i="21" a="1"/>
  <c r="Y85" i="21" s="1"/>
  <c r="Y198" i="21" a="1"/>
  <c r="Y198" i="21" s="1"/>
  <c r="Y254" i="21" a="1"/>
  <c r="Y254" i="21" s="1"/>
  <c r="Y201" i="21" a="1"/>
  <c r="Y201" i="21" s="1"/>
  <c r="Y164" i="21" a="1"/>
  <c r="Y164" i="21" s="1"/>
  <c r="Y247" i="21" a="1"/>
  <c r="Y247" i="21" s="1"/>
  <c r="Y160" i="21" a="1"/>
  <c r="Y160" i="21" s="1"/>
  <c r="Y121" i="21" a="1"/>
  <c r="Y121" i="21" s="1"/>
  <c r="Y112" i="21" a="1"/>
  <c r="Y112" i="21" s="1"/>
  <c r="Y163" i="21" a="1"/>
  <c r="Y163" i="21" s="1"/>
  <c r="Y141" i="21" a="1"/>
  <c r="Y141" i="21" s="1"/>
  <c r="Y210" i="21" a="1"/>
  <c r="Y210" i="21" s="1"/>
  <c r="Y116" i="21" a="1"/>
  <c r="Y116" i="21" s="1"/>
  <c r="Y28" i="21" a="1"/>
  <c r="Y28" i="21" s="1"/>
  <c r="Y34" i="21" a="1"/>
  <c r="Y34" i="21" s="1"/>
  <c r="Y110" i="21" a="1"/>
  <c r="Y110" i="21" s="1"/>
  <c r="Y233" i="21" a="1"/>
  <c r="Y233" i="21" s="1"/>
  <c r="Y193" i="21" a="1"/>
  <c r="Y193" i="21" s="1"/>
  <c r="Y108" i="21" a="1"/>
  <c r="Y108" i="21" s="1"/>
  <c r="Y240" i="21" a="1"/>
  <c r="Y240" i="21" s="1"/>
  <c r="Y150" i="21" a="1"/>
  <c r="Y150" i="21" s="1"/>
  <c r="Y32" i="21" a="1"/>
  <c r="Y32" i="21" s="1"/>
  <c r="Y202" i="21" a="1"/>
  <c r="Y202" i="21" s="1"/>
  <c r="Y128" i="21" a="1"/>
  <c r="Y128" i="21" s="1"/>
  <c r="Y118" i="21" a="1"/>
  <c r="Y118" i="21" s="1"/>
  <c r="Y216" i="21" a="1"/>
  <c r="Y216" i="21" s="1"/>
  <c r="Y255" i="21" a="1"/>
  <c r="Y255" i="21" s="1"/>
  <c r="Y156" i="21" a="1"/>
  <c r="Y156" i="21" s="1"/>
  <c r="Y84" i="21" a="1"/>
  <c r="Y84" i="21" s="1"/>
  <c r="Y127" i="21" a="1"/>
  <c r="Y127" i="21" s="1"/>
  <c r="Y86" i="21" a="1"/>
  <c r="Y86" i="21" s="1"/>
  <c r="Y109" i="21" a="1"/>
  <c r="Y109" i="21" s="1"/>
  <c r="Y145" i="21" a="1"/>
  <c r="Y145" i="21" s="1"/>
  <c r="Y241" i="21" a="1"/>
  <c r="Y241" i="21" s="1"/>
  <c r="Y122" i="21" a="1"/>
  <c r="Y122" i="21" s="1"/>
  <c r="Y33" i="21" a="1"/>
  <c r="Y33" i="21" s="1"/>
  <c r="Y126" i="21" a="1"/>
  <c r="Y126" i="21" s="1"/>
  <c r="Y139" i="21" a="1"/>
  <c r="Y139" i="21" s="1"/>
  <c r="Y111" i="21" a="1"/>
  <c r="Y111" i="21" s="1"/>
  <c r="Y168" i="21" a="1"/>
  <c r="Y168" i="21" s="1"/>
  <c r="Y155" i="21" a="1"/>
  <c r="Y155" i="21" s="1"/>
  <c r="Y214" i="21" a="1"/>
  <c r="Y214" i="21" s="1"/>
  <c r="Y197" i="21" a="1"/>
  <c r="Y197" i="21" s="1"/>
  <c r="Y133" i="21" a="1"/>
  <c r="Y133" i="21" s="1"/>
  <c r="Y115" i="21" a="1"/>
  <c r="Y115" i="21" s="1"/>
  <c r="Y117" i="21" a="1"/>
  <c r="Y117" i="21" s="1"/>
  <c r="Y217" i="21" a="1"/>
  <c r="Y217" i="21" s="1"/>
  <c r="Y92" i="21" a="1"/>
  <c r="Y92" i="21" s="1"/>
  <c r="Y231" i="21" a="1"/>
  <c r="Y231" i="21" s="1"/>
  <c r="Y151" i="21" a="1"/>
  <c r="Y151" i="21" s="1"/>
  <c r="Y203" i="21" a="1"/>
  <c r="Y203" i="21" s="1"/>
  <c r="Y137" i="21" a="1"/>
  <c r="Y137" i="21" s="1"/>
  <c r="Y113" i="21" a="1"/>
  <c r="Y113" i="21" s="1"/>
  <c r="Y91" i="21" a="1"/>
  <c r="Y91" i="21" s="1"/>
  <c r="Y8" i="21" a="1"/>
  <c r="Y8" i="21" s="1"/>
  <c r="Y9" i="21" a="1"/>
  <c r="Y9" i="21" s="1"/>
  <c r="T260" i="21"/>
  <c r="P90" i="18"/>
  <c r="P340" i="18" s="1"/>
  <c r="W11" i="18"/>
  <c r="W23" i="18"/>
  <c r="W10" i="18"/>
  <c r="P175" i="18"/>
  <c r="P341" i="18" s="1"/>
  <c r="O342" i="18"/>
  <c r="O344" i="18" s="1"/>
  <c r="S26" i="22" s="1"/>
  <c r="S31" i="22" s="1"/>
  <c r="S32" i="22" s="1"/>
  <c r="Z39" i="21" l="1" a="1"/>
  <c r="Z39" i="21" s="1"/>
  <c r="Z42" i="21" a="1"/>
  <c r="Z42" i="21" s="1"/>
  <c r="Z45" i="21" a="1"/>
  <c r="Z45" i="21" s="1"/>
  <c r="Z48" i="21" a="1"/>
  <c r="Z48" i="21" s="1"/>
  <c r="Z51" i="21" a="1"/>
  <c r="Z51" i="21" s="1"/>
  <c r="Z54" i="21" a="1"/>
  <c r="Z54" i="21" s="1"/>
  <c r="Z57" i="21" a="1"/>
  <c r="Z57" i="21" s="1"/>
  <c r="Z60" i="21" a="1"/>
  <c r="Z60" i="21" s="1"/>
  <c r="Z63" i="21" a="1"/>
  <c r="Z63" i="21" s="1"/>
  <c r="Z66" i="21" a="1"/>
  <c r="Z66" i="21" s="1"/>
  <c r="Z69" i="21" a="1"/>
  <c r="Z69" i="21" s="1"/>
  <c r="Z72" i="21" a="1"/>
  <c r="Z72" i="21" s="1"/>
  <c r="Z75" i="21" a="1"/>
  <c r="Z75" i="21" s="1"/>
  <c r="Z78" i="21" a="1"/>
  <c r="Z78" i="21" s="1"/>
  <c r="Z40" i="21" a="1"/>
  <c r="Z40" i="21" s="1"/>
  <c r="Z43" i="21" a="1"/>
  <c r="Z43" i="21" s="1"/>
  <c r="Z46" i="21" a="1"/>
  <c r="Z46" i="21" s="1"/>
  <c r="Z49" i="21" a="1"/>
  <c r="Z49" i="21" s="1"/>
  <c r="Z52" i="21" a="1"/>
  <c r="Z52" i="21" s="1"/>
  <c r="Z55" i="21" a="1"/>
  <c r="Z55" i="21" s="1"/>
  <c r="Z58" i="21" a="1"/>
  <c r="Z58" i="21" s="1"/>
  <c r="Z61" i="21" a="1"/>
  <c r="Z61" i="21" s="1"/>
  <c r="Z64" i="21" a="1"/>
  <c r="Z64" i="21" s="1"/>
  <c r="Z67" i="21" a="1"/>
  <c r="Z67" i="21" s="1"/>
  <c r="Z70" i="21" a="1"/>
  <c r="Z70" i="21" s="1"/>
  <c r="Z73" i="21" a="1"/>
  <c r="Z73" i="21" s="1"/>
  <c r="Z76" i="21" a="1"/>
  <c r="Z76" i="21" s="1"/>
  <c r="Z79" i="21" a="1"/>
  <c r="Z79" i="21" s="1"/>
  <c r="Z38" i="21" a="1"/>
  <c r="Z38" i="21" s="1"/>
  <c r="Z41" i="21" a="1"/>
  <c r="Z41" i="21" s="1"/>
  <c r="Z44" i="21" a="1"/>
  <c r="Z44" i="21" s="1"/>
  <c r="Z47" i="21" a="1"/>
  <c r="Z47" i="21" s="1"/>
  <c r="Z50" i="21" a="1"/>
  <c r="Z50" i="21" s="1"/>
  <c r="Z53" i="21" a="1"/>
  <c r="Z53" i="21" s="1"/>
  <c r="Z56" i="21" a="1"/>
  <c r="Z56" i="21" s="1"/>
  <c r="Z59" i="21" a="1"/>
  <c r="Z59" i="21" s="1"/>
  <c r="Z62" i="21" a="1"/>
  <c r="Z62" i="21" s="1"/>
  <c r="Z65" i="21" a="1"/>
  <c r="Z65" i="21" s="1"/>
  <c r="Z68" i="21" a="1"/>
  <c r="Z68" i="21" s="1"/>
  <c r="Z71" i="21" a="1"/>
  <c r="Z71" i="21" s="1"/>
  <c r="Z74" i="21" a="1"/>
  <c r="Z74" i="21" s="1"/>
  <c r="Z77" i="21" a="1"/>
  <c r="Z77" i="21" s="1"/>
  <c r="Z80" i="21" a="1"/>
  <c r="Z80" i="21" s="1"/>
  <c r="Z58" i="22"/>
  <c r="Z59" i="22" s="1"/>
  <c r="AA53" i="22"/>
  <c r="P342" i="18"/>
  <c r="P344" i="18" s="1"/>
  <c r="T26" i="22" s="1"/>
  <c r="T31" i="22" s="1"/>
  <c r="T32" i="22" s="1"/>
  <c r="Y178" i="21"/>
  <c r="Y258" i="21"/>
  <c r="Y179" i="21"/>
  <c r="Y191" i="21"/>
  <c r="Z237" i="21" a="1"/>
  <c r="Z237" i="21" s="1"/>
  <c r="Z238" i="21" a="1"/>
  <c r="Z238" i="21" s="1"/>
  <c r="Z250" i="21" a="1"/>
  <c r="Z250" i="21" s="1"/>
  <c r="Z234" i="21" a="1"/>
  <c r="Z234" i="21" s="1"/>
  <c r="Z213" i="21" a="1"/>
  <c r="Z213" i="21" s="1"/>
  <c r="Z154" i="21" a="1"/>
  <c r="Z154" i="21" s="1"/>
  <c r="Z130" i="21" a="1"/>
  <c r="Z130" i="21" s="1"/>
  <c r="Z218" i="21" a="1"/>
  <c r="Z218" i="21" s="1"/>
  <c r="Z192" i="21" a="1"/>
  <c r="Z192" i="21" s="1"/>
  <c r="Z159" i="21" a="1"/>
  <c r="Z159" i="21" s="1"/>
  <c r="Z135" i="21" a="1"/>
  <c r="Z135" i="21" s="1"/>
  <c r="Z223" i="21" a="1"/>
  <c r="Z223" i="21" s="1"/>
  <c r="Z197" i="21" a="1"/>
  <c r="Z197" i="21" s="1"/>
  <c r="Z164" i="21" a="1"/>
  <c r="Z164" i="21" s="1"/>
  <c r="Z140" i="21" a="1"/>
  <c r="Z140" i="21" s="1"/>
  <c r="Z116" i="21" a="1"/>
  <c r="Z116" i="21" s="1"/>
  <c r="Z243" i="21" a="1"/>
  <c r="Z243" i="21" s="1"/>
  <c r="Z204" i="21" a="1"/>
  <c r="Z204" i="21" s="1"/>
  <c r="Z147" i="21" a="1"/>
  <c r="Z147" i="21" s="1"/>
  <c r="Z248" i="21" a="1"/>
  <c r="Z248" i="21" s="1"/>
  <c r="Z211" i="21" a="1"/>
  <c r="Z211" i="21" s="1"/>
  <c r="Z152" i="21" a="1"/>
  <c r="Z152" i="21" s="1"/>
  <c r="Z128" i="21" a="1"/>
  <c r="Z128" i="21" s="1"/>
  <c r="Z255" i="21" a="1"/>
  <c r="Z255" i="21" s="1"/>
  <c r="Z216" i="21" a="1"/>
  <c r="Z216" i="21" s="1"/>
  <c r="Z157" i="21" a="1"/>
  <c r="Z157" i="21" s="1"/>
  <c r="Z133" i="21" a="1"/>
  <c r="Z133" i="21" s="1"/>
  <c r="Z239" i="21" a="1"/>
  <c r="Z239" i="21" s="1"/>
  <c r="Z235" i="21" a="1"/>
  <c r="Z235" i="21" s="1"/>
  <c r="Z230" i="21" a="1"/>
  <c r="Z230" i="21" s="1"/>
  <c r="Z200" i="21" a="1"/>
  <c r="Z200" i="21" s="1"/>
  <c r="Z167" i="21" a="1"/>
  <c r="Z167" i="21" s="1"/>
  <c r="Z143" i="21" a="1"/>
  <c r="Z143" i="21" s="1"/>
  <c r="Z119" i="21" a="1"/>
  <c r="Z119" i="21" s="1"/>
  <c r="Z244" i="21" a="1"/>
  <c r="Z244" i="21" s="1"/>
  <c r="Z207" i="21" a="1"/>
  <c r="Z207" i="21" s="1"/>
  <c r="Z205" i="21" a="1"/>
  <c r="Z205" i="21" s="1"/>
  <c r="Z148" i="21" a="1"/>
  <c r="Z148" i="21" s="1"/>
  <c r="Z124" i="21" a="1"/>
  <c r="Z124" i="21" s="1"/>
  <c r="Z249" i="21" a="1"/>
  <c r="Z249" i="21" s="1"/>
  <c r="Z212" i="21" a="1"/>
  <c r="Z212" i="21" s="1"/>
  <c r="Z153" i="21" a="1"/>
  <c r="Z153" i="21" s="1"/>
  <c r="Z129" i="21" a="1"/>
  <c r="Z129" i="21" s="1"/>
  <c r="Z257" i="21" a="1"/>
  <c r="Z257" i="21" s="1"/>
  <c r="Z217" i="21" a="1"/>
  <c r="Z217" i="21" s="1"/>
  <c r="Z158" i="21" a="1"/>
  <c r="Z158" i="21" s="1"/>
  <c r="Z134" i="21" a="1"/>
  <c r="Z134" i="21" s="1"/>
  <c r="Z131" i="21" a="1"/>
  <c r="Z131" i="21" s="1"/>
  <c r="Z107" i="21" a="1"/>
  <c r="Z107" i="21" s="1"/>
  <c r="Z34" i="21" a="1"/>
  <c r="Z34" i="21" s="1"/>
  <c r="Z193" i="21" a="1"/>
  <c r="Z193" i="21" s="1"/>
  <c r="Z112" i="21" a="1"/>
  <c r="Z112" i="21" s="1"/>
  <c r="Z29" i="21" a="1"/>
  <c r="Z29" i="21" s="1"/>
  <c r="Z151" i="21" a="1"/>
  <c r="Z151" i="21" s="1"/>
  <c r="Z117" i="21" a="1"/>
  <c r="Z117" i="21" s="1"/>
  <c r="Z109" i="21" a="1"/>
  <c r="Z109" i="21" s="1"/>
  <c r="Z32" i="21" a="1"/>
  <c r="Z32" i="21" s="1"/>
  <c r="Z251" i="21" a="1"/>
  <c r="Z251" i="21" s="1"/>
  <c r="Z232" i="21" a="1"/>
  <c r="Z232" i="21" s="1"/>
  <c r="Z224" i="21" a="1"/>
  <c r="Z224" i="21" s="1"/>
  <c r="Z120" i="21" a="1"/>
  <c r="Z120" i="21" s="1"/>
  <c r="Z220" i="21" a="1"/>
  <c r="Z220" i="21" s="1"/>
  <c r="Z196" i="21" a="1"/>
  <c r="Z196" i="21" s="1"/>
  <c r="Z136" i="21" a="1"/>
  <c r="Z136" i="21" s="1"/>
  <c r="Z132" i="21" a="1"/>
  <c r="Z132" i="21" s="1"/>
  <c r="Z36" i="21" a="1"/>
  <c r="Z36" i="21" s="1"/>
  <c r="Z240" i="21" a="1"/>
  <c r="Z240" i="21" s="1"/>
  <c r="Z202" i="21" a="1"/>
  <c r="Z202" i="21" s="1"/>
  <c r="Z198" i="21" a="1"/>
  <c r="Z198" i="21" s="1"/>
  <c r="Z163" i="21" a="1"/>
  <c r="Z163" i="21" s="1"/>
  <c r="Z110" i="21" a="1"/>
  <c r="Z110" i="21" s="1"/>
  <c r="Z31" i="21" a="1"/>
  <c r="Z31" i="21" s="1"/>
  <c r="Z236" i="21" a="1"/>
  <c r="Z236" i="21" s="1"/>
  <c r="Z209" i="21" a="1"/>
  <c r="Z209" i="21" s="1"/>
  <c r="Z161" i="21" a="1"/>
  <c r="Z161" i="21" s="1"/>
  <c r="Z144" i="21" a="1"/>
  <c r="Z144" i="21" s="1"/>
  <c r="Z138" i="21" a="1"/>
  <c r="Z138" i="21" s="1"/>
  <c r="Z246" i="21" a="1"/>
  <c r="Z246" i="21" s="1"/>
  <c r="Z146" i="21" a="1"/>
  <c r="Z146" i="21" s="1"/>
  <c r="Z206" i="21" a="1"/>
  <c r="Z206" i="21" s="1"/>
  <c r="Z176" i="21" a="1"/>
  <c r="Z176" i="21" s="1"/>
  <c r="Z142" i="21" a="1"/>
  <c r="Z142" i="21" s="1"/>
  <c r="Z126" i="21" a="1"/>
  <c r="Z126" i="21" s="1"/>
  <c r="Z118" i="21" a="1"/>
  <c r="Z118" i="21" s="1"/>
  <c r="Z35" i="21" a="1"/>
  <c r="Z35" i="21" s="1"/>
  <c r="Z242" i="21" a="1"/>
  <c r="Z242" i="21" s="1"/>
  <c r="Z229" i="21" a="1"/>
  <c r="Z229" i="21" s="1"/>
  <c r="Z125" i="21" a="1"/>
  <c r="Z125" i="21" s="1"/>
  <c r="Z245" i="21" a="1"/>
  <c r="Z245" i="21" s="1"/>
  <c r="Z215" i="21" a="1"/>
  <c r="Z215" i="21" s="1"/>
  <c r="Z111" i="21" a="1"/>
  <c r="Z111" i="21" s="1"/>
  <c r="Z254" i="21" a="1"/>
  <c r="Z254" i="21" s="1"/>
  <c r="Z201" i="21" a="1"/>
  <c r="Z201" i="21" s="1"/>
  <c r="Z195" i="21" a="1"/>
  <c r="Z195" i="21" s="1"/>
  <c r="Z208" i="21" a="1"/>
  <c r="Z208" i="21" s="1"/>
  <c r="Z141" i="21" a="1"/>
  <c r="Z141" i="21" s="1"/>
  <c r="Z210" i="21" a="1"/>
  <c r="Z210" i="21" s="1"/>
  <c r="Z169" i="21" a="1"/>
  <c r="Z169" i="21" s="1"/>
  <c r="Z30" i="21" a="1"/>
  <c r="Z30" i="21" s="1"/>
  <c r="Z150" i="21" a="1"/>
  <c r="Z150" i="21" s="1"/>
  <c r="Z233" i="21" a="1"/>
  <c r="Z233" i="21" s="1"/>
  <c r="Z177" i="21" a="1"/>
  <c r="Z177" i="21" s="1"/>
  <c r="Z108" i="21" a="1"/>
  <c r="Z108" i="21" s="1"/>
  <c r="Z166" i="21" a="1"/>
  <c r="Z166" i="21" s="1"/>
  <c r="Z114" i="21" a="1"/>
  <c r="Z114" i="21" s="1"/>
  <c r="Z28" i="21" a="1"/>
  <c r="Z28" i="21" s="1"/>
  <c r="Z219" i="21" a="1"/>
  <c r="Z219" i="21" s="1"/>
  <c r="Z199" i="21" a="1"/>
  <c r="Z199" i="21" s="1"/>
  <c r="Z123" i="21" a="1"/>
  <c r="Z123" i="21" s="1"/>
  <c r="Z222" i="21" a="1"/>
  <c r="Z222" i="21" s="1"/>
  <c r="Z168" i="21" a="1"/>
  <c r="Z168" i="21" s="1"/>
  <c r="Z165" i="21" a="1"/>
  <c r="Z165" i="21" s="1"/>
  <c r="Z162" i="21" a="1"/>
  <c r="Z162" i="21" s="1"/>
  <c r="Z91" i="21" a="1"/>
  <c r="Z91" i="21" s="1"/>
  <c r="Z115" i="21" a="1"/>
  <c r="Z115" i="21" s="1"/>
  <c r="Z145" i="21" a="1"/>
  <c r="Z145" i="21" s="1"/>
  <c r="Z127" i="21" a="1"/>
  <c r="Z127" i="21" s="1"/>
  <c r="Z241" i="21" a="1"/>
  <c r="Z241" i="21" s="1"/>
  <c r="Z92" i="21" a="1"/>
  <c r="Z92" i="21" s="1"/>
  <c r="Z86" i="21" a="1"/>
  <c r="Z86" i="21" s="1"/>
  <c r="Z194" i="21" a="1"/>
  <c r="Z194" i="21" s="1"/>
  <c r="Z122" i="21" a="1"/>
  <c r="Z122" i="21" s="1"/>
  <c r="Z156" i="21" a="1"/>
  <c r="Z156" i="21" s="1"/>
  <c r="Z139" i="21" a="1"/>
  <c r="Z139" i="21" s="1"/>
  <c r="Z33" i="21" a="1"/>
  <c r="Z33" i="21" s="1"/>
  <c r="Z155" i="21" a="1"/>
  <c r="Z155" i="21" s="1"/>
  <c r="Z149" i="21" a="1"/>
  <c r="Z149" i="21" s="1"/>
  <c r="Z27" i="21" a="1"/>
  <c r="Z27" i="21" s="1"/>
  <c r="Z247" i="21" a="1"/>
  <c r="Z247" i="21" s="1"/>
  <c r="Z214" i="21" a="1"/>
  <c r="Z214" i="21" s="1"/>
  <c r="Z221" i="21" a="1"/>
  <c r="Z221" i="21" s="1"/>
  <c r="Z121" i="21" a="1"/>
  <c r="Z121" i="21" s="1"/>
  <c r="Z85" i="21" a="1"/>
  <c r="Z85" i="21" s="1"/>
  <c r="Z160" i="21" a="1"/>
  <c r="Z160" i="21" s="1"/>
  <c r="Z231" i="21" a="1"/>
  <c r="Z231" i="21" s="1"/>
  <c r="Z203" i="21" a="1"/>
  <c r="Z203" i="21" s="1"/>
  <c r="Z137" i="21" a="1"/>
  <c r="Z137" i="21" s="1"/>
  <c r="Z113" i="21" a="1"/>
  <c r="Z113" i="21" s="1"/>
  <c r="Z84" i="21" a="1"/>
  <c r="Z84" i="21" s="1"/>
  <c r="Z8" i="21" a="1"/>
  <c r="Z8" i="21" s="1"/>
  <c r="Z9" i="21" a="1"/>
  <c r="Z9" i="21" s="1"/>
  <c r="U260" i="21"/>
  <c r="Y10" i="21"/>
  <c r="Y88" i="21"/>
  <c r="Y11" i="21"/>
  <c r="Y23" i="21"/>
  <c r="Y172" i="21"/>
  <c r="Y94" i="21"/>
  <c r="Y106" i="21"/>
  <c r="Y93" i="21"/>
  <c r="Q90" i="18"/>
  <c r="Q340" i="18" s="1"/>
  <c r="X23" i="18"/>
  <c r="X11" i="18"/>
  <c r="X10" i="18"/>
  <c r="Q175" i="18"/>
  <c r="Q341" i="18" s="1"/>
  <c r="AA58" i="22" l="1"/>
  <c r="AA76" i="21" a="1"/>
  <c r="AA76" i="21" s="1"/>
  <c r="AA79" i="21" a="1"/>
  <c r="AA79" i="21" s="1"/>
  <c r="AA45" i="21" a="1"/>
  <c r="AA45" i="21" s="1"/>
  <c r="AA38" i="21" a="1"/>
  <c r="AA38" i="21" s="1"/>
  <c r="AA41" i="21" a="1"/>
  <c r="AA41" i="21" s="1"/>
  <c r="AA44" i="21" a="1"/>
  <c r="AA44" i="21" s="1"/>
  <c r="AA47" i="21" a="1"/>
  <c r="AA47" i="21" s="1"/>
  <c r="AA50" i="21" a="1"/>
  <c r="AA50" i="21" s="1"/>
  <c r="AA53" i="21" a="1"/>
  <c r="AA53" i="21" s="1"/>
  <c r="AA56" i="21" a="1"/>
  <c r="AA56" i="21" s="1"/>
  <c r="AA59" i="21" a="1"/>
  <c r="AA59" i="21" s="1"/>
  <c r="AA62" i="21" a="1"/>
  <c r="AA62" i="21" s="1"/>
  <c r="AA65" i="21" a="1"/>
  <c r="AA65" i="21" s="1"/>
  <c r="AA48" i="21" a="1"/>
  <c r="AA48" i="21" s="1"/>
  <c r="AA54" i="21" a="1"/>
  <c r="AA54" i="21" s="1"/>
  <c r="AA39" i="21" a="1"/>
  <c r="AA39" i="21" s="1"/>
  <c r="AA42" i="21" a="1"/>
  <c r="AA42" i="21" s="1"/>
  <c r="AA51" i="21" a="1"/>
  <c r="AA51" i="21" s="1"/>
  <c r="AA57" i="21" a="1"/>
  <c r="AA57" i="21" s="1"/>
  <c r="AA60" i="21" a="1"/>
  <c r="AA60" i="21" s="1"/>
  <c r="AA68" i="21" a="1"/>
  <c r="AA68" i="21" s="1"/>
  <c r="AA63" i="21" a="1"/>
  <c r="AA63" i="21" s="1"/>
  <c r="AA71" i="21" a="1"/>
  <c r="AA71" i="21" s="1"/>
  <c r="AA66" i="21" a="1"/>
  <c r="AA66" i="21" s="1"/>
  <c r="AA74" i="21" a="1"/>
  <c r="AA74" i="21" s="1"/>
  <c r="AA69" i="21" a="1"/>
  <c r="AA69" i="21" s="1"/>
  <c r="AA77" i="21" a="1"/>
  <c r="AA77" i="21" s="1"/>
  <c r="AA72" i="21" a="1"/>
  <c r="AA72" i="21" s="1"/>
  <c r="AA80" i="21" a="1"/>
  <c r="AA80" i="21" s="1"/>
  <c r="AA75" i="21" a="1"/>
  <c r="AA75" i="21" s="1"/>
  <c r="AA40" i="21" a="1"/>
  <c r="AA40" i="21" s="1"/>
  <c r="AA43" i="21" a="1"/>
  <c r="AA43" i="21" s="1"/>
  <c r="AA46" i="21" a="1"/>
  <c r="AA46" i="21" s="1"/>
  <c r="AA49" i="21" a="1"/>
  <c r="AA49" i="21" s="1"/>
  <c r="AA52" i="21" a="1"/>
  <c r="AA52" i="21" s="1"/>
  <c r="AA55" i="21" a="1"/>
  <c r="AA55" i="21" s="1"/>
  <c r="AA58" i="21" a="1"/>
  <c r="AA58" i="21" s="1"/>
  <c r="AA61" i="21" a="1"/>
  <c r="AA61" i="21" s="1"/>
  <c r="AA64" i="21" a="1"/>
  <c r="AA64" i="21" s="1"/>
  <c r="AA78" i="21" a="1"/>
  <c r="AA78" i="21" s="1"/>
  <c r="AA67" i="21" a="1"/>
  <c r="AA67" i="21" s="1"/>
  <c r="AA70" i="21" a="1"/>
  <c r="AA70" i="21" s="1"/>
  <c r="AA73" i="21" a="1"/>
  <c r="AA73" i="21" s="1"/>
  <c r="Y171" i="21"/>
  <c r="Y173" i="21" s="1"/>
  <c r="AB53" i="22"/>
  <c r="R90" i="18"/>
  <c r="R340" i="18" s="1"/>
  <c r="Z178" i="21"/>
  <c r="Z179" i="21"/>
  <c r="Z258" i="21"/>
  <c r="Z191" i="21"/>
  <c r="Z11" i="21"/>
  <c r="Z88" i="21"/>
  <c r="Z23" i="21"/>
  <c r="Z10" i="21"/>
  <c r="AA237" i="21" a="1"/>
  <c r="AA237" i="21" s="1"/>
  <c r="AA238" i="21" a="1"/>
  <c r="AA238" i="21" s="1"/>
  <c r="AA218" i="21" a="1"/>
  <c r="AA218" i="21" s="1"/>
  <c r="AA192" i="21" a="1"/>
  <c r="AA192" i="21" s="1"/>
  <c r="AA159" i="21" a="1"/>
  <c r="AA159" i="21" s="1"/>
  <c r="AA135" i="21" a="1"/>
  <c r="AA135" i="21" s="1"/>
  <c r="AA223" i="21" a="1"/>
  <c r="AA223" i="21" s="1"/>
  <c r="AA197" i="21" a="1"/>
  <c r="AA197" i="21" s="1"/>
  <c r="AA164" i="21" a="1"/>
  <c r="AA164" i="21" s="1"/>
  <c r="AA140" i="21" a="1"/>
  <c r="AA140" i="21" s="1"/>
  <c r="AA116" i="21" a="1"/>
  <c r="AA116" i="21" s="1"/>
  <c r="AA241" i="21" a="1"/>
  <c r="AA241" i="21" s="1"/>
  <c r="AA232" i="21" a="1"/>
  <c r="AA232" i="21" s="1"/>
  <c r="AA202" i="21" a="1"/>
  <c r="AA202" i="21" s="1"/>
  <c r="AA169" i="21" a="1"/>
  <c r="AA169" i="21" s="1"/>
  <c r="AA145" i="21" a="1"/>
  <c r="AA145" i="21" s="1"/>
  <c r="AA121" i="21" a="1"/>
  <c r="AA121" i="21" s="1"/>
  <c r="AA254" i="21" a="1"/>
  <c r="AA254" i="21" s="1"/>
  <c r="AA248" i="21" a="1"/>
  <c r="AA248" i="21" s="1"/>
  <c r="AA211" i="21" a="1"/>
  <c r="AA211" i="21" s="1"/>
  <c r="AA152" i="21" a="1"/>
  <c r="AA152" i="21" s="1"/>
  <c r="AA255" i="21" a="1"/>
  <c r="AA255" i="21" s="1"/>
  <c r="AA216" i="21" a="1"/>
  <c r="AA216" i="21" s="1"/>
  <c r="AA157" i="21" a="1"/>
  <c r="AA157" i="21" s="1"/>
  <c r="AA133" i="21" a="1"/>
  <c r="AA133" i="21" s="1"/>
  <c r="AA221" i="21" a="1"/>
  <c r="AA221" i="21" s="1"/>
  <c r="AA195" i="21" a="1"/>
  <c r="AA195" i="21" s="1"/>
  <c r="AA162" i="21" a="1"/>
  <c r="AA162" i="21" s="1"/>
  <c r="AA138" i="21" a="1"/>
  <c r="AA138" i="21" s="1"/>
  <c r="AA244" i="21" a="1"/>
  <c r="AA244" i="21" s="1"/>
  <c r="AA207" i="21" a="1"/>
  <c r="AA207" i="21" s="1"/>
  <c r="AA205" i="21" a="1"/>
  <c r="AA205" i="21" s="1"/>
  <c r="AA148" i="21" a="1"/>
  <c r="AA148" i="21" s="1"/>
  <c r="AA124" i="21" a="1"/>
  <c r="AA124" i="21" s="1"/>
  <c r="AA249" i="21" a="1"/>
  <c r="AA249" i="21" s="1"/>
  <c r="AA212" i="21" a="1"/>
  <c r="AA212" i="21" s="1"/>
  <c r="AA153" i="21" a="1"/>
  <c r="AA153" i="21" s="1"/>
  <c r="AA129" i="21" a="1"/>
  <c r="AA129" i="21" s="1"/>
  <c r="AA257" i="21" a="1"/>
  <c r="AA257" i="21" s="1"/>
  <c r="AA217" i="21" a="1"/>
  <c r="AA217" i="21" s="1"/>
  <c r="AA158" i="21" a="1"/>
  <c r="AA158" i="21" s="1"/>
  <c r="AA134" i="21" a="1"/>
  <c r="AA134" i="21" s="1"/>
  <c r="AA222" i="21" a="1"/>
  <c r="AA222" i="21" s="1"/>
  <c r="AA196" i="21" a="1"/>
  <c r="AA196" i="21" s="1"/>
  <c r="AA163" i="21" a="1"/>
  <c r="AA163" i="21" s="1"/>
  <c r="AA139" i="21" a="1"/>
  <c r="AA139" i="21" s="1"/>
  <c r="AA193" i="21" a="1"/>
  <c r="AA193" i="21" s="1"/>
  <c r="AA112" i="21" a="1"/>
  <c r="AA112" i="21" s="1"/>
  <c r="AA231" i="21" a="1"/>
  <c r="AA231" i="21" s="1"/>
  <c r="AA160" i="21" a="1"/>
  <c r="AA160" i="21" s="1"/>
  <c r="AA156" i="21" a="1"/>
  <c r="AA156" i="21" s="1"/>
  <c r="AA34" i="21" a="1"/>
  <c r="AA34" i="21" s="1"/>
  <c r="AA155" i="21" a="1"/>
  <c r="AA155" i="21" s="1"/>
  <c r="AA125" i="21" a="1"/>
  <c r="AA125" i="21" s="1"/>
  <c r="AA220" i="21" a="1"/>
  <c r="AA220" i="21" s="1"/>
  <c r="AA136" i="21" a="1"/>
  <c r="AA136" i="21" s="1"/>
  <c r="AA132" i="21" a="1"/>
  <c r="AA132" i="21" s="1"/>
  <c r="AA240" i="21" a="1"/>
  <c r="AA240" i="21" s="1"/>
  <c r="AA198" i="21" a="1"/>
  <c r="AA198" i="21" s="1"/>
  <c r="AA110" i="21" a="1"/>
  <c r="AA110" i="21" s="1"/>
  <c r="AA242" i="21" a="1"/>
  <c r="AA242" i="21" s="1"/>
  <c r="AA230" i="21" a="1"/>
  <c r="AA230" i="21" s="1"/>
  <c r="AA194" i="21" a="1"/>
  <c r="AA194" i="21" s="1"/>
  <c r="AA165" i="21" a="1"/>
  <c r="AA165" i="21" s="1"/>
  <c r="AA128" i="21" a="1"/>
  <c r="AA128" i="21" s="1"/>
  <c r="AA123" i="21" a="1"/>
  <c r="AA123" i="21" s="1"/>
  <c r="AA36" i="21" a="1"/>
  <c r="AA36" i="21" s="1"/>
  <c r="AA246" i="21" a="1"/>
  <c r="AA246" i="21" s="1"/>
  <c r="AA200" i="21" a="1"/>
  <c r="AA200" i="21" s="1"/>
  <c r="AA146" i="21" a="1"/>
  <c r="AA146" i="21" s="1"/>
  <c r="AA235" i="21" a="1"/>
  <c r="AA235" i="21" s="1"/>
  <c r="AA206" i="21" a="1"/>
  <c r="AA206" i="21" s="1"/>
  <c r="AA167" i="21" a="1"/>
  <c r="AA167" i="21" s="1"/>
  <c r="AA142" i="21" a="1"/>
  <c r="AA142" i="21" s="1"/>
  <c r="AA126" i="21" a="1"/>
  <c r="AA126" i="21" s="1"/>
  <c r="AA118" i="21" a="1"/>
  <c r="AA118" i="21" s="1"/>
  <c r="AA213" i="21" a="1"/>
  <c r="AA213" i="21" s="1"/>
  <c r="AA204" i="21" a="1"/>
  <c r="AA204" i="21" s="1"/>
  <c r="AA150" i="21" a="1"/>
  <c r="AA150" i="21" s="1"/>
  <c r="AA115" i="21" a="1"/>
  <c r="AA115" i="21" s="1"/>
  <c r="AA111" i="21" a="1"/>
  <c r="AA111" i="21" s="1"/>
  <c r="AA245" i="21" a="1"/>
  <c r="AA245" i="21" s="1"/>
  <c r="AA239" i="21" a="1"/>
  <c r="AA239" i="21" s="1"/>
  <c r="AA215" i="21" a="1"/>
  <c r="AA215" i="21" s="1"/>
  <c r="AA92" i="21" a="1"/>
  <c r="AA92" i="21" s="1"/>
  <c r="AA201" i="21" a="1"/>
  <c r="AA201" i="21" s="1"/>
  <c r="AA149" i="21" a="1"/>
  <c r="AA149" i="21" s="1"/>
  <c r="AA130" i="21" a="1"/>
  <c r="AA130" i="21" s="1"/>
  <c r="AA120" i="21" a="1"/>
  <c r="AA120" i="21" s="1"/>
  <c r="AA113" i="21" a="1"/>
  <c r="AA113" i="21" s="1"/>
  <c r="AA208" i="21" a="1"/>
  <c r="AA208" i="21" s="1"/>
  <c r="AA203" i="21" a="1"/>
  <c r="AA203" i="21" s="1"/>
  <c r="AA154" i="21" a="1"/>
  <c r="AA154" i="21" s="1"/>
  <c r="AA210" i="21" a="1"/>
  <c r="AA210" i="21" s="1"/>
  <c r="AA233" i="21" a="1"/>
  <c r="AA233" i="21" s="1"/>
  <c r="AA144" i="21" a="1"/>
  <c r="AA144" i="21" s="1"/>
  <c r="AA108" i="21" a="1"/>
  <c r="AA108" i="21" s="1"/>
  <c r="AA166" i="21" a="1"/>
  <c r="AA166" i="21" s="1"/>
  <c r="AA131" i="21" a="1"/>
  <c r="AA131" i="21" s="1"/>
  <c r="AA114" i="21" a="1"/>
  <c r="AA114" i="21" s="1"/>
  <c r="AA30" i="21" a="1"/>
  <c r="AA30" i="21" s="1"/>
  <c r="AA177" i="21" a="1"/>
  <c r="AA177" i="21" s="1"/>
  <c r="AA243" i="21" a="1"/>
  <c r="AA243" i="21" s="1"/>
  <c r="AA28" i="21" a="1"/>
  <c r="AA28" i="21" s="1"/>
  <c r="AA209" i="21" a="1"/>
  <c r="AA209" i="21" s="1"/>
  <c r="AA219" i="21" a="1"/>
  <c r="AA219" i="21" s="1"/>
  <c r="AA199" i="21" a="1"/>
  <c r="AA199" i="21" s="1"/>
  <c r="AA176" i="21" a="1"/>
  <c r="AA176" i="21" s="1"/>
  <c r="AA147" i="21" a="1"/>
  <c r="AA147" i="21" s="1"/>
  <c r="AA32" i="21" a="1"/>
  <c r="AA32" i="21" s="1"/>
  <c r="AA168" i="21" a="1"/>
  <c r="AA168" i="21" s="1"/>
  <c r="AA251" i="21" a="1"/>
  <c r="AA251" i="21" s="1"/>
  <c r="AA35" i="21" a="1"/>
  <c r="AA35" i="21" s="1"/>
  <c r="AA91" i="21" a="1"/>
  <c r="AA91" i="21" s="1"/>
  <c r="AA127" i="21" a="1"/>
  <c r="AA127" i="21" s="1"/>
  <c r="AA119" i="21" a="1"/>
  <c r="AA119" i="21" s="1"/>
  <c r="AA84" i="21" a="1"/>
  <c r="AA84" i="21" s="1"/>
  <c r="AA122" i="21" a="1"/>
  <c r="AA122" i="21" s="1"/>
  <c r="AA250" i="21" a="1"/>
  <c r="AA250" i="21" s="1"/>
  <c r="AA141" i="21" a="1"/>
  <c r="AA141" i="21" s="1"/>
  <c r="AA29" i="21" a="1"/>
  <c r="AA29" i="21" s="1"/>
  <c r="AA109" i="21" a="1"/>
  <c r="AA109" i="21" s="1"/>
  <c r="AA229" i="21" a="1"/>
  <c r="AA229" i="21" s="1"/>
  <c r="AA33" i="21" a="1"/>
  <c r="AA33" i="21" s="1"/>
  <c r="AA247" i="21" a="1"/>
  <c r="AA247" i="21" s="1"/>
  <c r="AA214" i="21" a="1"/>
  <c r="AA214" i="21" s="1"/>
  <c r="AA161" i="21" a="1"/>
  <c r="AA161" i="21" s="1"/>
  <c r="AA27" i="21" a="1"/>
  <c r="AA27" i="21" s="1"/>
  <c r="AA236" i="21" a="1"/>
  <c r="AA236" i="21" s="1"/>
  <c r="AA234" i="21" a="1"/>
  <c r="AA234" i="21" s="1"/>
  <c r="AA143" i="21" a="1"/>
  <c r="AA143" i="21" s="1"/>
  <c r="AA117" i="21" a="1"/>
  <c r="AA117" i="21" s="1"/>
  <c r="AA85" i="21" a="1"/>
  <c r="AA85" i="21" s="1"/>
  <c r="AA107" i="21" a="1"/>
  <c r="AA107" i="21" s="1"/>
  <c r="AA31" i="21" a="1"/>
  <c r="AA31" i="21" s="1"/>
  <c r="AA137" i="21" a="1"/>
  <c r="AA137" i="21" s="1"/>
  <c r="AA151" i="21" a="1"/>
  <c r="AA151" i="21" s="1"/>
  <c r="AA224" i="21" a="1"/>
  <c r="AA224" i="21" s="1"/>
  <c r="AA86" i="21" a="1"/>
  <c r="AA86" i="21" s="1"/>
  <c r="AA8" i="21" a="1"/>
  <c r="AA8" i="21" s="1"/>
  <c r="AA9" i="21" a="1"/>
  <c r="AA9" i="21" s="1"/>
  <c r="V260" i="21"/>
  <c r="W260" i="21" s="1"/>
  <c r="X260" i="21" s="1"/>
  <c r="Y260" i="21" s="1"/>
  <c r="Z260" i="21" s="1"/>
  <c r="AA260" i="21" s="1"/>
  <c r="Z172" i="21"/>
  <c r="Z93" i="21"/>
  <c r="Z106" i="21"/>
  <c r="Z94" i="21"/>
  <c r="Y10" i="18"/>
  <c r="Y23" i="18"/>
  <c r="Y11" i="18"/>
  <c r="Y96" i="18"/>
  <c r="Y108" i="18"/>
  <c r="Y95" i="18"/>
  <c r="Y193" i="18"/>
  <c r="Y181" i="18"/>
  <c r="Y180" i="18"/>
  <c r="Q342" i="18"/>
  <c r="Q344" i="18" s="1"/>
  <c r="U26" i="22" s="1"/>
  <c r="U31" i="22" s="1"/>
  <c r="U32" i="22" s="1"/>
  <c r="R175" i="18"/>
  <c r="R341" i="18" s="1"/>
  <c r="AB58" i="22" l="1"/>
  <c r="Z171" i="21"/>
  <c r="Z173" i="21" s="1"/>
  <c r="AC53" i="22"/>
  <c r="AA179" i="21"/>
  <c r="AA258" i="21"/>
  <c r="AA178" i="21"/>
  <c r="AA191" i="21"/>
  <c r="AA88" i="21"/>
  <c r="AA172" i="21"/>
  <c r="AA106" i="21"/>
  <c r="AA94" i="21"/>
  <c r="AA93" i="21"/>
  <c r="AA11" i="21"/>
  <c r="AA23" i="21"/>
  <c r="AA10" i="21"/>
  <c r="Z96" i="18"/>
  <c r="Z95" i="18"/>
  <c r="Z108" i="18"/>
  <c r="Z10" i="18"/>
  <c r="Z11" i="18"/>
  <c r="Z23" i="18"/>
  <c r="Z181" i="18"/>
  <c r="Z193" i="18"/>
  <c r="Z180" i="18"/>
  <c r="S90" i="18"/>
  <c r="S340" i="18" s="1"/>
  <c r="S175" i="18"/>
  <c r="S341" i="18" s="1"/>
  <c r="R342" i="18"/>
  <c r="AC58" i="22" l="1"/>
  <c r="AA171" i="21"/>
  <c r="AA173" i="21" s="1"/>
  <c r="AD53" i="22"/>
  <c r="T90" i="18"/>
  <c r="T340" i="18" s="1"/>
  <c r="S342" i="18"/>
  <c r="W26" i="22" s="1"/>
  <c r="W31" i="22" s="1"/>
  <c r="W32" i="22" s="1"/>
  <c r="T175" i="18"/>
  <c r="T341" i="18" s="1"/>
  <c r="R344" i="18" l="1"/>
  <c r="V26" i="22" s="1"/>
  <c r="V31" i="22" s="1"/>
  <c r="V32" i="22" s="1"/>
  <c r="AD58" i="22"/>
  <c r="U90" i="18"/>
  <c r="U340" i="18" s="1"/>
  <c r="U175" i="18"/>
  <c r="U341" i="18" s="1"/>
  <c r="T342" i="18"/>
  <c r="T344" i="18" s="1"/>
  <c r="X26" i="22" s="1"/>
  <c r="X31" i="22" s="1"/>
  <c r="X32" i="22" s="1"/>
  <c r="V90" i="18" l="1"/>
  <c r="V340" i="18" s="1"/>
  <c r="V175" i="18"/>
  <c r="V341" i="18" s="1"/>
  <c r="U342" i="18"/>
  <c r="U344" i="18" s="1"/>
  <c r="W90" i="18" l="1"/>
  <c r="W340" i="18" s="1"/>
  <c r="W175" i="18"/>
  <c r="W341" i="18" s="1"/>
  <c r="V342" i="18"/>
  <c r="Z26" i="22" s="1"/>
  <c r="Z31" i="22" s="1"/>
  <c r="Z32" i="22" s="1"/>
  <c r="Y26" i="22" l="1"/>
  <c r="Y31" i="22" s="1"/>
  <c r="Y32" i="22" s="1"/>
  <c r="X90" i="18"/>
  <c r="X340" i="18" s="1"/>
  <c r="X175" i="18"/>
  <c r="X341" i="18" s="1"/>
  <c r="W342" i="18"/>
  <c r="V344" i="18" l="1"/>
  <c r="AA26" i="22" s="1"/>
  <c r="AA31" i="22" s="1"/>
  <c r="AA32" i="22" s="1"/>
  <c r="Y90" i="18"/>
  <c r="Y340" i="18" s="1"/>
  <c r="X342" i="18"/>
  <c r="X344" i="18" s="1"/>
  <c r="AB26" i="22" s="1"/>
  <c r="AB31" i="22" s="1"/>
  <c r="AB32" i="22" s="1"/>
  <c r="Y175" i="18"/>
  <c r="Y341" i="18" s="1"/>
  <c r="Z90" i="18" l="1"/>
  <c r="Z340" i="18" s="1"/>
  <c r="Z175" i="18"/>
  <c r="Z341" i="18" s="1"/>
  <c r="Y342" i="18"/>
  <c r="Y344" i="18" s="1"/>
  <c r="AC26" i="22" s="1"/>
  <c r="AC31" i="22" s="1"/>
  <c r="AC32" i="22" s="1"/>
  <c r="Z342" i="18" l="1"/>
  <c r="Z344" i="18" s="1"/>
  <c r="AD26" i="22" s="1"/>
  <c r="AD31" i="22" s="1"/>
  <c r="AD32" i="2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<sst xmlns="http://schemas.openxmlformats.org/spreadsheetml/2006/main" count="1149" uniqueCount="287">
  <si>
    <t>SHEET NO.</t>
  </si>
  <si>
    <t>STATION TO STATION</t>
  </si>
  <si>
    <t>&lt;--- ENTER STARTING SHEET NUMBER</t>
  </si>
  <si>
    <t>ENTER ITEM CODE (FOR EXAMPLE: 201E11000) AND ADDITIONAL DESCRIPTION INTO THE BLUE CELLS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</si>
  <si>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</si>
  <si>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</si>
  <si>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</si>
  <si>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</si>
  <si>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</si>
  <si>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</si>
  <si>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</si>
  <si>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</si>
  <si>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</si>
  <si>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</si>
  <si>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</t>
  </si>
  <si>
    <t>SIDE</t>
  </si>
  <si>
    <t>ITEM_CODE</t>
  </si>
  <si>
    <t>ADDITIONAL_DESCRIPTION</t>
  </si>
  <si>
    <t>SPREADSHEET</t>
  </si>
  <si>
    <t>INSTRUCTIONS:</t>
  </si>
  <si>
    <t>TOTALS CARRIED TO GENERAL SUMMARY</t>
  </si>
  <si>
    <t>Formula Rows</t>
  </si>
  <si>
    <t>REF    NO.</t>
  </si>
  <si>
    <t xml:space="preserve">TOTALS THIS SHEET  </t>
  </si>
  <si>
    <t>TOTALS THIS SHEET</t>
  </si>
  <si>
    <t>TOTALS</t>
  </si>
  <si>
    <t>ENTER ITEM CODE (FOR EXAMPLE: 201E11600) AND ADDITIONAL DESCRIPTION INTO THE BLUE CELLS</t>
  </si>
  <si>
    <t>don’t insert a column here</t>
  </si>
  <si>
    <t>REFERENCE NO.</t>
  </si>
  <si>
    <t>RT</t>
  </si>
  <si>
    <t>TO</t>
  </si>
  <si>
    <t>LT</t>
  </si>
  <si>
    <t>SL-1</t>
  </si>
  <si>
    <t>LL-1</t>
  </si>
  <si>
    <t>CH-1</t>
  </si>
  <si>
    <t>CH-2</t>
  </si>
  <si>
    <t>ELW-1</t>
  </si>
  <si>
    <t>LL-2</t>
  </si>
  <si>
    <t>LL-3</t>
  </si>
  <si>
    <t>CL-1</t>
  </si>
  <si>
    <t>ELW-2</t>
  </si>
  <si>
    <t>642E00500</t>
  </si>
  <si>
    <t>642E01300</t>
  </si>
  <si>
    <t>642E01500</t>
  </si>
  <si>
    <t>642E01322</t>
  </si>
  <si>
    <t>642E20802</t>
  </si>
  <si>
    <t>642E00400</t>
  </si>
  <si>
    <t>642E00700</t>
  </si>
  <si>
    <t>642E00300</t>
  </si>
  <si>
    <t>642E00200</t>
  </si>
  <si>
    <t xml:space="preserve"> WHITE</t>
  </si>
  <si>
    <t xml:space="preserve"> YELLOW</t>
  </si>
  <si>
    <t>642E00100</t>
  </si>
  <si>
    <t>CL-2</t>
  </si>
  <si>
    <t>A-1</t>
  </si>
  <si>
    <t>A-2</t>
  </si>
  <si>
    <t>CW-1</t>
  </si>
  <si>
    <t>SL-2</t>
  </si>
  <si>
    <t>CW-2</t>
  </si>
  <si>
    <t>CW-3</t>
  </si>
  <si>
    <t>SL-3</t>
  </si>
  <si>
    <t>CH-3</t>
  </si>
  <si>
    <t>ELW-3</t>
  </si>
  <si>
    <t>LL-4</t>
  </si>
  <si>
    <t>CH-4</t>
  </si>
  <si>
    <t>LL-5</t>
  </si>
  <si>
    <t>LL-6</t>
  </si>
  <si>
    <t>ELW-4</t>
  </si>
  <si>
    <t>A-3</t>
  </si>
  <si>
    <t>A-4</t>
  </si>
  <si>
    <t>LL-7</t>
  </si>
  <si>
    <t>CH-5</t>
  </si>
  <si>
    <t>A-5</t>
  </si>
  <si>
    <t>CH-6</t>
  </si>
  <si>
    <t>A-6</t>
  </si>
  <si>
    <t>A-7</t>
  </si>
  <si>
    <t>SL-4</t>
  </si>
  <si>
    <t>DW-1</t>
  </si>
  <si>
    <t>DW-2</t>
  </si>
  <si>
    <t>LL-8</t>
  </si>
  <si>
    <t>DW-3</t>
  </si>
  <si>
    <t>DY-1</t>
  </si>
  <si>
    <t>CW-4</t>
  </si>
  <si>
    <t>CL-3</t>
  </si>
  <si>
    <t>CL-4</t>
  </si>
  <si>
    <t>A-8</t>
  </si>
  <si>
    <t>DY-2</t>
  </si>
  <si>
    <t>MONROE STREET</t>
  </si>
  <si>
    <t>LT/RT</t>
  </si>
  <si>
    <t>642E00720</t>
  </si>
  <si>
    <t>642E01312</t>
  </si>
  <si>
    <t>642E01352</t>
  </si>
  <si>
    <t>EACH</t>
  </si>
  <si>
    <t>CH-7</t>
  </si>
  <si>
    <t>CH-8</t>
  </si>
  <si>
    <t>CH-9</t>
  </si>
  <si>
    <t>CH-10</t>
  </si>
  <si>
    <t>CH-11</t>
  </si>
  <si>
    <t>CH-12</t>
  </si>
  <si>
    <t>CL-5</t>
  </si>
  <si>
    <t>CL-6</t>
  </si>
  <si>
    <t>CW-5</t>
  </si>
  <si>
    <t>DW-4</t>
  </si>
  <si>
    <t>DW-5</t>
  </si>
  <si>
    <t>DW-6</t>
  </si>
  <si>
    <t>DW-7</t>
  </si>
  <si>
    <t>ELW-5</t>
  </si>
  <si>
    <t>ELW-6</t>
  </si>
  <si>
    <t>ELW-7</t>
  </si>
  <si>
    <t>ELW-8</t>
  </si>
  <si>
    <t>ELY-1</t>
  </si>
  <si>
    <t>ELY-2</t>
  </si>
  <si>
    <t>LL-9</t>
  </si>
  <si>
    <t>LL-10</t>
  </si>
  <si>
    <t>LL-11</t>
  </si>
  <si>
    <t>SL-5</t>
  </si>
  <si>
    <t>SL-6</t>
  </si>
  <si>
    <t>SL-7</t>
  </si>
  <si>
    <t>SL-8</t>
  </si>
  <si>
    <t>A-9</t>
  </si>
  <si>
    <t>A-10</t>
  </si>
  <si>
    <t>A-11</t>
  </si>
  <si>
    <t>A-12</t>
  </si>
  <si>
    <t>A-13</t>
  </si>
  <si>
    <t>A-14</t>
  </si>
  <si>
    <t>807e10010</t>
  </si>
  <si>
    <t>807e10110</t>
  </si>
  <si>
    <t>807e10310</t>
  </si>
  <si>
    <t>807e10410</t>
  </si>
  <si>
    <t>621e00100</t>
  </si>
  <si>
    <t>DY-3</t>
  </si>
  <si>
    <t>TWO WAY LEFT TURN ARROW, TYPE 1</t>
  </si>
  <si>
    <t>CH-13</t>
  </si>
  <si>
    <t>CH-14</t>
  </si>
  <si>
    <t>CH-15</t>
  </si>
  <si>
    <t>CH-16</t>
  </si>
  <si>
    <t>CH-17</t>
  </si>
  <si>
    <t>CH-18</t>
  </si>
  <si>
    <t>CL-7</t>
  </si>
  <si>
    <t>DW-8</t>
  </si>
  <si>
    <t>DW-9</t>
  </si>
  <si>
    <t>DW-10</t>
  </si>
  <si>
    <t>DW-11</t>
  </si>
  <si>
    <t>DW-12</t>
  </si>
  <si>
    <t>DW-13</t>
  </si>
  <si>
    <t>CW-6</t>
  </si>
  <si>
    <t>ELW-9</t>
  </si>
  <si>
    <t>850E20010</t>
  </si>
  <si>
    <t>850E20130</t>
  </si>
  <si>
    <t>ELW-10</t>
  </si>
  <si>
    <t>LL-12</t>
  </si>
  <si>
    <t>LL-13</t>
  </si>
  <si>
    <t>SL-9</t>
  </si>
  <si>
    <t>SL-10</t>
  </si>
  <si>
    <t>A-15</t>
  </si>
  <si>
    <t>A-16</t>
  </si>
  <si>
    <t>A-17</t>
  </si>
  <si>
    <t>A-18</t>
  </si>
  <si>
    <t>A-19</t>
  </si>
  <si>
    <t>A-20</t>
  </si>
  <si>
    <t>A-21</t>
  </si>
  <si>
    <t>A-22</t>
  </si>
  <si>
    <t>CL-8</t>
  </si>
  <si>
    <t>A-23</t>
  </si>
  <si>
    <t>A-24</t>
  </si>
  <si>
    <t>A-25</t>
  </si>
  <si>
    <t>A-26</t>
  </si>
  <si>
    <t>A-27</t>
  </si>
  <si>
    <t>RAMP A</t>
  </si>
  <si>
    <t>ALEXIS ROAD</t>
  </si>
  <si>
    <t>ACRES ROAD</t>
  </si>
  <si>
    <t>CH-19</t>
  </si>
  <si>
    <t>CH-20</t>
  </si>
  <si>
    <t>CH-21</t>
  </si>
  <si>
    <t>CH-22</t>
  </si>
  <si>
    <t>ELW-11</t>
  </si>
  <si>
    <t>ELW-12</t>
  </si>
  <si>
    <t>ELY-3</t>
  </si>
  <si>
    <t>ELY-4</t>
  </si>
  <si>
    <t>WA-1</t>
  </si>
  <si>
    <t>A-28</t>
  </si>
  <si>
    <t>CH-23</t>
  </si>
  <si>
    <t>CH-24</t>
  </si>
  <si>
    <t>CH-25</t>
  </si>
  <si>
    <t>CH-26</t>
  </si>
  <si>
    <t>ELW-13</t>
  </si>
  <si>
    <t>ELW-14</t>
  </si>
  <si>
    <t>ELY-5</t>
  </si>
  <si>
    <t>ELY-6</t>
  </si>
  <si>
    <t>CL-9</t>
  </si>
  <si>
    <t>CL-10</t>
  </si>
  <si>
    <t>ELW-15</t>
  </si>
  <si>
    <t>ELW-16</t>
  </si>
  <si>
    <t>CW-7</t>
  </si>
  <si>
    <t>CW-8</t>
  </si>
  <si>
    <t>CW-9</t>
  </si>
  <si>
    <t>LL-14</t>
  </si>
  <si>
    <t>LL-15</t>
  </si>
  <si>
    <t>SL-12</t>
  </si>
  <si>
    <t>SL-11</t>
  </si>
  <si>
    <t>A-29</t>
  </si>
  <si>
    <t>A-30</t>
  </si>
  <si>
    <t>A-31</t>
  </si>
  <si>
    <t>CL-11</t>
  </si>
  <si>
    <t>CL-12</t>
  </si>
  <si>
    <t>ELY-7</t>
  </si>
  <si>
    <t>ELY-8</t>
  </si>
  <si>
    <t>SL-13</t>
  </si>
  <si>
    <t>A-33</t>
  </si>
  <si>
    <t>A-32</t>
  </si>
  <si>
    <t>BL</t>
  </si>
  <si>
    <t>LT/BL</t>
  </si>
  <si>
    <t>CL</t>
  </si>
  <si>
    <t>CH-27</t>
  </si>
  <si>
    <t>SL-14</t>
  </si>
  <si>
    <t>A-34</t>
  </si>
  <si>
    <t>A-35</t>
  </si>
  <si>
    <t>A-36</t>
  </si>
  <si>
    <t>CH-28</t>
  </si>
  <si>
    <t>RAMP D</t>
  </si>
  <si>
    <t>CH-29</t>
  </si>
  <si>
    <t>CH-30</t>
  </si>
  <si>
    <t>CH-31</t>
  </si>
  <si>
    <t>DW-14</t>
  </si>
  <si>
    <t>DW-15</t>
  </si>
  <si>
    <t>ELW-17</t>
  </si>
  <si>
    <t>ELW-18</t>
  </si>
  <si>
    <t>ELW-19</t>
  </si>
  <si>
    <t>ELY-9</t>
  </si>
  <si>
    <t>621e54000</t>
  </si>
  <si>
    <t>620e00500</t>
  </si>
  <si>
    <t>CH-32</t>
  </si>
  <si>
    <t>CH-33</t>
  </si>
  <si>
    <t>WA-2</t>
  </si>
  <si>
    <t>A-37</t>
  </si>
  <si>
    <t>A-38</t>
  </si>
  <si>
    <t>A-39</t>
  </si>
  <si>
    <t>A-40</t>
  </si>
  <si>
    <t>A-41</t>
  </si>
  <si>
    <t>A-42</t>
  </si>
  <si>
    <t>NOT USED</t>
  </si>
  <si>
    <t>CH-34</t>
  </si>
  <si>
    <t>CH-35</t>
  </si>
  <si>
    <t>DW-16</t>
  </si>
  <si>
    <t>ELW-20</t>
  </si>
  <si>
    <t>ELW-21</t>
  </si>
  <si>
    <t>ELY-10</t>
  </si>
  <si>
    <t>SL-15</t>
  </si>
  <si>
    <t>YL-1</t>
  </si>
  <si>
    <t>WA-3</t>
  </si>
  <si>
    <t>A-43</t>
  </si>
  <si>
    <t>A-44</t>
  </si>
  <si>
    <t>A-45</t>
  </si>
  <si>
    <t>A-46</t>
  </si>
  <si>
    <t>A-47</t>
  </si>
  <si>
    <t>A-48</t>
  </si>
  <si>
    <t>A-49</t>
  </si>
  <si>
    <t>RAMP C</t>
  </si>
  <si>
    <t>DW-17</t>
  </si>
  <si>
    <t>LL-16</t>
  </si>
  <si>
    <t>CH-9A</t>
  </si>
  <si>
    <t>CL-6A</t>
  </si>
  <si>
    <t>US 23 / RAMP D</t>
  </si>
  <si>
    <t>US 23</t>
  </si>
  <si>
    <t>RAMP B / US 23</t>
  </si>
  <si>
    <t>TOTAL CARRIED FROM SHEET 329</t>
  </si>
  <si>
    <t>TOTAL CARRIED FROM SHEET 330</t>
  </si>
  <si>
    <t>TOTAL CARRIED FROM SHEET 331</t>
  </si>
  <si>
    <t>642E00631</t>
  </si>
  <si>
    <t>850e10010</t>
  </si>
  <si>
    <t>850e10130</t>
  </si>
  <si>
    <t>850e10110</t>
  </si>
  <si>
    <t>02/S&gt;2/04</t>
  </si>
  <si>
    <t>01/NHS/21</t>
  </si>
  <si>
    <t>SPLIT</t>
  </si>
  <si>
    <t>CVW-1</t>
  </si>
  <si>
    <t>YELLOW</t>
  </si>
  <si>
    <t>CVW-2</t>
  </si>
  <si>
    <t>CVY-1</t>
  </si>
  <si>
    <t>CVW-3</t>
  </si>
  <si>
    <t>CVY-2</t>
  </si>
  <si>
    <t>CVW-4</t>
  </si>
  <si>
    <t>CVW-5</t>
  </si>
  <si>
    <t>CVW-6</t>
  </si>
  <si>
    <t>34+00</t>
  </si>
  <si>
    <t>34+09</t>
  </si>
  <si>
    <t>LANE ARROW, TYPE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</si>
</sst>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&quot;+&quot;00.00"/>
    <numFmt numFmtId="165" formatCode="0\)"/>
    <numFmt numFmtId="166" formatCode="&quot;SUBSUMMARY SHEET &quot;#"/>
    <numFmt numFmtId="167" formatCode="000\+00"/>
    <numFmt numFmtId="168" formatCode="0\+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7" borderId="44" applyNumberFormat="0" applyFont="0" applyAlignment="0" applyProtection="0"/>
  </cellStyleXfs>
  <cellXfs count="302">
    <xf numFmtId="0" fontId="0" fillId="0" borderId="0" xfId="0"/>
    <xf numFmtId="0" fontId="7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5" fillId="0" borderId="0" xfId="2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5" fillId="2" borderId="0" xfId="2" applyFill="1" applyAlignment="1">
      <alignment vertical="center"/>
    </xf>
    <xf numFmtId="165" fontId="3" fillId="2" borderId="0" xfId="2" applyNumberFormat="1" applyFont="1" applyFill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3" borderId="0" xfId="2" applyFont="1" applyFill="1" applyAlignment="1" applyProtection="1">
      <alignment horizontal="center"/>
      <protection locked="0"/>
    </xf>
    <xf numFmtId="0" fontId="4" fillId="3" borderId="0" xfId="2" applyFont="1" applyFill="1"/>
    <xf numFmtId="0" fontId="5" fillId="3" borderId="0" xfId="2" applyFill="1" applyAlignment="1">
      <alignment vertical="center"/>
    </xf>
    <xf numFmtId="0" fontId="5" fillId="5" borderId="22" xfId="2" applyFill="1" applyBorder="1" applyAlignment="1" applyProtection="1">
      <alignment vertical="center"/>
      <protection locked="0"/>
    </xf>
    <xf numFmtId="49" fontId="5" fillId="3" borderId="0" xfId="2" applyNumberFormat="1" applyFill="1" applyAlignment="1" applyProtection="1">
      <alignment horizontal="center" vertical="center"/>
      <protection locked="0"/>
    </xf>
    <xf numFmtId="11" fontId="5" fillId="3" borderId="11" xfId="2" applyNumberFormat="1" applyFill="1" applyBorder="1" applyAlignment="1" applyProtection="1">
      <alignment horizontal="center" vertical="center" shrinkToFit="1"/>
      <protection locked="0"/>
    </xf>
    <xf numFmtId="0" fontId="5" fillId="0" borderId="2" xfId="2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5" borderId="26" xfId="2" applyFill="1" applyBorder="1" applyAlignment="1" applyProtection="1">
      <alignment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164" fontId="9" fillId="0" borderId="9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5" fillId="0" borderId="1" xfId="2" applyBorder="1" applyAlignment="1" applyProtection="1">
      <alignment horizontal="center" vertical="center"/>
      <protection locked="0"/>
    </xf>
    <xf numFmtId="0" fontId="5" fillId="0" borderId="2" xfId="2" applyBorder="1" applyAlignment="1" applyProtection="1">
      <alignment horizontal="center" vertical="center"/>
      <protection locked="0"/>
    </xf>
    <xf numFmtId="0" fontId="5" fillId="5" borderId="24" xfId="2" applyFill="1" applyBorder="1" applyAlignment="1" applyProtection="1">
      <alignment vertical="center"/>
      <protection locked="0"/>
    </xf>
    <xf numFmtId="1" fontId="5" fillId="0" borderId="7" xfId="2" applyNumberFormat="1" applyBorder="1" applyAlignment="1">
      <alignment horizontal="center" vertical="center"/>
    </xf>
    <xf numFmtId="1" fontId="5" fillId="0" borderId="2" xfId="2" applyNumberFormat="1" applyBorder="1" applyAlignment="1" applyProtection="1">
      <alignment horizontal="center" vertical="center"/>
      <protection locked="0"/>
    </xf>
    <xf numFmtId="0" fontId="5" fillId="3" borderId="0" xfId="2" applyFill="1" applyAlignment="1" applyProtection="1">
      <alignment horizontal="center" vertical="center"/>
      <protection locked="0"/>
    </xf>
    <xf numFmtId="0" fontId="5" fillId="5" borderId="40" xfId="2" applyFill="1" applyBorder="1" applyAlignment="1" applyProtection="1">
      <alignment vertical="center"/>
      <protection locked="0"/>
    </xf>
    <xf numFmtId="0" fontId="5" fillId="0" borderId="0" xfId="2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5" borderId="22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11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5" borderId="24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2" fontId="5" fillId="3" borderId="0" xfId="0" applyNumberFormat="1" applyFont="1" applyFill="1" applyAlignment="1" applyProtection="1">
      <alignment horizontal="center" vertical="center"/>
      <protection locked="0"/>
    </xf>
    <xf numFmtId="1" fontId="5" fillId="0" borderId="41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0" fontId="5" fillId="0" borderId="15" xfId="2" applyBorder="1" applyAlignment="1" applyProtection="1">
      <alignment horizontal="center" vertical="center"/>
      <protection locked="0"/>
    </xf>
    <xf numFmtId="1" fontId="5" fillId="0" borderId="42" xfId="0" applyNumberFormat="1" applyFont="1" applyBorder="1" applyAlignment="1">
      <alignment horizontal="center" vertical="center"/>
    </xf>
    <xf numFmtId="0" fontId="5" fillId="0" borderId="4" xfId="2" applyBorder="1" applyAlignment="1" applyProtection="1">
      <alignment horizontal="center" vertical="center"/>
      <protection locked="0"/>
    </xf>
    <xf numFmtId="0" fontId="5" fillId="0" borderId="35" xfId="2" applyBorder="1" applyAlignment="1" applyProtection="1">
      <alignment horizontal="center" vertical="center"/>
      <protection locked="0"/>
    </xf>
    <xf numFmtId="1" fontId="5" fillId="0" borderId="39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64" fontId="9" fillId="0" borderId="2" xfId="2" applyNumberFormat="1" applyFont="1" applyBorder="1" applyAlignment="1" applyProtection="1">
      <alignment horizontal="center" vertical="center"/>
      <protection locked="0"/>
    </xf>
    <xf numFmtId="0" fontId="5" fillId="0" borderId="2" xfId="2" applyBorder="1" applyAlignment="1" applyProtection="1">
      <alignment vertical="center"/>
      <protection locked="0"/>
    </xf>
    <xf numFmtId="1" fontId="5" fillId="0" borderId="10" xfId="2" applyNumberForma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164" fontId="9" fillId="0" borderId="43" xfId="2" applyNumberFormat="1" applyFont="1" applyBorder="1" applyAlignment="1" applyProtection="1">
      <alignment horizontal="center" vertical="center"/>
      <protection locked="0"/>
    </xf>
    <xf numFmtId="1" fontId="9" fillId="0" borderId="2" xfId="2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45" xfId="2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2" fontId="5" fillId="0" borderId="2" xfId="2" applyNumberFormat="1" applyBorder="1" applyAlignment="1" applyProtection="1">
      <alignment horizontal="center" vertical="center"/>
      <protection locked="0"/>
    </xf>
    <xf numFmtId="167" fontId="3" fillId="2" borderId="0" xfId="2" applyNumberFormat="1" applyFont="1" applyFill="1" applyAlignment="1">
      <alignment horizontal="center" vertical="center"/>
    </xf>
    <xf numFmtId="167" fontId="9" fillId="0" borderId="9" xfId="2" applyNumberFormat="1" applyFont="1" applyBorder="1" applyAlignment="1" applyProtection="1">
      <alignment horizontal="center" vertical="center"/>
      <protection locked="0"/>
    </xf>
    <xf numFmtId="167" fontId="9" fillId="0" borderId="43" xfId="2" applyNumberFormat="1" applyFont="1" applyBorder="1" applyAlignment="1" applyProtection="1">
      <alignment horizontal="center" vertical="center"/>
      <protection locked="0"/>
    </xf>
    <xf numFmtId="2" fontId="6" fillId="2" borderId="0" xfId="2" applyNumberFormat="1" applyFont="1" applyFill="1" applyAlignment="1">
      <alignment vertical="center"/>
    </xf>
    <xf numFmtId="2" fontId="3" fillId="2" borderId="0" xfId="1" applyNumberFormat="1" applyFont="1" applyFill="1" applyAlignment="1" applyProtection="1">
      <alignment vertical="center"/>
    </xf>
    <xf numFmtId="2" fontId="5" fillId="0" borderId="0" xfId="2" applyNumberFormat="1" applyAlignment="1">
      <alignment vertical="center"/>
    </xf>
    <xf numFmtId="2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2" fontId="5" fillId="0" borderId="2" xfId="2" applyNumberFormat="1" applyBorder="1" applyAlignment="1">
      <alignment horizontal="center" vertical="center"/>
    </xf>
    <xf numFmtId="2" fontId="5" fillId="0" borderId="4" xfId="2" applyNumberFormat="1" applyBorder="1" applyAlignment="1">
      <alignment horizontal="center" vertical="center"/>
    </xf>
    <xf numFmtId="2" fontId="9" fillId="0" borderId="9" xfId="2" applyNumberFormat="1" applyFont="1" applyBorder="1" applyAlignment="1" applyProtection="1">
      <alignment horizontal="center" vertical="center"/>
      <protection locked="0"/>
    </xf>
    <xf numFmtId="2" fontId="7" fillId="2" borderId="0" xfId="1" applyNumberFormat="1" applyFont="1" applyFill="1" applyAlignment="1" applyProtection="1">
      <alignment vertical="center"/>
    </xf>
    <xf numFmtId="2" fontId="5" fillId="2" borderId="0" xfId="2" applyNumberFormat="1" applyFill="1" applyAlignment="1">
      <alignment vertical="center"/>
    </xf>
    <xf numFmtId="2" fontId="3" fillId="2" borderId="0" xfId="2" applyNumberFormat="1" applyFont="1" applyFill="1" applyAlignment="1">
      <alignment vertical="center"/>
    </xf>
    <xf numFmtId="2" fontId="3" fillId="2" borderId="0" xfId="2" applyNumberFormat="1" applyFont="1" applyFill="1" applyAlignment="1">
      <alignment horizontal="center" vertical="center"/>
    </xf>
    <xf numFmtId="2" fontId="5" fillId="6" borderId="0" xfId="2" applyNumberFormat="1" applyFill="1" applyAlignment="1" applyProtection="1">
      <alignment horizontal="center" vertical="center"/>
      <protection locked="0"/>
    </xf>
    <xf numFmtId="2" fontId="5" fillId="3" borderId="0" xfId="2" applyNumberFormat="1" applyFill="1" applyAlignment="1" applyProtection="1">
      <alignment horizontal="center" vertical="center"/>
      <protection locked="0"/>
    </xf>
    <xf numFmtId="2" fontId="5" fillId="6" borderId="11" xfId="2" applyNumberFormat="1" applyFill="1" applyBorder="1" applyAlignment="1" applyProtection="1">
      <alignment horizontal="center" vertical="center" shrinkToFit="1"/>
      <protection locked="0"/>
    </xf>
    <xf numFmtId="2" fontId="5" fillId="3" borderId="11" xfId="2" applyNumberFormat="1" applyFill="1" applyBorder="1" applyAlignment="1" applyProtection="1">
      <alignment horizontal="center" vertical="center" shrinkToFit="1"/>
      <protection locked="0"/>
    </xf>
    <xf numFmtId="2" fontId="5" fillId="6" borderId="2" xfId="2" applyNumberFormat="1" applyFill="1" applyBorder="1" applyAlignment="1">
      <alignment horizontal="center" vertical="center"/>
    </xf>
    <xf numFmtId="2" fontId="5" fillId="6" borderId="4" xfId="2" applyNumberFormat="1" applyFill="1" applyBorder="1" applyAlignment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6" borderId="0" xfId="2" applyNumberFormat="1" applyFill="1" applyAlignment="1">
      <alignment vertical="center"/>
    </xf>
    <xf numFmtId="1" fontId="7" fillId="2" borderId="0" xfId="1" applyNumberFormat="1" applyFont="1" applyFill="1" applyAlignment="1" applyProtection="1">
      <alignment vertical="center"/>
    </xf>
    <xf numFmtId="1" fontId="6" fillId="2" borderId="0" xfId="2" applyNumberFormat="1" applyFont="1" applyFill="1" applyAlignment="1">
      <alignment vertical="center"/>
    </xf>
    <xf numFmtId="1" fontId="3" fillId="2" borderId="0" xfId="2" applyNumberFormat="1" applyFont="1" applyFill="1" applyAlignment="1">
      <alignment vertical="center"/>
    </xf>
    <xf numFmtId="1" fontId="3" fillId="2" borderId="0" xfId="2" applyNumberFormat="1" applyFont="1" applyFill="1" applyAlignment="1">
      <alignment horizontal="center" vertical="center"/>
    </xf>
    <xf numFmtId="1" fontId="5" fillId="0" borderId="0" xfId="2" applyNumberFormat="1" applyAlignment="1">
      <alignment vertical="center"/>
    </xf>
    <xf numFmtId="1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2" xfId="2" applyNumberFormat="1" applyBorder="1" applyAlignment="1">
      <alignment horizontal="center" vertical="center"/>
    </xf>
    <xf numFmtId="1" fontId="5" fillId="0" borderId="4" xfId="2" applyNumberFormat="1" applyBorder="1" applyAlignment="1">
      <alignment horizontal="center" vertical="center"/>
    </xf>
    <xf numFmtId="1" fontId="9" fillId="0" borderId="9" xfId="2" applyNumberFormat="1" applyFont="1" applyBorder="1" applyAlignment="1" applyProtection="1">
      <alignment horizontal="center" vertical="center"/>
      <protection locked="0"/>
    </xf>
    <xf numFmtId="1" fontId="5" fillId="2" borderId="0" xfId="2" applyNumberFormat="1" applyFill="1" applyAlignment="1">
      <alignment vertical="center"/>
    </xf>
    <xf numFmtId="1" fontId="5" fillId="0" borderId="2" xfId="2" applyNumberFormat="1" applyBorder="1" applyAlignment="1" applyProtection="1">
      <alignment vertical="center"/>
      <protection locked="0"/>
    </xf>
    <xf numFmtId="1" fontId="5" fillId="0" borderId="13" xfId="2" applyNumberForma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46" xfId="0" applyNumberFormat="1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0" xfId="2" applyNumberFormat="1" applyAlignment="1">
      <alignment horizontal="center" vertical="center"/>
    </xf>
    <xf numFmtId="1" fontId="5" fillId="3" borderId="0" xfId="2" applyNumberFormat="1" applyFill="1" applyAlignment="1" applyProtection="1">
      <alignment horizontal="center" vertical="center"/>
      <protection locked="0"/>
    </xf>
    <xf numFmtId="1" fontId="5" fillId="3" borderId="11" xfId="2" applyNumberFormat="1" applyFill="1" applyBorder="1" applyAlignment="1" applyProtection="1">
      <alignment horizontal="center" vertical="center" shrinkToFit="1"/>
      <protection locked="0"/>
    </xf>
    <xf numFmtId="167" fontId="9" fillId="0" borderId="34" xfId="2" applyNumberFormat="1" applyFont="1" applyBorder="1" applyAlignment="1" applyProtection="1">
      <alignment horizontal="center" vertical="center"/>
      <protection locked="0"/>
    </xf>
    <xf numFmtId="167" fontId="9" fillId="0" borderId="10" xfId="2" applyNumberFormat="1" applyFont="1" applyBorder="1" applyAlignment="1" applyProtection="1">
      <alignment horizontal="center" vertical="center"/>
      <protection locked="0"/>
    </xf>
    <xf numFmtId="167" fontId="9" fillId="0" borderId="11" xfId="2" applyNumberFormat="1" applyFont="1" applyBorder="1" applyAlignment="1" applyProtection="1">
      <alignment horizontal="center" vertical="center"/>
      <protection locked="0"/>
    </xf>
    <xf numFmtId="11" fontId="5" fillId="3" borderId="0" xfId="0" quotePrefix="1" applyNumberFormat="1" applyFont="1" applyFill="1" applyAlignment="1" applyProtection="1">
      <alignment horizontal="center" vertical="center"/>
      <protection locked="0"/>
    </xf>
    <xf numFmtId="1" fontId="5" fillId="3" borderId="0" xfId="0" quotePrefix="1" applyNumberFormat="1" applyFont="1" applyFill="1" applyAlignment="1" applyProtection="1">
      <alignment horizontal="center" vertical="center"/>
      <protection locked="0"/>
    </xf>
    <xf numFmtId="2" fontId="5" fillId="3" borderId="0" xfId="0" quotePrefix="1" applyNumberFormat="1" applyFont="1" applyFill="1" applyAlignment="1" applyProtection="1">
      <alignment horizontal="center" vertical="center"/>
      <protection locked="0"/>
    </xf>
    <xf numFmtId="168" fontId="5" fillId="0" borderId="43" xfId="0" applyNumberFormat="1" applyFont="1" applyBorder="1" applyAlignment="1" applyProtection="1">
      <alignment horizontal="center" vertical="center"/>
      <protection locked="0"/>
    </xf>
    <xf numFmtId="168" fontId="5" fillId="0" borderId="9" xfId="0" applyNumberFormat="1" applyFont="1" applyBorder="1" applyAlignment="1" applyProtection="1">
      <alignment horizontal="center" vertical="center"/>
      <protection locked="0"/>
    </xf>
    <xf numFmtId="168" fontId="5" fillId="0" borderId="17" xfId="0" applyNumberFormat="1" applyFont="1" applyBorder="1" applyAlignment="1" applyProtection="1">
      <alignment horizontal="center" vertical="center"/>
      <protection locked="0"/>
    </xf>
    <xf numFmtId="168" fontId="9" fillId="0" borderId="9" xfId="2" applyNumberFormat="1" applyFont="1" applyBorder="1" applyAlignment="1" applyProtection="1">
      <alignment horizontal="center" vertical="center"/>
      <protection locked="0"/>
    </xf>
    <xf numFmtId="168" fontId="5" fillId="0" borderId="35" xfId="0" applyNumberFormat="1" applyFont="1" applyBorder="1" applyAlignment="1" applyProtection="1">
      <alignment horizontal="center" vertical="center"/>
      <protection locked="0"/>
    </xf>
    <xf numFmtId="168" fontId="5" fillId="0" borderId="10" xfId="0" applyNumberFormat="1" applyFont="1" applyBorder="1" applyAlignment="1" applyProtection="1">
      <alignment horizontal="center" vertical="center"/>
      <protection locked="0"/>
    </xf>
    <xf numFmtId="168" fontId="5" fillId="0" borderId="34" xfId="0" applyNumberFormat="1" applyFont="1" applyBorder="1" applyAlignment="1" applyProtection="1">
      <alignment horizontal="center" vertical="center"/>
      <protection locked="0"/>
    </xf>
    <xf numFmtId="168" fontId="9" fillId="0" borderId="34" xfId="0" applyNumberFormat="1" applyFont="1" applyBorder="1" applyAlignment="1" applyProtection="1">
      <alignment horizontal="center" vertical="center"/>
      <protection locked="0"/>
    </xf>
    <xf numFmtId="168" fontId="5" fillId="0" borderId="18" xfId="0" applyNumberFormat="1" applyFont="1" applyBorder="1" applyAlignment="1" applyProtection="1">
      <alignment horizontal="center" vertical="center"/>
      <protection locked="0"/>
    </xf>
    <xf numFmtId="167" fontId="5" fillId="0" borderId="0" xfId="2" applyNumberForma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2" fontId="9" fillId="0" borderId="2" xfId="2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2" fontId="5" fillId="0" borderId="46" xfId="0" applyNumberFormat="1" applyFont="1" applyBorder="1" applyAlignment="1" applyProtection="1">
      <alignment horizontal="center" vertical="center"/>
      <protection locked="0"/>
    </xf>
    <xf numFmtId="1" fontId="9" fillId="6" borderId="9" xfId="2" applyNumberFormat="1" applyFont="1" applyFill="1" applyBorder="1" applyAlignment="1" applyProtection="1">
      <alignment horizontal="center" vertical="center"/>
      <protection locked="0"/>
    </xf>
    <xf numFmtId="1" fontId="5" fillId="6" borderId="2" xfId="2" applyNumberFormat="1" applyFill="1" applyBorder="1" applyAlignment="1" applyProtection="1">
      <alignment horizontal="center" vertical="center"/>
      <protection locked="0"/>
    </xf>
    <xf numFmtId="1" fontId="5" fillId="6" borderId="15" xfId="2" applyNumberFormat="1" applyFill="1" applyBorder="1" applyAlignment="1" applyProtection="1">
      <alignment horizontal="center" vertical="center"/>
      <protection locked="0"/>
    </xf>
    <xf numFmtId="2" fontId="5" fillId="0" borderId="42" xfId="0" applyNumberFormat="1" applyFont="1" applyBorder="1" applyAlignment="1">
      <alignment horizontal="center" vertical="center"/>
    </xf>
    <xf numFmtId="1" fontId="9" fillId="0" borderId="5" xfId="2" applyNumberFormat="1" applyFont="1" applyBorder="1" applyAlignment="1" applyProtection="1">
      <alignment horizontal="center" vertical="center"/>
      <protection locked="0"/>
    </xf>
    <xf numFmtId="0" fontId="5" fillId="0" borderId="2" xfId="2" applyBorder="1" applyAlignment="1">
      <alignment vertical="center"/>
    </xf>
    <xf numFmtId="167" fontId="5" fillId="0" borderId="2" xfId="2" applyNumberFormat="1" applyBorder="1" applyAlignment="1">
      <alignment horizontal="center" vertical="center"/>
    </xf>
    <xf numFmtId="1" fontId="5" fillId="0" borderId="2" xfId="2" applyNumberFormat="1" applyBorder="1" applyAlignment="1">
      <alignment vertical="center"/>
    </xf>
    <xf numFmtId="2" fontId="5" fillId="0" borderId="2" xfId="2" applyNumberFormat="1" applyBorder="1" applyAlignment="1">
      <alignment vertical="center"/>
    </xf>
    <xf numFmtId="2" fontId="5" fillId="6" borderId="2" xfId="2" applyNumberFormat="1" applyFill="1" applyBorder="1" applyAlignment="1">
      <alignment vertical="center"/>
    </xf>
    <xf numFmtId="0" fontId="5" fillId="0" borderId="13" xfId="2" applyBorder="1" applyAlignment="1">
      <alignment vertical="center"/>
    </xf>
    <xf numFmtId="167" fontId="5" fillId="0" borderId="13" xfId="2" applyNumberFormat="1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1" fontId="5" fillId="0" borderId="13" xfId="2" applyNumberFormat="1" applyBorder="1" applyAlignment="1">
      <alignment vertical="center"/>
    </xf>
    <xf numFmtId="2" fontId="5" fillId="0" borderId="13" xfId="2" applyNumberFormat="1" applyBorder="1" applyAlignment="1">
      <alignment vertical="center"/>
    </xf>
    <xf numFmtId="2" fontId="5" fillId="6" borderId="13" xfId="2" applyNumberFormat="1" applyFill="1" applyBorder="1" applyAlignment="1">
      <alignment vertical="center"/>
    </xf>
    <xf numFmtId="1" fontId="5" fillId="0" borderId="41" xfId="2" applyNumberFormat="1" applyBorder="1" applyAlignment="1">
      <alignment horizontal="center" vertical="center"/>
    </xf>
    <xf numFmtId="1" fontId="5" fillId="0" borderId="48" xfId="2" applyNumberFormat="1" applyBorder="1" applyAlignment="1">
      <alignment horizontal="center" vertical="center"/>
    </xf>
    <xf numFmtId="2" fontId="5" fillId="6" borderId="48" xfId="2" applyNumberFormat="1" applyFill="1" applyBorder="1" applyAlignment="1">
      <alignment horizontal="center" vertical="center"/>
    </xf>
    <xf numFmtId="1" fontId="5" fillId="0" borderId="49" xfId="2" applyNumberFormat="1" applyBorder="1" applyAlignment="1">
      <alignment horizontal="center" vertical="center"/>
    </xf>
    <xf numFmtId="0" fontId="5" fillId="5" borderId="24" xfId="2" applyFill="1" applyBorder="1" applyAlignment="1">
      <alignment vertical="center"/>
    </xf>
    <xf numFmtId="0" fontId="5" fillId="5" borderId="25" xfId="2" applyFill="1" applyBorder="1" applyAlignment="1">
      <alignment vertical="center"/>
    </xf>
    <xf numFmtId="168" fontId="5" fillId="0" borderId="2" xfId="2" applyNumberFormat="1" applyBorder="1" applyAlignment="1">
      <alignment horizontal="center" vertical="center"/>
    </xf>
    <xf numFmtId="1" fontId="7" fillId="2" borderId="0" xfId="1" applyNumberFormat="1" applyFont="1" applyFill="1" applyAlignment="1" applyProtection="1">
      <alignment horizontal="center" vertical="center"/>
    </xf>
    <xf numFmtId="1" fontId="5" fillId="0" borderId="13" xfId="2" applyNumberFormat="1" applyBorder="1" applyAlignment="1">
      <alignment horizontal="center" vertical="center"/>
    </xf>
    <xf numFmtId="2" fontId="5" fillId="0" borderId="41" xfId="2" applyNumberFormat="1" applyBorder="1" applyAlignment="1">
      <alignment horizontal="center" vertical="center"/>
    </xf>
    <xf numFmtId="1" fontId="5" fillId="2" borderId="0" xfId="2" applyNumberFormat="1" applyFill="1" applyAlignment="1">
      <alignment horizontal="center" vertical="center"/>
    </xf>
    <xf numFmtId="168" fontId="3" fillId="2" borderId="0" xfId="2" applyNumberFormat="1" applyFont="1" applyFill="1" applyAlignment="1">
      <alignment horizontal="right" vertical="center"/>
    </xf>
    <xf numFmtId="168" fontId="3" fillId="2" borderId="0" xfId="2" applyNumberFormat="1" applyFont="1" applyFill="1" applyAlignment="1">
      <alignment horizontal="center" vertical="center"/>
    </xf>
    <xf numFmtId="168" fontId="5" fillId="0" borderId="0" xfId="2" applyNumberFormat="1" applyAlignment="1">
      <alignment vertical="center"/>
    </xf>
    <xf numFmtId="168" fontId="9" fillId="0" borderId="2" xfId="2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9" fillId="0" borderId="13" xfId="2" applyFont="1" applyBorder="1" applyAlignment="1" applyProtection="1">
      <alignment horizontal="center" vertical="center"/>
      <protection locked="0"/>
    </xf>
    <xf numFmtId="168" fontId="9" fillId="0" borderId="13" xfId="2" applyNumberFormat="1" applyFont="1" applyBorder="1" applyAlignment="1" applyProtection="1">
      <alignment horizontal="center" vertical="center"/>
      <protection locked="0"/>
    </xf>
    <xf numFmtId="2" fontId="9" fillId="0" borderId="13" xfId="2" applyNumberFormat="1" applyFont="1" applyBorder="1" applyAlignment="1" applyProtection="1">
      <alignment horizontal="center" vertical="center"/>
      <protection locked="0"/>
    </xf>
    <xf numFmtId="2" fontId="5" fillId="0" borderId="41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22" xfId="2" applyNumberFormat="1" applyBorder="1" applyAlignment="1">
      <alignment horizontal="center" vertical="center"/>
    </xf>
    <xf numFmtId="1" fontId="5" fillId="0" borderId="51" xfId="2" applyNumberFormat="1" applyBorder="1" applyAlignment="1" applyProtection="1">
      <alignment horizontal="center" vertical="center"/>
      <protection locked="0"/>
    </xf>
    <xf numFmtId="2" fontId="5" fillId="0" borderId="51" xfId="2" applyNumberFormat="1" applyBorder="1" applyAlignment="1" applyProtection="1">
      <alignment horizontal="center" vertical="center"/>
      <protection locked="0"/>
    </xf>
    <xf numFmtId="1" fontId="5" fillId="0" borderId="52" xfId="2" applyNumberFormat="1" applyBorder="1" applyAlignment="1" applyProtection="1">
      <alignment horizontal="center" vertical="center"/>
      <protection locked="0"/>
    </xf>
    <xf numFmtId="1" fontId="5" fillId="0" borderId="41" xfId="2" applyNumberFormat="1" applyBorder="1" applyAlignment="1" applyProtection="1">
      <alignment horizontal="center" vertical="center"/>
      <protection locked="0"/>
    </xf>
    <xf numFmtId="2" fontId="5" fillId="0" borderId="41" xfId="2" applyNumberFormat="1" applyBorder="1" applyAlignment="1" applyProtection="1">
      <alignment horizontal="center" vertical="center"/>
      <protection locked="0"/>
    </xf>
    <xf numFmtId="1" fontId="5" fillId="0" borderId="22" xfId="2" applyNumberFormat="1" applyBorder="1" applyAlignment="1" applyProtection="1">
      <alignment horizontal="center" vertical="center"/>
      <protection locked="0"/>
    </xf>
    <xf numFmtId="1" fontId="9" fillId="0" borderId="13" xfId="2" applyNumberFormat="1" applyFont="1" applyBorder="1" applyAlignment="1" applyProtection="1">
      <alignment horizontal="center" vertical="center"/>
      <protection locked="0"/>
    </xf>
    <xf numFmtId="168" fontId="5" fillId="0" borderId="0" xfId="2" applyNumberFormat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2" applyBorder="1" applyAlignment="1" applyProtection="1">
      <alignment horizontal="center" vertical="center"/>
      <protection locked="0"/>
    </xf>
    <xf numFmtId="0" fontId="5" fillId="0" borderId="33" xfId="2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9" xfId="2" applyBorder="1" applyAlignment="1">
      <alignment horizontal="center" vertical="center"/>
    </xf>
    <xf numFmtId="2" fontId="5" fillId="0" borderId="35" xfId="2" applyNumberFormat="1" applyBorder="1" applyAlignment="1" applyProtection="1">
      <alignment horizontal="center" vertical="center"/>
      <protection locked="0"/>
    </xf>
    <xf numFmtId="1" fontId="5" fillId="0" borderId="15" xfId="2" applyNumberFormat="1" applyBorder="1" applyAlignment="1" applyProtection="1">
      <alignment horizontal="center" vertical="center"/>
      <protection locked="0"/>
    </xf>
    <xf numFmtId="1" fontId="5" fillId="0" borderId="27" xfId="2" applyNumberFormat="1" applyBorder="1" applyAlignment="1">
      <alignment horizontal="center" vertical="center"/>
    </xf>
    <xf numFmtId="0" fontId="5" fillId="0" borderId="10" xfId="2" applyBorder="1" applyAlignment="1">
      <alignment horizontal="center" vertical="center"/>
    </xf>
    <xf numFmtId="0" fontId="5" fillId="0" borderId="33" xfId="2" applyBorder="1" applyAlignment="1">
      <alignment horizontal="center" vertical="center"/>
    </xf>
    <xf numFmtId="1" fontId="5" fillId="0" borderId="38" xfId="2" applyNumberFormat="1" applyBorder="1" applyAlignment="1" applyProtection="1">
      <alignment horizontal="center" vertical="center"/>
      <protection locked="0"/>
    </xf>
    <xf numFmtId="2" fontId="5" fillId="0" borderId="48" xfId="2" applyNumberForma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1" fontId="5" fillId="0" borderId="35" xfId="2" applyNumberFormat="1" applyBorder="1" applyAlignment="1" applyProtection="1">
      <alignment horizontal="center" vertical="center"/>
      <protection locked="0"/>
    </xf>
    <xf numFmtId="1" fontId="5" fillId="0" borderId="38" xfId="0" applyNumberFormat="1" applyFont="1" applyBorder="1" applyAlignment="1">
      <alignment horizontal="center" vertical="center"/>
    </xf>
    <xf numFmtId="1" fontId="5" fillId="0" borderId="10" xfId="2" applyNumberFormat="1" applyBorder="1" applyAlignment="1">
      <alignment horizontal="center" vertical="center" textRotation="90" wrapText="1"/>
    </xf>
    <xf numFmtId="2" fontId="5" fillId="0" borderId="13" xfId="2" applyNumberFormat="1" applyBorder="1" applyAlignment="1">
      <alignment horizontal="center" vertical="center" textRotation="90" wrapText="1"/>
    </xf>
    <xf numFmtId="2" fontId="5" fillId="0" borderId="14" xfId="2" applyNumberFormat="1" applyBorder="1" applyAlignment="1">
      <alignment horizontal="center" vertical="center" textRotation="90" wrapText="1"/>
    </xf>
    <xf numFmtId="2" fontId="5" fillId="0" borderId="15" xfId="2" applyNumberFormat="1" applyBorder="1" applyAlignment="1">
      <alignment horizontal="center" vertical="center" textRotation="90" wrapText="1"/>
    </xf>
    <xf numFmtId="2" fontId="5" fillId="6" borderId="13" xfId="2" applyNumberFormat="1" applyFill="1" applyBorder="1" applyAlignment="1">
      <alignment horizontal="center" vertical="center" textRotation="90" wrapText="1"/>
    </xf>
    <xf numFmtId="2" fontId="5" fillId="6" borderId="14" xfId="2" applyNumberFormat="1" applyFill="1" applyBorder="1" applyAlignment="1">
      <alignment horizontal="center" vertical="center" textRotation="90" wrapText="1"/>
    </xf>
    <xf numFmtId="2" fontId="5" fillId="6" borderId="15" xfId="2" applyNumberFormat="1" applyFill="1" applyBorder="1" applyAlignment="1">
      <alignment horizontal="center" vertical="center" textRotation="90" wrapText="1"/>
    </xf>
    <xf numFmtId="2" fontId="5" fillId="0" borderId="10" xfId="2" applyNumberFormat="1" applyBorder="1" applyAlignment="1">
      <alignment horizontal="center" vertical="center" textRotation="90" wrapText="1"/>
    </xf>
    <xf numFmtId="0" fontId="8" fillId="0" borderId="30" xfId="2" applyFont="1" applyBorder="1" applyAlignment="1">
      <alignment horizontal="center" vertical="center" textRotation="90" wrapText="1"/>
    </xf>
    <xf numFmtId="0" fontId="8" fillId="0" borderId="31" xfId="2" applyFont="1" applyBorder="1" applyAlignment="1">
      <alignment horizontal="center" vertical="center" textRotation="90" wrapText="1"/>
    </xf>
    <xf numFmtId="0" fontId="8" fillId="0" borderId="32" xfId="2" applyFont="1" applyBorder="1" applyAlignment="1">
      <alignment horizontal="center" vertical="center" textRotation="90" wrapText="1"/>
    </xf>
    <xf numFmtId="0" fontId="8" fillId="0" borderId="27" xfId="2" applyFont="1" applyBorder="1" applyAlignment="1">
      <alignment horizontal="right" vertical="center"/>
    </xf>
    <xf numFmtId="0" fontId="8" fillId="0" borderId="28" xfId="2" applyFont="1" applyBorder="1" applyAlignment="1">
      <alignment horizontal="right" vertical="center"/>
    </xf>
    <xf numFmtId="0" fontId="8" fillId="0" borderId="13" xfId="2" applyFont="1" applyBorder="1" applyAlignment="1">
      <alignment horizontal="center" vertical="center" textRotation="90" wrapText="1"/>
    </xf>
    <xf numFmtId="0" fontId="8" fillId="0" borderId="14" xfId="2" applyFont="1" applyBorder="1" applyAlignment="1">
      <alignment horizontal="center" vertical="center" textRotation="90" wrapText="1"/>
    </xf>
    <xf numFmtId="1" fontId="5" fillId="0" borderId="13" xfId="2" applyNumberFormat="1" applyBorder="1" applyAlignment="1">
      <alignment horizontal="center" vertical="center" textRotation="90" wrapText="1"/>
    </xf>
    <xf numFmtId="1" fontId="5" fillId="0" borderId="14" xfId="2" applyNumberFormat="1" applyBorder="1" applyAlignment="1">
      <alignment horizontal="center" vertical="center" textRotation="90" wrapText="1"/>
    </xf>
    <xf numFmtId="1" fontId="5" fillId="0" borderId="15" xfId="2" applyNumberFormat="1" applyBorder="1" applyAlignment="1">
      <alignment horizontal="center" vertical="center" textRotation="90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2" fontId="5" fillId="6" borderId="0" xfId="2" applyNumberFormat="1" applyFill="1" applyAlignment="1">
      <alignment horizontal="center" vertical="center" wrapText="1"/>
    </xf>
    <xf numFmtId="166" fontId="4" fillId="4" borderId="0" xfId="2" applyNumberFormat="1" applyFont="1" applyFill="1" applyAlignment="1">
      <alignment horizontal="center" vertical="center"/>
    </xf>
    <xf numFmtId="0" fontId="5" fillId="3" borderId="0" xfId="2" applyFill="1" applyAlignment="1">
      <alignment vertical="center"/>
    </xf>
    <xf numFmtId="0" fontId="5" fillId="3" borderId="11" xfId="2" applyFill="1" applyBorder="1" applyAlignment="1">
      <alignment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7" xfId="2" applyFont="1" applyBorder="1" applyAlignment="1">
      <alignment horizontal="center" vertical="center" textRotation="90" wrapText="1"/>
    </xf>
    <xf numFmtId="0" fontId="8" fillId="0" borderId="19" xfId="2" applyFont="1" applyBorder="1" applyAlignment="1">
      <alignment horizontal="center" vertical="center" textRotation="90" wrapText="1"/>
    </xf>
    <xf numFmtId="0" fontId="5" fillId="0" borderId="13" xfId="2" applyBorder="1" applyAlignment="1">
      <alignment horizontal="center" vertical="center" textRotation="90" wrapText="1"/>
    </xf>
    <xf numFmtId="0" fontId="5" fillId="0" borderId="14" xfId="2" applyBorder="1" applyAlignment="1">
      <alignment horizontal="center" vertical="center" textRotation="90" wrapText="1"/>
    </xf>
    <xf numFmtId="0" fontId="5" fillId="0" borderId="15" xfId="2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textRotation="90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textRotation="90" wrapText="1"/>
    </xf>
    <xf numFmtId="1" fontId="5" fillId="0" borderId="14" xfId="0" applyNumberFormat="1" applyFont="1" applyBorder="1" applyAlignment="1">
      <alignment horizontal="center" vertical="center" textRotation="90" wrapText="1"/>
    </xf>
    <xf numFmtId="1" fontId="5" fillId="0" borderId="15" xfId="0" applyNumberFormat="1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textRotation="90" wrapText="1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5" fillId="0" borderId="30" xfId="2" applyBorder="1" applyAlignment="1">
      <alignment horizontal="center" vertical="center" textRotation="90" wrapText="1"/>
    </xf>
    <xf numFmtId="0" fontId="5" fillId="0" borderId="31" xfId="2" applyBorder="1" applyAlignment="1">
      <alignment horizontal="center" vertical="center" textRotation="90" wrapText="1"/>
    </xf>
    <xf numFmtId="0" fontId="5" fillId="0" borderId="47" xfId="2" applyBorder="1" applyAlignment="1">
      <alignment horizontal="center" vertical="center" textRotation="90" wrapText="1"/>
    </xf>
    <xf numFmtId="2" fontId="5" fillId="0" borderId="48" xfId="2" applyNumberFormat="1" applyBorder="1" applyAlignment="1">
      <alignment horizontal="center" vertical="center"/>
    </xf>
    <xf numFmtId="2" fontId="5" fillId="0" borderId="53" xfId="2" applyNumberFormat="1" applyBorder="1" applyAlignment="1">
      <alignment horizontal="center" vertical="center"/>
    </xf>
    <xf numFmtId="1" fontId="5" fillId="0" borderId="27" xfId="2" applyNumberFormat="1" applyBorder="1" applyAlignment="1">
      <alignment horizontal="center" vertical="center"/>
    </xf>
    <xf numFmtId="1" fontId="5" fillId="0" borderId="49" xfId="2" applyNumberForma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49" xfId="0" applyNumberFormat="1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37" xfId="2" applyBorder="1" applyAlignment="1">
      <alignment horizontal="center" vertical="center" textRotation="90" wrapText="1"/>
    </xf>
    <xf numFmtId="0" fontId="5" fillId="0" borderId="38" xfId="2" applyBorder="1" applyAlignment="1">
      <alignment horizontal="center" vertical="center" textRotation="90" wrapText="1"/>
    </xf>
    <xf numFmtId="0" fontId="5" fillId="0" borderId="39" xfId="2" applyBorder="1" applyAlignment="1">
      <alignment horizontal="center" vertical="center" textRotation="90" wrapText="1"/>
    </xf>
    <xf numFmtId="0" fontId="5" fillId="0" borderId="10" xfId="2" applyBorder="1" applyAlignment="1">
      <alignment horizontal="center" vertical="center" textRotation="90" wrapText="1"/>
    </xf>
    <xf numFmtId="0" fontId="8" fillId="0" borderId="15" xfId="2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39" xfId="0" applyFont="1" applyBorder="1" applyAlignment="1">
      <alignment horizontal="center" vertical="center" textRotation="90" wrapText="1"/>
    </xf>
    <xf numFmtId="166" fontId="4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11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</cellXfs>
  <cellStyles count="31">
    <cellStyle name="Hyperlink" xfId="1" builtinId="8"/>
    <cellStyle name="Hyperlink 2" xfId="25" xr:uid="{40EC7192-102D-4071-B753-EBB967A05A6F}"/>
    <cellStyle name="Hyperlink 3" xfId="21" xr:uid="{2F37E02F-BF65-4523-8708-D09800C28D79}"/>
    <cellStyle name="Normal" xfId="0" builtinId="0"/>
    <cellStyle name="Normal 2" xfId="2" xr:uid="{E88FB0D3-7668-4CF9-82B6-964A6077059A}"/>
    <cellStyle name="Normal 2 2" xfId="12" xr:uid="{ECB386BC-7496-468E-89F7-D0F08ECF990D}"/>
    <cellStyle name="Normal 2 2 2" xfId="15" xr:uid="{CA957265-885E-4C77-9B2B-457B13BA3423}"/>
    <cellStyle name="Normal 2 3" xfId="9" xr:uid="{B60B9F14-1030-4D1E-BCB6-53DCC50EDFF2}"/>
    <cellStyle name="Normal 2 3 2" xfId="14" xr:uid="{60D46C49-29AF-44CC-B762-5B1A9FC8D96B}"/>
    <cellStyle name="Normal 2 4" xfId="13" xr:uid="{1D2B57D9-6C3D-4B7A-94FB-8681ACA70780}"/>
    <cellStyle name="Normal 2 5" xfId="16" xr:uid="{5B3CCA74-41A7-4C0D-82F4-BF95306CCE2A}"/>
    <cellStyle name="Normal 2 6" xfId="23" xr:uid="{09AA8EAC-263E-480C-9048-31DBFB14F24C}"/>
    <cellStyle name="Normal 2 7" xfId="5" xr:uid="{F03B9EF4-7544-4AAB-963B-811F88AD361C}"/>
    <cellStyle name="Normal 2 8" xfId="4" xr:uid="{03A6AA1D-8F3E-4FF1-8360-46BADEBE112F}"/>
    <cellStyle name="Normal 3" xfId="6" xr:uid="{808F8E76-CD58-4B09-8625-55983CBC8514}"/>
    <cellStyle name="Normal 3 2" xfId="11" xr:uid="{757968CA-347E-4CD3-B810-7CFB5396446E}"/>
    <cellStyle name="Normal 3 2 2" xfId="17" xr:uid="{D2636B97-BE57-46F1-93F3-CAAD765F3AF1}"/>
    <cellStyle name="Normal 3 3" xfId="24" xr:uid="{974841C3-BF2E-4BCC-8F4B-0A0634CA09DF}"/>
    <cellStyle name="Normal 4" xfId="7" xr:uid="{3CCDDCC4-0AB6-4F63-9E2C-342BEA3ADAE8}"/>
    <cellStyle name="Normal 4 2" xfId="10" xr:uid="{EEE2FB8A-719A-4777-A76E-4950466193B6}"/>
    <cellStyle name="Normal 5" xfId="8" xr:uid="{FC184568-F6E5-4584-892C-CD3F1A4E66C8}"/>
    <cellStyle name="Normal 5 2" xfId="18" xr:uid="{32729252-BFC5-4A9F-AA0D-F13AEBEC4228}"/>
    <cellStyle name="Normal 6" xfId="19" xr:uid="{561F287F-E2CC-49CD-A40B-F59F4C4F1948}"/>
    <cellStyle name="Normal 6 2" xfId="20" xr:uid="{FC0F7FAD-550A-4866-8F1B-8AF01ACF8581}"/>
    <cellStyle name="Normal 6 3" xfId="22" xr:uid="{3E706FF4-7C19-4B6A-9C08-11243A2DF523}"/>
    <cellStyle name="Normal 7" xfId="26" xr:uid="{E021D9B3-DE46-495C-8607-D178F8398CCB}"/>
    <cellStyle name="Normal 7 2" xfId="27" xr:uid="{3982FD37-4310-4CEA-83DC-83B05D72B55C}"/>
    <cellStyle name="Normal 8" xfId="28" xr:uid="{8E81B4A2-B5F0-4822-B106-54E3607D376F}"/>
    <cellStyle name="Normal 8 2" xfId="29" xr:uid="{C63F0324-DCF3-42CD-A3FC-AEE2CB34FFB4}"/>
    <cellStyle name="Note 2" xfId="30" xr:uid="{4D34C710-89AB-4049-881C-833BB3518204}"/>
    <cellStyle name="Percent 2" xfId="3" xr:uid="{653DA63B-C43E-4162-89CB-DC3BE2D8E3F5}"/>
  </cellStyles>
  <dxfs count="7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color theme="0"/>
      </font>
      <fill>
        <patternFill>
          <bgColor theme="3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ItemE13" pivot="0" count="4" xr9:uid="{BC674E17-8F11-429C-8B1D-9FFE8B953C5E}">
      <tableStyleElement type="wholeTable" dxfId="6"/>
      <tableStyleElement type="headerRow" dxfId="5"/>
      <tableStyleElement type="firstRowStripe" dxfId="4"/>
      <tableStyleElement type="secondRowStripe" dxfId="3"/>
    </tableStyle>
    <tableStyle name="Table Style 1" pivot="0" count="1" xr9:uid="{5DD31529-2AEA-4738-8DED-B120D7BC76E4}">
      <tableStyleElement type="firstRowStripe" dxfId="2"/>
    </tableStyle>
  </tableStyles>
  <colors>
    <mruColors>
      <color rgb="FFCCFFFF"/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190</xdr:row>
      <xdr:rowOff>0</xdr:rowOff>
    </xdr:from>
    <xdr:to>
      <xdr:col>45</xdr:col>
      <xdr:colOff>0</xdr:colOff>
      <xdr:row>190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EE613D7-0FD4-4D1F-BD42-9B8BD3066B8E}"/>
            </a:ext>
          </a:extLst>
        </xdr:cNvPr>
        <xdr:cNvSpPr>
          <a:spLocks noChangeShapeType="1"/>
        </xdr:cNvSpPr>
      </xdr:nvSpPr>
      <xdr:spPr bwMode="auto">
        <a:xfrm>
          <a:off x="185737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0F02CB-005A-46A9-A4E7-7FF4583DD6A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5E78D68-5997-4A8F-8330-C4A127B2021C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470B557-AE3B-41FB-B957-77A4B6E9182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714423B-C276-471D-955A-ECCEE92CBF08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338D8CA-FECE-42DF-82B6-CDA09825169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514D29-5EE3-41B9-9473-CB91A4AA015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CC302DD-0FEF-4343-B4A2-F844E3BE5B2A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C8A9A25-8192-41AB-A33B-E1E4CBC1F05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3FF59F6-26E1-455C-AA67-95D3AE22ECA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D9FA7E8-FD4A-4EA5-9D35-DE502EC7D53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9676C37-704D-4ED2-B2EC-C856991E030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DF5F0E3-BF7D-4B7F-9FBB-FB4616A1D5A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B2B566B-368A-4F66-92C7-3305F8AF8446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FF1A8375-BC5D-4C06-8BDF-24DBC263A94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68E13148-95F0-4292-BAAE-75D092B1BB50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C6DDE96-1C6B-4D67-9C4F-9B466155F4D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3F199135-5F9C-4160-8AC6-77DB0F13EC91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D7B9EEB3-E9FD-4238-BBEB-74B7DDC4B4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680E9410-A1A2-453C-B455-2DDCE203835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D1B8D1-4102-4C2D-BBED-93BFCACC48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0322130-4312-404E-B2E0-D98620548082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50177DA6-B7C9-4E10-892E-07AD7B9A11E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F29B4BE-8D65-4894-9727-522EC7F735A6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89B8BF7-8C1F-4623-8B2F-661BFF5112C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048740F-49F0-4705-B49A-23131438274F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34CCAFB-93D1-46E6-A94E-F2B1D00B23B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DBFD8D26-B842-4CF9-93DA-F59340A9ADBF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12A8557F-4726-4276-B51E-5A2470E2BA7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69351082-6A9A-42BA-BF5A-B462B42C1F0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EBE119EC-252C-4049-B4C1-1D6FD047CAC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EBC7443F-0231-4FCB-8969-3367924F4209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7D1B755F-F0C0-4B19-8381-CDC8145A56E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AAE758C-B59D-4F14-BF50-AE03F6E0DAF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C816DF5-6AB8-4E7A-88D1-DE4B8C59AB9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889FAD3-68E8-4700-BF01-D9A014FC3FA5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FF5ABD92-02AE-4FF9-A43E-E5446E4B09C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0</xdr:colOff>
      <xdr:row>191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DDE0D06-7D3E-47DF-997B-F05CA5E9797E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7578C3A-4938-4D09-8D92-A2A1363F9427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191</xdr:row>
      <xdr:rowOff>0</xdr:rowOff>
    </xdr:from>
    <xdr:to>
      <xdr:col>58</xdr:col>
      <xdr:colOff>161925</xdr:colOff>
      <xdr:row>191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7F85230-B2C6-4720-BD86-B9B6AF5DAE4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191</xdr:row>
      <xdr:rowOff>0</xdr:rowOff>
    </xdr:from>
    <xdr:to>
      <xdr:col>57</xdr:col>
      <xdr:colOff>66675</xdr:colOff>
      <xdr:row>191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CC2E759B-B3C5-4C21-8EB7-66AD9FCD313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89</xdr:row>
      <xdr:rowOff>0</xdr:rowOff>
    </xdr:from>
    <xdr:to>
      <xdr:col>26</xdr:col>
      <xdr:colOff>0</xdr:colOff>
      <xdr:row>89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1837A0-3E60-4DE9-8C31-A3693DBE9BEF}"/>
            </a:ext>
          </a:extLst>
        </xdr:cNvPr>
        <xdr:cNvSpPr>
          <a:spLocks noChangeShapeType="1"/>
        </xdr:cNvSpPr>
      </xdr:nvSpPr>
      <xdr:spPr bwMode="auto">
        <a:xfrm>
          <a:off x="19164300" y="2234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66EB2E2-FE39-4222-9C5C-FA702E744DED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4BCEA19-0559-4C94-B997-8877462A2944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573BE3A-4E06-42C8-8185-5C1233772ACC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3DC2D45-3D95-46C4-AFD1-4814BDCAD4D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E94AF0A-41C9-4CBF-AE9C-F50012F934E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62BB843-9F3F-4A57-A3DB-4E7118E837BD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6EF2046-A698-44B1-8264-21F4B933A4C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B062F13-D830-4BF0-8D3E-D292D36EA9A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DBC78AC-756E-4510-B74C-5D4FEDF70669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1D93481A-AC5F-45A9-8BE5-3264A90B79C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B28E2B9B-A69B-4653-858C-A9D7B8F9EBA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6A8AFF7-5AAF-47B9-B628-2258C8062F0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5E02C63-B049-49DF-8480-E9564371F751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77373361-3582-4444-9DC9-54813C569D5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8EC8CA8A-9655-41BB-939D-EF9D59ABB6E9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A192C57-B934-414E-812B-8317860EFDF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7B13BBB8-5A39-412E-BA3C-8A5EC0DB9B5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BCE795C-63C3-4D8F-9EA1-E5AB1A8BFA6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7D15DEA-C8E6-4650-B9D5-BB36840F53F0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BA620055-0952-4EB2-B820-CDADE77987A7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64315CA2-1A82-4481-9D1A-F4EC53557CB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D989F5AC-C673-47E3-B18E-8674FA949D35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FB520E50-8A1E-4255-A677-CA3443E27EBA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192608F9-AF0C-4F04-BE45-82E6B3852AD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427779FC-32B1-43A2-8B4C-E24D6F5FD04F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71C18F8C-EEEB-485D-AF62-15523DCA9039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B07990-C135-4ECE-B679-E0FA5AB728F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48C651D0-AAE7-42DB-A914-47568E6C367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40552F55-4BF5-4241-ADAC-6B0F83D522B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360D037-6217-4148-976A-258E68E4659A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598DD3B3-7D01-4008-A2A5-47BD5B962FC5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835D8283-64A9-4160-AD9C-04B34368CF5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109312BA-5609-4559-BF9E-6D79EA8ADB68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8709C974-DAC0-4EBB-A0EB-4E965425B0F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022EB99-7BCF-4383-A400-928D3515742F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932CF5DA-7BBC-4D55-A494-BC1618A585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CE8279E9-21DF-445F-8C57-849A33AA5D7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4D4D63CE-3E5B-424F-B09F-4D5C56E731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90</xdr:row>
      <xdr:rowOff>0</xdr:rowOff>
    </xdr:from>
    <xdr:to>
      <xdr:col>39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BC17F675-E2F8-475D-8313-09844DCAA01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90</xdr:row>
      <xdr:rowOff>0</xdr:rowOff>
    </xdr:from>
    <xdr:to>
      <xdr:col>38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6E2DE61-2DCF-4336-AAF4-56D252945660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221D1F0-D90D-4387-BD01-4163A0FA4B65}"/>
            </a:ext>
          </a:extLst>
        </xdr:cNvPr>
        <xdr:cNvSpPr>
          <a:spLocks noChangeShapeType="1"/>
        </xdr:cNvSpPr>
      </xdr:nvSpPr>
      <xdr:spPr bwMode="auto">
        <a:xfrm>
          <a:off x="189071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1B4D525-D23F-4A2B-84FE-68A19E4732F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EAC5E35-E783-40E9-AA42-B3EDCE0C844D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17B0E08-9BFF-4F26-8940-3A3E8FA3C7D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4974F69-6419-4300-B9FD-A754FC148BA1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EAF3E22-51F2-4B3A-9213-E391DBD968C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37AD36AB-DC4C-4920-9199-E5821C16AD0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86167A4-9DB8-44F6-B5DA-5B0C41AC113B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23C4D3A4-BBD4-4EE6-8DA1-9D11832D7C6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6FDD399-199E-4AA9-A578-3E6692331C9B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CA090CFD-70BD-4502-88DD-AEED8D7FD3D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C51C6D5-C2AB-4966-92C8-E5B8C73F499E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39657A56-2CCD-40AB-9C27-808FA121720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53E44EE-101C-4C8E-8564-F6B5562FB7F8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48A8204D-986B-4A75-9E0C-E513FFDAD92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1AD2C0D-5A3B-4AC8-A38B-731205A09C43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5A6464F-D355-484B-B3EF-55850CDFEFD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9FA247F0-75D7-4AF2-A035-AD497A15AAB1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88297EB-77B7-4A8A-9BB4-69C1C5A2AC8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464A6044-744F-4704-9EF0-B9EBE033F4E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7FFE6743-1523-43A8-8962-45D090EEA1E4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D07F4EBF-55F5-4526-8F03-388EE7FA371C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B437710-AB15-4DBE-9026-BE7EE54D43F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31E78220-0674-429E-BD16-08F1CFAA55DD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B7048BFC-28DB-4D76-AC22-95126C60D6C6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E9CEC442-3C88-4838-8E2D-B7AA36EEF64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5814C31-262F-43CA-A6DD-4BCF3C18D2EB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8C53AD-1F45-4291-8A07-6E1B7435AC1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BC0A4907-D284-4DAD-ADFE-CDBD33C3F87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2ECFAF82-3357-4307-BE16-E2E283730B40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272ABF4-7A1D-4A5F-88D6-15BCFD10C53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4C2C32D8-26A1-4928-A7E1-5C95D369EBD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91892290-A0BB-429C-A88E-85F16BF96FF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D0E756A1-D724-42E8-BE0E-A88152322E74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ECFA958F-F7CC-46B3-AE87-DDD61731DB45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47326A0-A5A9-4D47-A397-DC328C92CAE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C646E307-2398-428E-B60E-E6C561F070C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D8CABB64-1DBF-4A41-AB3E-4DA15079C8B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BED4CDBE-8128-40DB-8070-4943E0B040B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161925</xdr:colOff>
      <xdr:row>88</xdr:row>
      <xdr:rowOff>0</xdr:rowOff>
    </xdr:from>
    <xdr:to>
      <xdr:col>40</xdr:col>
      <xdr:colOff>161925</xdr:colOff>
      <xdr:row>88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3659A53-D3C6-4045-B69F-CC532D84EDA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88</xdr:row>
      <xdr:rowOff>0</xdr:rowOff>
    </xdr:from>
    <xdr:to>
      <xdr:col>39</xdr:col>
      <xdr:colOff>66675</xdr:colOff>
      <xdr:row>88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79E5E07B-FB72-4DD1-8919-F86C22A9E36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22709/WOO-LUC-108584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19042/110859%20OTT-53-11.67%20Subsummary%20Drai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T-53"/>
      <sheetName val="TO GENSUM"/>
      <sheetName val="OTT-53_Backup"/>
    </sheetNames>
    <sheetDataSet>
      <sheetData sheetId="0">
        <row r="560">
          <cell r="D560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3471-F872-4A30-B00A-F9224112087F}">
  <sheetPr>
    <pageSetUpPr fitToPage="1"/>
  </sheetPr>
  <dimension ref="B1:AZ1048574"/>
  <sheetViews>
    <sheetView showGridLines="0" showZeros="0" showWhiteSpace="0" zoomScale="85" zoomScaleNormal="85" zoomScaleSheetLayoutView="40" zoomScalePageLayoutView="40" workbookViewId="0">
      <pane ySplit="23" topLeftCell="A24" activePane="bottomLeft" state="frozen"/>
      <selection pane="bottomLeft" activeCell="Q31" sqref="Q31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6.28515625" style="3" customWidth="1"/>
    <col min="7" max="7" width="17.28515625" style="132" customWidth="1"/>
    <col min="8" max="8" width="4.28515625" style="9" customWidth="1"/>
    <col min="9" max="9" width="17.28515625" style="132" customWidth="1"/>
    <col min="10" max="10" width="6.28515625" style="9" customWidth="1"/>
    <col min="11" max="12" width="8.42578125" style="114" customWidth="1"/>
    <col min="13" max="20" width="8.42578125" style="100" customWidth="1"/>
    <col min="21" max="22" width="8.42578125" style="79" customWidth="1"/>
    <col min="23" max="23" width="8.42578125" style="114" customWidth="1"/>
    <col min="24" max="24" width="8.42578125" style="79" customWidth="1"/>
    <col min="25" max="29" width="8.42578125" style="100" customWidth="1"/>
    <col min="30" max="30" width="8.42578125" style="95" customWidth="1"/>
    <col min="31" max="33" width="8.42578125" style="79" customWidth="1"/>
    <col min="34" max="34" width="8.42578125" style="114" customWidth="1"/>
    <col min="35" max="35" width="8.42578125" style="79" customWidth="1"/>
    <col min="36" max="45" width="8.42578125" style="3" customWidth="1"/>
    <col min="46" max="46" width="2.7109375" style="3" customWidth="1"/>
    <col min="47" max="16384" width="9.140625" style="3"/>
  </cols>
  <sheetData>
    <row r="1" spans="2:52" ht="12.75" customHeight="1" x14ac:dyDescent="0.2">
      <c r="D1" s="4"/>
      <c r="E1" s="4"/>
      <c r="F1" s="4"/>
      <c r="G1" s="74"/>
      <c r="H1" s="133" t="s">
        <v>18</v>
      </c>
      <c r="I1" s="74" t="s">
        <v>10</v>
      </c>
      <c r="J1" s="133" t="s">
        <v>9</v>
      </c>
      <c r="K1" s="162"/>
      <c r="L1" s="162"/>
      <c r="M1" s="96"/>
      <c r="N1" s="96"/>
      <c r="O1" s="97"/>
      <c r="P1" s="97"/>
      <c r="Q1" s="96"/>
      <c r="R1" s="96"/>
      <c r="S1" s="97"/>
      <c r="T1" s="96"/>
      <c r="U1" s="77"/>
      <c r="V1" s="77"/>
      <c r="W1" s="165"/>
      <c r="X1" s="85"/>
      <c r="Y1" s="105"/>
      <c r="Z1" s="97"/>
      <c r="AA1" s="97"/>
      <c r="AB1" s="97"/>
      <c r="AC1" s="96"/>
      <c r="AD1" s="226" t="s">
        <v>27</v>
      </c>
      <c r="AE1" s="85"/>
      <c r="AF1" s="85"/>
      <c r="AG1" s="85"/>
      <c r="AH1" s="165"/>
      <c r="AI1" s="85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2:52" ht="12.75" customHeight="1" x14ac:dyDescent="0.2">
      <c r="D2" s="4"/>
      <c r="E2" s="4"/>
      <c r="F2" s="4"/>
      <c r="G2" s="74"/>
      <c r="H2" s="133" t="s">
        <v>19</v>
      </c>
      <c r="I2" s="74" t="s">
        <v>11</v>
      </c>
      <c r="J2" s="133" t="s">
        <v>26</v>
      </c>
      <c r="K2" s="162"/>
      <c r="L2" s="162"/>
      <c r="M2" s="96"/>
      <c r="N2" s="96"/>
      <c r="O2" s="97"/>
      <c r="P2" s="97"/>
      <c r="Q2" s="96"/>
      <c r="R2" s="96"/>
      <c r="S2" s="97"/>
      <c r="T2" s="96"/>
      <c r="U2" s="77"/>
      <c r="V2" s="77"/>
      <c r="W2" s="165"/>
      <c r="X2" s="85"/>
      <c r="Y2" s="105"/>
      <c r="Z2" s="97"/>
      <c r="AA2" s="97"/>
      <c r="AB2" s="97"/>
      <c r="AC2" s="96"/>
      <c r="AD2" s="226"/>
      <c r="AE2" s="85"/>
      <c r="AF2" s="85"/>
      <c r="AG2" s="85"/>
      <c r="AH2" s="165"/>
      <c r="AI2" s="85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2:52" ht="12.75" customHeight="1" x14ac:dyDescent="0.2">
      <c r="D3" s="4"/>
      <c r="E3" s="4"/>
      <c r="F3" s="5"/>
      <c r="G3" s="74"/>
      <c r="H3" s="133"/>
      <c r="I3" s="74" t="s">
        <v>12</v>
      </c>
      <c r="J3" s="133" t="s">
        <v>7</v>
      </c>
      <c r="K3" s="99"/>
      <c r="L3" s="99"/>
      <c r="M3" s="98"/>
      <c r="N3" s="98"/>
      <c r="O3" s="97"/>
      <c r="P3" s="97"/>
      <c r="Q3" s="98"/>
      <c r="R3" s="98"/>
      <c r="S3" s="97"/>
      <c r="T3" s="98"/>
      <c r="U3" s="77"/>
      <c r="V3" s="77"/>
      <c r="W3" s="165"/>
      <c r="X3" s="85"/>
      <c r="Y3" s="105"/>
      <c r="Z3" s="97"/>
      <c r="AA3" s="97"/>
      <c r="AB3" s="97"/>
      <c r="AC3" s="98"/>
      <c r="AD3" s="226"/>
      <c r="AE3" s="85"/>
      <c r="AF3" s="85"/>
      <c r="AG3" s="85"/>
      <c r="AH3" s="165"/>
      <c r="AI3" s="85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2:52" ht="12.75" customHeight="1" x14ac:dyDescent="0.2">
      <c r="D4" s="4"/>
      <c r="E4" s="4"/>
      <c r="F4" s="5"/>
      <c r="G4" s="74"/>
      <c r="H4" s="8"/>
      <c r="I4" s="74" t="s">
        <v>13</v>
      </c>
      <c r="J4" s="133" t="s">
        <v>8</v>
      </c>
      <c r="K4" s="99"/>
      <c r="L4" s="99"/>
      <c r="M4" s="98"/>
      <c r="N4" s="98"/>
      <c r="O4" s="97"/>
      <c r="P4" s="97"/>
      <c r="Q4" s="98"/>
      <c r="R4" s="98"/>
      <c r="S4" s="97"/>
      <c r="T4" s="98"/>
      <c r="U4" s="77"/>
      <c r="V4" s="77"/>
      <c r="W4" s="165"/>
      <c r="X4" s="85"/>
      <c r="Y4" s="105"/>
      <c r="Z4" s="97"/>
      <c r="AA4" s="97"/>
      <c r="AB4" s="97"/>
      <c r="AC4" s="98"/>
      <c r="AD4" s="226"/>
      <c r="AE4" s="85"/>
      <c r="AF4" s="85"/>
      <c r="AG4" s="85"/>
      <c r="AH4" s="165"/>
      <c r="AI4" s="85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2:52" ht="12.75" customHeight="1" x14ac:dyDescent="0.2">
      <c r="D5" s="4"/>
      <c r="E5" s="4"/>
      <c r="F5" s="5"/>
      <c r="G5" s="74"/>
      <c r="H5" s="8"/>
      <c r="I5" s="74"/>
      <c r="J5" s="133"/>
      <c r="K5" s="99"/>
      <c r="L5" s="99"/>
      <c r="M5" s="99"/>
      <c r="N5" s="99"/>
      <c r="O5" s="99"/>
      <c r="P5" s="99"/>
      <c r="Q5" s="99"/>
      <c r="R5" s="99"/>
      <c r="S5" s="99"/>
      <c r="T5" s="99"/>
      <c r="U5" s="78"/>
      <c r="V5" s="78"/>
      <c r="W5" s="165"/>
      <c r="X5" s="85"/>
      <c r="Y5" s="105"/>
      <c r="Z5" s="99"/>
      <c r="AA5" s="99"/>
      <c r="AB5" s="99"/>
      <c r="AC5" s="99"/>
      <c r="AD5" s="226"/>
      <c r="AE5" s="85"/>
      <c r="AF5" s="85"/>
      <c r="AG5" s="85"/>
      <c r="AH5" s="165"/>
      <c r="AI5" s="85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2:52" ht="12.75" customHeight="1" thickBot="1" x14ac:dyDescent="0.25">
      <c r="AD6" s="226"/>
    </row>
    <row r="7" spans="2:52" ht="12.75" customHeight="1" thickBot="1" x14ac:dyDescent="0.25">
      <c r="B7" s="10" t="s">
        <v>4</v>
      </c>
      <c r="D7" s="227">
        <f>AU7</f>
        <v>1</v>
      </c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U7" s="11">
        <v>1</v>
      </c>
      <c r="AV7" s="12" t="s">
        <v>2</v>
      </c>
      <c r="AW7" s="13"/>
      <c r="AX7" s="13"/>
      <c r="AY7" s="13"/>
      <c r="AZ7" s="13"/>
    </row>
    <row r="8" spans="2:52" ht="12.75" customHeight="1" thickBot="1" x14ac:dyDescent="0.25">
      <c r="B8" s="14"/>
      <c r="D8" s="228" t="s">
        <v>16</v>
      </c>
      <c r="E8" s="228"/>
      <c r="F8" s="228"/>
      <c r="G8" s="228"/>
      <c r="H8" s="228"/>
      <c r="I8" s="228"/>
      <c r="J8" s="228"/>
      <c r="K8" s="120" t="s">
        <v>129</v>
      </c>
      <c r="L8" s="120" t="s">
        <v>129</v>
      </c>
      <c r="M8" s="120" t="s">
        <v>229</v>
      </c>
      <c r="N8" s="120" t="s">
        <v>52</v>
      </c>
      <c r="O8" s="120" t="s">
        <v>52</v>
      </c>
      <c r="P8" s="121" t="s">
        <v>49</v>
      </c>
      <c r="Q8" s="121" t="s">
        <v>48</v>
      </c>
      <c r="R8" s="121" t="s">
        <v>46</v>
      </c>
      <c r="S8" s="122" t="s">
        <v>41</v>
      </c>
      <c r="T8" s="122" t="s">
        <v>268</v>
      </c>
      <c r="U8" s="122" t="s">
        <v>47</v>
      </c>
      <c r="V8" s="122" t="s">
        <v>47</v>
      </c>
      <c r="W8" s="121" t="s">
        <v>42</v>
      </c>
      <c r="X8" s="121" t="s">
        <v>91</v>
      </c>
      <c r="Y8" s="121" t="s">
        <v>43</v>
      </c>
      <c r="Z8" s="121" t="s">
        <v>43</v>
      </c>
      <c r="AA8" s="122" t="s">
        <v>45</v>
      </c>
      <c r="AB8" s="121" t="s">
        <v>230</v>
      </c>
      <c r="AC8" s="121"/>
      <c r="AD8" s="88"/>
      <c r="AE8" s="122"/>
      <c r="AF8" s="122" t="s">
        <v>89</v>
      </c>
      <c r="AG8" s="121" t="s">
        <v>90</v>
      </c>
      <c r="AH8" s="121" t="s">
        <v>44</v>
      </c>
      <c r="AI8" s="122" t="s">
        <v>128</v>
      </c>
      <c r="AJ8" s="121" t="s">
        <v>125</v>
      </c>
      <c r="AK8" s="121" t="s">
        <v>125</v>
      </c>
      <c r="AL8" s="121" t="s">
        <v>126</v>
      </c>
      <c r="AM8" s="121" t="s">
        <v>127</v>
      </c>
      <c r="AN8" s="121" t="s">
        <v>269</v>
      </c>
      <c r="AO8" s="121" t="s">
        <v>271</v>
      </c>
      <c r="AP8" s="121" t="s">
        <v>270</v>
      </c>
      <c r="AQ8" s="121" t="s">
        <v>147</v>
      </c>
      <c r="AR8" s="121" t="s">
        <v>148</v>
      </c>
      <c r="AS8" s="15"/>
    </row>
    <row r="9" spans="2:52" ht="12.75" customHeight="1" thickBot="1" x14ac:dyDescent="0.25">
      <c r="D9" s="229" t="s">
        <v>17</v>
      </c>
      <c r="E9" s="229"/>
      <c r="F9" s="229"/>
      <c r="G9" s="229"/>
      <c r="H9" s="229"/>
      <c r="I9" s="229"/>
      <c r="J9" s="229"/>
      <c r="K9" s="101"/>
      <c r="L9" s="101"/>
      <c r="M9" s="101"/>
      <c r="N9" s="101" t="s">
        <v>50</v>
      </c>
      <c r="O9" s="101" t="s">
        <v>51</v>
      </c>
      <c r="P9" s="101"/>
      <c r="Q9" s="101"/>
      <c r="R9" s="101"/>
      <c r="S9" s="80"/>
      <c r="T9" s="80"/>
      <c r="U9" s="80" t="s">
        <v>50</v>
      </c>
      <c r="V9" s="101" t="s">
        <v>276</v>
      </c>
      <c r="W9" s="101"/>
      <c r="X9" s="101"/>
      <c r="Y9" s="101" t="s">
        <v>50</v>
      </c>
      <c r="Z9" s="80" t="s">
        <v>51</v>
      </c>
      <c r="AA9" s="80"/>
      <c r="AB9" s="101"/>
      <c r="AC9" s="101"/>
      <c r="AD9" s="90"/>
      <c r="AE9" s="80"/>
      <c r="AF9" s="80" t="s">
        <v>50</v>
      </c>
      <c r="AG9" s="101"/>
      <c r="AH9" s="80"/>
      <c r="AI9" s="80" t="s">
        <v>50</v>
      </c>
      <c r="AJ9" s="101" t="s">
        <v>50</v>
      </c>
      <c r="AK9" s="101" t="s">
        <v>51</v>
      </c>
      <c r="AL9" s="101"/>
      <c r="AM9" s="101"/>
      <c r="AN9" s="101"/>
      <c r="AO9" s="101"/>
      <c r="AP9" s="101"/>
      <c r="AQ9" s="101"/>
      <c r="AR9" s="101"/>
      <c r="AS9" s="16"/>
    </row>
    <row r="10" spans="2:52" ht="12.75" customHeight="1" x14ac:dyDescent="0.2">
      <c r="B10" s="223" t="s">
        <v>5</v>
      </c>
      <c r="D10" s="218" t="s">
        <v>0</v>
      </c>
      <c r="E10" s="218" t="s">
        <v>28</v>
      </c>
      <c r="F10" s="218" t="s">
        <v>14</v>
      </c>
      <c r="G10" s="230" t="s">
        <v>1</v>
      </c>
      <c r="H10" s="231"/>
      <c r="I10" s="231"/>
      <c r="J10" s="234" t="s">
        <v>15</v>
      </c>
      <c r="K10" s="213" t="s">
        <v>274</v>
      </c>
      <c r="L10" s="102" t="str">
        <f t="shared" ref="L10" si="0">IF(OR(TRIM(L8)=0,TRIM(L8)=""),"",IF(IFERROR(TRIM(INDEX(QryItemNamed,MATCH(TRIM(L8),ITEM,0),2)),"")="Y","SPECIAL",LEFT(IFERROR(TRIM(INDEX(ITEM,MATCH(TRIM(L8),ITEM,0))),""),3)))</f>
        <v>621</v>
      </c>
      <c r="M10" s="102" t="str">
        <f t="shared" ref="M10" si="1">IF(OR(TRIM(M8)=0,TRIM(M8)=""),"",IF(IFERROR(TRIM(INDEX(QryItemNamed,MATCH(TRIM(M8),ITEM,0),2)),"")="Y","SPECIAL",LEFT(IFERROR(TRIM(INDEX(ITEM,MATCH(TRIM(M8),ITEM,0))),""),3)))</f>
        <v>621</v>
      </c>
      <c r="N10" s="102" t="str">
        <f t="shared" ref="N10:W10" si="2">IF(OR(TRIM(N8)=0,TRIM(N8)=""),"",IF(IFERROR(TRIM(INDEX(QryItemNamed,MATCH(TRIM(N8),ITEM,0),2)),"")="Y","SPECIAL",LEFT(IFERROR(TRIM(INDEX(ITEM,MATCH(TRIM(N8),ITEM,0))),""),3)))</f>
        <v>642</v>
      </c>
      <c r="O10" s="102" t="str">
        <f t="shared" si="2"/>
        <v>642</v>
      </c>
      <c r="P10" s="102" t="str">
        <f t="shared" si="2"/>
        <v>642</v>
      </c>
      <c r="Q10" s="102" t="str">
        <f t="shared" si="2"/>
        <v>642</v>
      </c>
      <c r="R10" s="102" t="str">
        <f t="shared" si="2"/>
        <v>642</v>
      </c>
      <c r="S10" s="81" t="str">
        <f t="shared" si="2"/>
        <v>642</v>
      </c>
      <c r="T10" s="81" t="str">
        <f t="shared" si="2"/>
        <v>642</v>
      </c>
      <c r="U10" s="81" t="str">
        <f t="shared" si="2"/>
        <v>642</v>
      </c>
      <c r="V10" s="102" t="str">
        <f t="shared" si="2"/>
        <v>642</v>
      </c>
      <c r="W10" s="102" t="str">
        <f t="shared" si="2"/>
        <v>642</v>
      </c>
      <c r="X10" s="102">
        <v>642</v>
      </c>
      <c r="Y10" s="81" t="str">
        <f t="shared" ref="Y10:AC10" si="3">IF(OR(TRIM(Y8)=0,TRIM(Y8)=""),"",IF(IFERROR(TRIM(INDEX(QryItemNamed,MATCH(TRIM(Y8),ITEM,0),2)),"")="Y","SPECIAL",LEFT(IFERROR(TRIM(INDEX(ITEM,MATCH(TRIM(Y8),ITEM,0))),""),3)))</f>
        <v>642</v>
      </c>
      <c r="Z10" s="81" t="str">
        <f t="shared" si="3"/>
        <v>642</v>
      </c>
      <c r="AA10" s="102" t="str">
        <f t="shared" si="3"/>
        <v>642</v>
      </c>
      <c r="AB10" s="102" t="str">
        <f t="shared" si="3"/>
        <v>620</v>
      </c>
      <c r="AC10" s="81" t="str">
        <f t="shared" si="3"/>
        <v/>
      </c>
      <c r="AD10" s="92" t="str">
        <f t="shared" ref="AD10:AS10" si="4">IF(OR(TRIM(AD8)=0,TRIM(AD8)=""),"",IF(IFERROR(TRIM(INDEX(QryItemNamed,MATCH(TRIM(AD8),ITEM,0),2)),"")="Y","SPECIAL",LEFT(IFERROR(TRIM(INDEX(ITEM,MATCH(TRIM(AD8),ITEM,0))),""),3)))</f>
        <v/>
      </c>
      <c r="AE10" s="213" t="s">
        <v>274</v>
      </c>
      <c r="AF10" s="81" t="str">
        <f t="shared" ref="AF10" si="5">IF(OR(TRIM(AF8)=0,TRIM(AF8)=""),"",IF(IFERROR(TRIM(INDEX(QryItemNamed,MATCH(TRIM(AF8),ITEM,0),2)),"")="Y","SPECIAL",LEFT(IFERROR(TRIM(INDEX(ITEM,MATCH(TRIM(AF8),ITEM,0))),""),3)))</f>
        <v>642</v>
      </c>
      <c r="AG10" s="81" t="str">
        <f t="shared" ref="AG10" si="6">IF(OR(TRIM(AG8)=0,TRIM(AG8)=""),"",IF(IFERROR(TRIM(INDEX(QryItemNamed,MATCH(TRIM(AG8),ITEM,0),2)),"")="Y","SPECIAL",LEFT(IFERROR(TRIM(INDEX(ITEM,MATCH(TRIM(AG8),ITEM,0))),""),3)))</f>
        <v>642</v>
      </c>
      <c r="AH10" s="102" t="str">
        <f t="shared" ref="AH10:AR10" si="7">IF(OR(TRIM(AH8)=0,TRIM(AH8)=""),"",IF(IFERROR(TRIM(INDEX(QryItemNamed,MATCH(TRIM(AH8),ITEM,0),2)),"")="Y","SPECIAL",LEFT(IFERROR(TRIM(INDEX(ITEM,MATCH(TRIM(AH8),ITEM,0))),""),3)))</f>
        <v>642</v>
      </c>
      <c r="AI10" s="102" t="str">
        <f t="shared" si="7"/>
        <v>807</v>
      </c>
      <c r="AJ10" s="102" t="str">
        <f t="shared" si="7"/>
        <v>807</v>
      </c>
      <c r="AK10" s="102" t="str">
        <f t="shared" si="7"/>
        <v>807</v>
      </c>
      <c r="AL10" s="102" t="str">
        <f t="shared" si="7"/>
        <v>807</v>
      </c>
      <c r="AM10" s="81" t="str">
        <f t="shared" si="7"/>
        <v>807</v>
      </c>
      <c r="AN10" s="102" t="str">
        <f t="shared" ref="AN10:AP10" si="8">IF(OR(TRIM(AN8)=0,TRIM(AN8)=""),"",IF(IFERROR(TRIM(INDEX(QryItemNamed,MATCH(TRIM(AN8),ITEM,0),2)),"")="Y","SPECIAL",LEFT(IFERROR(TRIM(INDEX(ITEM,MATCH(TRIM(AN8),ITEM,0))),""),3)))</f>
        <v>850</v>
      </c>
      <c r="AO10" s="102" t="str">
        <f t="shared" ref="AO10" si="9">IF(OR(TRIM(AO8)=0,TRIM(AO8)=""),"",IF(IFERROR(TRIM(INDEX(QryItemNamed,MATCH(TRIM(AO8),ITEM,0),2)),"")="Y","SPECIAL",LEFT(IFERROR(TRIM(INDEX(ITEM,MATCH(TRIM(AO8),ITEM,0))),""),3)))</f>
        <v>850</v>
      </c>
      <c r="AP10" s="102" t="str">
        <f t="shared" si="8"/>
        <v>850</v>
      </c>
      <c r="AQ10" s="102" t="str">
        <f t="shared" si="7"/>
        <v>850</v>
      </c>
      <c r="AR10" s="102" t="str">
        <f t="shared" si="7"/>
        <v>850</v>
      </c>
      <c r="AS10" s="17" t="str">
        <f t="shared" si="4"/>
        <v/>
      </c>
    </row>
    <row r="11" spans="2:52" ht="12.75" customHeight="1" x14ac:dyDescent="0.2">
      <c r="B11" s="224"/>
      <c r="D11" s="219"/>
      <c r="E11" s="219"/>
      <c r="F11" s="219"/>
      <c r="G11" s="232"/>
      <c r="H11" s="233"/>
      <c r="I11" s="233"/>
      <c r="J11" s="235"/>
      <c r="K11" s="214"/>
      <c r="L11" s="220" t="str">
        <f t="shared" ref="L11" si="10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RPM</v>
      </c>
      <c r="M11" s="220" t="str">
        <f t="shared" ref="M11" si="11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RAISED PAVEMENT MARKER REMOVED</v>
      </c>
      <c r="N11" s="220" t="str">
        <f t="shared" ref="N11:R11" si="12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EDGE LINE, 4", TYPE 1 WHITE</v>
      </c>
      <c r="O11" s="220" t="str">
        <f t="shared" si="12"/>
        <v>EDGE LINE, 4", TYPE 1 YELLOW</v>
      </c>
      <c r="P11" s="220" t="str">
        <f t="shared" si="12"/>
        <v>LANE LINE, 4", TYPE 1</v>
      </c>
      <c r="Q11" s="220" t="str">
        <f t="shared" si="12"/>
        <v>CENTER LINE, TYPE 1</v>
      </c>
      <c r="R11" s="220" t="str">
        <f t="shared" si="12"/>
        <v>CHANNELIZING LINE, 8", TYPE 1</v>
      </c>
      <c r="S11" s="206" t="str">
        <f>IF(OR(TRIM(S8)=0,TRIM(S8)=""),IF(S9="","",S9),IF(IFERROR(TRIM(INDEX(QryItemNamed,MATCH(TRIM(S8),ITEM,0),2)),"")="Y",TRIM(RIGHT(IFERROR(TRIM(INDEX(QryItemNamed,MATCH(TRIM(S8),ITEM,0),4)),"123456789012"),LEN(IFERROR(TRIM(INDEX(QryItemNamed,MATCH(TRIM(S8),ITEM,0),4)),"123456789012"))-9))&amp;S9,IFERROR(TRIM(INDEX(QryItemNamed,MATCH(TRIM(S8),ITEM,0),4))&amp;S9,"ITEM CODE DOES NOT EXIST IN ITEM MASTER")))</f>
        <v>STOP LINE, TYPE 1</v>
      </c>
      <c r="T11" s="206" t="str">
        <f t="shared" ref="T11:W11" si="13">IF(OR(TRIM(T8)=0,TRIM(T8)=""),IF(T9="","",T9),IF(IFERROR(TRIM(INDEX(QryItemNamed,MATCH(TRIM(T8),ITEM,0),2)),"")="Y",TRIM(RIGHT(IFERROR(TRIM(INDEX(QryItemNamed,MATCH(TRIM(T8),ITEM,0),4)),"123456789012"),LEN(IFERROR(TRIM(INDEX(QryItemNamed,MATCH(TRIM(T8),ITEM,0),4)),"123456789012"))-9))&amp;T9,IFERROR(TRIM(INDEX(QryItemNamed,MATCH(TRIM(T8),ITEM,0),4))&amp;T9,"ITEM CODE DOES NOT EXIST IN ITEM MASTER")))</f>
        <v>CROSSWALK LINE, 24", TYPE 1, AS PER PLAN</v>
      </c>
      <c r="U11" s="206" t="str">
        <f t="shared" si="13"/>
        <v>TRANSVERSE/DIAGONAL LINE, TYPE 1 WHITE</v>
      </c>
      <c r="V11" s="220" t="str">
        <f t="shared" si="13"/>
        <v>TRANSVERSE/DIAGONAL LINE, TYPE 1YELLOW</v>
      </c>
      <c r="W11" s="220" t="str">
        <f t="shared" si="13"/>
        <v>LANE ARROW, TYPE 1</v>
      </c>
      <c r="X11" s="220" t="s">
        <v>131</v>
      </c>
      <c r="Y11" s="220" t="str">
        <f t="shared" ref="Y11:AC11" si="14">IF(OR(TRIM(Y8)=0,TRIM(Y8)=""),IF(Y9="","",Y9),IF(IFERROR(TRIM(INDEX(QryItemNamed,MATCH(TRIM(Y8),ITEM,0),2)),"")="Y",TRIM(RIGHT(IFERROR(TRIM(INDEX(QryItemNamed,MATCH(TRIM(Y8),ITEM,0),4)),"123456789012"),LEN(IFERROR(TRIM(INDEX(QryItemNamed,MATCH(TRIM(Y8),ITEM,0),4)),"123456789012"))-9))&amp;Y9,IFERROR(TRIM(INDEX(QryItemNamed,MATCH(TRIM(Y8),ITEM,0),4))&amp;Y9,"ITEM CODE DOES NOT EXIST IN ITEM MASTER")))</f>
        <v>DOTTED LINE, 4", TYPE 1 WHITE</v>
      </c>
      <c r="Z11" s="220" t="str">
        <f t="shared" si="14"/>
        <v>DOTTED LINE, 4", TYPE 1 YELLOW</v>
      </c>
      <c r="AA11" s="220" t="str">
        <f t="shared" si="14"/>
        <v>YIELD LINE, TYPE 1</v>
      </c>
      <c r="AB11" s="205" t="str">
        <f t="shared" si="14"/>
        <v>DELINEATOR, POST GROUND MOUNTED</v>
      </c>
      <c r="AC11" s="206" t="str">
        <f t="shared" si="14"/>
        <v/>
      </c>
      <c r="AD11" s="209" t="str">
        <f t="shared" ref="AD11:AS11" si="15"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/>
      </c>
      <c r="AE11" s="214"/>
      <c r="AF11" s="212" t="str">
        <f t="shared" ref="AF11" si="16">IF(OR(TRIM(AF8)=0,TRIM(AF8)=""),IF(AF9="","",AF9),IF(IFERROR(TRIM(INDEX(QryItemNamed,MATCH(TRIM(AF8),ITEM,0),2)),"")="Y",TRIM(RIGHT(IFERROR(TRIM(INDEX(QryItemNamed,MATCH(TRIM(AF8),ITEM,0),4)),"123456789012"),LEN(IFERROR(TRIM(INDEX(QryItemNamed,MATCH(TRIM(AF8),ITEM,0),4)),"123456789012"))-9))&amp;AF9,IFERROR(TRIM(INDEX(QryItemNamed,MATCH(TRIM(AF8),ITEM,0),4))&amp;AF9,"ITEM CODE DOES NOT EXIST IN ITEM MASTER")))</f>
        <v>CHEVRON MARKING, TYPE 1 WHITE</v>
      </c>
      <c r="AG11" s="212" t="str">
        <f t="shared" ref="AG11" si="17">IF(OR(TRIM(AG8)=0,TRIM(AG8)=""),IF(AG9="","",AG9),IF(IFERROR(TRIM(INDEX(QryItemNamed,MATCH(TRIM(AG8),ITEM,0),2)),"")="Y",TRIM(RIGHT(IFERROR(TRIM(INDEX(QryItemNamed,MATCH(TRIM(AG8),ITEM,0),4)),"123456789012"),LEN(IFERROR(TRIM(INDEX(QryItemNamed,MATCH(TRIM(AG8),ITEM,0),4)),"123456789012"))-9))&amp;AG9,IFERROR(TRIM(INDEX(QryItemNamed,MATCH(TRIM(AG8),ITEM,0),4))&amp;AG9,"ITEM CODE DOES NOT EXIST IN ITEM MASTER")))</f>
        <v>LANE REDUCTION ARROW, TYPE 1</v>
      </c>
      <c r="AH11" s="205" t="str">
        <f t="shared" ref="AH11:AR11" si="18">IF(OR(TRIM(AH8)=0,TRIM(AH8)=""),IF(AH9="","",AH9),IF(IFERROR(TRIM(INDEX(QryItemNamed,MATCH(TRIM(AH8),ITEM,0),2)),"")="Y",TRIM(RIGHT(IFERROR(TRIM(INDEX(QryItemNamed,MATCH(TRIM(AH8),ITEM,0),4)),"123456789012"),LEN(IFERROR(TRIM(INDEX(QryItemNamed,MATCH(TRIM(AH8),ITEM,0),4)),"123456789012"))-9))&amp;AH9,IFERROR(TRIM(INDEX(QryItemNamed,MATCH(TRIM(AH8),ITEM,0),4))&amp;AH9,"ITEM CODE DOES NOT EXIST IN ITEM MASTER")))</f>
        <v>WRONG WAY ARROW, TYPE 1</v>
      </c>
      <c r="AI11" s="220" t="str">
        <f t="shared" si="18"/>
        <v>WET REFLECTIVE TRAFFIC PAINT, DOTTED LINE, 6" WHITE</v>
      </c>
      <c r="AJ11" s="220" t="str">
        <f t="shared" si="18"/>
        <v>WET REFLECTIVE TRAFFIC PAINT, EDGE LINE, 6" WHITE</v>
      </c>
      <c r="AK11" s="220" t="str">
        <f t="shared" si="18"/>
        <v>WET REFLECTIVE TRAFFIC PAINT, EDGE LINE, 6" YELLOW</v>
      </c>
      <c r="AL11" s="205" t="str">
        <f t="shared" si="18"/>
        <v>WET REFLECTIVE TRAFFIC PAINT, LANE LINE, 6"</v>
      </c>
      <c r="AM11" s="212" t="str">
        <f t="shared" si="18"/>
        <v>WET REFLECTIVE TRAFFIC PAINT, CHANNELIZING LINE, 12"</v>
      </c>
      <c r="AN11" s="205" t="str">
        <f t="shared" ref="AN11:AP11" si="19">IF(OR(TRIM(AN8)=0,TRIM(AN8)=""),IF(AN9="","",AN9),IF(IFERROR(TRIM(INDEX(QryItemNamed,MATCH(TRIM(AN8),ITEM,0),2)),"")="Y",TRIM(RIGHT(IFERROR(TRIM(INDEX(QryItemNamed,MATCH(TRIM(AN8),ITEM,0),4)),"123456789012"),LEN(IFERROR(TRIM(INDEX(QryItemNamed,MATCH(TRIM(AN8),ITEM,0),4)),"123456789012"))-9))&amp;AN9,IFERROR(TRIM(INDEX(QryItemNamed,MATCH(TRIM(AN8),ITEM,0),4))&amp;AN9,"ITEM CODE DOES NOT EXIST IN ITEM MASTER")))</f>
        <v>GROOVING FOR 6" RECESSED PAVEMENT MARKING, (ASPHALT)</v>
      </c>
      <c r="AO11" s="205" t="str">
        <f t="shared" ref="AO11" si="20">IF(OR(TRIM(AO8)=0,TRIM(AO8)=""),IF(AO9="","",AO9),IF(IFERROR(TRIM(INDEX(QryItemNamed,MATCH(TRIM(AO8),ITEM,0),2)),"")="Y",TRIM(RIGHT(IFERROR(TRIM(INDEX(QryItemNamed,MATCH(TRIM(AO8),ITEM,0),4)),"123456789012"),LEN(IFERROR(TRIM(INDEX(QryItemNamed,MATCH(TRIM(AO8),ITEM,0),4)),"123456789012"))-9))&amp;AO9,IFERROR(TRIM(INDEX(QryItemNamed,MATCH(TRIM(AO8),ITEM,0),4))&amp;AO9,"ITEM CODE DOES NOT EXIST IN ITEM MASTER")))</f>
        <v>GROOVING FOR 6" RECESSED PAVEMENT MARKING, (ASPHALT)</v>
      </c>
      <c r="AP11" s="205" t="str">
        <f t="shared" si="19"/>
        <v>GROOVING FOR 12" RECESSED PAVEMENT MARKING, (ASPHALT)</v>
      </c>
      <c r="AQ11" s="205" t="str">
        <f t="shared" si="18"/>
        <v>GROOVING FOR 6" RECESSED PAVEMENT MARKING, (CONCRETE)</v>
      </c>
      <c r="AR11" s="205" t="str">
        <f t="shared" si="18"/>
        <v>GROOVING FOR 12" RECESSED PAVEMENT MARKING, (CONCRETE)</v>
      </c>
      <c r="AS11" s="236" t="str">
        <f t="shared" si="15"/>
        <v/>
      </c>
    </row>
    <row r="12" spans="2:52" ht="12.75" customHeight="1" x14ac:dyDescent="0.2">
      <c r="B12" s="224"/>
      <c r="D12" s="219"/>
      <c r="E12" s="219"/>
      <c r="F12" s="219"/>
      <c r="G12" s="232"/>
      <c r="H12" s="233"/>
      <c r="I12" s="233"/>
      <c r="J12" s="235"/>
      <c r="K12" s="214"/>
      <c r="L12" s="221"/>
      <c r="M12" s="221"/>
      <c r="N12" s="221"/>
      <c r="O12" s="221"/>
      <c r="P12" s="221"/>
      <c r="Q12" s="221"/>
      <c r="R12" s="221"/>
      <c r="S12" s="207"/>
      <c r="T12" s="207"/>
      <c r="U12" s="207"/>
      <c r="V12" s="221"/>
      <c r="W12" s="221"/>
      <c r="X12" s="221"/>
      <c r="Y12" s="221"/>
      <c r="Z12" s="221"/>
      <c r="AA12" s="221"/>
      <c r="AB12" s="205"/>
      <c r="AC12" s="207"/>
      <c r="AD12" s="210"/>
      <c r="AE12" s="214"/>
      <c r="AF12" s="212"/>
      <c r="AG12" s="212"/>
      <c r="AH12" s="205"/>
      <c r="AI12" s="221"/>
      <c r="AJ12" s="221"/>
      <c r="AK12" s="221"/>
      <c r="AL12" s="205"/>
      <c r="AM12" s="212"/>
      <c r="AN12" s="205"/>
      <c r="AO12" s="205"/>
      <c r="AP12" s="205"/>
      <c r="AQ12" s="205"/>
      <c r="AR12" s="205"/>
      <c r="AS12" s="237"/>
    </row>
    <row r="13" spans="2:52" ht="12.75" customHeight="1" x14ac:dyDescent="0.2">
      <c r="B13" s="224"/>
      <c r="D13" s="219"/>
      <c r="E13" s="219"/>
      <c r="F13" s="219"/>
      <c r="G13" s="232"/>
      <c r="H13" s="233"/>
      <c r="I13" s="233"/>
      <c r="J13" s="235"/>
      <c r="K13" s="214"/>
      <c r="L13" s="221"/>
      <c r="M13" s="221"/>
      <c r="N13" s="221"/>
      <c r="O13" s="221"/>
      <c r="P13" s="221"/>
      <c r="Q13" s="221"/>
      <c r="R13" s="221"/>
      <c r="S13" s="207"/>
      <c r="T13" s="207"/>
      <c r="U13" s="207"/>
      <c r="V13" s="221"/>
      <c r="W13" s="221"/>
      <c r="X13" s="221"/>
      <c r="Y13" s="221"/>
      <c r="Z13" s="221"/>
      <c r="AA13" s="221"/>
      <c r="AB13" s="205"/>
      <c r="AC13" s="207"/>
      <c r="AD13" s="210"/>
      <c r="AE13" s="214"/>
      <c r="AF13" s="212"/>
      <c r="AG13" s="212"/>
      <c r="AH13" s="205"/>
      <c r="AI13" s="221"/>
      <c r="AJ13" s="221"/>
      <c r="AK13" s="221"/>
      <c r="AL13" s="205"/>
      <c r="AM13" s="212"/>
      <c r="AN13" s="205"/>
      <c r="AO13" s="205"/>
      <c r="AP13" s="205"/>
      <c r="AQ13" s="205"/>
      <c r="AR13" s="205"/>
      <c r="AS13" s="237"/>
    </row>
    <row r="14" spans="2:52" ht="12.75" customHeight="1" x14ac:dyDescent="0.2">
      <c r="B14" s="224"/>
      <c r="D14" s="219"/>
      <c r="E14" s="219"/>
      <c r="F14" s="219"/>
      <c r="G14" s="232"/>
      <c r="H14" s="233"/>
      <c r="I14" s="233"/>
      <c r="J14" s="235"/>
      <c r="K14" s="214"/>
      <c r="L14" s="221"/>
      <c r="M14" s="221"/>
      <c r="N14" s="221"/>
      <c r="O14" s="221"/>
      <c r="P14" s="221"/>
      <c r="Q14" s="221"/>
      <c r="R14" s="221"/>
      <c r="S14" s="207"/>
      <c r="T14" s="207"/>
      <c r="U14" s="207"/>
      <c r="V14" s="221"/>
      <c r="W14" s="221"/>
      <c r="X14" s="221"/>
      <c r="Y14" s="221"/>
      <c r="Z14" s="221"/>
      <c r="AA14" s="221"/>
      <c r="AB14" s="205"/>
      <c r="AC14" s="207"/>
      <c r="AD14" s="210"/>
      <c r="AE14" s="214"/>
      <c r="AF14" s="212"/>
      <c r="AG14" s="212"/>
      <c r="AH14" s="205"/>
      <c r="AI14" s="221"/>
      <c r="AJ14" s="221"/>
      <c r="AK14" s="221"/>
      <c r="AL14" s="205"/>
      <c r="AM14" s="212"/>
      <c r="AN14" s="205"/>
      <c r="AO14" s="205"/>
      <c r="AP14" s="205"/>
      <c r="AQ14" s="205"/>
      <c r="AR14" s="205"/>
      <c r="AS14" s="237"/>
    </row>
    <row r="15" spans="2:52" ht="12.75" customHeight="1" x14ac:dyDescent="0.2">
      <c r="B15" s="224"/>
      <c r="D15" s="219"/>
      <c r="E15" s="219"/>
      <c r="F15" s="219"/>
      <c r="G15" s="232"/>
      <c r="H15" s="233"/>
      <c r="I15" s="233"/>
      <c r="J15" s="235"/>
      <c r="K15" s="214"/>
      <c r="L15" s="221"/>
      <c r="M15" s="221"/>
      <c r="N15" s="221"/>
      <c r="O15" s="221"/>
      <c r="P15" s="221"/>
      <c r="Q15" s="221"/>
      <c r="R15" s="221"/>
      <c r="S15" s="207"/>
      <c r="T15" s="207"/>
      <c r="U15" s="207"/>
      <c r="V15" s="221"/>
      <c r="W15" s="221"/>
      <c r="X15" s="221"/>
      <c r="Y15" s="221"/>
      <c r="Z15" s="221"/>
      <c r="AA15" s="221"/>
      <c r="AB15" s="205"/>
      <c r="AC15" s="207"/>
      <c r="AD15" s="210"/>
      <c r="AE15" s="214"/>
      <c r="AF15" s="212"/>
      <c r="AG15" s="212"/>
      <c r="AH15" s="205"/>
      <c r="AI15" s="221"/>
      <c r="AJ15" s="221"/>
      <c r="AK15" s="221"/>
      <c r="AL15" s="205"/>
      <c r="AM15" s="212"/>
      <c r="AN15" s="205"/>
      <c r="AO15" s="205"/>
      <c r="AP15" s="205"/>
      <c r="AQ15" s="205"/>
      <c r="AR15" s="205"/>
      <c r="AS15" s="237"/>
    </row>
    <row r="16" spans="2:52" ht="12.75" customHeight="1" x14ac:dyDescent="0.2">
      <c r="B16" s="224"/>
      <c r="D16" s="219"/>
      <c r="E16" s="219"/>
      <c r="F16" s="219"/>
      <c r="G16" s="232"/>
      <c r="H16" s="233"/>
      <c r="I16" s="233"/>
      <c r="J16" s="235"/>
      <c r="K16" s="214"/>
      <c r="L16" s="221"/>
      <c r="M16" s="221"/>
      <c r="N16" s="221"/>
      <c r="O16" s="221"/>
      <c r="P16" s="221"/>
      <c r="Q16" s="221"/>
      <c r="R16" s="221"/>
      <c r="S16" s="207"/>
      <c r="T16" s="207"/>
      <c r="U16" s="207"/>
      <c r="V16" s="221"/>
      <c r="W16" s="221"/>
      <c r="X16" s="221"/>
      <c r="Y16" s="221"/>
      <c r="Z16" s="221"/>
      <c r="AA16" s="221"/>
      <c r="AB16" s="205"/>
      <c r="AC16" s="207"/>
      <c r="AD16" s="210"/>
      <c r="AE16" s="214"/>
      <c r="AF16" s="212"/>
      <c r="AG16" s="212"/>
      <c r="AH16" s="205"/>
      <c r="AI16" s="221"/>
      <c r="AJ16" s="221"/>
      <c r="AK16" s="221"/>
      <c r="AL16" s="205"/>
      <c r="AM16" s="212"/>
      <c r="AN16" s="205"/>
      <c r="AO16" s="205"/>
      <c r="AP16" s="205"/>
      <c r="AQ16" s="205"/>
      <c r="AR16" s="205"/>
      <c r="AS16" s="237"/>
    </row>
    <row r="17" spans="2:45" ht="12.75" customHeight="1" x14ac:dyDescent="0.2">
      <c r="B17" s="224"/>
      <c r="D17" s="219"/>
      <c r="E17" s="219"/>
      <c r="F17" s="219"/>
      <c r="G17" s="232"/>
      <c r="H17" s="233"/>
      <c r="I17" s="233"/>
      <c r="J17" s="235"/>
      <c r="K17" s="214"/>
      <c r="L17" s="221"/>
      <c r="M17" s="221"/>
      <c r="N17" s="221"/>
      <c r="O17" s="221"/>
      <c r="P17" s="221"/>
      <c r="Q17" s="221"/>
      <c r="R17" s="221"/>
      <c r="S17" s="207"/>
      <c r="T17" s="207"/>
      <c r="U17" s="207"/>
      <c r="V17" s="221"/>
      <c r="W17" s="221"/>
      <c r="X17" s="221"/>
      <c r="Y17" s="221"/>
      <c r="Z17" s="221"/>
      <c r="AA17" s="221"/>
      <c r="AB17" s="205"/>
      <c r="AC17" s="207"/>
      <c r="AD17" s="210"/>
      <c r="AE17" s="214"/>
      <c r="AF17" s="212"/>
      <c r="AG17" s="212"/>
      <c r="AH17" s="205"/>
      <c r="AI17" s="221"/>
      <c r="AJ17" s="221"/>
      <c r="AK17" s="221"/>
      <c r="AL17" s="205"/>
      <c r="AM17" s="212"/>
      <c r="AN17" s="205"/>
      <c r="AO17" s="205"/>
      <c r="AP17" s="205"/>
      <c r="AQ17" s="205"/>
      <c r="AR17" s="205"/>
      <c r="AS17" s="237"/>
    </row>
    <row r="18" spans="2:45" ht="12.75" customHeight="1" x14ac:dyDescent="0.2">
      <c r="B18" s="224"/>
      <c r="D18" s="219"/>
      <c r="E18" s="219"/>
      <c r="F18" s="219"/>
      <c r="G18" s="232"/>
      <c r="H18" s="233"/>
      <c r="I18" s="233"/>
      <c r="J18" s="235"/>
      <c r="K18" s="214"/>
      <c r="L18" s="221"/>
      <c r="M18" s="221"/>
      <c r="N18" s="221"/>
      <c r="O18" s="221"/>
      <c r="P18" s="221"/>
      <c r="Q18" s="221"/>
      <c r="R18" s="221"/>
      <c r="S18" s="207"/>
      <c r="T18" s="207"/>
      <c r="U18" s="207"/>
      <c r="V18" s="221"/>
      <c r="W18" s="221"/>
      <c r="X18" s="221"/>
      <c r="Y18" s="221"/>
      <c r="Z18" s="221"/>
      <c r="AA18" s="221"/>
      <c r="AB18" s="205"/>
      <c r="AC18" s="207"/>
      <c r="AD18" s="210"/>
      <c r="AE18" s="214"/>
      <c r="AF18" s="212"/>
      <c r="AG18" s="212"/>
      <c r="AH18" s="205"/>
      <c r="AI18" s="221"/>
      <c r="AJ18" s="221"/>
      <c r="AK18" s="221"/>
      <c r="AL18" s="205"/>
      <c r="AM18" s="212"/>
      <c r="AN18" s="205"/>
      <c r="AO18" s="205"/>
      <c r="AP18" s="205"/>
      <c r="AQ18" s="205"/>
      <c r="AR18" s="205"/>
      <c r="AS18" s="237"/>
    </row>
    <row r="19" spans="2:45" ht="12.75" customHeight="1" x14ac:dyDescent="0.2">
      <c r="B19" s="224"/>
      <c r="D19" s="219"/>
      <c r="E19" s="219"/>
      <c r="F19" s="219"/>
      <c r="G19" s="232"/>
      <c r="H19" s="233"/>
      <c r="I19" s="233"/>
      <c r="J19" s="235"/>
      <c r="K19" s="214"/>
      <c r="L19" s="221"/>
      <c r="M19" s="221"/>
      <c r="N19" s="221"/>
      <c r="O19" s="221"/>
      <c r="P19" s="221"/>
      <c r="Q19" s="221"/>
      <c r="R19" s="221"/>
      <c r="S19" s="207"/>
      <c r="T19" s="207"/>
      <c r="U19" s="207"/>
      <c r="V19" s="221"/>
      <c r="W19" s="221"/>
      <c r="X19" s="221"/>
      <c r="Y19" s="221"/>
      <c r="Z19" s="221"/>
      <c r="AA19" s="221"/>
      <c r="AB19" s="205"/>
      <c r="AC19" s="207"/>
      <c r="AD19" s="210"/>
      <c r="AE19" s="214"/>
      <c r="AF19" s="212"/>
      <c r="AG19" s="212"/>
      <c r="AH19" s="205"/>
      <c r="AI19" s="221"/>
      <c r="AJ19" s="221"/>
      <c r="AK19" s="221"/>
      <c r="AL19" s="205"/>
      <c r="AM19" s="212"/>
      <c r="AN19" s="205"/>
      <c r="AO19" s="205"/>
      <c r="AP19" s="205"/>
      <c r="AQ19" s="205"/>
      <c r="AR19" s="205"/>
      <c r="AS19" s="237"/>
    </row>
    <row r="20" spans="2:45" ht="12.75" customHeight="1" x14ac:dyDescent="0.2">
      <c r="B20" s="224"/>
      <c r="D20" s="219"/>
      <c r="E20" s="219"/>
      <c r="F20" s="219"/>
      <c r="G20" s="232"/>
      <c r="H20" s="233"/>
      <c r="I20" s="233"/>
      <c r="J20" s="235"/>
      <c r="K20" s="214"/>
      <c r="L20" s="221"/>
      <c r="M20" s="221"/>
      <c r="N20" s="221"/>
      <c r="O20" s="221"/>
      <c r="P20" s="221"/>
      <c r="Q20" s="221"/>
      <c r="R20" s="221"/>
      <c r="S20" s="207"/>
      <c r="T20" s="207"/>
      <c r="U20" s="207"/>
      <c r="V20" s="221"/>
      <c r="W20" s="221"/>
      <c r="X20" s="221"/>
      <c r="Y20" s="221"/>
      <c r="Z20" s="221"/>
      <c r="AA20" s="221"/>
      <c r="AB20" s="205"/>
      <c r="AC20" s="207"/>
      <c r="AD20" s="210"/>
      <c r="AE20" s="214"/>
      <c r="AF20" s="212"/>
      <c r="AG20" s="212"/>
      <c r="AH20" s="205"/>
      <c r="AI20" s="221"/>
      <c r="AJ20" s="221"/>
      <c r="AK20" s="221"/>
      <c r="AL20" s="205"/>
      <c r="AM20" s="212"/>
      <c r="AN20" s="205"/>
      <c r="AO20" s="205"/>
      <c r="AP20" s="205"/>
      <c r="AQ20" s="205"/>
      <c r="AR20" s="205"/>
      <c r="AS20" s="237"/>
    </row>
    <row r="21" spans="2:45" ht="12.75" customHeight="1" x14ac:dyDescent="0.2">
      <c r="B21" s="224"/>
      <c r="D21" s="219"/>
      <c r="E21" s="219"/>
      <c r="F21" s="219"/>
      <c r="G21" s="232"/>
      <c r="H21" s="233"/>
      <c r="I21" s="233"/>
      <c r="J21" s="235"/>
      <c r="K21" s="214"/>
      <c r="L21" s="221"/>
      <c r="M21" s="221"/>
      <c r="N21" s="221"/>
      <c r="O21" s="221"/>
      <c r="P21" s="221"/>
      <c r="Q21" s="221"/>
      <c r="R21" s="221"/>
      <c r="S21" s="207"/>
      <c r="T21" s="207"/>
      <c r="U21" s="207"/>
      <c r="V21" s="221"/>
      <c r="W21" s="221"/>
      <c r="X21" s="221"/>
      <c r="Y21" s="221"/>
      <c r="Z21" s="221"/>
      <c r="AA21" s="221"/>
      <c r="AB21" s="205"/>
      <c r="AC21" s="207"/>
      <c r="AD21" s="210"/>
      <c r="AE21" s="214"/>
      <c r="AF21" s="212"/>
      <c r="AG21" s="212"/>
      <c r="AH21" s="205"/>
      <c r="AI21" s="221"/>
      <c r="AJ21" s="221"/>
      <c r="AK21" s="221"/>
      <c r="AL21" s="205"/>
      <c r="AM21" s="212"/>
      <c r="AN21" s="205"/>
      <c r="AO21" s="205"/>
      <c r="AP21" s="205"/>
      <c r="AQ21" s="205"/>
      <c r="AR21" s="205"/>
      <c r="AS21" s="237"/>
    </row>
    <row r="22" spans="2:45" ht="12.75" customHeight="1" x14ac:dyDescent="0.2">
      <c r="B22" s="224"/>
      <c r="D22" s="219"/>
      <c r="E22" s="219"/>
      <c r="F22" s="219"/>
      <c r="G22" s="232"/>
      <c r="H22" s="233"/>
      <c r="I22" s="233"/>
      <c r="J22" s="235"/>
      <c r="K22" s="214"/>
      <c r="L22" s="222"/>
      <c r="M22" s="222"/>
      <c r="N22" s="222"/>
      <c r="O22" s="222"/>
      <c r="P22" s="222"/>
      <c r="Q22" s="222"/>
      <c r="R22" s="222"/>
      <c r="S22" s="208"/>
      <c r="T22" s="208"/>
      <c r="U22" s="208"/>
      <c r="V22" s="222"/>
      <c r="W22" s="222"/>
      <c r="X22" s="222"/>
      <c r="Y22" s="222"/>
      <c r="Z22" s="222"/>
      <c r="AA22" s="222"/>
      <c r="AB22" s="205"/>
      <c r="AC22" s="208"/>
      <c r="AD22" s="211"/>
      <c r="AE22" s="214"/>
      <c r="AF22" s="212"/>
      <c r="AG22" s="212"/>
      <c r="AH22" s="205"/>
      <c r="AI22" s="222"/>
      <c r="AJ22" s="222"/>
      <c r="AK22" s="222"/>
      <c r="AL22" s="205"/>
      <c r="AM22" s="212"/>
      <c r="AN22" s="205"/>
      <c r="AO22" s="205"/>
      <c r="AP22" s="205"/>
      <c r="AQ22" s="205"/>
      <c r="AR22" s="205"/>
      <c r="AS22" s="238"/>
    </row>
    <row r="23" spans="2:45" ht="12.75" customHeight="1" thickBot="1" x14ac:dyDescent="0.25">
      <c r="B23" s="225"/>
      <c r="D23" s="219"/>
      <c r="E23" s="219"/>
      <c r="F23" s="219"/>
      <c r="G23" s="232"/>
      <c r="H23" s="233"/>
      <c r="I23" s="233"/>
      <c r="J23" s="235"/>
      <c r="K23" s="215"/>
      <c r="L23" s="103" t="str">
        <f t="shared" ref="L23" si="21">IF(OR(TRIM(L8)=0,TRIM(L8)=""),"",IF(IFERROR(TRIM(INDEX(QryItemNamed,MATCH(TRIM(L8),ITEM,0),3)),"")="LS","",IFERROR(TRIM(INDEX(QryItemNamed,MATCH(TRIM(L8),ITEM,0),3)),"")))</f>
        <v>EACH</v>
      </c>
      <c r="M23" s="103" t="str">
        <f t="shared" ref="M23" si="22">IF(OR(TRIM(M8)=0,TRIM(M8)=""),"",IF(IFERROR(TRIM(INDEX(QryItemNamed,MATCH(TRIM(M8),ITEM,0),3)),"")="LS","",IFERROR(TRIM(INDEX(QryItemNamed,MATCH(TRIM(M8),ITEM,0),3)),"")))</f>
        <v>EACH</v>
      </c>
      <c r="N23" s="103" t="str">
        <f t="shared" ref="N23:W23" si="23">IF(OR(TRIM(N8)=0,TRIM(N8)=""),"",IF(IFERROR(TRIM(INDEX(QryItemNamed,MATCH(TRIM(N8),ITEM,0),3)),"")="LS","",IFERROR(TRIM(INDEX(QryItemNamed,MATCH(TRIM(N8),ITEM,0),3)),"")))</f>
        <v>MILE</v>
      </c>
      <c r="O23" s="103" t="str">
        <f t="shared" si="23"/>
        <v>MILE</v>
      </c>
      <c r="P23" s="103" t="str">
        <f t="shared" si="23"/>
        <v>MILE</v>
      </c>
      <c r="Q23" s="103" t="str">
        <f t="shared" si="23"/>
        <v>MILE</v>
      </c>
      <c r="R23" s="103" t="str">
        <f t="shared" si="23"/>
        <v>FT</v>
      </c>
      <c r="S23" s="82" t="str">
        <f t="shared" si="23"/>
        <v>FT</v>
      </c>
      <c r="T23" s="82" t="str">
        <f t="shared" si="23"/>
        <v>FT</v>
      </c>
      <c r="U23" s="82" t="str">
        <f t="shared" si="23"/>
        <v>FT</v>
      </c>
      <c r="V23" s="103" t="str">
        <f t="shared" si="23"/>
        <v>FT</v>
      </c>
      <c r="W23" s="103" t="str">
        <f t="shared" si="23"/>
        <v>EACH</v>
      </c>
      <c r="X23" s="103" t="s">
        <v>92</v>
      </c>
      <c r="Y23" s="82" t="str">
        <f t="shared" ref="Y23:AC23" si="24">IF(OR(TRIM(Y8)=0,TRIM(Y8)=""),"",IF(IFERROR(TRIM(INDEX(QryItemNamed,MATCH(TRIM(Y8),ITEM,0),3)),"")="LS","",IFERROR(TRIM(INDEX(QryItemNamed,MATCH(TRIM(Y8),ITEM,0),3)),"")))</f>
        <v>FT</v>
      </c>
      <c r="Z23" s="82" t="str">
        <f t="shared" si="24"/>
        <v>FT</v>
      </c>
      <c r="AA23" s="103" t="str">
        <f t="shared" si="24"/>
        <v>FT</v>
      </c>
      <c r="AB23" s="103" t="str">
        <f t="shared" si="24"/>
        <v>EACH</v>
      </c>
      <c r="AC23" s="82" t="str">
        <f t="shared" si="24"/>
        <v/>
      </c>
      <c r="AD23" s="93" t="str">
        <f t="shared" ref="AD23:AS23" si="25">IF(OR(TRIM(AD8)=0,TRIM(AD8)=""),"",IF(IFERROR(TRIM(INDEX(QryItemNamed,MATCH(TRIM(AD8),ITEM,0),3)),"")="LS","",IFERROR(TRIM(INDEX(QryItemNamed,MATCH(TRIM(AD8),ITEM,0),3)),"")))</f>
        <v/>
      </c>
      <c r="AE23" s="215"/>
      <c r="AF23" s="82" t="str">
        <f t="shared" ref="AF23" si="26">IF(OR(TRIM(AF8)=0,TRIM(AF8)=""),"",IF(IFERROR(TRIM(INDEX(QryItemNamed,MATCH(TRIM(AF8),ITEM,0),3)),"")="LS","",IFERROR(TRIM(INDEX(QryItemNamed,MATCH(TRIM(AF8),ITEM,0),3)),"")))</f>
        <v>FT</v>
      </c>
      <c r="AG23" s="82" t="str">
        <f t="shared" ref="AG23" si="27">IF(OR(TRIM(AG8)=0,TRIM(AG8)=""),"",IF(IFERROR(TRIM(INDEX(QryItemNamed,MATCH(TRIM(AG8),ITEM,0),3)),"")="LS","",IFERROR(TRIM(INDEX(QryItemNamed,MATCH(TRIM(AG8),ITEM,0),3)),"")))</f>
        <v>EACH</v>
      </c>
      <c r="AH23" s="103" t="str">
        <f t="shared" ref="AH23:AR23" si="28">IF(OR(TRIM(AH8)=0,TRIM(AH8)=""),"",IF(IFERROR(TRIM(INDEX(QryItemNamed,MATCH(TRIM(AH8),ITEM,0),3)),"")="LS","",IFERROR(TRIM(INDEX(QryItemNamed,MATCH(TRIM(AH8),ITEM,0),3)),"")))</f>
        <v>EACH</v>
      </c>
      <c r="AI23" s="103" t="str">
        <f t="shared" si="28"/>
        <v>FT</v>
      </c>
      <c r="AJ23" s="103" t="str">
        <f t="shared" si="28"/>
        <v>MILE</v>
      </c>
      <c r="AK23" s="103" t="str">
        <f t="shared" si="28"/>
        <v>MILE</v>
      </c>
      <c r="AL23" s="103" t="str">
        <f t="shared" si="28"/>
        <v>MILE</v>
      </c>
      <c r="AM23" s="82" t="str">
        <f t="shared" si="28"/>
        <v>FT</v>
      </c>
      <c r="AN23" s="103" t="str">
        <f t="shared" ref="AN23:AO23" si="29">IF(OR(TRIM(AN8)=0,TRIM(AN8)=""),"",IF(IFERROR(TRIM(INDEX(QryItemNamed,MATCH(TRIM(AN8),ITEM,0),3)),"")="LS","",IFERROR(TRIM(INDEX(QryItemNamed,MATCH(TRIM(AN8),ITEM,0),3)),"")))</f>
        <v>MILE</v>
      </c>
      <c r="AO23" s="103" t="str">
        <f t="shared" si="29"/>
        <v>FT</v>
      </c>
      <c r="AP23" s="103" t="str">
        <f t="shared" si="28"/>
        <v>FT</v>
      </c>
      <c r="AQ23" s="103" t="str">
        <f t="shared" si="28"/>
        <v>MILE</v>
      </c>
      <c r="AR23" s="103" t="str">
        <f t="shared" si="28"/>
        <v>FT</v>
      </c>
      <c r="AS23" s="18" t="str">
        <f t="shared" si="25"/>
        <v/>
      </c>
    </row>
    <row r="24" spans="2:45" ht="12.75" customHeight="1" x14ac:dyDescent="0.2">
      <c r="B24" s="19" t="s">
        <v>272</v>
      </c>
      <c r="D24" s="20">
        <v>344</v>
      </c>
      <c r="E24" s="63" t="s">
        <v>34</v>
      </c>
      <c r="F24" s="63" t="s">
        <v>87</v>
      </c>
      <c r="G24" s="75">
        <v>16084</v>
      </c>
      <c r="H24" s="20" t="s">
        <v>30</v>
      </c>
      <c r="I24" s="75">
        <v>16235</v>
      </c>
      <c r="J24" s="21" t="s">
        <v>88</v>
      </c>
      <c r="K24" s="68" t="str">
        <f>B24</f>
        <v>02/S&gt;2/04</v>
      </c>
      <c r="L24" s="68">
        <v>3</v>
      </c>
      <c r="M24" s="68"/>
      <c r="N24" s="136"/>
      <c r="O24" s="136"/>
      <c r="P24" s="136"/>
      <c r="Q24" s="83"/>
      <c r="R24" s="68">
        <v>151</v>
      </c>
      <c r="S24" s="104"/>
      <c r="T24" s="104"/>
      <c r="U24" s="104"/>
      <c r="V24" s="104"/>
      <c r="W24" s="68"/>
      <c r="X24" s="104"/>
      <c r="Y24" s="104"/>
      <c r="Z24" s="104"/>
      <c r="AA24" s="104"/>
      <c r="AB24" s="68"/>
      <c r="AC24" s="104"/>
      <c r="AD24" s="139"/>
      <c r="AE24" s="104" t="str">
        <f>B24</f>
        <v>02/S&gt;2/04</v>
      </c>
      <c r="AF24" s="104"/>
      <c r="AG24" s="104"/>
      <c r="AH24" s="104"/>
      <c r="AI24" s="136"/>
      <c r="AJ24" s="83"/>
      <c r="AK24" s="83"/>
      <c r="AL24" s="143"/>
      <c r="AM24" s="104"/>
      <c r="AN24" s="136"/>
      <c r="AO24" s="136"/>
      <c r="AP24" s="68"/>
      <c r="AQ24" s="136"/>
      <c r="AR24" s="68"/>
      <c r="AS24" s="24"/>
    </row>
    <row r="25" spans="2:45" ht="12.75" customHeight="1" x14ac:dyDescent="0.2">
      <c r="B25" s="19" t="s">
        <v>272</v>
      </c>
      <c r="D25" s="20">
        <v>344</v>
      </c>
      <c r="E25" s="63" t="s">
        <v>35</v>
      </c>
      <c r="F25" s="63" t="s">
        <v>87</v>
      </c>
      <c r="G25" s="75">
        <v>16135</v>
      </c>
      <c r="H25" s="20" t="s">
        <v>30</v>
      </c>
      <c r="I25" s="75">
        <v>16235</v>
      </c>
      <c r="J25" s="21" t="s">
        <v>29</v>
      </c>
      <c r="K25" s="68" t="str">
        <f t="shared" ref="K25:K88" si="30">B25</f>
        <v>02/S&gt;2/04</v>
      </c>
      <c r="L25" s="27">
        <v>3</v>
      </c>
      <c r="M25" s="27"/>
      <c r="N25" s="73"/>
      <c r="O25" s="73"/>
      <c r="P25" s="73"/>
      <c r="Q25" s="73"/>
      <c r="R25" s="27">
        <v>100</v>
      </c>
      <c r="S25" s="27"/>
      <c r="T25" s="104"/>
      <c r="U25" s="27"/>
      <c r="V25" s="27"/>
      <c r="W25" s="27"/>
      <c r="X25" s="27"/>
      <c r="Y25" s="27"/>
      <c r="Z25" s="27"/>
      <c r="AA25" s="106"/>
      <c r="AB25" s="27"/>
      <c r="AC25" s="27"/>
      <c r="AD25" s="140"/>
      <c r="AE25" s="104" t="str">
        <f t="shared" ref="AE25:AE88" si="31">B25</f>
        <v>02/S&gt;2/04</v>
      </c>
      <c r="AF25" s="27"/>
      <c r="AG25" s="27"/>
      <c r="AH25" s="27"/>
      <c r="AI25" s="73"/>
      <c r="AJ25" s="73"/>
      <c r="AK25" s="73"/>
      <c r="AL25" s="65"/>
      <c r="AM25" s="27"/>
      <c r="AN25" s="73"/>
      <c r="AO25" s="73"/>
      <c r="AP25" s="27"/>
      <c r="AQ25" s="73"/>
      <c r="AR25" s="27"/>
      <c r="AS25" s="24"/>
    </row>
    <row r="26" spans="2:45" ht="12.75" customHeight="1" x14ac:dyDescent="0.2">
      <c r="B26" s="19" t="s">
        <v>272</v>
      </c>
      <c r="D26" s="20">
        <v>344</v>
      </c>
      <c r="E26" s="63" t="s">
        <v>61</v>
      </c>
      <c r="F26" s="63" t="s">
        <v>87</v>
      </c>
      <c r="G26" s="75">
        <v>16386</v>
      </c>
      <c r="H26" s="20" t="s">
        <v>30</v>
      </c>
      <c r="I26" s="117">
        <v>16694</v>
      </c>
      <c r="J26" s="21" t="s">
        <v>31</v>
      </c>
      <c r="K26" s="68" t="str">
        <f t="shared" si="30"/>
        <v>02/S&gt;2/04</v>
      </c>
      <c r="L26" s="27">
        <v>7</v>
      </c>
      <c r="M26" s="27"/>
      <c r="N26" s="73"/>
      <c r="O26" s="73"/>
      <c r="P26" s="73"/>
      <c r="Q26" s="73"/>
      <c r="R26" s="27">
        <v>307</v>
      </c>
      <c r="S26" s="27"/>
      <c r="T26" s="27"/>
      <c r="U26" s="27"/>
      <c r="V26" s="27"/>
      <c r="W26" s="27"/>
      <c r="X26" s="27"/>
      <c r="Y26" s="27"/>
      <c r="Z26" s="27"/>
      <c r="AA26" s="106"/>
      <c r="AB26" s="27"/>
      <c r="AC26" s="27"/>
      <c r="AD26" s="140"/>
      <c r="AE26" s="104" t="str">
        <f t="shared" si="31"/>
        <v>02/S&gt;2/04</v>
      </c>
      <c r="AF26" s="27"/>
      <c r="AG26" s="27"/>
      <c r="AH26" s="27"/>
      <c r="AI26" s="73"/>
      <c r="AJ26" s="73"/>
      <c r="AK26" s="73"/>
      <c r="AL26" s="65"/>
      <c r="AM26" s="27"/>
      <c r="AN26" s="73"/>
      <c r="AO26" s="73"/>
      <c r="AP26" s="27"/>
      <c r="AQ26" s="73"/>
      <c r="AR26" s="27"/>
      <c r="AS26" s="24"/>
    </row>
    <row r="27" spans="2:45" ht="12.75" customHeight="1" x14ac:dyDescent="0.2">
      <c r="B27" s="19" t="s">
        <v>272</v>
      </c>
      <c r="D27" s="20">
        <v>344</v>
      </c>
      <c r="E27" s="63" t="s">
        <v>64</v>
      </c>
      <c r="F27" s="63" t="s">
        <v>87</v>
      </c>
      <c r="G27" s="75">
        <v>16386</v>
      </c>
      <c r="H27" s="20" t="s">
        <v>30</v>
      </c>
      <c r="I27" s="117">
        <v>16694</v>
      </c>
      <c r="J27" s="21" t="s">
        <v>31</v>
      </c>
      <c r="K27" s="68" t="str">
        <f t="shared" si="30"/>
        <v>02/S&gt;2/04</v>
      </c>
      <c r="L27" s="27">
        <v>7</v>
      </c>
      <c r="M27" s="27"/>
      <c r="N27" s="73"/>
      <c r="O27" s="73"/>
      <c r="P27" s="73"/>
      <c r="Q27" s="73"/>
      <c r="R27" s="27">
        <v>308</v>
      </c>
      <c r="S27" s="27"/>
      <c r="T27" s="27"/>
      <c r="U27" s="27"/>
      <c r="V27" s="27"/>
      <c r="W27" s="27"/>
      <c r="X27" s="27"/>
      <c r="Y27" s="27"/>
      <c r="Z27" s="27"/>
      <c r="AA27" s="106"/>
      <c r="AB27" s="27"/>
      <c r="AC27" s="27"/>
      <c r="AD27" s="140"/>
      <c r="AE27" s="104" t="str">
        <f t="shared" si="31"/>
        <v>02/S&gt;2/04</v>
      </c>
      <c r="AF27" s="27"/>
      <c r="AG27" s="27"/>
      <c r="AH27" s="27"/>
      <c r="AI27" s="73"/>
      <c r="AJ27" s="73"/>
      <c r="AK27" s="73"/>
      <c r="AL27" s="65"/>
      <c r="AM27" s="27"/>
      <c r="AN27" s="73"/>
      <c r="AO27" s="73"/>
      <c r="AP27" s="27"/>
      <c r="AQ27" s="73"/>
      <c r="AR27" s="27"/>
      <c r="AS27" s="24"/>
    </row>
    <row r="28" spans="2:45" ht="12.75" customHeight="1" x14ac:dyDescent="0.2">
      <c r="B28" s="19" t="s">
        <v>272</v>
      </c>
      <c r="D28" s="20">
        <v>344</v>
      </c>
      <c r="E28" s="63" t="s">
        <v>71</v>
      </c>
      <c r="F28" s="63" t="s">
        <v>87</v>
      </c>
      <c r="G28" s="75">
        <v>16820</v>
      </c>
      <c r="H28" s="20" t="s">
        <v>30</v>
      </c>
      <c r="I28" s="117">
        <v>17003</v>
      </c>
      <c r="J28" s="21" t="s">
        <v>31</v>
      </c>
      <c r="K28" s="68" t="str">
        <f t="shared" si="30"/>
        <v>02/S&gt;2/04</v>
      </c>
      <c r="L28" s="27">
        <v>5</v>
      </c>
      <c r="M28" s="27"/>
      <c r="N28" s="73"/>
      <c r="O28" s="73"/>
      <c r="P28" s="73"/>
      <c r="Q28" s="73"/>
      <c r="R28" s="27">
        <v>183</v>
      </c>
      <c r="S28" s="27"/>
      <c r="T28" s="27"/>
      <c r="U28" s="27"/>
      <c r="V28" s="27"/>
      <c r="W28" s="27"/>
      <c r="X28" s="27"/>
      <c r="Y28" s="27"/>
      <c r="Z28" s="27"/>
      <c r="AA28" s="106"/>
      <c r="AB28" s="27"/>
      <c r="AC28" s="27"/>
      <c r="AD28" s="140"/>
      <c r="AE28" s="104" t="str">
        <f t="shared" si="31"/>
        <v>02/S&gt;2/04</v>
      </c>
      <c r="AF28" s="27"/>
      <c r="AG28" s="27"/>
      <c r="AH28" s="27"/>
      <c r="AI28" s="73"/>
      <c r="AJ28" s="73"/>
      <c r="AK28" s="73"/>
      <c r="AL28" s="65"/>
      <c r="AM28" s="27"/>
      <c r="AN28" s="73"/>
      <c r="AO28" s="73"/>
      <c r="AP28" s="27"/>
      <c r="AQ28" s="73"/>
      <c r="AR28" s="27"/>
      <c r="AS28" s="24"/>
    </row>
    <row r="29" spans="2:45" ht="12.75" customHeight="1" x14ac:dyDescent="0.2">
      <c r="B29" s="19" t="s">
        <v>272</v>
      </c>
      <c r="D29" s="20">
        <v>344</v>
      </c>
      <c r="E29" s="63" t="s">
        <v>73</v>
      </c>
      <c r="F29" s="63" t="s">
        <v>87</v>
      </c>
      <c r="G29" s="75">
        <v>16820</v>
      </c>
      <c r="H29" s="20" t="s">
        <v>30</v>
      </c>
      <c r="I29" s="118">
        <v>16979</v>
      </c>
      <c r="J29" s="21" t="s">
        <v>31</v>
      </c>
      <c r="K29" s="68" t="str">
        <f t="shared" si="30"/>
        <v>02/S&gt;2/04</v>
      </c>
      <c r="L29" s="27">
        <v>4</v>
      </c>
      <c r="M29" s="27"/>
      <c r="N29" s="73"/>
      <c r="O29" s="73"/>
      <c r="P29" s="73"/>
      <c r="Q29" s="73"/>
      <c r="R29" s="27">
        <v>159</v>
      </c>
      <c r="S29" s="27"/>
      <c r="T29" s="27"/>
      <c r="U29" s="27"/>
      <c r="V29" s="27"/>
      <c r="W29" s="27"/>
      <c r="X29" s="27"/>
      <c r="Y29" s="27"/>
      <c r="Z29" s="27"/>
      <c r="AA29" s="106"/>
      <c r="AB29" s="27"/>
      <c r="AC29" s="27"/>
      <c r="AD29" s="140"/>
      <c r="AE29" s="104" t="str">
        <f t="shared" si="31"/>
        <v>02/S&gt;2/04</v>
      </c>
      <c r="AF29" s="27"/>
      <c r="AG29" s="27"/>
      <c r="AH29" s="27"/>
      <c r="AI29" s="73"/>
      <c r="AJ29" s="73"/>
      <c r="AK29" s="73"/>
      <c r="AL29" s="65"/>
      <c r="AM29" s="27"/>
      <c r="AN29" s="73"/>
      <c r="AO29" s="73"/>
      <c r="AP29" s="27"/>
      <c r="AQ29" s="73"/>
      <c r="AR29" s="27"/>
      <c r="AS29" s="24"/>
    </row>
    <row r="30" spans="2:45" ht="12.75" customHeight="1" x14ac:dyDescent="0.2">
      <c r="B30" s="19" t="s">
        <v>272</v>
      </c>
      <c r="D30" s="20">
        <v>344</v>
      </c>
      <c r="E30" s="66" t="s">
        <v>39</v>
      </c>
      <c r="F30" s="63" t="s">
        <v>87</v>
      </c>
      <c r="G30" s="75">
        <v>16050</v>
      </c>
      <c r="H30" s="20" t="s">
        <v>30</v>
      </c>
      <c r="I30" s="117">
        <v>16235</v>
      </c>
      <c r="J30" s="67" t="s">
        <v>31</v>
      </c>
      <c r="K30" s="68" t="str">
        <f t="shared" si="30"/>
        <v>02/S&gt;2/04</v>
      </c>
      <c r="L30" s="27">
        <v>3</v>
      </c>
      <c r="M30" s="27"/>
      <c r="N30" s="73"/>
      <c r="O30" s="73"/>
      <c r="P30" s="73"/>
      <c r="Q30" s="73">
        <f>ROUND(185.16/5280,2)</f>
        <v>0.04</v>
      </c>
      <c r="R30" s="27"/>
      <c r="S30" s="27"/>
      <c r="T30" s="27"/>
      <c r="U30" s="27"/>
      <c r="V30" s="27"/>
      <c r="W30" s="27"/>
      <c r="X30" s="27"/>
      <c r="Y30" s="27"/>
      <c r="Z30" s="27"/>
      <c r="AA30" s="106"/>
      <c r="AB30" s="27"/>
      <c r="AC30" s="27"/>
      <c r="AD30" s="140"/>
      <c r="AE30" s="104" t="str">
        <f t="shared" si="31"/>
        <v>02/S&gt;2/04</v>
      </c>
      <c r="AF30" s="27"/>
      <c r="AG30" s="27"/>
      <c r="AH30" s="27"/>
      <c r="AI30" s="73"/>
      <c r="AJ30" s="73"/>
      <c r="AK30" s="73"/>
      <c r="AL30" s="65"/>
      <c r="AM30" s="27"/>
      <c r="AN30" s="73"/>
      <c r="AO30" s="73"/>
      <c r="AP30" s="27"/>
      <c r="AQ30" s="73"/>
      <c r="AR30" s="27"/>
      <c r="AS30" s="24"/>
    </row>
    <row r="31" spans="2:45" ht="12.75" customHeight="1" x14ac:dyDescent="0.2">
      <c r="B31" s="19" t="s">
        <v>272</v>
      </c>
      <c r="D31" s="20">
        <v>344</v>
      </c>
      <c r="E31" s="66" t="s">
        <v>53</v>
      </c>
      <c r="F31" s="63" t="s">
        <v>87</v>
      </c>
      <c r="G31" s="75">
        <v>16050</v>
      </c>
      <c r="H31" s="20" t="s">
        <v>30</v>
      </c>
      <c r="I31" s="117">
        <v>16185</v>
      </c>
      <c r="J31" s="67" t="s">
        <v>31</v>
      </c>
      <c r="K31" s="68" t="str">
        <f t="shared" si="30"/>
        <v>02/S&gt;2/04</v>
      </c>
      <c r="L31" s="27">
        <v>2</v>
      </c>
      <c r="M31" s="27"/>
      <c r="N31" s="73"/>
      <c r="O31" s="73"/>
      <c r="P31" s="73"/>
      <c r="Q31" s="73">
        <f>ROUND(135.168/5280,2)</f>
        <v>0.03</v>
      </c>
      <c r="R31" s="27"/>
      <c r="S31" s="27"/>
      <c r="T31" s="27"/>
      <c r="U31" s="27"/>
      <c r="V31" s="27"/>
      <c r="W31" s="27"/>
      <c r="X31" s="27"/>
      <c r="Y31" s="27"/>
      <c r="Z31" s="27"/>
      <c r="AA31" s="106"/>
      <c r="AB31" s="27"/>
      <c r="AC31" s="27"/>
      <c r="AD31" s="140"/>
      <c r="AE31" s="104" t="str">
        <f t="shared" si="31"/>
        <v>02/S&gt;2/04</v>
      </c>
      <c r="AF31" s="27"/>
      <c r="AG31" s="27"/>
      <c r="AH31" s="27"/>
      <c r="AI31" s="73"/>
      <c r="AJ31" s="73"/>
      <c r="AK31" s="73"/>
      <c r="AL31" s="65"/>
      <c r="AM31" s="27"/>
      <c r="AN31" s="73"/>
      <c r="AO31" s="73"/>
      <c r="AP31" s="27"/>
      <c r="AQ31" s="73"/>
      <c r="AR31" s="27"/>
      <c r="AS31" s="24"/>
    </row>
    <row r="32" spans="2:45" ht="12.75" customHeight="1" x14ac:dyDescent="0.2">
      <c r="B32" s="19" t="s">
        <v>272</v>
      </c>
      <c r="D32" s="20">
        <v>344</v>
      </c>
      <c r="E32" s="66" t="s">
        <v>83</v>
      </c>
      <c r="F32" s="63" t="s">
        <v>87</v>
      </c>
      <c r="G32" s="76">
        <v>16386</v>
      </c>
      <c r="H32" s="66" t="s">
        <v>30</v>
      </c>
      <c r="I32" s="119">
        <v>16694</v>
      </c>
      <c r="J32" s="67" t="s">
        <v>29</v>
      </c>
      <c r="K32" s="68" t="str">
        <f t="shared" si="30"/>
        <v>02/S&gt;2/04</v>
      </c>
      <c r="L32" s="27">
        <v>4</v>
      </c>
      <c r="M32" s="27"/>
      <c r="N32" s="73"/>
      <c r="O32" s="73"/>
      <c r="P32" s="73"/>
      <c r="Q32" s="73">
        <f>ROUND(307.78/5280,2)</f>
        <v>0.06</v>
      </c>
      <c r="R32" s="27"/>
      <c r="S32" s="27"/>
      <c r="T32" s="27"/>
      <c r="U32" s="27"/>
      <c r="V32" s="27"/>
      <c r="W32" s="27"/>
      <c r="X32" s="27"/>
      <c r="Y32" s="27"/>
      <c r="Z32" s="27"/>
      <c r="AA32" s="106"/>
      <c r="AB32" s="27"/>
      <c r="AC32" s="27"/>
      <c r="AD32" s="140"/>
      <c r="AE32" s="104" t="str">
        <f t="shared" si="31"/>
        <v>02/S&gt;2/04</v>
      </c>
      <c r="AF32" s="27"/>
      <c r="AG32" s="27"/>
      <c r="AH32" s="27"/>
      <c r="AI32" s="73"/>
      <c r="AJ32" s="73"/>
      <c r="AK32" s="73"/>
      <c r="AL32" s="65"/>
      <c r="AM32" s="27"/>
      <c r="AN32" s="73"/>
      <c r="AO32" s="73"/>
      <c r="AP32" s="27"/>
      <c r="AQ32" s="73"/>
      <c r="AR32" s="27"/>
      <c r="AS32" s="24"/>
    </row>
    <row r="33" spans="2:45" ht="12.75" customHeight="1" x14ac:dyDescent="0.2">
      <c r="B33" s="19" t="s">
        <v>272</v>
      </c>
      <c r="D33" s="20">
        <v>344</v>
      </c>
      <c r="E33" s="66" t="s">
        <v>84</v>
      </c>
      <c r="F33" s="63" t="s">
        <v>87</v>
      </c>
      <c r="G33" s="76">
        <v>16820</v>
      </c>
      <c r="H33" s="66" t="s">
        <v>30</v>
      </c>
      <c r="I33" s="119">
        <v>17042</v>
      </c>
      <c r="J33" s="67" t="s">
        <v>29</v>
      </c>
      <c r="K33" s="68" t="str">
        <f t="shared" si="30"/>
        <v>02/S&gt;2/04</v>
      </c>
      <c r="L33" s="27">
        <v>3</v>
      </c>
      <c r="M33" s="27"/>
      <c r="N33" s="73"/>
      <c r="O33" s="73"/>
      <c r="P33" s="73"/>
      <c r="Q33" s="73">
        <f>ROUND(221.715/5280,2)</f>
        <v>0.04</v>
      </c>
      <c r="R33" s="27"/>
      <c r="S33" s="27"/>
      <c r="T33" s="27"/>
      <c r="U33" s="27"/>
      <c r="V33" s="27"/>
      <c r="W33" s="27"/>
      <c r="X33" s="27"/>
      <c r="Y33" s="27"/>
      <c r="Z33" s="27"/>
      <c r="AA33" s="106"/>
      <c r="AB33" s="27"/>
      <c r="AC33" s="27"/>
      <c r="AD33" s="140"/>
      <c r="AE33" s="104" t="str">
        <f t="shared" si="31"/>
        <v>02/S&gt;2/04</v>
      </c>
      <c r="AF33" s="27"/>
      <c r="AG33" s="27"/>
      <c r="AH33" s="27"/>
      <c r="AI33" s="73"/>
      <c r="AJ33" s="73"/>
      <c r="AK33" s="73"/>
      <c r="AL33" s="65"/>
      <c r="AM33" s="27"/>
      <c r="AN33" s="73"/>
      <c r="AO33" s="73"/>
      <c r="AP33" s="27"/>
      <c r="AQ33" s="73"/>
      <c r="AR33" s="27"/>
      <c r="AS33" s="24"/>
    </row>
    <row r="34" spans="2:45" ht="12.75" customHeight="1" x14ac:dyDescent="0.2">
      <c r="B34" s="19" t="s">
        <v>272</v>
      </c>
      <c r="D34" s="20">
        <v>344</v>
      </c>
      <c r="E34" s="66" t="s">
        <v>275</v>
      </c>
      <c r="F34" s="63" t="s">
        <v>87</v>
      </c>
      <c r="G34" s="75">
        <v>16135</v>
      </c>
      <c r="H34" s="20" t="s">
        <v>30</v>
      </c>
      <c r="I34" s="117">
        <v>16235</v>
      </c>
      <c r="J34" s="21" t="s">
        <v>88</v>
      </c>
      <c r="K34" s="68" t="str">
        <f t="shared" si="30"/>
        <v>02/S&gt;2/04</v>
      </c>
      <c r="L34" s="27"/>
      <c r="M34" s="27"/>
      <c r="N34" s="73"/>
      <c r="O34" s="73"/>
      <c r="P34" s="73"/>
      <c r="Q34" s="73"/>
      <c r="R34" s="27"/>
      <c r="S34" s="27"/>
      <c r="T34" s="27"/>
      <c r="U34" s="27">
        <v>46</v>
      </c>
      <c r="V34" s="27"/>
      <c r="W34" s="27"/>
      <c r="X34" s="27"/>
      <c r="Y34" s="27"/>
      <c r="Z34" s="27"/>
      <c r="AA34" s="106"/>
      <c r="AB34" s="27"/>
      <c r="AC34" s="27"/>
      <c r="AD34" s="140"/>
      <c r="AE34" s="104" t="str">
        <f t="shared" si="31"/>
        <v>02/S&gt;2/04</v>
      </c>
      <c r="AF34" s="27"/>
      <c r="AG34" s="27"/>
      <c r="AH34" s="27"/>
      <c r="AI34" s="73"/>
      <c r="AJ34" s="73"/>
      <c r="AK34" s="73"/>
      <c r="AL34" s="65"/>
      <c r="AM34" s="27"/>
      <c r="AN34" s="73"/>
      <c r="AO34" s="73"/>
      <c r="AP34" s="27"/>
      <c r="AQ34" s="73"/>
      <c r="AR34" s="27"/>
      <c r="AS34" s="24"/>
    </row>
    <row r="35" spans="2:45" ht="12.75" customHeight="1" x14ac:dyDescent="0.2">
      <c r="B35" s="19" t="s">
        <v>272</v>
      </c>
      <c r="D35" s="20">
        <v>344</v>
      </c>
      <c r="E35" s="71" t="s">
        <v>56</v>
      </c>
      <c r="F35" s="63" t="s">
        <v>87</v>
      </c>
      <c r="G35" s="123">
        <v>16255</v>
      </c>
      <c r="H35" s="71" t="s">
        <v>30</v>
      </c>
      <c r="I35" s="127">
        <v>16257</v>
      </c>
      <c r="J35" s="71" t="s">
        <v>88</v>
      </c>
      <c r="K35" s="68" t="str">
        <f t="shared" si="30"/>
        <v>02/S&gt;2/04</v>
      </c>
      <c r="L35" s="111"/>
      <c r="M35" s="111"/>
      <c r="N35" s="110"/>
      <c r="O35" s="110"/>
      <c r="P35" s="94"/>
      <c r="Q35" s="94"/>
      <c r="R35" s="69"/>
      <c r="S35" s="69"/>
      <c r="T35" s="69">
        <v>144</v>
      </c>
      <c r="U35" s="69"/>
      <c r="V35" s="69"/>
      <c r="W35" s="69"/>
      <c r="X35" s="69"/>
      <c r="Y35" s="69"/>
      <c r="Z35" s="69"/>
      <c r="AA35" s="69"/>
      <c r="AB35" s="69"/>
      <c r="AC35" s="69"/>
      <c r="AD35" s="140"/>
      <c r="AE35" s="104" t="str">
        <f t="shared" si="31"/>
        <v>02/S&gt;2/04</v>
      </c>
      <c r="AF35" s="69"/>
      <c r="AG35" s="69"/>
      <c r="AH35" s="69"/>
      <c r="AI35" s="94"/>
      <c r="AJ35" s="94"/>
      <c r="AK35" s="94"/>
      <c r="AL35" s="69"/>
      <c r="AM35" s="69"/>
      <c r="AN35" s="94"/>
      <c r="AO35" s="94"/>
      <c r="AP35" s="69"/>
      <c r="AQ35" s="94"/>
      <c r="AR35" s="69"/>
      <c r="AS35" s="24"/>
    </row>
    <row r="36" spans="2:45" ht="12.75" customHeight="1" x14ac:dyDescent="0.2">
      <c r="B36" s="19" t="s">
        <v>272</v>
      </c>
      <c r="D36" s="20">
        <v>344</v>
      </c>
      <c r="E36" s="71" t="s">
        <v>58</v>
      </c>
      <c r="F36" s="63" t="s">
        <v>87</v>
      </c>
      <c r="G36" s="124">
        <v>16703</v>
      </c>
      <c r="H36" s="42"/>
      <c r="I36" s="128"/>
      <c r="J36" s="42" t="s">
        <v>88</v>
      </c>
      <c r="K36" s="68" t="str">
        <f t="shared" si="30"/>
        <v>02/S&gt;2/04</v>
      </c>
      <c r="L36" s="69"/>
      <c r="M36" s="69"/>
      <c r="N36" s="94"/>
      <c r="O36" s="94"/>
      <c r="P36" s="94"/>
      <c r="Q36" s="94"/>
      <c r="R36" s="69"/>
      <c r="S36" s="69"/>
      <c r="T36" s="69">
        <v>160</v>
      </c>
      <c r="U36" s="69"/>
      <c r="V36" s="69"/>
      <c r="W36" s="69"/>
      <c r="X36" s="69"/>
      <c r="Y36" s="69"/>
      <c r="Z36" s="69"/>
      <c r="AA36" s="69"/>
      <c r="AB36" s="69"/>
      <c r="AC36" s="69"/>
      <c r="AD36" s="140"/>
      <c r="AE36" s="104" t="str">
        <f t="shared" si="31"/>
        <v>02/S&gt;2/04</v>
      </c>
      <c r="AF36" s="69"/>
      <c r="AG36" s="69"/>
      <c r="AH36" s="69"/>
      <c r="AI36" s="94"/>
      <c r="AJ36" s="94"/>
      <c r="AK36" s="94"/>
      <c r="AL36" s="69"/>
      <c r="AM36" s="69"/>
      <c r="AN36" s="94"/>
      <c r="AO36" s="94"/>
      <c r="AP36" s="69"/>
      <c r="AQ36" s="94"/>
      <c r="AR36" s="69"/>
      <c r="AS36" s="24"/>
    </row>
    <row r="37" spans="2:45" ht="12.75" customHeight="1" x14ac:dyDescent="0.2">
      <c r="B37" s="19" t="s">
        <v>272</v>
      </c>
      <c r="D37" s="20">
        <v>344</v>
      </c>
      <c r="E37" s="71" t="s">
        <v>59</v>
      </c>
      <c r="F37" s="63" t="s">
        <v>87</v>
      </c>
      <c r="G37" s="124">
        <v>16716</v>
      </c>
      <c r="H37" s="42" t="s">
        <v>30</v>
      </c>
      <c r="I37" s="128">
        <v>16778</v>
      </c>
      <c r="J37" s="42" t="s">
        <v>29</v>
      </c>
      <c r="K37" s="68" t="str">
        <f t="shared" si="30"/>
        <v>02/S&gt;2/04</v>
      </c>
      <c r="L37" s="69"/>
      <c r="M37" s="69"/>
      <c r="N37" s="94"/>
      <c r="O37" s="94"/>
      <c r="P37" s="94"/>
      <c r="Q37" s="94"/>
      <c r="R37" s="69"/>
      <c r="S37" s="69"/>
      <c r="T37" s="69">
        <v>128</v>
      </c>
      <c r="U37" s="69"/>
      <c r="V37" s="69"/>
      <c r="W37" s="69"/>
      <c r="X37" s="69"/>
      <c r="Y37" s="69"/>
      <c r="Z37" s="69"/>
      <c r="AA37" s="69"/>
      <c r="AB37" s="69"/>
      <c r="AC37" s="69"/>
      <c r="AD37" s="140"/>
      <c r="AE37" s="104" t="str">
        <f t="shared" si="31"/>
        <v>02/S&gt;2/04</v>
      </c>
      <c r="AF37" s="69"/>
      <c r="AG37" s="69"/>
      <c r="AH37" s="69"/>
      <c r="AI37" s="94"/>
      <c r="AJ37" s="94"/>
      <c r="AK37" s="94"/>
      <c r="AL37" s="69"/>
      <c r="AM37" s="69"/>
      <c r="AN37" s="94"/>
      <c r="AO37" s="94"/>
      <c r="AP37" s="69"/>
      <c r="AQ37" s="94"/>
      <c r="AR37" s="69"/>
      <c r="AS37" s="24"/>
    </row>
    <row r="38" spans="2:45" ht="12.75" customHeight="1" x14ac:dyDescent="0.2">
      <c r="B38" s="19" t="s">
        <v>272</v>
      </c>
      <c r="D38" s="20">
        <v>344</v>
      </c>
      <c r="E38" s="71" t="s">
        <v>82</v>
      </c>
      <c r="F38" s="63" t="s">
        <v>87</v>
      </c>
      <c r="G38" s="124">
        <v>16792</v>
      </c>
      <c r="H38" s="42" t="s">
        <v>30</v>
      </c>
      <c r="I38" s="128">
        <v>16804</v>
      </c>
      <c r="J38" s="42" t="s">
        <v>88</v>
      </c>
      <c r="K38" s="68" t="str">
        <f t="shared" si="30"/>
        <v>02/S&gt;2/04</v>
      </c>
      <c r="L38" s="69"/>
      <c r="M38" s="69"/>
      <c r="N38" s="94"/>
      <c r="O38" s="94"/>
      <c r="P38" s="94"/>
      <c r="Q38" s="94"/>
      <c r="R38" s="69"/>
      <c r="S38" s="69"/>
      <c r="T38" s="69">
        <v>168</v>
      </c>
      <c r="U38" s="69"/>
      <c r="V38" s="69"/>
      <c r="W38" s="69"/>
      <c r="X38" s="69"/>
      <c r="Y38" s="69"/>
      <c r="Z38" s="69"/>
      <c r="AA38" s="69"/>
      <c r="AB38" s="69"/>
      <c r="AC38" s="69"/>
      <c r="AD38" s="140"/>
      <c r="AE38" s="104" t="str">
        <f t="shared" si="31"/>
        <v>02/S&gt;2/04</v>
      </c>
      <c r="AF38" s="69"/>
      <c r="AG38" s="69"/>
      <c r="AH38" s="69"/>
      <c r="AI38" s="94"/>
      <c r="AJ38" s="94"/>
      <c r="AK38" s="94"/>
      <c r="AL38" s="69"/>
      <c r="AM38" s="69"/>
      <c r="AN38" s="94"/>
      <c r="AO38" s="94"/>
      <c r="AP38" s="69"/>
      <c r="AQ38" s="94"/>
      <c r="AR38" s="69"/>
      <c r="AS38" s="24"/>
    </row>
    <row r="39" spans="2:45" ht="12.75" customHeight="1" x14ac:dyDescent="0.2">
      <c r="B39" s="19" t="s">
        <v>272</v>
      </c>
      <c r="D39" s="20">
        <v>344</v>
      </c>
      <c r="E39" s="42" t="s">
        <v>77</v>
      </c>
      <c r="F39" s="63" t="s">
        <v>87</v>
      </c>
      <c r="G39" s="124">
        <v>16301</v>
      </c>
      <c r="H39" s="42" t="s">
        <v>30</v>
      </c>
      <c r="I39" s="128">
        <v>16386</v>
      </c>
      <c r="J39" s="42" t="s">
        <v>88</v>
      </c>
      <c r="K39" s="68" t="str">
        <f t="shared" si="30"/>
        <v>02/S&gt;2/04</v>
      </c>
      <c r="L39" s="69"/>
      <c r="M39" s="69"/>
      <c r="N39" s="94"/>
      <c r="O39" s="94"/>
      <c r="P39" s="94"/>
      <c r="Q39" s="94"/>
      <c r="R39" s="69"/>
      <c r="S39" s="69"/>
      <c r="T39" s="69"/>
      <c r="U39" s="69"/>
      <c r="V39" s="69"/>
      <c r="W39" s="69"/>
      <c r="X39" s="69"/>
      <c r="Y39" s="69">
        <v>100</v>
      </c>
      <c r="Z39" s="69"/>
      <c r="AA39" s="69"/>
      <c r="AB39" s="69"/>
      <c r="AC39" s="69"/>
      <c r="AD39" s="140"/>
      <c r="AE39" s="104" t="str">
        <f t="shared" si="31"/>
        <v>02/S&gt;2/04</v>
      </c>
      <c r="AF39" s="69"/>
      <c r="AG39" s="69"/>
      <c r="AH39" s="69"/>
      <c r="AI39" s="94"/>
      <c r="AJ39" s="94"/>
      <c r="AK39" s="94"/>
      <c r="AL39" s="69"/>
      <c r="AM39" s="69"/>
      <c r="AN39" s="94"/>
      <c r="AO39" s="94"/>
      <c r="AP39" s="69"/>
      <c r="AQ39" s="94"/>
      <c r="AR39" s="69"/>
      <c r="AS39" s="24"/>
    </row>
    <row r="40" spans="2:45" ht="12.75" customHeight="1" x14ac:dyDescent="0.2">
      <c r="B40" s="19" t="s">
        <v>272</v>
      </c>
      <c r="D40" s="20">
        <v>344</v>
      </c>
      <c r="E40" s="42" t="s">
        <v>78</v>
      </c>
      <c r="F40" s="63" t="s">
        <v>87</v>
      </c>
      <c r="G40" s="124">
        <v>16349</v>
      </c>
      <c r="H40" s="42" t="s">
        <v>30</v>
      </c>
      <c r="I40" s="128">
        <v>16386</v>
      </c>
      <c r="J40" s="42" t="s">
        <v>29</v>
      </c>
      <c r="K40" s="68" t="str">
        <f t="shared" si="30"/>
        <v>02/S&gt;2/04</v>
      </c>
      <c r="L40" s="69"/>
      <c r="M40" s="69"/>
      <c r="N40" s="94"/>
      <c r="O40" s="94"/>
      <c r="P40" s="94"/>
      <c r="Q40" s="94"/>
      <c r="R40" s="69"/>
      <c r="S40" s="69"/>
      <c r="T40" s="69"/>
      <c r="U40" s="69"/>
      <c r="V40" s="69"/>
      <c r="W40" s="69"/>
      <c r="X40" s="69"/>
      <c r="Y40" s="69">
        <v>45</v>
      </c>
      <c r="Z40" s="69"/>
      <c r="AA40" s="69"/>
      <c r="AB40" s="69"/>
      <c r="AC40" s="69"/>
      <c r="AD40" s="140"/>
      <c r="AE40" s="104" t="str">
        <f t="shared" si="31"/>
        <v>02/S&gt;2/04</v>
      </c>
      <c r="AF40" s="69"/>
      <c r="AG40" s="69"/>
      <c r="AH40" s="69"/>
      <c r="AI40" s="94"/>
      <c r="AJ40" s="94"/>
      <c r="AK40" s="94"/>
      <c r="AL40" s="69"/>
      <c r="AM40" s="69"/>
      <c r="AN40" s="94"/>
      <c r="AO40" s="94"/>
      <c r="AP40" s="69"/>
      <c r="AQ40" s="94"/>
      <c r="AR40" s="69"/>
      <c r="AS40" s="24"/>
    </row>
    <row r="41" spans="2:45" ht="12.75" customHeight="1" x14ac:dyDescent="0.2">
      <c r="B41" s="19" t="s">
        <v>272</v>
      </c>
      <c r="D41" s="20">
        <v>344</v>
      </c>
      <c r="E41" s="42" t="s">
        <v>80</v>
      </c>
      <c r="F41" s="63" t="s">
        <v>87</v>
      </c>
      <c r="G41" s="124">
        <v>16820</v>
      </c>
      <c r="H41" s="42" t="s">
        <v>30</v>
      </c>
      <c r="I41" s="128">
        <v>16867</v>
      </c>
      <c r="J41" s="42" t="s">
        <v>29</v>
      </c>
      <c r="K41" s="68" t="str">
        <f t="shared" si="30"/>
        <v>02/S&gt;2/04</v>
      </c>
      <c r="L41" s="69"/>
      <c r="M41" s="69"/>
      <c r="N41" s="94"/>
      <c r="O41" s="94"/>
      <c r="P41" s="94"/>
      <c r="Q41" s="94"/>
      <c r="R41" s="69"/>
      <c r="S41" s="69"/>
      <c r="T41" s="69"/>
      <c r="U41" s="69"/>
      <c r="V41" s="69"/>
      <c r="W41" s="69"/>
      <c r="X41" s="69"/>
      <c r="Y41" s="69">
        <v>47</v>
      </c>
      <c r="Z41" s="69"/>
      <c r="AA41" s="69"/>
      <c r="AB41" s="69"/>
      <c r="AC41" s="69"/>
      <c r="AD41" s="140"/>
      <c r="AE41" s="104" t="str">
        <f t="shared" si="31"/>
        <v>02/S&gt;2/04</v>
      </c>
      <c r="AF41" s="69"/>
      <c r="AG41" s="69"/>
      <c r="AH41" s="69"/>
      <c r="AI41" s="94"/>
      <c r="AJ41" s="94"/>
      <c r="AK41" s="94"/>
      <c r="AL41" s="69"/>
      <c r="AM41" s="69"/>
      <c r="AN41" s="94"/>
      <c r="AO41" s="94"/>
      <c r="AP41" s="69"/>
      <c r="AQ41" s="94"/>
      <c r="AR41" s="69"/>
      <c r="AS41" s="24"/>
    </row>
    <row r="42" spans="2:45" ht="12.75" customHeight="1" x14ac:dyDescent="0.2">
      <c r="B42" s="19" t="s">
        <v>272</v>
      </c>
      <c r="D42" s="20">
        <v>344</v>
      </c>
      <c r="E42" s="42" t="s">
        <v>81</v>
      </c>
      <c r="F42" s="63" t="s">
        <v>87</v>
      </c>
      <c r="G42" s="124">
        <v>16235</v>
      </c>
      <c r="H42" s="42" t="s">
        <v>30</v>
      </c>
      <c r="I42" s="128">
        <v>16316</v>
      </c>
      <c r="J42" s="42" t="s">
        <v>31</v>
      </c>
      <c r="K42" s="68" t="str">
        <f t="shared" si="30"/>
        <v>02/S&gt;2/04</v>
      </c>
      <c r="L42" s="69"/>
      <c r="M42" s="69"/>
      <c r="N42" s="94"/>
      <c r="O42" s="94"/>
      <c r="P42" s="94"/>
      <c r="Q42" s="94"/>
      <c r="R42" s="69"/>
      <c r="S42" s="69"/>
      <c r="T42" s="69"/>
      <c r="U42" s="69"/>
      <c r="V42" s="69"/>
      <c r="W42" s="69"/>
      <c r="X42" s="69"/>
      <c r="Y42" s="69"/>
      <c r="Z42" s="69">
        <v>93</v>
      </c>
      <c r="AA42" s="69"/>
      <c r="AB42" s="69"/>
      <c r="AC42" s="69"/>
      <c r="AD42" s="140"/>
      <c r="AE42" s="104" t="str">
        <f t="shared" si="31"/>
        <v>02/S&gt;2/04</v>
      </c>
      <c r="AF42" s="69"/>
      <c r="AG42" s="69"/>
      <c r="AH42" s="69"/>
      <c r="AI42" s="94"/>
      <c r="AJ42" s="94"/>
      <c r="AK42" s="94"/>
      <c r="AL42" s="69"/>
      <c r="AM42" s="69"/>
      <c r="AN42" s="94"/>
      <c r="AO42" s="94"/>
      <c r="AP42" s="69"/>
      <c r="AQ42" s="94"/>
      <c r="AR42" s="69"/>
      <c r="AS42" s="24"/>
    </row>
    <row r="43" spans="2:45" ht="12.75" customHeight="1" x14ac:dyDescent="0.2">
      <c r="B43" s="19" t="s">
        <v>272</v>
      </c>
      <c r="D43" s="20">
        <v>344</v>
      </c>
      <c r="E43" s="42" t="s">
        <v>86</v>
      </c>
      <c r="F43" s="63" t="s">
        <v>87</v>
      </c>
      <c r="G43" s="124">
        <v>16315</v>
      </c>
      <c r="H43" s="134" t="s">
        <v>30</v>
      </c>
      <c r="I43" s="128">
        <v>16386</v>
      </c>
      <c r="J43" s="42" t="s">
        <v>29</v>
      </c>
      <c r="K43" s="68" t="str">
        <f t="shared" si="30"/>
        <v>02/S&gt;2/04</v>
      </c>
      <c r="L43" s="69"/>
      <c r="M43" s="69"/>
      <c r="N43" s="94"/>
      <c r="O43" s="94"/>
      <c r="P43" s="94"/>
      <c r="Q43" s="94"/>
      <c r="R43" s="69"/>
      <c r="S43" s="69"/>
      <c r="T43" s="69"/>
      <c r="U43" s="69"/>
      <c r="V43" s="69"/>
      <c r="W43" s="69"/>
      <c r="X43" s="69"/>
      <c r="Y43" s="69"/>
      <c r="Z43" s="69">
        <v>81</v>
      </c>
      <c r="AA43" s="69"/>
      <c r="AB43" s="69"/>
      <c r="AC43" s="69"/>
      <c r="AD43" s="140"/>
      <c r="AE43" s="104" t="str">
        <f t="shared" si="31"/>
        <v>02/S&gt;2/04</v>
      </c>
      <c r="AF43" s="69"/>
      <c r="AG43" s="69"/>
      <c r="AH43" s="69"/>
      <c r="AI43" s="94"/>
      <c r="AJ43" s="94"/>
      <c r="AK43" s="94"/>
      <c r="AL43" s="69"/>
      <c r="AM43" s="69"/>
      <c r="AN43" s="94"/>
      <c r="AO43" s="94"/>
      <c r="AP43" s="69"/>
      <c r="AQ43" s="94"/>
      <c r="AR43" s="69"/>
      <c r="AS43" s="24"/>
    </row>
    <row r="44" spans="2:45" ht="12.75" customHeight="1" x14ac:dyDescent="0.2">
      <c r="B44" s="19" t="s">
        <v>272</v>
      </c>
      <c r="D44" s="20">
        <v>344</v>
      </c>
      <c r="E44" s="42" t="s">
        <v>36</v>
      </c>
      <c r="F44" s="63" t="s">
        <v>87</v>
      </c>
      <c r="G44" s="124">
        <v>16386</v>
      </c>
      <c r="H44" s="134" t="s">
        <v>30</v>
      </c>
      <c r="I44" s="128">
        <v>16694</v>
      </c>
      <c r="J44" s="42" t="s">
        <v>31</v>
      </c>
      <c r="K44" s="68" t="str">
        <f t="shared" si="30"/>
        <v>02/S&gt;2/04</v>
      </c>
      <c r="L44" s="69">
        <v>8</v>
      </c>
      <c r="M44" s="69"/>
      <c r="N44" s="94">
        <f>ROUND(306.788/5280,2)</f>
        <v>0.06</v>
      </c>
      <c r="O44" s="94"/>
      <c r="P44" s="94"/>
      <c r="Q44" s="94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140"/>
      <c r="AE44" s="104" t="str">
        <f t="shared" si="31"/>
        <v>02/S&gt;2/04</v>
      </c>
      <c r="AF44" s="69"/>
      <c r="AG44" s="69"/>
      <c r="AH44" s="69"/>
      <c r="AI44" s="94"/>
      <c r="AJ44" s="94"/>
      <c r="AK44" s="94"/>
      <c r="AL44" s="69"/>
      <c r="AM44" s="69"/>
      <c r="AN44" s="94"/>
      <c r="AO44" s="94"/>
      <c r="AP44" s="69"/>
      <c r="AQ44" s="94"/>
      <c r="AR44" s="69"/>
      <c r="AS44" s="24"/>
    </row>
    <row r="45" spans="2:45" ht="12.75" customHeight="1" x14ac:dyDescent="0.2">
      <c r="B45" s="19" t="s">
        <v>272</v>
      </c>
      <c r="D45" s="20">
        <v>344</v>
      </c>
      <c r="E45" s="42" t="s">
        <v>40</v>
      </c>
      <c r="F45" s="63" t="s">
        <v>87</v>
      </c>
      <c r="G45" s="124">
        <v>16405</v>
      </c>
      <c r="H45" s="134" t="s">
        <v>30</v>
      </c>
      <c r="I45" s="128">
        <v>16694</v>
      </c>
      <c r="J45" s="42" t="s">
        <v>29</v>
      </c>
      <c r="K45" s="68" t="str">
        <f t="shared" si="30"/>
        <v>02/S&gt;2/04</v>
      </c>
      <c r="L45" s="69">
        <v>8</v>
      </c>
      <c r="M45" s="69"/>
      <c r="N45" s="94">
        <f>ROUND(290.929/5280,2)</f>
        <v>0.06</v>
      </c>
      <c r="O45" s="94"/>
      <c r="P45" s="94"/>
      <c r="Q45" s="94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140"/>
      <c r="AE45" s="104" t="str">
        <f t="shared" si="31"/>
        <v>02/S&gt;2/04</v>
      </c>
      <c r="AF45" s="69"/>
      <c r="AG45" s="69"/>
      <c r="AH45" s="69"/>
      <c r="AI45" s="94"/>
      <c r="AJ45" s="94"/>
      <c r="AK45" s="94"/>
      <c r="AL45" s="69"/>
      <c r="AM45" s="69"/>
      <c r="AN45" s="94"/>
      <c r="AO45" s="94"/>
      <c r="AP45" s="69"/>
      <c r="AQ45" s="94"/>
      <c r="AR45" s="69"/>
      <c r="AS45" s="24"/>
    </row>
    <row r="46" spans="2:45" ht="12.75" customHeight="1" x14ac:dyDescent="0.2">
      <c r="B46" s="19" t="s">
        <v>272</v>
      </c>
      <c r="D46" s="20">
        <v>344</v>
      </c>
      <c r="E46" s="42" t="s">
        <v>62</v>
      </c>
      <c r="F46" s="63" t="s">
        <v>87</v>
      </c>
      <c r="G46" s="124">
        <v>16820</v>
      </c>
      <c r="H46" s="134" t="s">
        <v>30</v>
      </c>
      <c r="I46" s="128">
        <v>17545</v>
      </c>
      <c r="J46" s="42" t="s">
        <v>31</v>
      </c>
      <c r="K46" s="68" t="str">
        <f t="shared" si="30"/>
        <v>02/S&gt;2/04</v>
      </c>
      <c r="L46" s="69">
        <v>16</v>
      </c>
      <c r="M46" s="69"/>
      <c r="N46" s="94">
        <f>ROUND(724.898/5280,2)</f>
        <v>0.14000000000000001</v>
      </c>
      <c r="O46" s="94"/>
      <c r="P46" s="94"/>
      <c r="Q46" s="94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140"/>
      <c r="AE46" s="104" t="str">
        <f t="shared" si="31"/>
        <v>02/S&gt;2/04</v>
      </c>
      <c r="AF46" s="69"/>
      <c r="AG46" s="69"/>
      <c r="AH46" s="69"/>
      <c r="AI46" s="94"/>
      <c r="AJ46" s="94"/>
      <c r="AK46" s="94"/>
      <c r="AL46" s="69"/>
      <c r="AM46" s="69"/>
      <c r="AN46" s="94"/>
      <c r="AO46" s="94"/>
      <c r="AP46" s="69"/>
      <c r="AQ46" s="94"/>
      <c r="AR46" s="69"/>
      <c r="AS46" s="24"/>
    </row>
    <row r="47" spans="2:45" ht="12.75" customHeight="1" x14ac:dyDescent="0.2">
      <c r="B47" s="19" t="s">
        <v>272</v>
      </c>
      <c r="D47" s="20">
        <v>344</v>
      </c>
      <c r="E47" s="42" t="s">
        <v>67</v>
      </c>
      <c r="F47" s="63" t="s">
        <v>87</v>
      </c>
      <c r="G47" s="124">
        <v>16867</v>
      </c>
      <c r="H47" s="42" t="s">
        <v>30</v>
      </c>
      <c r="I47" s="128">
        <v>17435</v>
      </c>
      <c r="J47" s="42" t="s">
        <v>29</v>
      </c>
      <c r="K47" s="68" t="str">
        <f t="shared" si="30"/>
        <v>02/S&gt;2/04</v>
      </c>
      <c r="L47" s="69"/>
      <c r="M47" s="69"/>
      <c r="N47" s="94">
        <f>ROUND(731.615/5280,2)</f>
        <v>0.14000000000000001</v>
      </c>
      <c r="O47" s="94"/>
      <c r="P47" s="94"/>
      <c r="Q47" s="94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140"/>
      <c r="AE47" s="104" t="str">
        <f t="shared" si="31"/>
        <v>02/S&gt;2/04</v>
      </c>
      <c r="AF47" s="69"/>
      <c r="AG47" s="69"/>
      <c r="AH47" s="69"/>
      <c r="AI47" s="94"/>
      <c r="AJ47" s="94"/>
      <c r="AK47" s="94"/>
      <c r="AL47" s="69"/>
      <c r="AM47" s="69"/>
      <c r="AN47" s="94"/>
      <c r="AO47" s="94"/>
      <c r="AP47" s="69"/>
      <c r="AQ47" s="94"/>
      <c r="AR47" s="69"/>
      <c r="AS47" s="24"/>
    </row>
    <row r="48" spans="2:45" ht="12.75" customHeight="1" x14ac:dyDescent="0.2">
      <c r="B48" s="19" t="s">
        <v>272</v>
      </c>
      <c r="D48" s="20">
        <v>344</v>
      </c>
      <c r="E48" s="42" t="s">
        <v>33</v>
      </c>
      <c r="F48" s="63" t="s">
        <v>87</v>
      </c>
      <c r="G48" s="124">
        <v>16050</v>
      </c>
      <c r="H48" s="42" t="s">
        <v>30</v>
      </c>
      <c r="I48" s="128">
        <v>16235</v>
      </c>
      <c r="J48" s="42" t="s">
        <v>31</v>
      </c>
      <c r="K48" s="68" t="str">
        <f t="shared" si="30"/>
        <v>02/S&gt;2/04</v>
      </c>
      <c r="L48" s="69">
        <v>5</v>
      </c>
      <c r="M48" s="69"/>
      <c r="N48" s="94"/>
      <c r="O48" s="94"/>
      <c r="P48" s="94">
        <f>ROUND(185.538/5280,2)</f>
        <v>0.04</v>
      </c>
      <c r="Q48" s="94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140"/>
      <c r="AE48" s="104" t="str">
        <f t="shared" si="31"/>
        <v>02/S&gt;2/04</v>
      </c>
      <c r="AF48" s="69"/>
      <c r="AG48" s="69"/>
      <c r="AH48" s="69"/>
      <c r="AI48" s="94"/>
      <c r="AJ48" s="94"/>
      <c r="AK48" s="94"/>
      <c r="AL48" s="69"/>
      <c r="AM48" s="69"/>
      <c r="AN48" s="94"/>
      <c r="AO48" s="94"/>
      <c r="AP48" s="69"/>
      <c r="AQ48" s="94"/>
      <c r="AR48" s="69"/>
      <c r="AS48" s="24"/>
    </row>
    <row r="49" spans="2:45" ht="12.75" customHeight="1" x14ac:dyDescent="0.2">
      <c r="B49" s="19" t="s">
        <v>272</v>
      </c>
      <c r="D49" s="20">
        <v>344</v>
      </c>
      <c r="E49" s="42" t="s">
        <v>37</v>
      </c>
      <c r="F49" s="63" t="s">
        <v>87</v>
      </c>
      <c r="G49" s="124">
        <v>16050</v>
      </c>
      <c r="H49" s="134" t="s">
        <v>30</v>
      </c>
      <c r="I49" s="128">
        <v>16235</v>
      </c>
      <c r="J49" s="42" t="s">
        <v>29</v>
      </c>
      <c r="K49" s="68" t="str">
        <f t="shared" si="30"/>
        <v>02/S&gt;2/04</v>
      </c>
      <c r="L49" s="69">
        <v>5</v>
      </c>
      <c r="M49" s="69"/>
      <c r="N49" s="94"/>
      <c r="O49" s="94"/>
      <c r="P49" s="94">
        <f>ROUND(185.124/5280,2)</f>
        <v>0.04</v>
      </c>
      <c r="Q49" s="94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140"/>
      <c r="AE49" s="104" t="str">
        <f t="shared" si="31"/>
        <v>02/S&gt;2/04</v>
      </c>
      <c r="AF49" s="69"/>
      <c r="AG49" s="69"/>
      <c r="AH49" s="69"/>
      <c r="AI49" s="94"/>
      <c r="AJ49" s="94"/>
      <c r="AK49" s="94"/>
      <c r="AL49" s="69"/>
      <c r="AM49" s="69"/>
      <c r="AN49" s="94"/>
      <c r="AO49" s="94"/>
      <c r="AP49" s="69"/>
      <c r="AQ49" s="94"/>
      <c r="AR49" s="69"/>
      <c r="AS49" s="24"/>
    </row>
    <row r="50" spans="2:45" ht="12.75" customHeight="1" x14ac:dyDescent="0.2">
      <c r="B50" s="19" t="s">
        <v>272</v>
      </c>
      <c r="D50" s="20">
        <v>344</v>
      </c>
      <c r="E50" s="42" t="s">
        <v>38</v>
      </c>
      <c r="F50" s="63" t="s">
        <v>87</v>
      </c>
      <c r="G50" s="124">
        <v>16386</v>
      </c>
      <c r="H50" s="42" t="s">
        <v>30</v>
      </c>
      <c r="I50" s="128">
        <v>16694</v>
      </c>
      <c r="J50" s="42" t="s">
        <v>31</v>
      </c>
      <c r="K50" s="68" t="str">
        <f t="shared" si="30"/>
        <v>02/S&gt;2/04</v>
      </c>
      <c r="L50" s="69">
        <v>8</v>
      </c>
      <c r="M50" s="69"/>
      <c r="N50" s="94"/>
      <c r="O50" s="94"/>
      <c r="P50" s="94">
        <f>ROUND(307.036/5280,2)</f>
        <v>0.06</v>
      </c>
      <c r="Q50" s="94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140"/>
      <c r="AE50" s="104" t="str">
        <f t="shared" si="31"/>
        <v>02/S&gt;2/04</v>
      </c>
      <c r="AF50" s="69"/>
      <c r="AG50" s="69"/>
      <c r="AH50" s="69"/>
      <c r="AI50" s="94"/>
      <c r="AJ50" s="94"/>
      <c r="AK50" s="94"/>
      <c r="AL50" s="69"/>
      <c r="AM50" s="69"/>
      <c r="AN50" s="94"/>
      <c r="AO50" s="94"/>
      <c r="AP50" s="69"/>
      <c r="AQ50" s="94"/>
      <c r="AR50" s="69"/>
      <c r="AS50" s="24"/>
    </row>
    <row r="51" spans="2:45" ht="12.75" customHeight="1" x14ac:dyDescent="0.2">
      <c r="B51" s="19" t="s">
        <v>272</v>
      </c>
      <c r="D51" s="20">
        <v>344</v>
      </c>
      <c r="E51" s="42" t="s">
        <v>63</v>
      </c>
      <c r="F51" s="63" t="s">
        <v>87</v>
      </c>
      <c r="G51" s="124">
        <v>16386</v>
      </c>
      <c r="H51" s="42" t="s">
        <v>30</v>
      </c>
      <c r="I51" s="128">
        <v>16694</v>
      </c>
      <c r="J51" s="42" t="s">
        <v>29</v>
      </c>
      <c r="K51" s="68" t="str">
        <f t="shared" si="30"/>
        <v>02/S&gt;2/04</v>
      </c>
      <c r="L51" s="69">
        <v>8</v>
      </c>
      <c r="M51" s="69"/>
      <c r="N51" s="94"/>
      <c r="O51" s="94"/>
      <c r="P51" s="94">
        <f>ROUND(308.028/5280,2)</f>
        <v>0.06</v>
      </c>
      <c r="Q51" s="94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140"/>
      <c r="AE51" s="104" t="str">
        <f t="shared" si="31"/>
        <v>02/S&gt;2/04</v>
      </c>
      <c r="AF51" s="69"/>
      <c r="AG51" s="69"/>
      <c r="AH51" s="69"/>
      <c r="AI51" s="94"/>
      <c r="AJ51" s="94"/>
      <c r="AK51" s="94"/>
      <c r="AL51" s="69"/>
      <c r="AM51" s="69"/>
      <c r="AN51" s="94"/>
      <c r="AO51" s="94"/>
      <c r="AP51" s="69"/>
      <c r="AQ51" s="94"/>
      <c r="AR51" s="69"/>
      <c r="AS51" s="24"/>
    </row>
    <row r="52" spans="2:45" ht="12.75" customHeight="1" x14ac:dyDescent="0.2">
      <c r="B52" s="19" t="s">
        <v>272</v>
      </c>
      <c r="D52" s="20">
        <v>344</v>
      </c>
      <c r="E52" s="42" t="s">
        <v>65</v>
      </c>
      <c r="F52" s="63" t="s">
        <v>87</v>
      </c>
      <c r="G52" s="124">
        <v>16386</v>
      </c>
      <c r="H52" s="42" t="s">
        <v>30</v>
      </c>
      <c r="I52" s="128">
        <v>16694</v>
      </c>
      <c r="J52" s="42" t="s">
        <v>29</v>
      </c>
      <c r="K52" s="68" t="str">
        <f t="shared" si="30"/>
        <v>02/S&gt;2/04</v>
      </c>
      <c r="L52" s="69">
        <v>8</v>
      </c>
      <c r="M52" s="69"/>
      <c r="N52" s="94"/>
      <c r="O52" s="94"/>
      <c r="P52" s="94">
        <f>ROUND(308.276/5280,2)</f>
        <v>0.06</v>
      </c>
      <c r="Q52" s="94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140"/>
      <c r="AE52" s="104" t="str">
        <f t="shared" si="31"/>
        <v>02/S&gt;2/04</v>
      </c>
      <c r="AF52" s="69"/>
      <c r="AG52" s="69"/>
      <c r="AH52" s="69"/>
      <c r="AI52" s="94"/>
      <c r="AJ52" s="94"/>
      <c r="AK52" s="94"/>
      <c r="AL52" s="69"/>
      <c r="AM52" s="69"/>
      <c r="AN52" s="94"/>
      <c r="AO52" s="94"/>
      <c r="AP52" s="69"/>
      <c r="AQ52" s="94"/>
      <c r="AR52" s="69"/>
      <c r="AS52" s="24"/>
    </row>
    <row r="53" spans="2:45" ht="12.75" customHeight="1" x14ac:dyDescent="0.2">
      <c r="B53" s="19" t="s">
        <v>272</v>
      </c>
      <c r="D53" s="20">
        <v>344</v>
      </c>
      <c r="E53" s="42" t="s">
        <v>66</v>
      </c>
      <c r="F53" s="63" t="s">
        <v>87</v>
      </c>
      <c r="G53" s="124">
        <v>16820</v>
      </c>
      <c r="H53" s="42" t="s">
        <v>30</v>
      </c>
      <c r="I53" s="128">
        <v>17518</v>
      </c>
      <c r="J53" s="42" t="s">
        <v>31</v>
      </c>
      <c r="K53" s="68" t="str">
        <f t="shared" si="30"/>
        <v>02/S&gt;2/04</v>
      </c>
      <c r="L53" s="69">
        <v>17</v>
      </c>
      <c r="M53" s="69"/>
      <c r="N53" s="94"/>
      <c r="O53" s="94"/>
      <c r="P53" s="94">
        <f>ROUND(698.737/5280,2)</f>
        <v>0.13</v>
      </c>
      <c r="Q53" s="94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140"/>
      <c r="AE53" s="104" t="str">
        <f t="shared" si="31"/>
        <v>02/S&gt;2/04</v>
      </c>
      <c r="AF53" s="69"/>
      <c r="AG53" s="69"/>
      <c r="AH53" s="69"/>
      <c r="AI53" s="94"/>
      <c r="AJ53" s="94"/>
      <c r="AK53" s="94"/>
      <c r="AL53" s="69"/>
      <c r="AM53" s="69"/>
      <c r="AN53" s="94"/>
      <c r="AO53" s="94"/>
      <c r="AP53" s="69"/>
      <c r="AQ53" s="94"/>
      <c r="AR53" s="69"/>
      <c r="AS53" s="24"/>
    </row>
    <row r="54" spans="2:45" ht="12.75" customHeight="1" x14ac:dyDescent="0.2">
      <c r="B54" s="19" t="s">
        <v>272</v>
      </c>
      <c r="D54" s="20">
        <v>344</v>
      </c>
      <c r="E54" s="42" t="s">
        <v>70</v>
      </c>
      <c r="F54" s="63" t="s">
        <v>87</v>
      </c>
      <c r="G54" s="124">
        <v>16820</v>
      </c>
      <c r="H54" s="42" t="s">
        <v>30</v>
      </c>
      <c r="I54" s="128">
        <v>17518</v>
      </c>
      <c r="J54" s="42" t="s">
        <v>29</v>
      </c>
      <c r="K54" s="68" t="str">
        <f t="shared" si="30"/>
        <v>02/S&gt;2/04</v>
      </c>
      <c r="L54" s="69">
        <v>17</v>
      </c>
      <c r="M54" s="69"/>
      <c r="N54" s="94"/>
      <c r="O54" s="94"/>
      <c r="P54" s="94">
        <f>ROUND(699.619/5280,2)</f>
        <v>0.13</v>
      </c>
      <c r="Q54" s="94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140"/>
      <c r="AE54" s="104" t="str">
        <f t="shared" si="31"/>
        <v>02/S&gt;2/04</v>
      </c>
      <c r="AF54" s="69"/>
      <c r="AG54" s="69"/>
      <c r="AH54" s="69"/>
      <c r="AI54" s="94"/>
      <c r="AJ54" s="94"/>
      <c r="AK54" s="94"/>
      <c r="AL54" s="69"/>
      <c r="AM54" s="69"/>
      <c r="AN54" s="94"/>
      <c r="AO54" s="94"/>
      <c r="AP54" s="69"/>
      <c r="AQ54" s="94"/>
      <c r="AR54" s="69"/>
      <c r="AS54" s="24"/>
    </row>
    <row r="55" spans="2:45" ht="12.75" customHeight="1" x14ac:dyDescent="0.2">
      <c r="B55" s="19" t="s">
        <v>272</v>
      </c>
      <c r="D55" s="20">
        <v>344</v>
      </c>
      <c r="E55" s="42" t="s">
        <v>79</v>
      </c>
      <c r="F55" s="63" t="s">
        <v>87</v>
      </c>
      <c r="G55" s="124">
        <v>16820</v>
      </c>
      <c r="H55" s="42" t="s">
        <v>30</v>
      </c>
      <c r="I55" s="128">
        <v>17204</v>
      </c>
      <c r="J55" s="42" t="s">
        <v>29</v>
      </c>
      <c r="K55" s="68" t="str">
        <f t="shared" si="30"/>
        <v>02/S&gt;2/04</v>
      </c>
      <c r="L55" s="69">
        <v>9</v>
      </c>
      <c r="M55" s="69"/>
      <c r="N55" s="94"/>
      <c r="O55" s="94"/>
      <c r="P55" s="94">
        <f>ROUND(384.024/5280,2)</f>
        <v>7.0000000000000007E-2</v>
      </c>
      <c r="Q55" s="94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140"/>
      <c r="AE55" s="104" t="str">
        <f t="shared" si="31"/>
        <v>02/S&gt;2/04</v>
      </c>
      <c r="AF55" s="69"/>
      <c r="AG55" s="69"/>
      <c r="AH55" s="69"/>
      <c r="AI55" s="94"/>
      <c r="AJ55" s="94"/>
      <c r="AK55" s="94"/>
      <c r="AL55" s="69"/>
      <c r="AM55" s="69"/>
      <c r="AN55" s="94"/>
      <c r="AO55" s="94"/>
      <c r="AP55" s="69"/>
      <c r="AQ55" s="94"/>
      <c r="AR55" s="69"/>
      <c r="AS55" s="24"/>
    </row>
    <row r="56" spans="2:45" ht="12.75" customHeight="1" x14ac:dyDescent="0.2">
      <c r="B56" s="19" t="s">
        <v>272</v>
      </c>
      <c r="D56" s="20">
        <v>344</v>
      </c>
      <c r="E56" s="42" t="s">
        <v>32</v>
      </c>
      <c r="F56" s="63" t="s">
        <v>87</v>
      </c>
      <c r="G56" s="124">
        <v>16235</v>
      </c>
      <c r="H56" s="42"/>
      <c r="I56" s="128"/>
      <c r="J56" s="42" t="s">
        <v>88</v>
      </c>
      <c r="K56" s="68" t="str">
        <f t="shared" si="30"/>
        <v>02/S&gt;2/04</v>
      </c>
      <c r="L56" s="69"/>
      <c r="M56" s="69"/>
      <c r="N56" s="94"/>
      <c r="O56" s="94"/>
      <c r="P56" s="94"/>
      <c r="Q56" s="94"/>
      <c r="R56" s="69"/>
      <c r="S56" s="69">
        <v>41</v>
      </c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140"/>
      <c r="AE56" s="104" t="str">
        <f t="shared" si="31"/>
        <v>02/S&gt;2/04</v>
      </c>
      <c r="AF56" s="69"/>
      <c r="AG56" s="69"/>
      <c r="AH56" s="69"/>
      <c r="AI56" s="94"/>
      <c r="AJ56" s="94"/>
      <c r="AK56" s="94"/>
      <c r="AL56" s="69"/>
      <c r="AM56" s="69"/>
      <c r="AN56" s="94"/>
      <c r="AO56" s="94"/>
      <c r="AP56" s="69"/>
      <c r="AQ56" s="94"/>
      <c r="AR56" s="69"/>
      <c r="AS56" s="24"/>
    </row>
    <row r="57" spans="2:45" ht="12.75" customHeight="1" x14ac:dyDescent="0.2">
      <c r="B57" s="19" t="s">
        <v>272</v>
      </c>
      <c r="D57" s="20">
        <v>344</v>
      </c>
      <c r="E57" s="42" t="s">
        <v>57</v>
      </c>
      <c r="F57" s="63" t="s">
        <v>87</v>
      </c>
      <c r="G57" s="124">
        <v>16386</v>
      </c>
      <c r="H57" s="42"/>
      <c r="I57" s="128"/>
      <c r="J57" s="42" t="s">
        <v>88</v>
      </c>
      <c r="K57" s="68" t="str">
        <f t="shared" si="30"/>
        <v>02/S&gt;2/04</v>
      </c>
      <c r="L57" s="69"/>
      <c r="M57" s="69"/>
      <c r="N57" s="94"/>
      <c r="O57" s="94"/>
      <c r="P57" s="94"/>
      <c r="Q57" s="94"/>
      <c r="R57" s="69"/>
      <c r="S57" s="69">
        <v>44</v>
      </c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140"/>
      <c r="AE57" s="104" t="str">
        <f t="shared" si="31"/>
        <v>02/S&gt;2/04</v>
      </c>
      <c r="AF57" s="69"/>
      <c r="AG57" s="69"/>
      <c r="AH57" s="69"/>
      <c r="AI57" s="94"/>
      <c r="AJ57" s="94"/>
      <c r="AK57" s="94"/>
      <c r="AL57" s="69"/>
      <c r="AM57" s="69"/>
      <c r="AN57" s="94"/>
      <c r="AO57" s="94"/>
      <c r="AP57" s="69"/>
      <c r="AQ57" s="94"/>
      <c r="AR57" s="69"/>
      <c r="AS57" s="24"/>
    </row>
    <row r="58" spans="2:45" ht="12.75" customHeight="1" x14ac:dyDescent="0.2">
      <c r="B58" s="19" t="s">
        <v>272</v>
      </c>
      <c r="D58" s="20">
        <v>344</v>
      </c>
      <c r="E58" s="42" t="s">
        <v>60</v>
      </c>
      <c r="F58" s="63" t="s">
        <v>87</v>
      </c>
      <c r="G58" s="124">
        <v>16694</v>
      </c>
      <c r="H58" s="134"/>
      <c r="I58" s="128"/>
      <c r="J58" s="42" t="s">
        <v>29</v>
      </c>
      <c r="K58" s="68" t="str">
        <f t="shared" si="30"/>
        <v>02/S&gt;2/04</v>
      </c>
      <c r="L58" s="69"/>
      <c r="M58" s="69"/>
      <c r="N58" s="94"/>
      <c r="O58" s="94"/>
      <c r="P58" s="94"/>
      <c r="Q58" s="94"/>
      <c r="R58" s="69"/>
      <c r="S58" s="69">
        <v>33</v>
      </c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140"/>
      <c r="AE58" s="104" t="str">
        <f t="shared" si="31"/>
        <v>02/S&gt;2/04</v>
      </c>
      <c r="AF58" s="69"/>
      <c r="AG58" s="69"/>
      <c r="AH58" s="69"/>
      <c r="AI58" s="94"/>
      <c r="AJ58" s="94"/>
      <c r="AK58" s="94"/>
      <c r="AL58" s="69"/>
      <c r="AM58" s="69"/>
      <c r="AN58" s="94"/>
      <c r="AO58" s="94"/>
      <c r="AP58" s="69"/>
      <c r="AQ58" s="94"/>
      <c r="AR58" s="69"/>
      <c r="AS58" s="24"/>
    </row>
    <row r="59" spans="2:45" ht="12.75" customHeight="1" x14ac:dyDescent="0.2">
      <c r="B59" s="19" t="s">
        <v>272</v>
      </c>
      <c r="D59" s="20">
        <v>344</v>
      </c>
      <c r="E59" s="42" t="s">
        <v>76</v>
      </c>
      <c r="F59" s="63" t="s">
        <v>87</v>
      </c>
      <c r="G59" s="124">
        <v>16820</v>
      </c>
      <c r="H59" s="134"/>
      <c r="I59" s="128"/>
      <c r="J59" s="42" t="s">
        <v>88</v>
      </c>
      <c r="K59" s="68" t="str">
        <f t="shared" si="30"/>
        <v>02/S&gt;2/04</v>
      </c>
      <c r="L59" s="69"/>
      <c r="M59" s="69"/>
      <c r="N59" s="94"/>
      <c r="O59" s="94"/>
      <c r="P59" s="94"/>
      <c r="Q59" s="94"/>
      <c r="R59" s="69"/>
      <c r="S59" s="69">
        <v>44</v>
      </c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140"/>
      <c r="AE59" s="104" t="str">
        <f t="shared" si="31"/>
        <v>02/S&gt;2/04</v>
      </c>
      <c r="AF59" s="69"/>
      <c r="AG59" s="69"/>
      <c r="AH59" s="69"/>
      <c r="AI59" s="94"/>
      <c r="AJ59" s="94"/>
      <c r="AK59" s="94"/>
      <c r="AL59" s="69"/>
      <c r="AM59" s="69"/>
      <c r="AN59" s="94"/>
      <c r="AO59" s="94"/>
      <c r="AP59" s="69"/>
      <c r="AQ59" s="94"/>
      <c r="AR59" s="69"/>
      <c r="AS59" s="24"/>
    </row>
    <row r="60" spans="2:45" ht="12.75" customHeight="1" x14ac:dyDescent="0.2">
      <c r="B60" s="19" t="s">
        <v>272</v>
      </c>
      <c r="D60" s="20">
        <v>344</v>
      </c>
      <c r="E60" s="42" t="s">
        <v>54</v>
      </c>
      <c r="F60" s="63" t="s">
        <v>87</v>
      </c>
      <c r="G60" s="124">
        <v>16092</v>
      </c>
      <c r="H60" s="42"/>
      <c r="I60" s="128"/>
      <c r="J60" s="42" t="s">
        <v>88</v>
      </c>
      <c r="K60" s="68" t="str">
        <f t="shared" si="30"/>
        <v>02/S&gt;2/04</v>
      </c>
      <c r="L60" s="69"/>
      <c r="M60" s="69"/>
      <c r="N60" s="94"/>
      <c r="O60" s="94"/>
      <c r="P60" s="94"/>
      <c r="Q60" s="94"/>
      <c r="R60" s="69"/>
      <c r="S60" s="69"/>
      <c r="T60" s="69"/>
      <c r="U60" s="69"/>
      <c r="V60" s="69"/>
      <c r="W60" s="69">
        <v>1</v>
      </c>
      <c r="X60" s="69"/>
      <c r="Y60" s="69"/>
      <c r="Z60" s="69"/>
      <c r="AA60" s="69"/>
      <c r="AB60" s="69"/>
      <c r="AC60" s="69"/>
      <c r="AD60" s="140"/>
      <c r="AE60" s="104" t="str">
        <f t="shared" si="31"/>
        <v>02/S&gt;2/04</v>
      </c>
      <c r="AF60" s="69"/>
      <c r="AG60" s="69"/>
      <c r="AH60" s="69"/>
      <c r="AI60" s="94"/>
      <c r="AJ60" s="94"/>
      <c r="AK60" s="94"/>
      <c r="AL60" s="69"/>
      <c r="AM60" s="69"/>
      <c r="AN60" s="94"/>
      <c r="AO60" s="94"/>
      <c r="AP60" s="69"/>
      <c r="AQ60" s="94"/>
      <c r="AR60" s="69"/>
      <c r="AS60" s="24"/>
    </row>
    <row r="61" spans="2:45" ht="12.75" customHeight="1" x14ac:dyDescent="0.2">
      <c r="B61" s="19" t="s">
        <v>272</v>
      </c>
      <c r="D61" s="20">
        <v>344</v>
      </c>
      <c r="E61" s="42" t="s">
        <v>55</v>
      </c>
      <c r="F61" s="63" t="s">
        <v>87</v>
      </c>
      <c r="G61" s="124">
        <v>16225</v>
      </c>
      <c r="H61" s="42"/>
      <c r="I61" s="128"/>
      <c r="J61" s="42" t="s">
        <v>88</v>
      </c>
      <c r="K61" s="68" t="str">
        <f t="shared" si="30"/>
        <v>02/S&gt;2/04</v>
      </c>
      <c r="L61" s="69"/>
      <c r="M61" s="69"/>
      <c r="N61" s="94"/>
      <c r="O61" s="94"/>
      <c r="P61" s="94"/>
      <c r="Q61" s="94"/>
      <c r="R61" s="69"/>
      <c r="S61" s="69"/>
      <c r="T61" s="69"/>
      <c r="U61" s="69"/>
      <c r="V61" s="69"/>
      <c r="W61" s="69">
        <v>3</v>
      </c>
      <c r="X61" s="69"/>
      <c r="Y61" s="69"/>
      <c r="Z61" s="69"/>
      <c r="AA61" s="69"/>
      <c r="AB61" s="69"/>
      <c r="AC61" s="69"/>
      <c r="AD61" s="140"/>
      <c r="AE61" s="104" t="str">
        <f t="shared" si="31"/>
        <v>02/S&gt;2/04</v>
      </c>
      <c r="AF61" s="69"/>
      <c r="AG61" s="69"/>
      <c r="AH61" s="69"/>
      <c r="AI61" s="94"/>
      <c r="AJ61" s="94"/>
      <c r="AK61" s="94"/>
      <c r="AL61" s="69"/>
      <c r="AM61" s="69"/>
      <c r="AN61" s="94"/>
      <c r="AO61" s="94"/>
      <c r="AP61" s="69"/>
      <c r="AQ61" s="94"/>
      <c r="AR61" s="69"/>
      <c r="AS61" s="24"/>
    </row>
    <row r="62" spans="2:45" ht="12.75" customHeight="1" x14ac:dyDescent="0.2">
      <c r="B62" s="19" t="s">
        <v>272</v>
      </c>
      <c r="D62" s="20">
        <v>344</v>
      </c>
      <c r="E62" s="42" t="s">
        <v>68</v>
      </c>
      <c r="F62" s="63" t="s">
        <v>87</v>
      </c>
      <c r="G62" s="124">
        <v>16395</v>
      </c>
      <c r="H62" s="42"/>
      <c r="I62" s="128"/>
      <c r="J62" s="42" t="s">
        <v>88</v>
      </c>
      <c r="K62" s="68" t="str">
        <f t="shared" si="30"/>
        <v>02/S&gt;2/04</v>
      </c>
      <c r="L62" s="69"/>
      <c r="M62" s="69"/>
      <c r="N62" s="94"/>
      <c r="O62" s="94"/>
      <c r="P62" s="94"/>
      <c r="Q62" s="94"/>
      <c r="R62" s="69"/>
      <c r="S62" s="69"/>
      <c r="T62" s="69"/>
      <c r="U62" s="69"/>
      <c r="V62" s="69"/>
      <c r="W62" s="69">
        <v>4</v>
      </c>
      <c r="X62" s="69"/>
      <c r="Y62" s="69"/>
      <c r="Z62" s="69"/>
      <c r="AA62" s="69"/>
      <c r="AB62" s="69"/>
      <c r="AC62" s="69"/>
      <c r="AD62" s="140"/>
      <c r="AE62" s="104" t="str">
        <f t="shared" si="31"/>
        <v>02/S&gt;2/04</v>
      </c>
      <c r="AF62" s="69"/>
      <c r="AG62" s="69"/>
      <c r="AH62" s="69"/>
      <c r="AI62" s="94"/>
      <c r="AJ62" s="94"/>
      <c r="AK62" s="94"/>
      <c r="AL62" s="69"/>
      <c r="AM62" s="69"/>
      <c r="AN62" s="94"/>
      <c r="AO62" s="94"/>
      <c r="AP62" s="69"/>
      <c r="AQ62" s="94"/>
      <c r="AR62" s="69"/>
      <c r="AS62" s="24"/>
    </row>
    <row r="63" spans="2:45" ht="12.75" customHeight="1" x14ac:dyDescent="0.2">
      <c r="B63" s="19" t="s">
        <v>272</v>
      </c>
      <c r="D63" s="20">
        <v>344</v>
      </c>
      <c r="E63" s="42" t="s">
        <v>69</v>
      </c>
      <c r="F63" s="63" t="s">
        <v>87</v>
      </c>
      <c r="G63" s="124">
        <v>16528</v>
      </c>
      <c r="H63" s="42"/>
      <c r="I63" s="128"/>
      <c r="J63" s="42" t="s">
        <v>88</v>
      </c>
      <c r="K63" s="68" t="str">
        <f t="shared" si="30"/>
        <v>02/S&gt;2/04</v>
      </c>
      <c r="L63" s="69"/>
      <c r="M63" s="69"/>
      <c r="N63" s="94"/>
      <c r="O63" s="94"/>
      <c r="P63" s="94"/>
      <c r="Q63" s="94"/>
      <c r="R63" s="69"/>
      <c r="S63" s="69"/>
      <c r="T63" s="69"/>
      <c r="U63" s="69"/>
      <c r="V63" s="69"/>
      <c r="W63" s="69">
        <v>4</v>
      </c>
      <c r="X63" s="69"/>
      <c r="Y63" s="69"/>
      <c r="Z63" s="69"/>
      <c r="AA63" s="69"/>
      <c r="AB63" s="69"/>
      <c r="AC63" s="69"/>
      <c r="AD63" s="140"/>
      <c r="AE63" s="104" t="str">
        <f t="shared" si="31"/>
        <v>02/S&gt;2/04</v>
      </c>
      <c r="AF63" s="69"/>
      <c r="AG63" s="69"/>
      <c r="AH63" s="69"/>
      <c r="AI63" s="94"/>
      <c r="AJ63" s="94"/>
      <c r="AK63" s="94"/>
      <c r="AL63" s="69"/>
      <c r="AM63" s="69"/>
      <c r="AN63" s="94"/>
      <c r="AO63" s="94"/>
      <c r="AP63" s="69"/>
      <c r="AQ63" s="94"/>
      <c r="AR63" s="69"/>
      <c r="AS63" s="24"/>
    </row>
    <row r="64" spans="2:45" ht="12.75" customHeight="1" x14ac:dyDescent="0.2">
      <c r="B64" s="19" t="s">
        <v>272</v>
      </c>
      <c r="D64" s="20">
        <v>344</v>
      </c>
      <c r="E64" s="42" t="s">
        <v>72</v>
      </c>
      <c r="F64" s="63" t="s">
        <v>87</v>
      </c>
      <c r="G64" s="124">
        <v>16837</v>
      </c>
      <c r="H64" s="134"/>
      <c r="I64" s="128"/>
      <c r="J64" s="42" t="s">
        <v>29</v>
      </c>
      <c r="K64" s="68" t="str">
        <f t="shared" si="30"/>
        <v>02/S&gt;2/04</v>
      </c>
      <c r="L64" s="69"/>
      <c r="M64" s="69"/>
      <c r="N64" s="94"/>
      <c r="O64" s="94"/>
      <c r="P64" s="94"/>
      <c r="Q64" s="94"/>
      <c r="R64" s="69"/>
      <c r="S64" s="69"/>
      <c r="T64" s="69"/>
      <c r="U64" s="69"/>
      <c r="V64" s="69"/>
      <c r="W64" s="69">
        <v>3</v>
      </c>
      <c r="X64" s="69"/>
      <c r="Y64" s="69"/>
      <c r="Z64" s="69"/>
      <c r="AA64" s="69"/>
      <c r="AB64" s="69"/>
      <c r="AC64" s="69"/>
      <c r="AD64" s="140"/>
      <c r="AE64" s="104" t="str">
        <f t="shared" si="31"/>
        <v>02/S&gt;2/04</v>
      </c>
      <c r="AF64" s="69"/>
      <c r="AG64" s="69"/>
      <c r="AH64" s="69"/>
      <c r="AI64" s="94"/>
      <c r="AJ64" s="94"/>
      <c r="AK64" s="94"/>
      <c r="AL64" s="69"/>
      <c r="AM64" s="69"/>
      <c r="AN64" s="94"/>
      <c r="AO64" s="94"/>
      <c r="AP64" s="69"/>
      <c r="AQ64" s="94"/>
      <c r="AR64" s="69"/>
      <c r="AS64" s="24"/>
    </row>
    <row r="65" spans="2:45" ht="12.75" customHeight="1" x14ac:dyDescent="0.2">
      <c r="B65" s="19" t="s">
        <v>272</v>
      </c>
      <c r="D65" s="20">
        <v>344</v>
      </c>
      <c r="E65" s="42" t="s">
        <v>74</v>
      </c>
      <c r="F65" s="63" t="s">
        <v>87</v>
      </c>
      <c r="G65" s="124">
        <v>16660</v>
      </c>
      <c r="H65" s="42"/>
      <c r="I65" s="128"/>
      <c r="J65" s="42" t="s">
        <v>88</v>
      </c>
      <c r="K65" s="68" t="str">
        <f t="shared" si="30"/>
        <v>02/S&gt;2/04</v>
      </c>
      <c r="L65" s="69"/>
      <c r="M65" s="69"/>
      <c r="N65" s="94"/>
      <c r="O65" s="94"/>
      <c r="P65" s="94"/>
      <c r="Q65" s="94"/>
      <c r="R65" s="69"/>
      <c r="S65" s="69"/>
      <c r="T65" s="69"/>
      <c r="U65" s="69"/>
      <c r="V65" s="69"/>
      <c r="W65" s="69">
        <v>4</v>
      </c>
      <c r="X65" s="69"/>
      <c r="Y65" s="69"/>
      <c r="Z65" s="69"/>
      <c r="AA65" s="69"/>
      <c r="AB65" s="69"/>
      <c r="AC65" s="69"/>
      <c r="AD65" s="140"/>
      <c r="AE65" s="104" t="str">
        <f t="shared" si="31"/>
        <v>02/S&gt;2/04</v>
      </c>
      <c r="AF65" s="69"/>
      <c r="AG65" s="69"/>
      <c r="AH65" s="69"/>
      <c r="AI65" s="94"/>
      <c r="AJ65" s="94"/>
      <c r="AK65" s="94"/>
      <c r="AL65" s="69"/>
      <c r="AM65" s="69"/>
      <c r="AN65" s="94"/>
      <c r="AO65" s="94"/>
      <c r="AP65" s="69"/>
      <c r="AQ65" s="94"/>
      <c r="AR65" s="69"/>
      <c r="AS65" s="24"/>
    </row>
    <row r="66" spans="2:45" ht="12.75" customHeight="1" x14ac:dyDescent="0.2">
      <c r="B66" s="19" t="s">
        <v>272</v>
      </c>
      <c r="D66" s="20">
        <v>344</v>
      </c>
      <c r="E66" s="42" t="s">
        <v>75</v>
      </c>
      <c r="F66" s="63" t="s">
        <v>87</v>
      </c>
      <c r="G66" s="124">
        <v>16669</v>
      </c>
      <c r="H66" s="134"/>
      <c r="I66" s="128"/>
      <c r="J66" s="42" t="s">
        <v>29</v>
      </c>
      <c r="K66" s="68" t="str">
        <f t="shared" si="30"/>
        <v>02/S&gt;2/04</v>
      </c>
      <c r="L66" s="69"/>
      <c r="M66" s="69"/>
      <c r="N66" s="94"/>
      <c r="O66" s="94"/>
      <c r="P66" s="94"/>
      <c r="Q66" s="94"/>
      <c r="R66" s="69"/>
      <c r="S66" s="69"/>
      <c r="T66" s="69"/>
      <c r="U66" s="69"/>
      <c r="V66" s="69"/>
      <c r="W66" s="69">
        <v>3</v>
      </c>
      <c r="X66" s="69"/>
      <c r="Y66" s="69"/>
      <c r="Z66" s="69"/>
      <c r="AA66" s="69"/>
      <c r="AB66" s="69"/>
      <c r="AC66" s="69"/>
      <c r="AD66" s="140"/>
      <c r="AE66" s="104" t="str">
        <f t="shared" si="31"/>
        <v>02/S&gt;2/04</v>
      </c>
      <c r="AF66" s="69"/>
      <c r="AG66" s="69"/>
      <c r="AH66" s="69"/>
      <c r="AI66" s="94"/>
      <c r="AJ66" s="94"/>
      <c r="AK66" s="94"/>
      <c r="AL66" s="69"/>
      <c r="AM66" s="69"/>
      <c r="AN66" s="94"/>
      <c r="AO66" s="94"/>
      <c r="AP66" s="69"/>
      <c r="AQ66" s="94"/>
      <c r="AR66" s="69"/>
      <c r="AS66" s="24"/>
    </row>
    <row r="67" spans="2:45" ht="12.75" customHeight="1" x14ac:dyDescent="0.2">
      <c r="B67" s="19" t="s">
        <v>272</v>
      </c>
      <c r="D67" s="20">
        <v>344</v>
      </c>
      <c r="E67" s="42" t="s">
        <v>85</v>
      </c>
      <c r="F67" s="63" t="s">
        <v>87</v>
      </c>
      <c r="G67" s="124">
        <v>16830</v>
      </c>
      <c r="H67" s="42"/>
      <c r="I67" s="128"/>
      <c r="J67" s="42" t="s">
        <v>88</v>
      </c>
      <c r="K67" s="68" t="str">
        <f t="shared" si="30"/>
        <v>02/S&gt;2/04</v>
      </c>
      <c r="L67" s="69"/>
      <c r="M67" s="69"/>
      <c r="N67" s="94"/>
      <c r="O67" s="94"/>
      <c r="P67" s="94"/>
      <c r="Q67" s="94"/>
      <c r="R67" s="69"/>
      <c r="S67" s="69"/>
      <c r="T67" s="69"/>
      <c r="U67" s="69"/>
      <c r="V67" s="69"/>
      <c r="W67" s="69">
        <v>4</v>
      </c>
      <c r="X67" s="69"/>
      <c r="Y67" s="69"/>
      <c r="Z67" s="69"/>
      <c r="AA67" s="69"/>
      <c r="AB67" s="69"/>
      <c r="AC67" s="69"/>
      <c r="AD67" s="140"/>
      <c r="AE67" s="104" t="str">
        <f t="shared" si="31"/>
        <v>02/S&gt;2/04</v>
      </c>
      <c r="AF67" s="69"/>
      <c r="AG67" s="69"/>
      <c r="AH67" s="69"/>
      <c r="AI67" s="94"/>
      <c r="AJ67" s="94"/>
      <c r="AK67" s="94"/>
      <c r="AL67" s="69"/>
      <c r="AM67" s="69"/>
      <c r="AN67" s="94"/>
      <c r="AO67" s="94"/>
      <c r="AP67" s="69"/>
      <c r="AQ67" s="94"/>
      <c r="AR67" s="69"/>
      <c r="AS67" s="24"/>
    </row>
    <row r="68" spans="2:45" ht="12.75" customHeight="1" x14ac:dyDescent="0.2">
      <c r="B68" s="25"/>
      <c r="D68" s="42"/>
      <c r="E68" s="42"/>
      <c r="F68" s="72"/>
      <c r="G68" s="124"/>
      <c r="H68" s="134"/>
      <c r="I68" s="128"/>
      <c r="J68" s="42"/>
      <c r="K68" s="68">
        <f t="shared" si="30"/>
        <v>0</v>
      </c>
      <c r="L68" s="69"/>
      <c r="M68" s="69"/>
      <c r="N68" s="94"/>
      <c r="O68" s="94"/>
      <c r="P68" s="94"/>
      <c r="Q68" s="94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140"/>
      <c r="AE68" s="104">
        <f t="shared" si="31"/>
        <v>0</v>
      </c>
      <c r="AF68" s="69"/>
      <c r="AG68" s="69"/>
      <c r="AH68" s="69"/>
      <c r="AI68" s="94"/>
      <c r="AJ68" s="94"/>
      <c r="AK68" s="94"/>
      <c r="AL68" s="69"/>
      <c r="AM68" s="69"/>
      <c r="AN68" s="94"/>
      <c r="AO68" s="94"/>
      <c r="AP68" s="69"/>
      <c r="AQ68" s="94"/>
      <c r="AR68" s="69"/>
      <c r="AS68" s="24"/>
    </row>
    <row r="69" spans="2:45" ht="12.75" customHeight="1" x14ac:dyDescent="0.2">
      <c r="B69" s="19" t="s">
        <v>272</v>
      </c>
      <c r="D69" s="42">
        <v>345</v>
      </c>
      <c r="E69" s="42" t="s">
        <v>93</v>
      </c>
      <c r="F69" s="63" t="s">
        <v>87</v>
      </c>
      <c r="G69" s="124">
        <v>17204</v>
      </c>
      <c r="H69" s="134" t="s">
        <v>30</v>
      </c>
      <c r="I69" s="128">
        <v>17422</v>
      </c>
      <c r="J69" s="42" t="s">
        <v>29</v>
      </c>
      <c r="K69" s="68" t="str">
        <f t="shared" si="30"/>
        <v>02/S&gt;2/04</v>
      </c>
      <c r="L69" s="69">
        <v>6</v>
      </c>
      <c r="M69" s="69"/>
      <c r="N69" s="94"/>
      <c r="O69" s="94"/>
      <c r="P69" s="94"/>
      <c r="Q69" s="94"/>
      <c r="R69" s="69">
        <v>220</v>
      </c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140"/>
      <c r="AE69" s="104" t="str">
        <f t="shared" si="31"/>
        <v>02/S&gt;2/04</v>
      </c>
      <c r="AF69" s="69"/>
      <c r="AG69" s="69"/>
      <c r="AH69" s="69"/>
      <c r="AI69" s="94"/>
      <c r="AJ69" s="94"/>
      <c r="AK69" s="94"/>
      <c r="AL69" s="69"/>
      <c r="AM69" s="69"/>
      <c r="AN69" s="94"/>
      <c r="AO69" s="94"/>
      <c r="AP69" s="69"/>
      <c r="AQ69" s="94"/>
      <c r="AR69" s="69"/>
      <c r="AS69" s="24"/>
    </row>
    <row r="70" spans="2:45" ht="12.75" customHeight="1" x14ac:dyDescent="0.2">
      <c r="B70" s="19" t="s">
        <v>272</v>
      </c>
      <c r="D70" s="42">
        <v>345</v>
      </c>
      <c r="E70" s="42" t="s">
        <v>94</v>
      </c>
      <c r="F70" s="63" t="s">
        <v>87</v>
      </c>
      <c r="G70" s="124">
        <v>17351</v>
      </c>
      <c r="H70" s="42" t="s">
        <v>30</v>
      </c>
      <c r="I70" s="128">
        <v>17518</v>
      </c>
      <c r="J70" s="42" t="s">
        <v>29</v>
      </c>
      <c r="K70" s="68" t="str">
        <f t="shared" si="30"/>
        <v>02/S&gt;2/04</v>
      </c>
      <c r="L70" s="69">
        <v>4</v>
      </c>
      <c r="M70" s="69"/>
      <c r="N70" s="94"/>
      <c r="O70" s="94"/>
      <c r="P70" s="94"/>
      <c r="Q70" s="94"/>
      <c r="R70" s="69">
        <v>167</v>
      </c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140"/>
      <c r="AE70" s="104" t="str">
        <f t="shared" si="31"/>
        <v>02/S&gt;2/04</v>
      </c>
      <c r="AF70" s="69"/>
      <c r="AG70" s="69"/>
      <c r="AH70" s="69"/>
      <c r="AI70" s="94"/>
      <c r="AJ70" s="94"/>
      <c r="AK70" s="94"/>
      <c r="AL70" s="69"/>
      <c r="AM70" s="69"/>
      <c r="AN70" s="94"/>
      <c r="AO70" s="94"/>
      <c r="AP70" s="69"/>
      <c r="AQ70" s="94"/>
      <c r="AR70" s="69"/>
      <c r="AS70" s="24"/>
    </row>
    <row r="71" spans="2:45" ht="12.75" customHeight="1" x14ac:dyDescent="0.2">
      <c r="B71" s="19" t="s">
        <v>272</v>
      </c>
      <c r="D71" s="42">
        <v>345</v>
      </c>
      <c r="E71" s="42" t="s">
        <v>95</v>
      </c>
      <c r="F71" s="63" t="s">
        <v>87</v>
      </c>
      <c r="G71" s="124">
        <v>17367</v>
      </c>
      <c r="H71" s="42" t="s">
        <v>30</v>
      </c>
      <c r="I71" s="128">
        <v>17421</v>
      </c>
      <c r="J71" s="42" t="s">
        <v>29</v>
      </c>
      <c r="K71" s="68" t="str">
        <f t="shared" si="30"/>
        <v>02/S&gt;2/04</v>
      </c>
      <c r="L71" s="69">
        <v>3</v>
      </c>
      <c r="M71" s="69"/>
      <c r="N71" s="94"/>
      <c r="O71" s="94"/>
      <c r="P71" s="94"/>
      <c r="Q71" s="94"/>
      <c r="R71" s="69">
        <v>55</v>
      </c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140"/>
      <c r="AE71" s="104" t="str">
        <f t="shared" si="31"/>
        <v>02/S&gt;2/04</v>
      </c>
      <c r="AF71" s="69"/>
      <c r="AG71" s="69"/>
      <c r="AH71" s="69"/>
      <c r="AI71" s="94"/>
      <c r="AJ71" s="94"/>
      <c r="AK71" s="94"/>
      <c r="AL71" s="69"/>
      <c r="AM71" s="69"/>
      <c r="AN71" s="94"/>
      <c r="AO71" s="94"/>
      <c r="AP71" s="69"/>
      <c r="AQ71" s="94"/>
      <c r="AR71" s="69"/>
      <c r="AS71" s="24"/>
    </row>
    <row r="72" spans="2:45" ht="12.75" customHeight="1" x14ac:dyDescent="0.2">
      <c r="B72" s="25" t="s">
        <v>273</v>
      </c>
      <c r="D72" s="42">
        <v>345</v>
      </c>
      <c r="E72" s="42" t="s">
        <v>260</v>
      </c>
      <c r="F72" s="63" t="s">
        <v>87</v>
      </c>
      <c r="G72" s="124">
        <v>17583</v>
      </c>
      <c r="H72" s="42"/>
      <c r="I72" s="128"/>
      <c r="J72" s="42" t="s">
        <v>31</v>
      </c>
      <c r="K72" s="68" t="str">
        <f t="shared" si="30"/>
        <v>01/NHS/21</v>
      </c>
      <c r="L72" s="69"/>
      <c r="M72" s="69"/>
      <c r="N72" s="94"/>
      <c r="O72" s="94"/>
      <c r="P72" s="94"/>
      <c r="Q72" s="94"/>
      <c r="R72" s="69">
        <v>26</v>
      </c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140"/>
      <c r="AE72" s="104" t="str">
        <f t="shared" si="31"/>
        <v>01/NHS/21</v>
      </c>
      <c r="AF72" s="69"/>
      <c r="AG72" s="69"/>
      <c r="AH72" s="69"/>
      <c r="AI72" s="94"/>
      <c r="AJ72" s="94"/>
      <c r="AK72" s="94"/>
      <c r="AL72" s="69"/>
      <c r="AM72" s="69"/>
      <c r="AN72" s="94"/>
      <c r="AO72" s="94"/>
      <c r="AP72" s="69"/>
      <c r="AQ72" s="94"/>
      <c r="AR72" s="69"/>
      <c r="AS72" s="24"/>
    </row>
    <row r="73" spans="2:45" ht="12.75" customHeight="1" x14ac:dyDescent="0.2">
      <c r="B73" s="25" t="s">
        <v>273</v>
      </c>
      <c r="D73" s="42">
        <v>345</v>
      </c>
      <c r="E73" s="42" t="s">
        <v>96</v>
      </c>
      <c r="F73" s="63" t="s">
        <v>87</v>
      </c>
      <c r="G73" s="124">
        <v>17626</v>
      </c>
      <c r="H73" s="42" t="s">
        <v>30</v>
      </c>
      <c r="I73" s="128">
        <v>17788</v>
      </c>
      <c r="J73" s="42" t="s">
        <v>31</v>
      </c>
      <c r="K73" s="68" t="str">
        <f t="shared" si="30"/>
        <v>01/NHS/21</v>
      </c>
      <c r="L73" s="69">
        <v>4</v>
      </c>
      <c r="M73" s="69"/>
      <c r="N73" s="94"/>
      <c r="O73" s="94"/>
      <c r="P73" s="94"/>
      <c r="Q73" s="94"/>
      <c r="R73" s="69">
        <v>162</v>
      </c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140"/>
      <c r="AE73" s="104" t="str">
        <f t="shared" si="31"/>
        <v>01/NHS/21</v>
      </c>
      <c r="AF73" s="69"/>
      <c r="AG73" s="69"/>
      <c r="AH73" s="69"/>
      <c r="AI73" s="94"/>
      <c r="AJ73" s="94"/>
      <c r="AK73" s="94"/>
      <c r="AL73" s="69"/>
      <c r="AM73" s="69"/>
      <c r="AN73" s="94"/>
      <c r="AO73" s="94"/>
      <c r="AP73" s="69"/>
      <c r="AQ73" s="94"/>
      <c r="AR73" s="69"/>
      <c r="AS73" s="24"/>
    </row>
    <row r="74" spans="2:45" ht="12.75" customHeight="1" x14ac:dyDescent="0.2">
      <c r="B74" s="25" t="s">
        <v>273</v>
      </c>
      <c r="D74" s="42">
        <v>345</v>
      </c>
      <c r="E74" s="42" t="s">
        <v>97</v>
      </c>
      <c r="F74" s="63" t="s">
        <v>87</v>
      </c>
      <c r="G74" s="124">
        <v>17626</v>
      </c>
      <c r="H74" s="42" t="s">
        <v>30</v>
      </c>
      <c r="I74" s="128">
        <v>18272</v>
      </c>
      <c r="J74" s="42" t="s">
        <v>29</v>
      </c>
      <c r="K74" s="68" t="str">
        <f t="shared" si="30"/>
        <v>01/NHS/21</v>
      </c>
      <c r="L74" s="69">
        <v>16</v>
      </c>
      <c r="M74" s="69"/>
      <c r="N74" s="94"/>
      <c r="O74" s="94"/>
      <c r="P74" s="94"/>
      <c r="Q74" s="94"/>
      <c r="R74" s="69">
        <v>646</v>
      </c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140"/>
      <c r="AE74" s="104" t="str">
        <f t="shared" si="31"/>
        <v>01/NHS/21</v>
      </c>
      <c r="AF74" s="69"/>
      <c r="AG74" s="69"/>
      <c r="AH74" s="69"/>
      <c r="AI74" s="94"/>
      <c r="AJ74" s="94"/>
      <c r="AK74" s="94"/>
      <c r="AL74" s="69"/>
      <c r="AM74" s="69"/>
      <c r="AN74" s="94"/>
      <c r="AO74" s="94"/>
      <c r="AP74" s="69"/>
      <c r="AQ74" s="94"/>
      <c r="AR74" s="69"/>
      <c r="AS74" s="24"/>
    </row>
    <row r="75" spans="2:45" ht="12.75" customHeight="1" x14ac:dyDescent="0.2">
      <c r="B75" s="25" t="s">
        <v>273</v>
      </c>
      <c r="D75" s="42">
        <v>345</v>
      </c>
      <c r="E75" s="42" t="s">
        <v>98</v>
      </c>
      <c r="F75" s="63" t="s">
        <v>87</v>
      </c>
      <c r="G75" s="124">
        <v>17626</v>
      </c>
      <c r="H75" s="42" t="s">
        <v>30</v>
      </c>
      <c r="I75" s="128">
        <v>18117</v>
      </c>
      <c r="J75" s="42" t="s">
        <v>29</v>
      </c>
      <c r="K75" s="68" t="str">
        <f t="shared" si="30"/>
        <v>01/NHS/21</v>
      </c>
      <c r="L75" s="69">
        <v>15</v>
      </c>
      <c r="M75" s="69"/>
      <c r="N75" s="94"/>
      <c r="O75" s="94"/>
      <c r="P75" s="94"/>
      <c r="Q75" s="94"/>
      <c r="R75" s="69">
        <v>591</v>
      </c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140"/>
      <c r="AE75" s="104" t="str">
        <f t="shared" si="31"/>
        <v>01/NHS/21</v>
      </c>
      <c r="AF75" s="69"/>
      <c r="AG75" s="69"/>
      <c r="AH75" s="69"/>
      <c r="AI75" s="94"/>
      <c r="AJ75" s="94"/>
      <c r="AK75" s="94"/>
      <c r="AL75" s="69"/>
      <c r="AM75" s="69"/>
      <c r="AN75" s="94"/>
      <c r="AO75" s="94"/>
      <c r="AP75" s="69"/>
      <c r="AQ75" s="94"/>
      <c r="AR75" s="69"/>
      <c r="AS75" s="24"/>
    </row>
    <row r="76" spans="2:45" ht="12.75" customHeight="1" x14ac:dyDescent="0.2">
      <c r="B76" s="19" t="s">
        <v>272</v>
      </c>
      <c r="D76" s="42">
        <v>345</v>
      </c>
      <c r="E76" s="42" t="s">
        <v>99</v>
      </c>
      <c r="F76" s="63" t="s">
        <v>87</v>
      </c>
      <c r="G76" s="124">
        <v>17004</v>
      </c>
      <c r="H76" s="42" t="s">
        <v>30</v>
      </c>
      <c r="I76" s="128">
        <v>17042</v>
      </c>
      <c r="J76" s="42" t="s">
        <v>88</v>
      </c>
      <c r="K76" s="68" t="str">
        <f t="shared" si="30"/>
        <v>02/S&gt;2/04</v>
      </c>
      <c r="L76" s="69">
        <v>1</v>
      </c>
      <c r="M76" s="69"/>
      <c r="N76" s="94"/>
      <c r="O76" s="94"/>
      <c r="P76" s="94"/>
      <c r="Q76" s="94">
        <v>0.01</v>
      </c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140"/>
      <c r="AE76" s="104" t="str">
        <f t="shared" si="31"/>
        <v>02/S&gt;2/04</v>
      </c>
      <c r="AF76" s="69"/>
      <c r="AG76" s="69"/>
      <c r="AH76" s="69"/>
      <c r="AI76" s="94"/>
      <c r="AJ76" s="94"/>
      <c r="AK76" s="94"/>
      <c r="AL76" s="69"/>
      <c r="AM76" s="69"/>
      <c r="AN76" s="94"/>
      <c r="AO76" s="94"/>
      <c r="AP76" s="69"/>
      <c r="AQ76" s="94"/>
      <c r="AR76" s="69"/>
      <c r="AS76" s="24"/>
    </row>
    <row r="77" spans="2:45" ht="12.75" customHeight="1" x14ac:dyDescent="0.2">
      <c r="B77" s="25" t="s">
        <v>273</v>
      </c>
      <c r="D77" s="42">
        <v>345</v>
      </c>
      <c r="E77" s="42" t="s">
        <v>100</v>
      </c>
      <c r="F77" s="63" t="s">
        <v>87</v>
      </c>
      <c r="G77" s="124">
        <v>17626</v>
      </c>
      <c r="H77" s="42" t="s">
        <v>30</v>
      </c>
      <c r="I77" s="128">
        <v>18680</v>
      </c>
      <c r="J77" s="42" t="s">
        <v>88</v>
      </c>
      <c r="K77" s="68" t="str">
        <f t="shared" si="30"/>
        <v>01/NHS/21</v>
      </c>
      <c r="L77" s="69">
        <v>13</v>
      </c>
      <c r="M77" s="69"/>
      <c r="N77" s="94"/>
      <c r="O77" s="94"/>
      <c r="P77" s="94"/>
      <c r="Q77" s="94">
        <f>ROUND(1054.004/5280,2)</f>
        <v>0.2</v>
      </c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140"/>
      <c r="AE77" s="104" t="str">
        <f t="shared" si="31"/>
        <v>01/NHS/21</v>
      </c>
      <c r="AF77" s="69"/>
      <c r="AG77" s="69"/>
      <c r="AH77" s="69"/>
      <c r="AI77" s="94"/>
      <c r="AJ77" s="94"/>
      <c r="AK77" s="94"/>
      <c r="AL77" s="69"/>
      <c r="AM77" s="69"/>
      <c r="AN77" s="94"/>
      <c r="AO77" s="94"/>
      <c r="AP77" s="69"/>
      <c r="AQ77" s="94"/>
      <c r="AR77" s="69"/>
      <c r="AS77" s="24"/>
    </row>
    <row r="78" spans="2:45" ht="12.75" customHeight="1" x14ac:dyDescent="0.2">
      <c r="B78" s="25" t="s">
        <v>273</v>
      </c>
      <c r="D78" s="42">
        <v>345</v>
      </c>
      <c r="E78" s="42" t="s">
        <v>261</v>
      </c>
      <c r="F78" s="63" t="s">
        <v>87</v>
      </c>
      <c r="G78" s="124">
        <v>17596</v>
      </c>
      <c r="H78" s="42"/>
      <c r="I78" s="128"/>
      <c r="J78" s="42" t="s">
        <v>31</v>
      </c>
      <c r="K78" s="68" t="str">
        <f t="shared" si="30"/>
        <v>01/NHS/21</v>
      </c>
      <c r="L78" s="69"/>
      <c r="M78" s="69"/>
      <c r="N78" s="94"/>
      <c r="O78" s="94"/>
      <c r="P78" s="94"/>
      <c r="Q78" s="94">
        <v>0.01</v>
      </c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140"/>
      <c r="AE78" s="104" t="str">
        <f t="shared" si="31"/>
        <v>01/NHS/21</v>
      </c>
      <c r="AF78" s="69"/>
      <c r="AG78" s="69"/>
      <c r="AH78" s="69"/>
      <c r="AI78" s="94"/>
      <c r="AJ78" s="94"/>
      <c r="AK78" s="94"/>
      <c r="AL78" s="69"/>
      <c r="AM78" s="69"/>
      <c r="AN78" s="94"/>
      <c r="AO78" s="94"/>
      <c r="AP78" s="69"/>
      <c r="AQ78" s="94"/>
      <c r="AR78" s="69"/>
      <c r="AS78" s="24"/>
    </row>
    <row r="79" spans="2:45" ht="12.75" customHeight="1" x14ac:dyDescent="0.2">
      <c r="B79" s="25" t="s">
        <v>273</v>
      </c>
      <c r="D79" s="42">
        <v>345</v>
      </c>
      <c r="E79" s="42" t="s">
        <v>101</v>
      </c>
      <c r="F79" s="63" t="s">
        <v>87</v>
      </c>
      <c r="G79" s="124">
        <v>17564</v>
      </c>
      <c r="H79" s="42" t="s">
        <v>30</v>
      </c>
      <c r="I79" s="128">
        <v>17622</v>
      </c>
      <c r="J79" s="42" t="s">
        <v>31</v>
      </c>
      <c r="K79" s="68" t="str">
        <f t="shared" si="30"/>
        <v>01/NHS/21</v>
      </c>
      <c r="L79" s="69"/>
      <c r="M79" s="69"/>
      <c r="N79" s="94"/>
      <c r="O79" s="94"/>
      <c r="P79" s="94"/>
      <c r="Q79" s="94"/>
      <c r="R79" s="69"/>
      <c r="S79" s="69"/>
      <c r="T79" s="69">
        <v>112</v>
      </c>
      <c r="U79" s="69"/>
      <c r="V79" s="69"/>
      <c r="W79" s="69"/>
      <c r="X79" s="69"/>
      <c r="Y79" s="69"/>
      <c r="Z79" s="69"/>
      <c r="AA79" s="69"/>
      <c r="AB79" s="69"/>
      <c r="AC79" s="69"/>
      <c r="AD79" s="140"/>
      <c r="AE79" s="104" t="str">
        <f t="shared" si="31"/>
        <v>01/NHS/21</v>
      </c>
      <c r="AF79" s="69"/>
      <c r="AG79" s="69"/>
      <c r="AH79" s="69"/>
      <c r="AI79" s="94"/>
      <c r="AJ79" s="94"/>
      <c r="AK79" s="94"/>
      <c r="AL79" s="69"/>
      <c r="AM79" s="69"/>
      <c r="AN79" s="94"/>
      <c r="AO79" s="94"/>
      <c r="AP79" s="69"/>
      <c r="AQ79" s="94"/>
      <c r="AR79" s="69"/>
      <c r="AS79" s="24"/>
    </row>
    <row r="80" spans="2:45" ht="12.75" customHeight="1" x14ac:dyDescent="0.2">
      <c r="B80" s="25" t="s">
        <v>273</v>
      </c>
      <c r="D80" s="42">
        <v>345</v>
      </c>
      <c r="E80" s="42" t="s">
        <v>102</v>
      </c>
      <c r="F80" s="63" t="s">
        <v>87</v>
      </c>
      <c r="G80" s="124">
        <v>17518</v>
      </c>
      <c r="H80" s="42" t="s">
        <v>30</v>
      </c>
      <c r="I80" s="128">
        <v>17626</v>
      </c>
      <c r="J80" s="42" t="s">
        <v>31</v>
      </c>
      <c r="K80" s="68" t="str">
        <f t="shared" si="30"/>
        <v>01/NHS/21</v>
      </c>
      <c r="L80" s="69"/>
      <c r="M80" s="69"/>
      <c r="N80" s="94"/>
      <c r="O80" s="94"/>
      <c r="P80" s="94"/>
      <c r="Q80" s="94"/>
      <c r="R80" s="69"/>
      <c r="S80" s="69"/>
      <c r="T80" s="69"/>
      <c r="U80" s="69"/>
      <c r="V80" s="69"/>
      <c r="W80" s="69"/>
      <c r="X80" s="69"/>
      <c r="Y80" s="69">
        <v>108</v>
      </c>
      <c r="Z80" s="69"/>
      <c r="AA80" s="69"/>
      <c r="AB80" s="69"/>
      <c r="AC80" s="69"/>
      <c r="AD80" s="140"/>
      <c r="AE80" s="104" t="str">
        <f t="shared" si="31"/>
        <v>01/NHS/21</v>
      </c>
      <c r="AF80" s="69"/>
      <c r="AG80" s="69"/>
      <c r="AH80" s="69"/>
      <c r="AI80" s="94"/>
      <c r="AJ80" s="94"/>
      <c r="AK80" s="94"/>
      <c r="AL80" s="69"/>
      <c r="AM80" s="69"/>
      <c r="AN80" s="94"/>
      <c r="AO80" s="94"/>
      <c r="AP80" s="69"/>
      <c r="AQ80" s="94"/>
      <c r="AR80" s="69"/>
      <c r="AS80" s="24"/>
    </row>
    <row r="81" spans="2:45" ht="12.75" customHeight="1" x14ac:dyDescent="0.2">
      <c r="B81" s="25" t="s">
        <v>273</v>
      </c>
      <c r="D81" s="42">
        <v>345</v>
      </c>
      <c r="E81" s="42" t="s">
        <v>103</v>
      </c>
      <c r="F81" s="63" t="s">
        <v>87</v>
      </c>
      <c r="G81" s="124">
        <v>17518</v>
      </c>
      <c r="H81" s="42" t="s">
        <v>30</v>
      </c>
      <c r="I81" s="128">
        <v>17626</v>
      </c>
      <c r="J81" s="42" t="s">
        <v>31</v>
      </c>
      <c r="K81" s="68" t="str">
        <f t="shared" si="30"/>
        <v>01/NHS/21</v>
      </c>
      <c r="L81" s="69"/>
      <c r="M81" s="69"/>
      <c r="N81" s="94"/>
      <c r="O81" s="94"/>
      <c r="P81" s="94"/>
      <c r="Q81" s="94"/>
      <c r="R81" s="69"/>
      <c r="S81" s="69"/>
      <c r="T81" s="69"/>
      <c r="U81" s="69"/>
      <c r="V81" s="69"/>
      <c r="W81" s="69"/>
      <c r="X81" s="69"/>
      <c r="Y81" s="69">
        <v>108</v>
      </c>
      <c r="Z81" s="69"/>
      <c r="AA81" s="69"/>
      <c r="AB81" s="69"/>
      <c r="AC81" s="69"/>
      <c r="AD81" s="140"/>
      <c r="AE81" s="104" t="str">
        <f t="shared" si="31"/>
        <v>01/NHS/21</v>
      </c>
      <c r="AF81" s="69"/>
      <c r="AG81" s="69"/>
      <c r="AH81" s="69"/>
      <c r="AI81" s="94"/>
      <c r="AJ81" s="94"/>
      <c r="AK81" s="94"/>
      <c r="AL81" s="69"/>
      <c r="AM81" s="69"/>
      <c r="AN81" s="94"/>
      <c r="AO81" s="94"/>
      <c r="AP81" s="69"/>
      <c r="AQ81" s="94"/>
      <c r="AR81" s="69"/>
      <c r="AS81" s="24"/>
    </row>
    <row r="82" spans="2:45" ht="12.75" customHeight="1" x14ac:dyDescent="0.2">
      <c r="B82" s="25" t="s">
        <v>273</v>
      </c>
      <c r="D82" s="42">
        <v>345</v>
      </c>
      <c r="E82" s="42" t="s">
        <v>104</v>
      </c>
      <c r="F82" s="63" t="s">
        <v>87</v>
      </c>
      <c r="G82" s="124">
        <v>17540</v>
      </c>
      <c r="H82" s="134" t="s">
        <v>30</v>
      </c>
      <c r="I82" s="128">
        <v>17626</v>
      </c>
      <c r="J82" s="42" t="s">
        <v>29</v>
      </c>
      <c r="K82" s="68" t="str">
        <f t="shared" si="30"/>
        <v>01/NHS/21</v>
      </c>
      <c r="L82" s="69"/>
      <c r="M82" s="69"/>
      <c r="N82" s="94"/>
      <c r="O82" s="94"/>
      <c r="P82" s="94"/>
      <c r="Q82" s="94"/>
      <c r="R82" s="69"/>
      <c r="S82" s="69"/>
      <c r="T82" s="69"/>
      <c r="U82" s="69"/>
      <c r="V82" s="69"/>
      <c r="W82" s="69"/>
      <c r="X82" s="69"/>
      <c r="Y82" s="69">
        <v>104</v>
      </c>
      <c r="Z82" s="69"/>
      <c r="AA82" s="69"/>
      <c r="AB82" s="69"/>
      <c r="AC82" s="69"/>
      <c r="AD82" s="140"/>
      <c r="AE82" s="104" t="str">
        <f t="shared" si="31"/>
        <v>01/NHS/21</v>
      </c>
      <c r="AF82" s="69"/>
      <c r="AG82" s="69"/>
      <c r="AH82" s="69"/>
      <c r="AI82" s="94"/>
      <c r="AJ82" s="94"/>
      <c r="AK82" s="94"/>
      <c r="AL82" s="69"/>
      <c r="AM82" s="69"/>
      <c r="AN82" s="94"/>
      <c r="AO82" s="94"/>
      <c r="AP82" s="69"/>
      <c r="AQ82" s="94"/>
      <c r="AR82" s="69"/>
      <c r="AS82" s="24"/>
    </row>
    <row r="83" spans="2:45" ht="12.75" customHeight="1" x14ac:dyDescent="0.2">
      <c r="B83" s="25" t="s">
        <v>273</v>
      </c>
      <c r="D83" s="42">
        <v>345</v>
      </c>
      <c r="E83" s="42" t="s">
        <v>105</v>
      </c>
      <c r="F83" s="63" t="s">
        <v>87</v>
      </c>
      <c r="G83" s="124">
        <v>17570</v>
      </c>
      <c r="H83" s="42" t="s">
        <v>30</v>
      </c>
      <c r="I83" s="128">
        <v>17596</v>
      </c>
      <c r="J83" s="42" t="s">
        <v>88</v>
      </c>
      <c r="K83" s="68" t="str">
        <f t="shared" si="30"/>
        <v>01/NHS/21</v>
      </c>
      <c r="L83" s="69"/>
      <c r="M83" s="69"/>
      <c r="N83" s="94"/>
      <c r="O83" s="94"/>
      <c r="P83" s="94"/>
      <c r="Q83" s="94"/>
      <c r="R83" s="69"/>
      <c r="S83" s="69"/>
      <c r="T83" s="69"/>
      <c r="U83" s="69"/>
      <c r="V83" s="69"/>
      <c r="W83" s="69"/>
      <c r="X83" s="69"/>
      <c r="Y83" s="69">
        <v>137</v>
      </c>
      <c r="Z83" s="69"/>
      <c r="AA83" s="69"/>
      <c r="AB83" s="69"/>
      <c r="AC83" s="69"/>
      <c r="AD83" s="140"/>
      <c r="AE83" s="104" t="str">
        <f t="shared" si="31"/>
        <v>01/NHS/21</v>
      </c>
      <c r="AF83" s="69"/>
      <c r="AG83" s="69"/>
      <c r="AH83" s="69"/>
      <c r="AI83" s="94"/>
      <c r="AJ83" s="94"/>
      <c r="AK83" s="94"/>
      <c r="AL83" s="69"/>
      <c r="AM83" s="69"/>
      <c r="AN83" s="94"/>
      <c r="AO83" s="94"/>
      <c r="AP83" s="69"/>
      <c r="AQ83" s="94"/>
      <c r="AR83" s="69"/>
      <c r="AS83" s="24"/>
    </row>
    <row r="84" spans="2:45" ht="12.75" customHeight="1" x14ac:dyDescent="0.2">
      <c r="B84" s="25" t="s">
        <v>273</v>
      </c>
      <c r="D84" s="42">
        <v>345</v>
      </c>
      <c r="E84" s="42" t="s">
        <v>130</v>
      </c>
      <c r="F84" s="63" t="s">
        <v>87</v>
      </c>
      <c r="G84" s="124">
        <v>17550</v>
      </c>
      <c r="H84" s="42" t="s">
        <v>30</v>
      </c>
      <c r="I84" s="128">
        <v>17626</v>
      </c>
      <c r="J84" s="42" t="s">
        <v>29</v>
      </c>
      <c r="K84" s="68" t="str">
        <f t="shared" si="30"/>
        <v>01/NHS/21</v>
      </c>
      <c r="L84" s="69"/>
      <c r="M84" s="69"/>
      <c r="N84" s="94"/>
      <c r="O84" s="94"/>
      <c r="P84" s="94"/>
      <c r="Q84" s="94"/>
      <c r="R84" s="69"/>
      <c r="S84" s="69"/>
      <c r="T84" s="69"/>
      <c r="U84" s="69"/>
      <c r="V84" s="69"/>
      <c r="W84" s="69"/>
      <c r="X84" s="69"/>
      <c r="Y84" s="69"/>
      <c r="Z84" s="69">
        <v>91</v>
      </c>
      <c r="AA84" s="69"/>
      <c r="AB84" s="69"/>
      <c r="AC84" s="69"/>
      <c r="AD84" s="140"/>
      <c r="AE84" s="104" t="str">
        <f t="shared" si="31"/>
        <v>01/NHS/21</v>
      </c>
      <c r="AF84" s="69"/>
      <c r="AG84" s="69"/>
      <c r="AH84" s="69"/>
      <c r="AI84" s="94"/>
      <c r="AJ84" s="94"/>
      <c r="AK84" s="94"/>
      <c r="AL84" s="69"/>
      <c r="AM84" s="69"/>
      <c r="AN84" s="94"/>
      <c r="AO84" s="94"/>
      <c r="AP84" s="69"/>
      <c r="AQ84" s="94"/>
      <c r="AR84" s="69"/>
      <c r="AS84" s="24"/>
    </row>
    <row r="85" spans="2:45" ht="12.75" customHeight="1" x14ac:dyDescent="0.2">
      <c r="B85" s="19" t="s">
        <v>272</v>
      </c>
      <c r="D85" s="42">
        <v>345</v>
      </c>
      <c r="E85" s="42" t="s">
        <v>106</v>
      </c>
      <c r="F85" s="63" t="s">
        <v>87</v>
      </c>
      <c r="G85" s="124">
        <v>17421</v>
      </c>
      <c r="H85" s="42" t="s">
        <v>30</v>
      </c>
      <c r="I85" s="128">
        <v>17494</v>
      </c>
      <c r="J85" s="42" t="s">
        <v>29</v>
      </c>
      <c r="K85" s="68" t="str">
        <f t="shared" si="30"/>
        <v>02/S&gt;2/04</v>
      </c>
      <c r="L85" s="69"/>
      <c r="M85" s="69"/>
      <c r="N85" s="94">
        <f>ROUND(109.562/5280,2)</f>
        <v>0.02</v>
      </c>
      <c r="O85" s="94"/>
      <c r="P85" s="94"/>
      <c r="Q85" s="94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140"/>
      <c r="AE85" s="104" t="str">
        <f t="shared" si="31"/>
        <v>02/S&gt;2/04</v>
      </c>
      <c r="AF85" s="69"/>
      <c r="AG85" s="69"/>
      <c r="AH85" s="69"/>
      <c r="AI85" s="94"/>
      <c r="AJ85" s="94"/>
      <c r="AK85" s="94"/>
      <c r="AL85" s="69"/>
      <c r="AM85" s="69"/>
      <c r="AN85" s="94"/>
      <c r="AO85" s="94"/>
      <c r="AP85" s="69"/>
      <c r="AQ85" s="94"/>
      <c r="AR85" s="69"/>
      <c r="AS85" s="24"/>
    </row>
    <row r="86" spans="2:45" ht="12.75" customHeight="1" x14ac:dyDescent="0.2">
      <c r="B86" s="19" t="s">
        <v>272</v>
      </c>
      <c r="D86" s="42">
        <v>345</v>
      </c>
      <c r="E86" s="42" t="s">
        <v>107</v>
      </c>
      <c r="F86" s="63" t="s">
        <v>87</v>
      </c>
      <c r="G86" s="124">
        <v>17422</v>
      </c>
      <c r="H86" s="42" t="s">
        <v>30</v>
      </c>
      <c r="I86" s="128">
        <v>17494</v>
      </c>
      <c r="J86" s="42" t="s">
        <v>29</v>
      </c>
      <c r="K86" s="68" t="str">
        <f t="shared" si="30"/>
        <v>02/S&gt;2/04</v>
      </c>
      <c r="L86" s="69"/>
      <c r="M86" s="69"/>
      <c r="N86" s="94">
        <v>0.03</v>
      </c>
      <c r="O86" s="94"/>
      <c r="P86" s="94"/>
      <c r="Q86" s="94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140"/>
      <c r="AE86" s="104" t="str">
        <f t="shared" si="31"/>
        <v>02/S&gt;2/04</v>
      </c>
      <c r="AF86" s="69"/>
      <c r="AG86" s="69"/>
      <c r="AH86" s="69"/>
      <c r="AI86" s="94"/>
      <c r="AJ86" s="94"/>
      <c r="AK86" s="94"/>
      <c r="AL86" s="69"/>
      <c r="AM86" s="69"/>
      <c r="AN86" s="94"/>
      <c r="AO86" s="94"/>
      <c r="AP86" s="69"/>
      <c r="AQ86" s="94"/>
      <c r="AR86" s="69"/>
      <c r="AS86" s="24"/>
    </row>
    <row r="87" spans="2:45" ht="12.75" customHeight="1" x14ac:dyDescent="0.2">
      <c r="B87" s="25" t="s">
        <v>273</v>
      </c>
      <c r="D87" s="42">
        <v>345</v>
      </c>
      <c r="E87" s="42" t="s">
        <v>108</v>
      </c>
      <c r="F87" s="63" t="s">
        <v>87</v>
      </c>
      <c r="G87" s="124">
        <v>17626</v>
      </c>
      <c r="H87" s="42" t="s">
        <v>30</v>
      </c>
      <c r="I87" s="128">
        <v>18721</v>
      </c>
      <c r="J87" s="42" t="s">
        <v>31</v>
      </c>
      <c r="K87" s="68" t="str">
        <f t="shared" si="30"/>
        <v>01/NHS/21</v>
      </c>
      <c r="L87" s="69">
        <v>16</v>
      </c>
      <c r="M87" s="69"/>
      <c r="N87" s="94">
        <f>ROUND(1126.923/5280,2)</f>
        <v>0.21</v>
      </c>
      <c r="O87" s="94"/>
      <c r="P87" s="94"/>
      <c r="Q87" s="94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140"/>
      <c r="AE87" s="104" t="str">
        <f t="shared" si="31"/>
        <v>01/NHS/21</v>
      </c>
      <c r="AF87" s="69"/>
      <c r="AG87" s="69"/>
      <c r="AH87" s="69"/>
      <c r="AI87" s="94"/>
      <c r="AJ87" s="94"/>
      <c r="AK87" s="94"/>
      <c r="AL87" s="69"/>
      <c r="AM87" s="69"/>
      <c r="AN87" s="94"/>
      <c r="AO87" s="94"/>
      <c r="AP87" s="69"/>
      <c r="AQ87" s="94"/>
      <c r="AR87" s="69"/>
      <c r="AS87" s="24"/>
    </row>
    <row r="88" spans="2:45" ht="12.75" customHeight="1" x14ac:dyDescent="0.2">
      <c r="B88" s="25" t="s">
        <v>273</v>
      </c>
      <c r="D88" s="42">
        <v>345</v>
      </c>
      <c r="E88" s="42" t="s">
        <v>109</v>
      </c>
      <c r="F88" s="63" t="s">
        <v>87</v>
      </c>
      <c r="G88" s="124">
        <v>17649</v>
      </c>
      <c r="H88" s="134" t="s">
        <v>30</v>
      </c>
      <c r="I88" s="128">
        <v>18663</v>
      </c>
      <c r="J88" s="42" t="s">
        <v>29</v>
      </c>
      <c r="K88" s="68" t="str">
        <f t="shared" si="30"/>
        <v>01/NHS/21</v>
      </c>
      <c r="L88" s="69">
        <v>16</v>
      </c>
      <c r="M88" s="69"/>
      <c r="N88" s="94">
        <f>ROUND(995.761/5280,2)</f>
        <v>0.19</v>
      </c>
      <c r="O88" s="94"/>
      <c r="P88" s="94"/>
      <c r="Q88" s="94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140"/>
      <c r="AE88" s="104" t="str">
        <f t="shared" si="31"/>
        <v>01/NHS/21</v>
      </c>
      <c r="AF88" s="69"/>
      <c r="AG88" s="69"/>
      <c r="AH88" s="69"/>
      <c r="AI88" s="94"/>
      <c r="AJ88" s="94"/>
      <c r="AK88" s="94"/>
      <c r="AL88" s="69"/>
      <c r="AM88" s="69"/>
      <c r="AN88" s="94"/>
      <c r="AO88" s="94"/>
      <c r="AP88" s="69"/>
      <c r="AQ88" s="94"/>
      <c r="AR88" s="69"/>
      <c r="AS88" s="24"/>
    </row>
    <row r="89" spans="2:45" ht="12.75" customHeight="1" x14ac:dyDescent="0.2">
      <c r="B89" s="19" t="s">
        <v>272</v>
      </c>
      <c r="D89" s="42">
        <v>345</v>
      </c>
      <c r="E89" s="42" t="s">
        <v>110</v>
      </c>
      <c r="F89" s="63" t="s">
        <v>87</v>
      </c>
      <c r="G89" s="124">
        <v>17042</v>
      </c>
      <c r="H89" s="42" t="s">
        <v>30</v>
      </c>
      <c r="I89" s="128">
        <v>17518</v>
      </c>
      <c r="J89" s="42" t="s">
        <v>88</v>
      </c>
      <c r="K89" s="68" t="str">
        <f t="shared" ref="K89:K152" si="32">B89</f>
        <v>02/S&gt;2/04</v>
      </c>
      <c r="L89" s="69"/>
      <c r="M89" s="69"/>
      <c r="N89" s="94"/>
      <c r="O89" s="94">
        <f>ROUND(477.387/5280,2)</f>
        <v>0.09</v>
      </c>
      <c r="P89" s="94"/>
      <c r="Q89" s="94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140"/>
      <c r="AE89" s="104" t="str">
        <f t="shared" ref="AE89:AE153" si="33">B89</f>
        <v>02/S&gt;2/04</v>
      </c>
      <c r="AF89" s="69"/>
      <c r="AG89" s="69"/>
      <c r="AH89" s="69"/>
      <c r="AI89" s="94"/>
      <c r="AJ89" s="94"/>
      <c r="AK89" s="94"/>
      <c r="AL89" s="69"/>
      <c r="AM89" s="69"/>
      <c r="AN89" s="94"/>
      <c r="AO89" s="94"/>
      <c r="AP89" s="69"/>
      <c r="AQ89" s="94"/>
      <c r="AR89" s="69"/>
      <c r="AS89" s="24"/>
    </row>
    <row r="90" spans="2:45" ht="12.75" customHeight="1" x14ac:dyDescent="0.2">
      <c r="B90" s="19" t="s">
        <v>272</v>
      </c>
      <c r="D90" s="42">
        <v>345</v>
      </c>
      <c r="E90" s="42" t="s">
        <v>111</v>
      </c>
      <c r="F90" s="63" t="s">
        <v>87</v>
      </c>
      <c r="G90" s="124">
        <v>17042</v>
      </c>
      <c r="H90" s="42" t="s">
        <v>30</v>
      </c>
      <c r="I90" s="128">
        <v>17518</v>
      </c>
      <c r="J90" s="42" t="s">
        <v>29</v>
      </c>
      <c r="K90" s="68" t="str">
        <f t="shared" si="32"/>
        <v>02/S&gt;2/04</v>
      </c>
      <c r="L90" s="69"/>
      <c r="M90" s="69"/>
      <c r="N90" s="94"/>
      <c r="O90" s="94">
        <f>ROUND(477.799/5280,2)</f>
        <v>0.09</v>
      </c>
      <c r="P90" s="94"/>
      <c r="Q90" s="94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140"/>
      <c r="AE90" s="104" t="str">
        <f t="shared" si="33"/>
        <v>02/S&gt;2/04</v>
      </c>
      <c r="AF90" s="69"/>
      <c r="AG90" s="69"/>
      <c r="AH90" s="69"/>
      <c r="AI90" s="94"/>
      <c r="AJ90" s="94"/>
      <c r="AK90" s="94"/>
      <c r="AL90" s="69"/>
      <c r="AM90" s="69"/>
      <c r="AN90" s="94"/>
      <c r="AO90" s="94"/>
      <c r="AP90" s="69"/>
      <c r="AQ90" s="94"/>
      <c r="AR90" s="69"/>
      <c r="AS90" s="24"/>
    </row>
    <row r="91" spans="2:45" ht="12.75" customHeight="1" x14ac:dyDescent="0.2">
      <c r="B91" s="19" t="s">
        <v>272</v>
      </c>
      <c r="D91" s="42">
        <v>345</v>
      </c>
      <c r="E91" s="42" t="s">
        <v>112</v>
      </c>
      <c r="F91" s="63" t="s">
        <v>87</v>
      </c>
      <c r="G91" s="124">
        <v>17003</v>
      </c>
      <c r="H91" s="42" t="s">
        <v>30</v>
      </c>
      <c r="I91" s="128">
        <v>17518</v>
      </c>
      <c r="J91" s="42" t="s">
        <v>31</v>
      </c>
      <c r="K91" s="68" t="str">
        <f t="shared" si="32"/>
        <v>02/S&gt;2/04</v>
      </c>
      <c r="L91" s="69">
        <v>7</v>
      </c>
      <c r="M91" s="69"/>
      <c r="N91" s="94"/>
      <c r="O91" s="94"/>
      <c r="P91" s="94">
        <f>ROUND((I91-G91)/5280,2)</f>
        <v>0.1</v>
      </c>
      <c r="Q91" s="94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140"/>
      <c r="AE91" s="104" t="str">
        <f t="shared" si="33"/>
        <v>02/S&gt;2/04</v>
      </c>
      <c r="AF91" s="69"/>
      <c r="AG91" s="69"/>
      <c r="AH91" s="69"/>
      <c r="AI91" s="94"/>
      <c r="AJ91" s="94"/>
      <c r="AK91" s="94"/>
      <c r="AL91" s="69"/>
      <c r="AM91" s="69"/>
      <c r="AN91" s="94"/>
      <c r="AO91" s="94"/>
      <c r="AP91" s="69"/>
      <c r="AQ91" s="94"/>
      <c r="AR91" s="69"/>
      <c r="AS91" s="24"/>
    </row>
    <row r="92" spans="2:45" ht="12.75" customHeight="1" x14ac:dyDescent="0.2">
      <c r="B92" s="25" t="s">
        <v>273</v>
      </c>
      <c r="D92" s="42">
        <v>345</v>
      </c>
      <c r="E92" s="42" t="s">
        <v>113</v>
      </c>
      <c r="F92" s="63" t="s">
        <v>87</v>
      </c>
      <c r="G92" s="124">
        <v>17626</v>
      </c>
      <c r="H92" s="42" t="s">
        <v>30</v>
      </c>
      <c r="I92" s="128">
        <v>18680</v>
      </c>
      <c r="J92" s="42" t="s">
        <v>31</v>
      </c>
      <c r="K92" s="68" t="str">
        <f t="shared" si="32"/>
        <v>01/NHS/21</v>
      </c>
      <c r="L92" s="69">
        <v>13</v>
      </c>
      <c r="M92" s="69"/>
      <c r="N92" s="94"/>
      <c r="O92" s="94"/>
      <c r="P92" s="94">
        <f>ROUND((I92-G92)/5280,2)</f>
        <v>0.2</v>
      </c>
      <c r="Q92" s="94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140"/>
      <c r="AE92" s="104" t="str">
        <f t="shared" si="33"/>
        <v>01/NHS/21</v>
      </c>
      <c r="AF92" s="69"/>
      <c r="AG92" s="69"/>
      <c r="AH92" s="69"/>
      <c r="AI92" s="94"/>
      <c r="AJ92" s="94"/>
      <c r="AK92" s="94"/>
      <c r="AL92" s="69"/>
      <c r="AM92" s="69"/>
      <c r="AN92" s="94"/>
      <c r="AO92" s="94"/>
      <c r="AP92" s="69"/>
      <c r="AQ92" s="94"/>
      <c r="AR92" s="69"/>
      <c r="AS92" s="24"/>
    </row>
    <row r="93" spans="2:45" ht="12.75" customHeight="1" x14ac:dyDescent="0.2">
      <c r="B93" s="25" t="s">
        <v>273</v>
      </c>
      <c r="D93" s="42">
        <v>345</v>
      </c>
      <c r="E93" s="42" t="s">
        <v>114</v>
      </c>
      <c r="F93" s="63" t="s">
        <v>87</v>
      </c>
      <c r="G93" s="124">
        <v>17626</v>
      </c>
      <c r="H93" s="42" t="s">
        <v>30</v>
      </c>
      <c r="I93" s="128">
        <v>18680</v>
      </c>
      <c r="J93" s="42" t="s">
        <v>29</v>
      </c>
      <c r="K93" s="68" t="str">
        <f t="shared" si="32"/>
        <v>01/NHS/21</v>
      </c>
      <c r="L93" s="69">
        <v>13</v>
      </c>
      <c r="M93" s="69"/>
      <c r="N93" s="94"/>
      <c r="O93" s="94"/>
      <c r="P93" s="94">
        <f>ROUND((I93-G93)/5280,2)</f>
        <v>0.2</v>
      </c>
      <c r="Q93" s="94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140"/>
      <c r="AE93" s="104" t="str">
        <f t="shared" si="33"/>
        <v>01/NHS/21</v>
      </c>
      <c r="AF93" s="69"/>
      <c r="AG93" s="69"/>
      <c r="AH93" s="69"/>
      <c r="AI93" s="94"/>
      <c r="AJ93" s="94"/>
      <c r="AK93" s="94"/>
      <c r="AL93" s="69"/>
      <c r="AM93" s="69"/>
      <c r="AN93" s="94"/>
      <c r="AO93" s="94"/>
      <c r="AP93" s="69"/>
      <c r="AQ93" s="94"/>
      <c r="AR93" s="69"/>
      <c r="AS93" s="24"/>
    </row>
    <row r="94" spans="2:45" ht="12.75" customHeight="1" x14ac:dyDescent="0.2">
      <c r="B94" s="19" t="s">
        <v>272</v>
      </c>
      <c r="D94" s="42">
        <v>345</v>
      </c>
      <c r="E94" s="42" t="s">
        <v>115</v>
      </c>
      <c r="F94" s="63" t="s">
        <v>87</v>
      </c>
      <c r="G94" s="124">
        <v>17518</v>
      </c>
      <c r="H94" s="42"/>
      <c r="I94" s="128"/>
      <c r="J94" s="42" t="s">
        <v>29</v>
      </c>
      <c r="K94" s="68" t="str">
        <f t="shared" si="32"/>
        <v>02/S&gt;2/04</v>
      </c>
      <c r="L94" s="69"/>
      <c r="M94" s="69"/>
      <c r="N94" s="94"/>
      <c r="O94" s="94"/>
      <c r="P94" s="94"/>
      <c r="Q94" s="94"/>
      <c r="R94" s="69"/>
      <c r="S94" s="69">
        <v>36</v>
      </c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140"/>
      <c r="AE94" s="104" t="str">
        <f t="shared" si="33"/>
        <v>02/S&gt;2/04</v>
      </c>
      <c r="AF94" s="69"/>
      <c r="AG94" s="69"/>
      <c r="AH94" s="69"/>
      <c r="AI94" s="94"/>
      <c r="AJ94" s="94"/>
      <c r="AK94" s="94"/>
      <c r="AL94" s="69"/>
      <c r="AM94" s="69"/>
      <c r="AN94" s="94"/>
      <c r="AO94" s="94"/>
      <c r="AP94" s="69"/>
      <c r="AQ94" s="94"/>
      <c r="AR94" s="69"/>
      <c r="AS94" s="24"/>
    </row>
    <row r="95" spans="2:45" ht="12.75" customHeight="1" x14ac:dyDescent="0.2">
      <c r="B95" s="25"/>
      <c r="D95" s="42">
        <v>345</v>
      </c>
      <c r="E95" s="42" t="s">
        <v>116</v>
      </c>
      <c r="F95" s="63" t="s">
        <v>240</v>
      </c>
      <c r="G95" s="124"/>
      <c r="H95" s="134"/>
      <c r="I95" s="128"/>
      <c r="J95" s="42"/>
      <c r="K95" s="68">
        <f t="shared" si="32"/>
        <v>0</v>
      </c>
      <c r="L95" s="69"/>
      <c r="M95" s="69"/>
      <c r="N95" s="94"/>
      <c r="O95" s="94"/>
      <c r="P95" s="94"/>
      <c r="Q95" s="94"/>
      <c r="R95" s="69"/>
      <c r="S95" s="69"/>
      <c r="T95" s="69"/>
      <c r="U95" s="27"/>
      <c r="V95" s="27"/>
      <c r="W95" s="69"/>
      <c r="X95" s="69"/>
      <c r="Y95" s="69"/>
      <c r="Z95" s="27"/>
      <c r="AA95" s="27"/>
      <c r="AB95" s="69"/>
      <c r="AC95" s="69"/>
      <c r="AD95" s="140"/>
      <c r="AE95" s="104">
        <f t="shared" si="33"/>
        <v>0</v>
      </c>
      <c r="AF95" s="27"/>
      <c r="AG95" s="27"/>
      <c r="AH95" s="27"/>
      <c r="AI95" s="94"/>
      <c r="AJ95" s="94"/>
      <c r="AK95" s="94"/>
      <c r="AL95" s="69"/>
      <c r="AM95" s="27"/>
      <c r="AN95" s="94"/>
      <c r="AO95" s="94"/>
      <c r="AP95" s="69"/>
      <c r="AQ95" s="94"/>
      <c r="AR95" s="69"/>
      <c r="AS95" s="24"/>
    </row>
    <row r="96" spans="2:45" ht="12.75" customHeight="1" x14ac:dyDescent="0.2">
      <c r="B96" s="25" t="s">
        <v>273</v>
      </c>
      <c r="D96" s="42">
        <v>345</v>
      </c>
      <c r="E96" s="42" t="s">
        <v>117</v>
      </c>
      <c r="F96" s="63" t="s">
        <v>87</v>
      </c>
      <c r="G96" s="124">
        <v>17570</v>
      </c>
      <c r="H96" s="42" t="s">
        <v>30</v>
      </c>
      <c r="I96" s="128">
        <v>17596</v>
      </c>
      <c r="J96" s="42" t="s">
        <v>31</v>
      </c>
      <c r="K96" s="68" t="str">
        <f t="shared" si="32"/>
        <v>01/NHS/21</v>
      </c>
      <c r="L96" s="69"/>
      <c r="M96" s="69"/>
      <c r="N96" s="94"/>
      <c r="O96" s="94"/>
      <c r="P96" s="110"/>
      <c r="Q96" s="110"/>
      <c r="R96" s="111"/>
      <c r="S96" s="111">
        <v>26</v>
      </c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41"/>
      <c r="AE96" s="104" t="str">
        <f t="shared" si="33"/>
        <v>01/NHS/21</v>
      </c>
      <c r="AF96" s="111"/>
      <c r="AG96" s="111"/>
      <c r="AH96" s="111"/>
      <c r="AI96" s="94"/>
      <c r="AJ96" s="110"/>
      <c r="AK96" s="110"/>
      <c r="AL96" s="111"/>
      <c r="AM96" s="111"/>
      <c r="AN96" s="110"/>
      <c r="AO96" s="110"/>
      <c r="AP96" s="111"/>
      <c r="AQ96" s="110"/>
      <c r="AR96" s="111"/>
      <c r="AS96" s="24"/>
    </row>
    <row r="97" spans="2:45" ht="12.75" customHeight="1" x14ac:dyDescent="0.2">
      <c r="B97" s="25" t="s">
        <v>273</v>
      </c>
      <c r="D97" s="42">
        <v>345</v>
      </c>
      <c r="E97" s="42" t="s">
        <v>118</v>
      </c>
      <c r="F97" s="63" t="s">
        <v>87</v>
      </c>
      <c r="G97" s="124">
        <v>17626</v>
      </c>
      <c r="H97" s="134"/>
      <c r="I97" s="129"/>
      <c r="J97" s="42" t="s">
        <v>88</v>
      </c>
      <c r="K97" s="68" t="str">
        <f t="shared" si="32"/>
        <v>01/NHS/21</v>
      </c>
      <c r="L97" s="48"/>
      <c r="M97" s="48"/>
      <c r="N97" s="137"/>
      <c r="O97" s="94"/>
      <c r="P97" s="94"/>
      <c r="Q97" s="94"/>
      <c r="R97" s="69"/>
      <c r="S97" s="69">
        <v>63</v>
      </c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140"/>
      <c r="AE97" s="104" t="str">
        <f t="shared" si="33"/>
        <v>01/NHS/21</v>
      </c>
      <c r="AF97" s="69"/>
      <c r="AG97" s="69"/>
      <c r="AH97" s="69"/>
      <c r="AI97" s="94"/>
      <c r="AJ97" s="94"/>
      <c r="AK97" s="94"/>
      <c r="AL97" s="69"/>
      <c r="AM97" s="69"/>
      <c r="AN97" s="94"/>
      <c r="AO97" s="94"/>
      <c r="AP97" s="69"/>
      <c r="AQ97" s="94"/>
      <c r="AR97" s="69"/>
      <c r="AS97" s="24"/>
    </row>
    <row r="98" spans="2:45" ht="12.75" customHeight="1" x14ac:dyDescent="0.2">
      <c r="B98" s="19" t="s">
        <v>272</v>
      </c>
      <c r="D98" s="42">
        <v>345</v>
      </c>
      <c r="E98" s="42" t="s">
        <v>119</v>
      </c>
      <c r="F98" s="63" t="s">
        <v>87</v>
      </c>
      <c r="G98" s="124">
        <v>16962</v>
      </c>
      <c r="H98" s="134"/>
      <c r="I98" s="129"/>
      <c r="J98" s="42" t="s">
        <v>31</v>
      </c>
      <c r="K98" s="68" t="str">
        <f t="shared" si="32"/>
        <v>02/S&gt;2/04</v>
      </c>
      <c r="L98" s="48"/>
      <c r="M98" s="48"/>
      <c r="N98" s="137"/>
      <c r="O98" s="94"/>
      <c r="P98" s="94"/>
      <c r="Q98" s="94"/>
      <c r="R98" s="69"/>
      <c r="S98" s="69"/>
      <c r="T98" s="69"/>
      <c r="U98" s="69"/>
      <c r="V98" s="69"/>
      <c r="W98" s="69">
        <v>4</v>
      </c>
      <c r="X98" s="69"/>
      <c r="Y98" s="69"/>
      <c r="Z98" s="69"/>
      <c r="AA98" s="69"/>
      <c r="AB98" s="69"/>
      <c r="AC98" s="69"/>
      <c r="AD98" s="140"/>
      <c r="AE98" s="104" t="str">
        <f t="shared" si="33"/>
        <v>02/S&gt;2/04</v>
      </c>
      <c r="AF98" s="69"/>
      <c r="AG98" s="69"/>
      <c r="AH98" s="69"/>
      <c r="AI98" s="94"/>
      <c r="AJ98" s="94"/>
      <c r="AK98" s="94"/>
      <c r="AL98" s="69"/>
      <c r="AM98" s="69"/>
      <c r="AN98" s="94"/>
      <c r="AO98" s="94"/>
      <c r="AP98" s="69"/>
      <c r="AQ98" s="94"/>
      <c r="AR98" s="69"/>
      <c r="AS98" s="24"/>
    </row>
    <row r="99" spans="2:45" ht="12.75" customHeight="1" x14ac:dyDescent="0.2">
      <c r="B99" s="19" t="s">
        <v>272</v>
      </c>
      <c r="D99" s="42">
        <v>345</v>
      </c>
      <c r="E99" s="42" t="s">
        <v>120</v>
      </c>
      <c r="F99" s="63" t="s">
        <v>87</v>
      </c>
      <c r="G99" s="124">
        <v>17211</v>
      </c>
      <c r="H99" s="134" t="s">
        <v>30</v>
      </c>
      <c r="I99" s="129">
        <v>17214</v>
      </c>
      <c r="J99" s="42" t="s">
        <v>29</v>
      </c>
      <c r="K99" s="68" t="str">
        <f t="shared" si="32"/>
        <v>02/S&gt;2/04</v>
      </c>
      <c r="L99" s="48"/>
      <c r="M99" s="48"/>
      <c r="N99" s="137"/>
      <c r="O99" s="94"/>
      <c r="P99" s="94"/>
      <c r="Q99" s="94"/>
      <c r="R99" s="69"/>
      <c r="S99" s="69"/>
      <c r="T99" s="69"/>
      <c r="U99" s="69"/>
      <c r="V99" s="69"/>
      <c r="W99" s="69">
        <v>3</v>
      </c>
      <c r="X99" s="69"/>
      <c r="Y99" s="69"/>
      <c r="Z99" s="69"/>
      <c r="AA99" s="69"/>
      <c r="AB99" s="69"/>
      <c r="AC99" s="69"/>
      <c r="AD99" s="140"/>
      <c r="AE99" s="104" t="str">
        <f t="shared" si="33"/>
        <v>02/S&gt;2/04</v>
      </c>
      <c r="AF99" s="69"/>
      <c r="AG99" s="69"/>
      <c r="AH99" s="69"/>
      <c r="AI99" s="94"/>
      <c r="AJ99" s="94"/>
      <c r="AK99" s="94"/>
      <c r="AL99" s="69"/>
      <c r="AM99" s="69"/>
      <c r="AN99" s="94"/>
      <c r="AO99" s="94"/>
      <c r="AP99" s="69"/>
      <c r="AQ99" s="94"/>
      <c r="AR99" s="69"/>
      <c r="AS99" s="24"/>
    </row>
    <row r="100" spans="2:45" ht="12.75" customHeight="1" x14ac:dyDescent="0.2">
      <c r="B100" s="19" t="s">
        <v>272</v>
      </c>
      <c r="D100" s="42">
        <v>345</v>
      </c>
      <c r="E100" s="42" t="s">
        <v>121</v>
      </c>
      <c r="F100" s="63" t="s">
        <v>87</v>
      </c>
      <c r="G100" s="124">
        <v>17356</v>
      </c>
      <c r="H100" s="134" t="s">
        <v>30</v>
      </c>
      <c r="I100" s="129">
        <v>17358</v>
      </c>
      <c r="J100" s="42" t="s">
        <v>29</v>
      </c>
      <c r="K100" s="68" t="str">
        <f t="shared" si="32"/>
        <v>02/S&gt;2/04</v>
      </c>
      <c r="L100" s="48"/>
      <c r="M100" s="48"/>
      <c r="N100" s="137"/>
      <c r="O100" s="94"/>
      <c r="P100" s="94"/>
      <c r="Q100" s="94"/>
      <c r="R100" s="69"/>
      <c r="S100" s="69"/>
      <c r="T100" s="69"/>
      <c r="U100" s="69"/>
      <c r="V100" s="69"/>
      <c r="W100" s="69">
        <v>4</v>
      </c>
      <c r="X100" s="69"/>
      <c r="Y100" s="69"/>
      <c r="Z100" s="69"/>
      <c r="AA100" s="69"/>
      <c r="AB100" s="69"/>
      <c r="AC100" s="69"/>
      <c r="AD100" s="140"/>
      <c r="AE100" s="104" t="str">
        <f t="shared" si="33"/>
        <v>02/S&gt;2/04</v>
      </c>
      <c r="AF100" s="69"/>
      <c r="AG100" s="69"/>
      <c r="AH100" s="69"/>
      <c r="AI100" s="94"/>
      <c r="AJ100" s="94"/>
      <c r="AK100" s="94"/>
      <c r="AL100" s="69"/>
      <c r="AM100" s="69"/>
      <c r="AN100" s="94"/>
      <c r="AO100" s="94"/>
      <c r="AP100" s="69"/>
      <c r="AQ100" s="94"/>
      <c r="AR100" s="69"/>
      <c r="AS100" s="24"/>
    </row>
    <row r="101" spans="2:45" ht="12.75" customHeight="1" x14ac:dyDescent="0.2">
      <c r="B101" s="19" t="s">
        <v>272</v>
      </c>
      <c r="D101" s="42">
        <v>345</v>
      </c>
      <c r="E101" s="42" t="s">
        <v>122</v>
      </c>
      <c r="F101" s="63" t="s">
        <v>87</v>
      </c>
      <c r="G101" s="124">
        <v>17510</v>
      </c>
      <c r="H101" s="42"/>
      <c r="I101" s="129"/>
      <c r="J101" s="42" t="s">
        <v>29</v>
      </c>
      <c r="K101" s="68" t="str">
        <f t="shared" si="32"/>
        <v>02/S&gt;2/04</v>
      </c>
      <c r="L101" s="48"/>
      <c r="M101" s="48"/>
      <c r="N101" s="137"/>
      <c r="O101" s="94"/>
      <c r="P101" s="94"/>
      <c r="Q101" s="94"/>
      <c r="R101" s="69"/>
      <c r="S101" s="69"/>
      <c r="T101" s="69"/>
      <c r="U101" s="69"/>
      <c r="V101" s="69"/>
      <c r="W101" s="69">
        <v>3</v>
      </c>
      <c r="X101" s="69"/>
      <c r="Y101" s="69"/>
      <c r="Z101" s="69"/>
      <c r="AA101" s="69"/>
      <c r="AB101" s="69"/>
      <c r="AC101" s="69"/>
      <c r="AD101" s="140"/>
      <c r="AE101" s="104" t="str">
        <f t="shared" si="33"/>
        <v>02/S&gt;2/04</v>
      </c>
      <c r="AF101" s="69"/>
      <c r="AG101" s="69"/>
      <c r="AH101" s="69"/>
      <c r="AI101" s="94"/>
      <c r="AJ101" s="94"/>
      <c r="AK101" s="94"/>
      <c r="AL101" s="69"/>
      <c r="AM101" s="69"/>
      <c r="AN101" s="94"/>
      <c r="AO101" s="94"/>
      <c r="AP101" s="69"/>
      <c r="AQ101" s="94"/>
      <c r="AR101" s="69"/>
      <c r="AS101" s="24"/>
    </row>
    <row r="102" spans="2:45" ht="12.75" customHeight="1" x14ac:dyDescent="0.2">
      <c r="B102" s="25" t="s">
        <v>273</v>
      </c>
      <c r="D102" s="42">
        <v>345</v>
      </c>
      <c r="E102" s="42" t="s">
        <v>123</v>
      </c>
      <c r="F102" s="63" t="s">
        <v>87</v>
      </c>
      <c r="G102" s="124">
        <v>17636</v>
      </c>
      <c r="H102" s="42"/>
      <c r="I102" s="129"/>
      <c r="J102" s="42" t="s">
        <v>88</v>
      </c>
      <c r="K102" s="68" t="str">
        <f t="shared" si="32"/>
        <v>01/NHS/21</v>
      </c>
      <c r="L102" s="48"/>
      <c r="M102" s="48"/>
      <c r="N102" s="137"/>
      <c r="O102" s="94"/>
      <c r="P102" s="94"/>
      <c r="Q102" s="94"/>
      <c r="R102" s="69"/>
      <c r="S102" s="69"/>
      <c r="T102" s="69"/>
      <c r="U102" s="69"/>
      <c r="V102" s="69"/>
      <c r="W102" s="69">
        <v>5</v>
      </c>
      <c r="X102" s="69"/>
      <c r="Y102" s="69"/>
      <c r="Z102" s="69"/>
      <c r="AA102" s="69"/>
      <c r="AB102" s="69"/>
      <c r="AC102" s="69"/>
      <c r="AD102" s="140"/>
      <c r="AE102" s="104" t="str">
        <f t="shared" si="33"/>
        <v>01/NHS/21</v>
      </c>
      <c r="AF102" s="69"/>
      <c r="AG102" s="69"/>
      <c r="AH102" s="69"/>
      <c r="AI102" s="94"/>
      <c r="AJ102" s="94"/>
      <c r="AK102" s="94"/>
      <c r="AL102" s="69"/>
      <c r="AM102" s="69"/>
      <c r="AN102" s="94"/>
      <c r="AO102" s="94"/>
      <c r="AP102" s="69"/>
      <c r="AQ102" s="94"/>
      <c r="AR102" s="69"/>
      <c r="AS102" s="24"/>
    </row>
    <row r="103" spans="2:45" ht="12.75" customHeight="1" x14ac:dyDescent="0.2">
      <c r="B103" s="25" t="s">
        <v>273</v>
      </c>
      <c r="D103" s="42">
        <v>345</v>
      </c>
      <c r="E103" s="42" t="s">
        <v>124</v>
      </c>
      <c r="F103" s="63" t="s">
        <v>87</v>
      </c>
      <c r="G103" s="124">
        <v>17779</v>
      </c>
      <c r="H103" s="134"/>
      <c r="I103" s="129"/>
      <c r="J103" s="42" t="s">
        <v>88</v>
      </c>
      <c r="K103" s="68" t="str">
        <f t="shared" si="32"/>
        <v>01/NHS/21</v>
      </c>
      <c r="L103" s="48"/>
      <c r="M103" s="48"/>
      <c r="N103" s="137"/>
      <c r="O103" s="94"/>
      <c r="P103" s="94"/>
      <c r="Q103" s="94"/>
      <c r="R103" s="69"/>
      <c r="S103" s="69"/>
      <c r="T103" s="69"/>
      <c r="U103" s="69"/>
      <c r="V103" s="69"/>
      <c r="W103" s="69">
        <v>5</v>
      </c>
      <c r="X103" s="69"/>
      <c r="Y103" s="69"/>
      <c r="Z103" s="69"/>
      <c r="AA103" s="69"/>
      <c r="AB103" s="69"/>
      <c r="AC103" s="69"/>
      <c r="AD103" s="140"/>
      <c r="AE103" s="104" t="str">
        <f t="shared" si="33"/>
        <v>01/NHS/21</v>
      </c>
      <c r="AF103" s="69"/>
      <c r="AG103" s="69"/>
      <c r="AH103" s="69"/>
      <c r="AI103" s="94"/>
      <c r="AJ103" s="94"/>
      <c r="AK103" s="94"/>
      <c r="AL103" s="69"/>
      <c r="AM103" s="69"/>
      <c r="AN103" s="94"/>
      <c r="AO103" s="94"/>
      <c r="AP103" s="69"/>
      <c r="AQ103" s="94"/>
      <c r="AR103" s="69"/>
      <c r="AS103" s="24"/>
    </row>
    <row r="104" spans="2:45" ht="12.75" customHeight="1" x14ac:dyDescent="0.2">
      <c r="B104" s="25"/>
      <c r="D104" s="42"/>
      <c r="E104" s="42"/>
      <c r="F104" s="72"/>
      <c r="G104" s="124"/>
      <c r="H104" s="42"/>
      <c r="I104" s="129"/>
      <c r="J104" s="42"/>
      <c r="K104" s="68">
        <f t="shared" si="32"/>
        <v>0</v>
      </c>
      <c r="L104" s="48"/>
      <c r="M104" s="48"/>
      <c r="N104" s="137"/>
      <c r="O104" s="94"/>
      <c r="P104" s="94"/>
      <c r="Q104" s="94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40"/>
      <c r="AE104" s="104">
        <f t="shared" si="33"/>
        <v>0</v>
      </c>
      <c r="AF104" s="69"/>
      <c r="AG104" s="69"/>
      <c r="AH104" s="69"/>
      <c r="AI104" s="94"/>
      <c r="AJ104" s="94"/>
      <c r="AK104" s="94"/>
      <c r="AL104" s="69"/>
      <c r="AM104" s="69"/>
      <c r="AN104" s="94"/>
      <c r="AO104" s="94"/>
      <c r="AP104" s="69"/>
      <c r="AQ104" s="94"/>
      <c r="AR104" s="69"/>
      <c r="AS104" s="24"/>
    </row>
    <row r="105" spans="2:45" ht="12.75" customHeight="1" x14ac:dyDescent="0.2">
      <c r="B105" s="25" t="s">
        <v>273</v>
      </c>
      <c r="D105" s="42">
        <v>346</v>
      </c>
      <c r="E105" s="42" t="s">
        <v>132</v>
      </c>
      <c r="F105" s="63" t="s">
        <v>87</v>
      </c>
      <c r="G105" s="124">
        <v>18287</v>
      </c>
      <c r="H105" s="134" t="s">
        <v>30</v>
      </c>
      <c r="I105" s="129">
        <v>18680</v>
      </c>
      <c r="J105" s="42" t="s">
        <v>29</v>
      </c>
      <c r="K105" s="68" t="str">
        <f t="shared" si="32"/>
        <v>01/NHS/21</v>
      </c>
      <c r="L105" s="48">
        <v>10</v>
      </c>
      <c r="M105" s="48"/>
      <c r="N105" s="137"/>
      <c r="O105" s="94"/>
      <c r="P105" s="94"/>
      <c r="Q105" s="94"/>
      <c r="R105" s="69">
        <v>383</v>
      </c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140"/>
      <c r="AE105" s="104" t="str">
        <f t="shared" si="33"/>
        <v>01/NHS/21</v>
      </c>
      <c r="AF105" s="69"/>
      <c r="AG105" s="69"/>
      <c r="AH105" s="69"/>
      <c r="AI105" s="94"/>
      <c r="AJ105" s="94"/>
      <c r="AK105" s="94"/>
      <c r="AL105" s="69"/>
      <c r="AM105" s="69"/>
      <c r="AN105" s="94"/>
      <c r="AO105" s="94"/>
      <c r="AP105" s="69"/>
      <c r="AQ105" s="94"/>
      <c r="AR105" s="69"/>
      <c r="AS105" s="24"/>
    </row>
    <row r="106" spans="2:45" ht="12.75" customHeight="1" x14ac:dyDescent="0.2">
      <c r="B106" s="25" t="s">
        <v>273</v>
      </c>
      <c r="D106" s="42">
        <v>346</v>
      </c>
      <c r="E106" s="42" t="s">
        <v>133</v>
      </c>
      <c r="F106" s="63" t="s">
        <v>87</v>
      </c>
      <c r="G106" s="124">
        <v>18304</v>
      </c>
      <c r="H106" s="134" t="s">
        <v>30</v>
      </c>
      <c r="I106" s="129">
        <v>18680</v>
      </c>
      <c r="J106" s="42" t="s">
        <v>29</v>
      </c>
      <c r="K106" s="68" t="str">
        <f t="shared" si="32"/>
        <v>01/NHS/21</v>
      </c>
      <c r="L106" s="48">
        <v>9</v>
      </c>
      <c r="M106" s="48"/>
      <c r="N106" s="137"/>
      <c r="O106" s="94"/>
      <c r="P106" s="94"/>
      <c r="Q106" s="94"/>
      <c r="R106" s="69">
        <v>359</v>
      </c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140"/>
      <c r="AE106" s="104" t="str">
        <f t="shared" si="33"/>
        <v>01/NHS/21</v>
      </c>
      <c r="AF106" s="69"/>
      <c r="AG106" s="69"/>
      <c r="AH106" s="69"/>
      <c r="AI106" s="94"/>
      <c r="AJ106" s="94"/>
      <c r="AK106" s="94"/>
      <c r="AL106" s="69"/>
      <c r="AM106" s="69"/>
      <c r="AN106" s="94"/>
      <c r="AO106" s="94"/>
      <c r="AP106" s="69"/>
      <c r="AQ106" s="94"/>
      <c r="AR106" s="69"/>
      <c r="AS106" s="24"/>
    </row>
    <row r="107" spans="2:45" ht="12.75" customHeight="1" x14ac:dyDescent="0.2">
      <c r="B107" s="25" t="s">
        <v>273</v>
      </c>
      <c r="D107" s="42">
        <v>346</v>
      </c>
      <c r="E107" s="42" t="s">
        <v>134</v>
      </c>
      <c r="F107" s="63" t="s">
        <v>87</v>
      </c>
      <c r="G107" s="124">
        <v>18342</v>
      </c>
      <c r="H107" s="134" t="s">
        <v>30</v>
      </c>
      <c r="I107" s="129">
        <v>18680</v>
      </c>
      <c r="J107" s="42" t="s">
        <v>29</v>
      </c>
      <c r="K107" s="68" t="str">
        <f t="shared" si="32"/>
        <v>01/NHS/21</v>
      </c>
      <c r="L107" s="48">
        <v>8</v>
      </c>
      <c r="M107" s="48"/>
      <c r="N107" s="137"/>
      <c r="O107" s="94"/>
      <c r="P107" s="94"/>
      <c r="Q107" s="94"/>
      <c r="R107" s="69">
        <v>332</v>
      </c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140"/>
      <c r="AE107" s="104" t="str">
        <f t="shared" si="33"/>
        <v>01/NHS/21</v>
      </c>
      <c r="AF107" s="69"/>
      <c r="AG107" s="69"/>
      <c r="AH107" s="69"/>
      <c r="AI107" s="94"/>
      <c r="AJ107" s="94"/>
      <c r="AK107" s="94"/>
      <c r="AL107" s="69"/>
      <c r="AM107" s="69"/>
      <c r="AN107" s="94"/>
      <c r="AO107" s="94"/>
      <c r="AP107" s="69"/>
      <c r="AQ107" s="94"/>
      <c r="AR107" s="69"/>
      <c r="AS107" s="24"/>
    </row>
    <row r="108" spans="2:45" ht="12.75" customHeight="1" x14ac:dyDescent="0.2">
      <c r="B108" s="25" t="s">
        <v>273</v>
      </c>
      <c r="D108" s="42">
        <v>346</v>
      </c>
      <c r="E108" s="42" t="s">
        <v>135</v>
      </c>
      <c r="F108" s="63" t="s">
        <v>87</v>
      </c>
      <c r="G108" s="124">
        <v>18852</v>
      </c>
      <c r="H108" s="42" t="s">
        <v>30</v>
      </c>
      <c r="I108" s="129">
        <v>18975</v>
      </c>
      <c r="J108" s="42" t="s">
        <v>31</v>
      </c>
      <c r="K108" s="68" t="str">
        <f t="shared" si="32"/>
        <v>01/NHS/21</v>
      </c>
      <c r="L108" s="48">
        <v>3</v>
      </c>
      <c r="M108" s="48"/>
      <c r="N108" s="137"/>
      <c r="O108" s="94"/>
      <c r="P108" s="94"/>
      <c r="Q108" s="94"/>
      <c r="R108" s="69">
        <v>126</v>
      </c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140"/>
      <c r="AE108" s="104" t="str">
        <f t="shared" si="33"/>
        <v>01/NHS/21</v>
      </c>
      <c r="AF108" s="69"/>
      <c r="AG108" s="69"/>
      <c r="AH108" s="69"/>
      <c r="AI108" s="94"/>
      <c r="AJ108" s="94"/>
      <c r="AK108" s="94"/>
      <c r="AL108" s="69"/>
      <c r="AM108" s="69"/>
      <c r="AN108" s="94"/>
      <c r="AO108" s="94"/>
      <c r="AP108" s="69"/>
      <c r="AQ108" s="94"/>
      <c r="AR108" s="69"/>
      <c r="AS108" s="24"/>
    </row>
    <row r="109" spans="2:45" ht="12.75" customHeight="1" x14ac:dyDescent="0.2">
      <c r="B109" s="25" t="s">
        <v>273</v>
      </c>
      <c r="D109" s="42">
        <v>346</v>
      </c>
      <c r="E109" s="42" t="s">
        <v>136</v>
      </c>
      <c r="F109" s="63" t="s">
        <v>87</v>
      </c>
      <c r="G109" s="124">
        <v>18852</v>
      </c>
      <c r="H109" s="42" t="s">
        <v>30</v>
      </c>
      <c r="I109" s="129">
        <v>19226</v>
      </c>
      <c r="J109" s="42" t="s">
        <v>31</v>
      </c>
      <c r="K109" s="68" t="str">
        <f t="shared" si="32"/>
        <v>01/NHS/21</v>
      </c>
      <c r="L109" s="48">
        <v>9</v>
      </c>
      <c r="M109" s="48"/>
      <c r="N109" s="137"/>
      <c r="O109" s="94"/>
      <c r="P109" s="94"/>
      <c r="Q109" s="94"/>
      <c r="R109" s="69">
        <v>374</v>
      </c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140"/>
      <c r="AE109" s="104" t="str">
        <f t="shared" si="33"/>
        <v>01/NHS/21</v>
      </c>
      <c r="AF109" s="69"/>
      <c r="AG109" s="69"/>
      <c r="AH109" s="69"/>
      <c r="AI109" s="94"/>
      <c r="AJ109" s="94"/>
      <c r="AK109" s="94"/>
      <c r="AL109" s="69"/>
      <c r="AM109" s="69"/>
      <c r="AN109" s="94"/>
      <c r="AO109" s="94"/>
      <c r="AP109" s="69"/>
      <c r="AQ109" s="94"/>
      <c r="AR109" s="69"/>
      <c r="AS109" s="24"/>
    </row>
    <row r="110" spans="2:45" ht="12.75" customHeight="1" x14ac:dyDescent="0.2">
      <c r="B110" s="25" t="s">
        <v>273</v>
      </c>
      <c r="D110" s="42">
        <v>346</v>
      </c>
      <c r="E110" s="42" t="s">
        <v>137</v>
      </c>
      <c r="F110" s="63" t="s">
        <v>87</v>
      </c>
      <c r="G110" s="124">
        <v>18852</v>
      </c>
      <c r="H110" s="42" t="s">
        <v>30</v>
      </c>
      <c r="I110" s="129">
        <v>19115</v>
      </c>
      <c r="J110" s="42" t="s">
        <v>88</v>
      </c>
      <c r="K110" s="68" t="str">
        <f t="shared" si="32"/>
        <v>01/NHS/21</v>
      </c>
      <c r="L110" s="48">
        <v>7</v>
      </c>
      <c r="M110" s="48"/>
      <c r="N110" s="137"/>
      <c r="O110" s="94"/>
      <c r="P110" s="94"/>
      <c r="Q110" s="94"/>
      <c r="R110" s="69">
        <v>263</v>
      </c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140"/>
      <c r="AE110" s="104" t="str">
        <f t="shared" si="33"/>
        <v>01/NHS/21</v>
      </c>
      <c r="AF110" s="69"/>
      <c r="AG110" s="69"/>
      <c r="AH110" s="69"/>
      <c r="AI110" s="94"/>
      <c r="AJ110" s="94"/>
      <c r="AK110" s="94"/>
      <c r="AL110" s="69"/>
      <c r="AM110" s="69"/>
      <c r="AN110" s="94"/>
      <c r="AO110" s="94"/>
      <c r="AP110" s="69"/>
      <c r="AQ110" s="94"/>
      <c r="AR110" s="69"/>
      <c r="AS110" s="24"/>
    </row>
    <row r="111" spans="2:45" ht="12.75" customHeight="1" x14ac:dyDescent="0.2">
      <c r="B111" s="25" t="s">
        <v>273</v>
      </c>
      <c r="D111" s="42">
        <v>346</v>
      </c>
      <c r="E111" s="42" t="s">
        <v>138</v>
      </c>
      <c r="F111" s="63" t="s">
        <v>87</v>
      </c>
      <c r="G111" s="124">
        <v>18852</v>
      </c>
      <c r="H111" s="42" t="s">
        <v>30</v>
      </c>
      <c r="I111" s="129">
        <v>19809</v>
      </c>
      <c r="J111" s="42" t="s">
        <v>88</v>
      </c>
      <c r="K111" s="68" t="str">
        <f t="shared" si="32"/>
        <v>01/NHS/21</v>
      </c>
      <c r="L111" s="48">
        <v>12</v>
      </c>
      <c r="M111" s="48">
        <v>6</v>
      </c>
      <c r="N111" s="137"/>
      <c r="O111" s="94"/>
      <c r="P111" s="94"/>
      <c r="Q111" s="94">
        <f>ROUND((I111-G111)/5280,2)</f>
        <v>0.18</v>
      </c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140"/>
      <c r="AE111" s="104" t="str">
        <f t="shared" si="33"/>
        <v>01/NHS/21</v>
      </c>
      <c r="AF111" s="69"/>
      <c r="AG111" s="69"/>
      <c r="AH111" s="69"/>
      <c r="AI111" s="94"/>
      <c r="AJ111" s="94"/>
      <c r="AK111" s="94"/>
      <c r="AL111" s="69"/>
      <c r="AM111" s="69"/>
      <c r="AN111" s="94"/>
      <c r="AO111" s="94"/>
      <c r="AP111" s="69"/>
      <c r="AQ111" s="94"/>
      <c r="AR111" s="69"/>
      <c r="AS111" s="24"/>
    </row>
    <row r="112" spans="2:45" ht="12.75" customHeight="1" x14ac:dyDescent="0.2">
      <c r="B112" s="19" t="s">
        <v>272</v>
      </c>
      <c r="D112" s="42">
        <v>346</v>
      </c>
      <c r="E112" s="42" t="s">
        <v>278</v>
      </c>
      <c r="F112" s="63" t="s">
        <v>87</v>
      </c>
      <c r="G112" s="124" t="s">
        <v>284</v>
      </c>
      <c r="H112" s="42" t="s">
        <v>30</v>
      </c>
      <c r="I112" s="129" t="s">
        <v>285</v>
      </c>
      <c r="J112" s="42" t="s">
        <v>29</v>
      </c>
      <c r="K112" s="68" t="str">
        <f t="shared" si="32"/>
        <v>02/S&gt;2/04</v>
      </c>
      <c r="L112" s="48"/>
      <c r="M112" s="48"/>
      <c r="N112" s="137"/>
      <c r="O112" s="94"/>
      <c r="P112" s="94"/>
      <c r="Q112" s="94"/>
      <c r="R112" s="69"/>
      <c r="S112" s="69"/>
      <c r="T112" s="69"/>
      <c r="U112" s="69"/>
      <c r="V112" s="69">
        <v>13</v>
      </c>
      <c r="W112" s="69"/>
      <c r="X112" s="69"/>
      <c r="Y112" s="69"/>
      <c r="Z112" s="69"/>
      <c r="AA112" s="69"/>
      <c r="AB112" s="69"/>
      <c r="AC112" s="69"/>
      <c r="AD112" s="140"/>
      <c r="AE112" s="104" t="str">
        <f t="shared" ref="AE112" si="34">B112</f>
        <v>02/S&gt;2/04</v>
      </c>
      <c r="AF112" s="69"/>
      <c r="AG112" s="69"/>
      <c r="AH112" s="69"/>
      <c r="AI112" s="94"/>
      <c r="AJ112" s="94"/>
      <c r="AK112" s="94"/>
      <c r="AL112" s="69"/>
      <c r="AM112" s="69"/>
      <c r="AN112" s="94"/>
      <c r="AO112" s="94"/>
      <c r="AP112" s="69"/>
      <c r="AQ112" s="94"/>
      <c r="AR112" s="69"/>
      <c r="AS112" s="24"/>
    </row>
    <row r="113" spans="2:45" ht="12.75" customHeight="1" x14ac:dyDescent="0.2">
      <c r="B113" s="25" t="s">
        <v>273</v>
      </c>
      <c r="D113" s="42">
        <v>346</v>
      </c>
      <c r="E113" s="42" t="s">
        <v>277</v>
      </c>
      <c r="F113" s="63" t="s">
        <v>87</v>
      </c>
      <c r="G113" s="124">
        <v>18852</v>
      </c>
      <c r="H113" s="42" t="s">
        <v>30</v>
      </c>
      <c r="I113" s="129">
        <v>19115</v>
      </c>
      <c r="J113" s="42" t="s">
        <v>29</v>
      </c>
      <c r="K113" s="68" t="str">
        <f t="shared" si="32"/>
        <v>01/NHS/21</v>
      </c>
      <c r="L113" s="48"/>
      <c r="M113" s="48"/>
      <c r="N113" s="137"/>
      <c r="O113" s="94"/>
      <c r="P113" s="94"/>
      <c r="Q113" s="94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140"/>
      <c r="AE113" s="104" t="str">
        <f t="shared" si="33"/>
        <v>01/NHS/21</v>
      </c>
      <c r="AF113" s="69">
        <v>37</v>
      </c>
      <c r="AG113" s="69"/>
      <c r="AH113" s="69"/>
      <c r="AI113" s="94"/>
      <c r="AJ113" s="94"/>
      <c r="AK113" s="94"/>
      <c r="AL113" s="69"/>
      <c r="AM113" s="69"/>
      <c r="AN113" s="94"/>
      <c r="AO113" s="94"/>
      <c r="AP113" s="69"/>
      <c r="AQ113" s="94"/>
      <c r="AR113" s="69"/>
      <c r="AS113" s="24"/>
    </row>
    <row r="114" spans="2:45" ht="12.75" customHeight="1" x14ac:dyDescent="0.2">
      <c r="B114" s="25" t="s">
        <v>273</v>
      </c>
      <c r="D114" s="42">
        <v>346</v>
      </c>
      <c r="E114" s="42" t="s">
        <v>145</v>
      </c>
      <c r="F114" s="63" t="s">
        <v>87</v>
      </c>
      <c r="G114" s="124">
        <v>18843</v>
      </c>
      <c r="H114" s="134"/>
      <c r="I114" s="129"/>
      <c r="J114" s="42" t="s">
        <v>88</v>
      </c>
      <c r="K114" s="68" t="str">
        <f t="shared" si="32"/>
        <v>01/NHS/21</v>
      </c>
      <c r="L114" s="48"/>
      <c r="M114" s="48"/>
      <c r="N114" s="137"/>
      <c r="O114" s="94"/>
      <c r="P114" s="94"/>
      <c r="Q114" s="94"/>
      <c r="R114" s="69"/>
      <c r="S114" s="69"/>
      <c r="T114" s="69">
        <v>200</v>
      </c>
      <c r="U114" s="69"/>
      <c r="V114" s="69"/>
      <c r="W114" s="69"/>
      <c r="X114" s="69"/>
      <c r="Y114" s="69"/>
      <c r="Z114" s="69"/>
      <c r="AA114" s="69"/>
      <c r="AB114" s="69"/>
      <c r="AC114" s="69"/>
      <c r="AD114" s="140"/>
      <c r="AE114" s="104" t="str">
        <f t="shared" si="33"/>
        <v>01/NHS/21</v>
      </c>
      <c r="AF114" s="69"/>
      <c r="AG114" s="69"/>
      <c r="AH114" s="69"/>
      <c r="AI114" s="94"/>
      <c r="AJ114" s="94"/>
      <c r="AK114" s="94"/>
      <c r="AL114" s="69"/>
      <c r="AM114" s="69"/>
      <c r="AN114" s="94"/>
      <c r="AO114" s="94"/>
      <c r="AP114" s="69"/>
      <c r="AQ114" s="94"/>
      <c r="AR114" s="69"/>
      <c r="AS114" s="24"/>
    </row>
    <row r="115" spans="2:45" ht="12.75" customHeight="1" x14ac:dyDescent="0.2">
      <c r="B115" s="25" t="s">
        <v>273</v>
      </c>
      <c r="D115" s="42">
        <v>346</v>
      </c>
      <c r="E115" s="42" t="s">
        <v>139</v>
      </c>
      <c r="F115" s="63" t="s">
        <v>87</v>
      </c>
      <c r="G115" s="124">
        <v>18680</v>
      </c>
      <c r="H115" s="42" t="s">
        <v>30</v>
      </c>
      <c r="I115" s="129">
        <v>18731</v>
      </c>
      <c r="J115" s="42" t="s">
        <v>31</v>
      </c>
      <c r="K115" s="68" t="str">
        <f t="shared" si="32"/>
        <v>01/NHS/21</v>
      </c>
      <c r="L115" s="48"/>
      <c r="M115" s="48"/>
      <c r="N115" s="137"/>
      <c r="O115" s="94"/>
      <c r="P115" s="94"/>
      <c r="Q115" s="94"/>
      <c r="R115" s="69"/>
      <c r="S115" s="69"/>
      <c r="T115" s="69"/>
      <c r="U115" s="69"/>
      <c r="V115" s="69"/>
      <c r="W115" s="69"/>
      <c r="X115" s="69"/>
      <c r="Y115" s="69">
        <v>66</v>
      </c>
      <c r="Z115" s="69"/>
      <c r="AA115" s="69"/>
      <c r="AB115" s="69"/>
      <c r="AC115" s="69"/>
      <c r="AD115" s="140"/>
      <c r="AE115" s="104" t="str">
        <f t="shared" si="33"/>
        <v>01/NHS/21</v>
      </c>
      <c r="AF115" s="69"/>
      <c r="AG115" s="69"/>
      <c r="AH115" s="69"/>
      <c r="AI115" s="94"/>
      <c r="AJ115" s="94"/>
      <c r="AK115" s="94"/>
      <c r="AL115" s="69"/>
      <c r="AM115" s="69"/>
      <c r="AN115" s="94"/>
      <c r="AO115" s="94"/>
      <c r="AP115" s="69"/>
      <c r="AQ115" s="94"/>
      <c r="AR115" s="69"/>
      <c r="AS115" s="24"/>
    </row>
    <row r="116" spans="2:45" ht="12.75" customHeight="1" x14ac:dyDescent="0.2">
      <c r="B116" s="25" t="s">
        <v>273</v>
      </c>
      <c r="D116" s="42">
        <v>346</v>
      </c>
      <c r="E116" s="42" t="s">
        <v>140</v>
      </c>
      <c r="F116" s="63" t="s">
        <v>87</v>
      </c>
      <c r="G116" s="124">
        <v>18680</v>
      </c>
      <c r="H116" s="42" t="s">
        <v>30</v>
      </c>
      <c r="I116" s="129">
        <v>18852</v>
      </c>
      <c r="J116" s="42" t="s">
        <v>31</v>
      </c>
      <c r="K116" s="68" t="str">
        <f t="shared" si="32"/>
        <v>01/NHS/21</v>
      </c>
      <c r="L116" s="48"/>
      <c r="M116" s="48"/>
      <c r="N116" s="137"/>
      <c r="O116" s="94"/>
      <c r="P116" s="94"/>
      <c r="Q116" s="94"/>
      <c r="R116" s="69"/>
      <c r="S116" s="69"/>
      <c r="T116" s="69"/>
      <c r="U116" s="69"/>
      <c r="V116" s="69"/>
      <c r="W116" s="69"/>
      <c r="X116" s="69"/>
      <c r="Y116" s="69">
        <v>160</v>
      </c>
      <c r="Z116" s="69"/>
      <c r="AA116" s="69"/>
      <c r="AB116" s="69"/>
      <c r="AC116" s="69"/>
      <c r="AD116" s="140"/>
      <c r="AE116" s="104" t="str">
        <f t="shared" si="33"/>
        <v>01/NHS/21</v>
      </c>
      <c r="AF116" s="69"/>
      <c r="AG116" s="69"/>
      <c r="AH116" s="69"/>
      <c r="AI116" s="94"/>
      <c r="AJ116" s="94"/>
      <c r="AK116" s="94"/>
      <c r="AL116" s="69"/>
      <c r="AM116" s="69"/>
      <c r="AN116" s="94"/>
      <c r="AO116" s="94"/>
      <c r="AP116" s="69"/>
      <c r="AQ116" s="94"/>
      <c r="AR116" s="69"/>
      <c r="AS116" s="24"/>
    </row>
    <row r="117" spans="2:45" ht="12.75" customHeight="1" x14ac:dyDescent="0.2">
      <c r="B117" s="25" t="s">
        <v>273</v>
      </c>
      <c r="D117" s="42">
        <v>346</v>
      </c>
      <c r="E117" s="42" t="s">
        <v>141</v>
      </c>
      <c r="F117" s="63" t="s">
        <v>87</v>
      </c>
      <c r="G117" s="124">
        <v>18680</v>
      </c>
      <c r="H117" s="42" t="s">
        <v>30</v>
      </c>
      <c r="I117" s="129">
        <v>18767</v>
      </c>
      <c r="J117" s="42" t="s">
        <v>88</v>
      </c>
      <c r="K117" s="68" t="str">
        <f t="shared" si="32"/>
        <v>01/NHS/21</v>
      </c>
      <c r="L117" s="48"/>
      <c r="M117" s="48"/>
      <c r="N117" s="137"/>
      <c r="O117" s="94"/>
      <c r="P117" s="94"/>
      <c r="Q117" s="94"/>
      <c r="R117" s="69"/>
      <c r="S117" s="69"/>
      <c r="T117" s="69"/>
      <c r="U117" s="69"/>
      <c r="V117" s="69"/>
      <c r="W117" s="69"/>
      <c r="X117" s="69"/>
      <c r="Y117" s="69">
        <v>140</v>
      </c>
      <c r="Z117" s="69"/>
      <c r="AA117" s="69"/>
      <c r="AB117" s="69"/>
      <c r="AC117" s="69"/>
      <c r="AD117" s="140"/>
      <c r="AE117" s="104" t="str">
        <f t="shared" si="33"/>
        <v>01/NHS/21</v>
      </c>
      <c r="AF117" s="69"/>
      <c r="AG117" s="69"/>
      <c r="AH117" s="69"/>
      <c r="AI117" s="94"/>
      <c r="AJ117" s="94"/>
      <c r="AK117" s="94"/>
      <c r="AL117" s="69"/>
      <c r="AM117" s="69"/>
      <c r="AN117" s="94"/>
      <c r="AO117" s="94"/>
      <c r="AP117" s="69"/>
      <c r="AQ117" s="94"/>
      <c r="AR117" s="69"/>
      <c r="AS117" s="24"/>
    </row>
    <row r="118" spans="2:45" ht="12.75" customHeight="1" x14ac:dyDescent="0.2">
      <c r="B118" s="25" t="s">
        <v>273</v>
      </c>
      <c r="D118" s="42">
        <v>346</v>
      </c>
      <c r="E118" s="42" t="s">
        <v>142</v>
      </c>
      <c r="F118" s="63" t="s">
        <v>87</v>
      </c>
      <c r="G118" s="124">
        <v>18680</v>
      </c>
      <c r="H118" s="134" t="s">
        <v>30</v>
      </c>
      <c r="I118" s="129">
        <v>18796</v>
      </c>
      <c r="J118" s="42" t="s">
        <v>88</v>
      </c>
      <c r="K118" s="68" t="str">
        <f t="shared" si="32"/>
        <v>01/NHS/21</v>
      </c>
      <c r="L118" s="48"/>
      <c r="M118" s="48"/>
      <c r="N118" s="137"/>
      <c r="O118" s="94"/>
      <c r="P118" s="94"/>
      <c r="Q118" s="94"/>
      <c r="R118" s="69"/>
      <c r="S118" s="69"/>
      <c r="T118" s="69"/>
      <c r="U118" s="69"/>
      <c r="V118" s="69"/>
      <c r="W118" s="69"/>
      <c r="X118" s="69"/>
      <c r="Y118" s="69">
        <v>139</v>
      </c>
      <c r="Z118" s="69"/>
      <c r="AA118" s="69"/>
      <c r="AB118" s="69"/>
      <c r="AC118" s="69"/>
      <c r="AD118" s="140"/>
      <c r="AE118" s="104" t="str">
        <f t="shared" si="33"/>
        <v>01/NHS/21</v>
      </c>
      <c r="AF118" s="69"/>
      <c r="AG118" s="69"/>
      <c r="AH118" s="69"/>
      <c r="AI118" s="94"/>
      <c r="AJ118" s="94"/>
      <c r="AK118" s="94"/>
      <c r="AL118" s="69"/>
      <c r="AM118" s="69"/>
      <c r="AN118" s="94"/>
      <c r="AO118" s="94"/>
      <c r="AP118" s="69"/>
      <c r="AQ118" s="94"/>
      <c r="AR118" s="69"/>
      <c r="AS118" s="24"/>
    </row>
    <row r="119" spans="2:45" ht="12.75" customHeight="1" x14ac:dyDescent="0.2">
      <c r="B119" s="25" t="s">
        <v>273</v>
      </c>
      <c r="D119" s="42">
        <v>346</v>
      </c>
      <c r="E119" s="42" t="s">
        <v>143</v>
      </c>
      <c r="F119" s="63" t="s">
        <v>87</v>
      </c>
      <c r="G119" s="124">
        <v>18680</v>
      </c>
      <c r="H119" s="134" t="s">
        <v>30</v>
      </c>
      <c r="I119" s="129">
        <v>18852</v>
      </c>
      <c r="J119" s="42" t="s">
        <v>29</v>
      </c>
      <c r="K119" s="68" t="str">
        <f t="shared" si="32"/>
        <v>01/NHS/21</v>
      </c>
      <c r="L119" s="48"/>
      <c r="M119" s="48"/>
      <c r="N119" s="137"/>
      <c r="O119" s="94"/>
      <c r="P119" s="94"/>
      <c r="Q119" s="94"/>
      <c r="R119" s="69"/>
      <c r="S119" s="69"/>
      <c r="T119" s="69"/>
      <c r="U119" s="69"/>
      <c r="V119" s="69"/>
      <c r="W119" s="69"/>
      <c r="X119" s="69"/>
      <c r="Y119" s="69">
        <v>151</v>
      </c>
      <c r="Z119" s="69"/>
      <c r="AA119" s="69"/>
      <c r="AB119" s="69"/>
      <c r="AC119" s="69"/>
      <c r="AD119" s="140"/>
      <c r="AE119" s="104" t="str">
        <f t="shared" si="33"/>
        <v>01/NHS/21</v>
      </c>
      <c r="AF119" s="69"/>
      <c r="AG119" s="69"/>
      <c r="AH119" s="69"/>
      <c r="AI119" s="94"/>
      <c r="AJ119" s="94"/>
      <c r="AK119" s="94"/>
      <c r="AL119" s="69"/>
      <c r="AM119" s="69"/>
      <c r="AN119" s="94"/>
      <c r="AO119" s="94"/>
      <c r="AP119" s="69"/>
      <c r="AQ119" s="94"/>
      <c r="AR119" s="69"/>
      <c r="AS119" s="24"/>
    </row>
    <row r="120" spans="2:45" ht="12.75" customHeight="1" x14ac:dyDescent="0.2">
      <c r="B120" s="25" t="s">
        <v>273</v>
      </c>
      <c r="D120" s="42">
        <v>346</v>
      </c>
      <c r="E120" s="42" t="s">
        <v>144</v>
      </c>
      <c r="F120" s="63" t="s">
        <v>87</v>
      </c>
      <c r="G120" s="124">
        <v>18794</v>
      </c>
      <c r="H120" s="42" t="s">
        <v>30</v>
      </c>
      <c r="I120" s="129">
        <v>18796</v>
      </c>
      <c r="J120" s="42" t="s">
        <v>88</v>
      </c>
      <c r="K120" s="68" t="str">
        <f t="shared" si="32"/>
        <v>01/NHS/21</v>
      </c>
      <c r="L120" s="48"/>
      <c r="M120" s="48"/>
      <c r="N120" s="137"/>
      <c r="O120" s="94"/>
      <c r="P120" s="94"/>
      <c r="Q120" s="94"/>
      <c r="R120" s="69"/>
      <c r="S120" s="69"/>
      <c r="T120" s="69"/>
      <c r="U120" s="69"/>
      <c r="V120" s="69"/>
      <c r="W120" s="69"/>
      <c r="X120" s="69"/>
      <c r="Y120" s="69">
        <v>127</v>
      </c>
      <c r="Z120" s="69"/>
      <c r="AA120" s="69"/>
      <c r="AB120" s="69"/>
      <c r="AC120" s="69"/>
      <c r="AD120" s="140"/>
      <c r="AE120" s="104" t="str">
        <f t="shared" si="33"/>
        <v>01/NHS/21</v>
      </c>
      <c r="AF120" s="69"/>
      <c r="AG120" s="69"/>
      <c r="AH120" s="69"/>
      <c r="AI120" s="94"/>
      <c r="AJ120" s="94"/>
      <c r="AK120" s="94"/>
      <c r="AL120" s="69"/>
      <c r="AM120" s="69"/>
      <c r="AN120" s="94"/>
      <c r="AO120" s="94"/>
      <c r="AP120" s="69"/>
      <c r="AQ120" s="94"/>
      <c r="AR120" s="69"/>
      <c r="AS120" s="24"/>
    </row>
    <row r="121" spans="2:45" ht="12.75" customHeight="1" x14ac:dyDescent="0.2">
      <c r="B121" s="25" t="s">
        <v>273</v>
      </c>
      <c r="D121" s="42">
        <v>346</v>
      </c>
      <c r="E121" s="42" t="s">
        <v>146</v>
      </c>
      <c r="F121" s="63" t="s">
        <v>87</v>
      </c>
      <c r="G121" s="124">
        <v>18810</v>
      </c>
      <c r="H121" s="42" t="s">
        <v>30</v>
      </c>
      <c r="I121" s="129">
        <v>19809</v>
      </c>
      <c r="J121" s="42" t="s">
        <v>31</v>
      </c>
      <c r="K121" s="68" t="str">
        <f t="shared" si="32"/>
        <v>01/NHS/21</v>
      </c>
      <c r="L121" s="48"/>
      <c r="M121" s="48"/>
      <c r="N121" s="137">
        <v>0.2</v>
      </c>
      <c r="O121" s="94"/>
      <c r="P121" s="94"/>
      <c r="Q121" s="94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140"/>
      <c r="AE121" s="104" t="str">
        <f t="shared" si="33"/>
        <v>01/NHS/21</v>
      </c>
      <c r="AF121" s="69"/>
      <c r="AG121" s="69"/>
      <c r="AH121" s="69"/>
      <c r="AI121" s="94"/>
      <c r="AJ121" s="94"/>
      <c r="AK121" s="94"/>
      <c r="AL121" s="69"/>
      <c r="AM121" s="69"/>
      <c r="AN121" s="94"/>
      <c r="AO121" s="94"/>
      <c r="AP121" s="69"/>
      <c r="AQ121" s="94"/>
      <c r="AR121" s="69"/>
      <c r="AS121" s="24"/>
    </row>
    <row r="122" spans="2:45" ht="12.75" customHeight="1" x14ac:dyDescent="0.2">
      <c r="B122" s="25" t="s">
        <v>273</v>
      </c>
      <c r="D122" s="42">
        <v>346</v>
      </c>
      <c r="E122" s="42" t="s">
        <v>149</v>
      </c>
      <c r="F122" s="63" t="s">
        <v>87</v>
      </c>
      <c r="G122" s="124">
        <v>18821</v>
      </c>
      <c r="H122" s="42" t="s">
        <v>30</v>
      </c>
      <c r="I122" s="129">
        <v>19809</v>
      </c>
      <c r="J122" s="42" t="s">
        <v>29</v>
      </c>
      <c r="K122" s="68" t="str">
        <f t="shared" si="32"/>
        <v>01/NHS/21</v>
      </c>
      <c r="L122" s="48">
        <v>16</v>
      </c>
      <c r="M122" s="48"/>
      <c r="N122" s="137">
        <f>ROUND((I122-G122)/5280,2)</f>
        <v>0.19</v>
      </c>
      <c r="O122" s="94"/>
      <c r="P122" s="94"/>
      <c r="Q122" s="94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140"/>
      <c r="AE122" s="104" t="str">
        <f t="shared" si="33"/>
        <v>01/NHS/21</v>
      </c>
      <c r="AF122" s="69"/>
      <c r="AG122" s="69"/>
      <c r="AH122" s="69"/>
      <c r="AI122" s="94"/>
      <c r="AJ122" s="94"/>
      <c r="AK122" s="94"/>
      <c r="AL122" s="69"/>
      <c r="AM122" s="69"/>
      <c r="AN122" s="94"/>
      <c r="AO122" s="94"/>
      <c r="AP122" s="69"/>
      <c r="AQ122" s="94"/>
      <c r="AR122" s="69"/>
      <c r="AS122" s="24"/>
    </row>
    <row r="123" spans="2:45" ht="12.75" customHeight="1" x14ac:dyDescent="0.2">
      <c r="B123" s="25" t="s">
        <v>273</v>
      </c>
      <c r="D123" s="42">
        <v>346</v>
      </c>
      <c r="E123" s="42" t="s">
        <v>150</v>
      </c>
      <c r="F123" s="63" t="s">
        <v>87</v>
      </c>
      <c r="G123" s="124">
        <v>18852</v>
      </c>
      <c r="H123" s="42" t="s">
        <v>30</v>
      </c>
      <c r="I123" s="129">
        <v>19809</v>
      </c>
      <c r="J123" s="42" t="s">
        <v>31</v>
      </c>
      <c r="K123" s="68" t="str">
        <f t="shared" si="32"/>
        <v>01/NHS/21</v>
      </c>
      <c r="L123" s="48">
        <v>12</v>
      </c>
      <c r="M123" s="48">
        <v>6</v>
      </c>
      <c r="N123" s="137"/>
      <c r="O123" s="94"/>
      <c r="P123" s="94">
        <f>ROUND((I123-G123)/5280,2)</f>
        <v>0.18</v>
      </c>
      <c r="Q123" s="94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140"/>
      <c r="AE123" s="104" t="str">
        <f t="shared" si="33"/>
        <v>01/NHS/21</v>
      </c>
      <c r="AF123" s="69"/>
      <c r="AG123" s="69"/>
      <c r="AH123" s="69"/>
      <c r="AI123" s="94"/>
      <c r="AJ123" s="94"/>
      <c r="AK123" s="94"/>
      <c r="AL123" s="69"/>
      <c r="AM123" s="69"/>
      <c r="AN123" s="94"/>
      <c r="AO123" s="94"/>
      <c r="AP123" s="69"/>
      <c r="AQ123" s="94"/>
      <c r="AR123" s="69"/>
      <c r="AS123" s="24"/>
    </row>
    <row r="124" spans="2:45" ht="12.75" customHeight="1" x14ac:dyDescent="0.2">
      <c r="B124" s="25" t="s">
        <v>273</v>
      </c>
      <c r="D124" s="42">
        <v>346</v>
      </c>
      <c r="E124" s="42" t="s">
        <v>151</v>
      </c>
      <c r="F124" s="63" t="s">
        <v>87</v>
      </c>
      <c r="G124" s="124">
        <v>18852</v>
      </c>
      <c r="H124" s="42" t="s">
        <v>30</v>
      </c>
      <c r="I124" s="129">
        <v>19809</v>
      </c>
      <c r="J124" s="42" t="s">
        <v>29</v>
      </c>
      <c r="K124" s="68" t="str">
        <f t="shared" si="32"/>
        <v>01/NHS/21</v>
      </c>
      <c r="L124" s="48">
        <v>12</v>
      </c>
      <c r="M124" s="48">
        <v>6</v>
      </c>
      <c r="N124" s="137"/>
      <c r="O124" s="94"/>
      <c r="P124" s="94">
        <f>ROUND((I124-G124)/5280,2)</f>
        <v>0.18</v>
      </c>
      <c r="Q124" s="94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140"/>
      <c r="AE124" s="104" t="str">
        <f t="shared" si="33"/>
        <v>01/NHS/21</v>
      </c>
      <c r="AF124" s="69"/>
      <c r="AG124" s="69"/>
      <c r="AH124" s="69"/>
      <c r="AI124" s="94"/>
      <c r="AJ124" s="94"/>
      <c r="AK124" s="94"/>
      <c r="AL124" s="69"/>
      <c r="AM124" s="69"/>
      <c r="AN124" s="94"/>
      <c r="AO124" s="94"/>
      <c r="AP124" s="69"/>
      <c r="AQ124" s="94"/>
      <c r="AR124" s="69"/>
      <c r="AS124" s="24"/>
    </row>
    <row r="125" spans="2:45" ht="12.75" customHeight="1" x14ac:dyDescent="0.2">
      <c r="B125" s="25" t="s">
        <v>273</v>
      </c>
      <c r="D125" s="42">
        <v>346</v>
      </c>
      <c r="E125" s="42" t="s">
        <v>152</v>
      </c>
      <c r="F125" s="63" t="s">
        <v>87</v>
      </c>
      <c r="G125" s="124">
        <v>18680</v>
      </c>
      <c r="H125" s="42"/>
      <c r="I125" s="129"/>
      <c r="J125" s="42" t="s">
        <v>29</v>
      </c>
      <c r="K125" s="68" t="str">
        <f t="shared" si="32"/>
        <v>01/NHS/21</v>
      </c>
      <c r="L125" s="48"/>
      <c r="M125" s="48"/>
      <c r="N125" s="137"/>
      <c r="O125" s="94"/>
      <c r="P125" s="94"/>
      <c r="Q125" s="94"/>
      <c r="R125" s="69"/>
      <c r="S125" s="69">
        <v>59</v>
      </c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140"/>
      <c r="AE125" s="104" t="str">
        <f t="shared" si="33"/>
        <v>01/NHS/21</v>
      </c>
      <c r="AF125" s="69"/>
      <c r="AG125" s="69"/>
      <c r="AH125" s="69"/>
      <c r="AI125" s="94"/>
      <c r="AJ125" s="94"/>
      <c r="AK125" s="94"/>
      <c r="AL125" s="69"/>
      <c r="AM125" s="69"/>
      <c r="AN125" s="94"/>
      <c r="AO125" s="94"/>
      <c r="AP125" s="69"/>
      <c r="AQ125" s="94"/>
      <c r="AR125" s="69"/>
      <c r="AS125" s="24"/>
    </row>
    <row r="126" spans="2:45" ht="12.75" customHeight="1" x14ac:dyDescent="0.2">
      <c r="B126" s="25" t="s">
        <v>273</v>
      </c>
      <c r="D126" s="42">
        <v>346</v>
      </c>
      <c r="E126" s="42" t="s">
        <v>153</v>
      </c>
      <c r="F126" s="63" t="s">
        <v>87</v>
      </c>
      <c r="G126" s="124">
        <v>18852</v>
      </c>
      <c r="H126" s="42"/>
      <c r="I126" s="129"/>
      <c r="J126" s="42" t="s">
        <v>88</v>
      </c>
      <c r="K126" s="68" t="str">
        <f t="shared" si="32"/>
        <v>01/NHS/21</v>
      </c>
      <c r="L126" s="48"/>
      <c r="M126" s="48"/>
      <c r="N126" s="137"/>
      <c r="O126" s="94"/>
      <c r="P126" s="94"/>
      <c r="Q126" s="94"/>
      <c r="R126" s="69"/>
      <c r="S126" s="69">
        <v>56</v>
      </c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140"/>
      <c r="AE126" s="104" t="str">
        <f t="shared" si="33"/>
        <v>01/NHS/21</v>
      </c>
      <c r="AF126" s="69"/>
      <c r="AG126" s="69"/>
      <c r="AH126" s="69"/>
      <c r="AI126" s="94"/>
      <c r="AJ126" s="94"/>
      <c r="AK126" s="94"/>
      <c r="AL126" s="69"/>
      <c r="AM126" s="69"/>
      <c r="AN126" s="94"/>
      <c r="AO126" s="94"/>
      <c r="AP126" s="69"/>
      <c r="AQ126" s="94"/>
      <c r="AR126" s="69"/>
      <c r="AS126" s="24"/>
    </row>
    <row r="127" spans="2:45" ht="12.75" customHeight="1" x14ac:dyDescent="0.2">
      <c r="B127" s="25" t="s">
        <v>273</v>
      </c>
      <c r="D127" s="42">
        <v>346</v>
      </c>
      <c r="E127" s="42" t="s">
        <v>154</v>
      </c>
      <c r="F127" s="63" t="s">
        <v>87</v>
      </c>
      <c r="G127" s="124">
        <v>17922</v>
      </c>
      <c r="H127" s="134"/>
      <c r="I127" s="129"/>
      <c r="J127" s="42" t="s">
        <v>88</v>
      </c>
      <c r="K127" s="68" t="str">
        <f t="shared" si="32"/>
        <v>01/NHS/21</v>
      </c>
      <c r="L127" s="48"/>
      <c r="M127" s="48"/>
      <c r="N127" s="137"/>
      <c r="O127" s="94"/>
      <c r="P127" s="94"/>
      <c r="Q127" s="94"/>
      <c r="R127" s="69"/>
      <c r="S127" s="69"/>
      <c r="T127" s="69"/>
      <c r="U127" s="69"/>
      <c r="V127" s="69"/>
      <c r="W127" s="69">
        <v>4</v>
      </c>
      <c r="X127" s="69"/>
      <c r="Y127" s="69"/>
      <c r="Z127" s="69"/>
      <c r="AA127" s="69"/>
      <c r="AB127" s="69"/>
      <c r="AC127" s="69"/>
      <c r="AD127" s="140"/>
      <c r="AE127" s="104" t="str">
        <f t="shared" si="33"/>
        <v>01/NHS/21</v>
      </c>
      <c r="AF127" s="69"/>
      <c r="AG127" s="69"/>
      <c r="AH127" s="69"/>
      <c r="AI127" s="94"/>
      <c r="AJ127" s="94"/>
      <c r="AK127" s="94"/>
      <c r="AL127" s="69"/>
      <c r="AM127" s="69"/>
      <c r="AN127" s="94"/>
      <c r="AO127" s="94"/>
      <c r="AP127" s="69"/>
      <c r="AQ127" s="94"/>
      <c r="AR127" s="69"/>
      <c r="AS127" s="24"/>
    </row>
    <row r="128" spans="2:45" ht="12.75" customHeight="1" x14ac:dyDescent="0.2">
      <c r="B128" s="25" t="s">
        <v>273</v>
      </c>
      <c r="D128" s="42">
        <v>346</v>
      </c>
      <c r="E128" s="42" t="s">
        <v>155</v>
      </c>
      <c r="F128" s="63" t="s">
        <v>87</v>
      </c>
      <c r="G128" s="124">
        <v>18065</v>
      </c>
      <c r="H128" s="134"/>
      <c r="I128" s="129"/>
      <c r="J128" s="42" t="s">
        <v>88</v>
      </c>
      <c r="K128" s="68" t="str">
        <f t="shared" si="32"/>
        <v>01/NHS/21</v>
      </c>
      <c r="L128" s="48"/>
      <c r="M128" s="48"/>
      <c r="N128" s="137"/>
      <c r="O128" s="94"/>
      <c r="P128" s="94"/>
      <c r="Q128" s="94"/>
      <c r="R128" s="69"/>
      <c r="S128" s="69"/>
      <c r="T128" s="69"/>
      <c r="U128" s="69"/>
      <c r="V128" s="69"/>
      <c r="W128" s="69">
        <v>4</v>
      </c>
      <c r="X128" s="69"/>
      <c r="Y128" s="69"/>
      <c r="Z128" s="69"/>
      <c r="AA128" s="69"/>
      <c r="AB128" s="69"/>
      <c r="AC128" s="69"/>
      <c r="AD128" s="140"/>
      <c r="AE128" s="104" t="str">
        <f t="shared" si="33"/>
        <v>01/NHS/21</v>
      </c>
      <c r="AF128" s="69"/>
      <c r="AG128" s="69"/>
      <c r="AH128" s="69"/>
      <c r="AI128" s="94"/>
      <c r="AJ128" s="94"/>
      <c r="AK128" s="94"/>
      <c r="AL128" s="69"/>
      <c r="AM128" s="69"/>
      <c r="AN128" s="94"/>
      <c r="AO128" s="94"/>
      <c r="AP128" s="69"/>
      <c r="AQ128" s="94"/>
      <c r="AR128" s="69"/>
      <c r="AS128" s="24"/>
    </row>
    <row r="129" spans="2:45" ht="12.75" customHeight="1" x14ac:dyDescent="0.2">
      <c r="B129" s="25" t="s">
        <v>273</v>
      </c>
      <c r="D129" s="42">
        <v>346</v>
      </c>
      <c r="E129" s="42" t="s">
        <v>156</v>
      </c>
      <c r="F129" s="63" t="s">
        <v>87</v>
      </c>
      <c r="G129" s="124">
        <v>18208</v>
      </c>
      <c r="H129" s="134"/>
      <c r="I129" s="129"/>
      <c r="J129" s="42" t="s">
        <v>88</v>
      </c>
      <c r="K129" s="68" t="str">
        <f t="shared" si="32"/>
        <v>01/NHS/21</v>
      </c>
      <c r="L129" s="48"/>
      <c r="M129" s="48"/>
      <c r="N129" s="137"/>
      <c r="O129" s="94"/>
      <c r="P129" s="94"/>
      <c r="Q129" s="94"/>
      <c r="R129" s="69"/>
      <c r="S129" s="69"/>
      <c r="T129" s="69"/>
      <c r="U129" s="69"/>
      <c r="V129" s="69"/>
      <c r="W129" s="69">
        <v>4</v>
      </c>
      <c r="X129" s="69"/>
      <c r="Y129" s="69"/>
      <c r="Z129" s="69"/>
      <c r="AA129" s="69"/>
      <c r="AB129" s="69"/>
      <c r="AC129" s="69"/>
      <c r="AD129" s="140"/>
      <c r="AE129" s="104" t="str">
        <f t="shared" si="33"/>
        <v>01/NHS/21</v>
      </c>
      <c r="AF129" s="69"/>
      <c r="AG129" s="69"/>
      <c r="AH129" s="69"/>
      <c r="AI129" s="94"/>
      <c r="AJ129" s="94"/>
      <c r="AK129" s="94"/>
      <c r="AL129" s="69"/>
      <c r="AM129" s="69"/>
      <c r="AN129" s="94"/>
      <c r="AO129" s="94"/>
      <c r="AP129" s="69"/>
      <c r="AQ129" s="94"/>
      <c r="AR129" s="69"/>
      <c r="AS129" s="24"/>
    </row>
    <row r="130" spans="2:45" ht="12.75" customHeight="1" x14ac:dyDescent="0.2">
      <c r="B130" s="25" t="s">
        <v>273</v>
      </c>
      <c r="D130" s="42">
        <v>346</v>
      </c>
      <c r="E130" s="42" t="s">
        <v>157</v>
      </c>
      <c r="F130" s="63" t="s">
        <v>87</v>
      </c>
      <c r="G130" s="124">
        <v>18310</v>
      </c>
      <c r="H130" s="42"/>
      <c r="I130" s="129"/>
      <c r="J130" s="42" t="s">
        <v>29</v>
      </c>
      <c r="K130" s="68" t="str">
        <f t="shared" si="32"/>
        <v>01/NHS/21</v>
      </c>
      <c r="L130" s="48"/>
      <c r="M130" s="48"/>
      <c r="N130" s="137"/>
      <c r="O130" s="94"/>
      <c r="P130" s="94"/>
      <c r="Q130" s="94"/>
      <c r="R130" s="69"/>
      <c r="S130" s="69"/>
      <c r="T130" s="69"/>
      <c r="U130" s="69"/>
      <c r="V130" s="69"/>
      <c r="W130" s="69">
        <v>4</v>
      </c>
      <c r="X130" s="69"/>
      <c r="Y130" s="69"/>
      <c r="Z130" s="69"/>
      <c r="AA130" s="69"/>
      <c r="AB130" s="69"/>
      <c r="AC130" s="69"/>
      <c r="AD130" s="140"/>
      <c r="AE130" s="104" t="str">
        <f t="shared" si="33"/>
        <v>01/NHS/21</v>
      </c>
      <c r="AF130" s="69"/>
      <c r="AG130" s="69"/>
      <c r="AH130" s="69"/>
      <c r="AI130" s="94"/>
      <c r="AJ130" s="94"/>
      <c r="AK130" s="94"/>
      <c r="AL130" s="69"/>
      <c r="AM130" s="69"/>
      <c r="AN130" s="94"/>
      <c r="AO130" s="94"/>
      <c r="AP130" s="69"/>
      <c r="AQ130" s="94"/>
      <c r="AR130" s="69"/>
      <c r="AS130" s="24"/>
    </row>
    <row r="131" spans="2:45" ht="12.75" customHeight="1" x14ac:dyDescent="0.2">
      <c r="B131" s="25" t="s">
        <v>273</v>
      </c>
      <c r="D131" s="42">
        <v>346</v>
      </c>
      <c r="E131" s="42" t="s">
        <v>158</v>
      </c>
      <c r="F131" s="63" t="s">
        <v>87</v>
      </c>
      <c r="G131" s="124">
        <v>18430</v>
      </c>
      <c r="H131" s="134"/>
      <c r="I131" s="129"/>
      <c r="J131" s="42" t="s">
        <v>29</v>
      </c>
      <c r="K131" s="68" t="str">
        <f t="shared" si="32"/>
        <v>01/NHS/21</v>
      </c>
      <c r="L131" s="48"/>
      <c r="M131" s="48"/>
      <c r="N131" s="137"/>
      <c r="O131" s="94"/>
      <c r="P131" s="94"/>
      <c r="Q131" s="94"/>
      <c r="R131" s="69"/>
      <c r="S131" s="69"/>
      <c r="T131" s="69"/>
      <c r="U131" s="69"/>
      <c r="V131" s="69"/>
      <c r="W131" s="69">
        <v>5</v>
      </c>
      <c r="X131" s="69"/>
      <c r="Y131" s="69"/>
      <c r="Z131" s="69"/>
      <c r="AA131" s="69"/>
      <c r="AB131" s="69"/>
      <c r="AC131" s="69"/>
      <c r="AD131" s="140"/>
      <c r="AE131" s="104" t="str">
        <f t="shared" si="33"/>
        <v>01/NHS/21</v>
      </c>
      <c r="AF131" s="69"/>
      <c r="AG131" s="69"/>
      <c r="AH131" s="69"/>
      <c r="AI131" s="94"/>
      <c r="AJ131" s="94"/>
      <c r="AK131" s="94"/>
      <c r="AL131" s="69"/>
      <c r="AM131" s="69"/>
      <c r="AN131" s="94"/>
      <c r="AO131" s="94"/>
      <c r="AP131" s="69"/>
      <c r="AQ131" s="94"/>
      <c r="AR131" s="69"/>
      <c r="AS131" s="24"/>
    </row>
    <row r="132" spans="2:45" ht="12.75" customHeight="1" x14ac:dyDescent="0.2">
      <c r="B132" s="25" t="s">
        <v>273</v>
      </c>
      <c r="D132" s="42">
        <v>346</v>
      </c>
      <c r="E132" s="42" t="s">
        <v>159</v>
      </c>
      <c r="F132" s="63" t="s">
        <v>87</v>
      </c>
      <c r="G132" s="124">
        <v>18550</v>
      </c>
      <c r="H132" s="134"/>
      <c r="I132" s="129"/>
      <c r="J132" s="42" t="s">
        <v>29</v>
      </c>
      <c r="K132" s="68" t="str">
        <f t="shared" si="32"/>
        <v>01/NHS/21</v>
      </c>
      <c r="L132" s="48"/>
      <c r="M132" s="48"/>
      <c r="N132" s="137"/>
      <c r="O132" s="94"/>
      <c r="P132" s="94"/>
      <c r="Q132" s="94"/>
      <c r="R132" s="69"/>
      <c r="S132" s="69"/>
      <c r="T132" s="69"/>
      <c r="U132" s="69"/>
      <c r="V132" s="69"/>
      <c r="W132" s="69">
        <v>5</v>
      </c>
      <c r="X132" s="69"/>
      <c r="Y132" s="69"/>
      <c r="Z132" s="69"/>
      <c r="AA132" s="69"/>
      <c r="AB132" s="69"/>
      <c r="AC132" s="69"/>
      <c r="AD132" s="140"/>
      <c r="AE132" s="104" t="str">
        <f t="shared" si="33"/>
        <v>01/NHS/21</v>
      </c>
      <c r="AF132" s="69"/>
      <c r="AG132" s="69"/>
      <c r="AH132" s="69"/>
      <c r="AI132" s="94"/>
      <c r="AJ132" s="94"/>
      <c r="AK132" s="94"/>
      <c r="AL132" s="69"/>
      <c r="AM132" s="69"/>
      <c r="AN132" s="94"/>
      <c r="AO132" s="94"/>
      <c r="AP132" s="69"/>
      <c r="AQ132" s="94"/>
      <c r="AR132" s="69"/>
      <c r="AS132" s="24"/>
    </row>
    <row r="133" spans="2:45" ht="12.75" customHeight="1" x14ac:dyDescent="0.2">
      <c r="B133" s="25" t="s">
        <v>273</v>
      </c>
      <c r="D133" s="42">
        <v>346</v>
      </c>
      <c r="E133" s="42" t="s">
        <v>160</v>
      </c>
      <c r="F133" s="63" t="s">
        <v>87</v>
      </c>
      <c r="G133" s="124">
        <v>18670</v>
      </c>
      <c r="H133" s="42"/>
      <c r="I133" s="129"/>
      <c r="J133" s="42" t="s">
        <v>29</v>
      </c>
      <c r="K133" s="68" t="str">
        <f t="shared" si="32"/>
        <v>01/NHS/21</v>
      </c>
      <c r="L133" s="48"/>
      <c r="M133" s="48"/>
      <c r="N133" s="137"/>
      <c r="O133" s="94"/>
      <c r="P133" s="94"/>
      <c r="Q133" s="94"/>
      <c r="R133" s="69"/>
      <c r="S133" s="69"/>
      <c r="T133" s="69"/>
      <c r="U133" s="69"/>
      <c r="V133" s="69"/>
      <c r="W133" s="69">
        <v>5</v>
      </c>
      <c r="X133" s="69"/>
      <c r="Y133" s="69"/>
      <c r="Z133" s="69"/>
      <c r="AA133" s="69"/>
      <c r="AB133" s="69"/>
      <c r="AC133" s="69"/>
      <c r="AD133" s="140"/>
      <c r="AE133" s="104" t="str">
        <f t="shared" si="33"/>
        <v>01/NHS/21</v>
      </c>
      <c r="AF133" s="69"/>
      <c r="AG133" s="69"/>
      <c r="AH133" s="69"/>
      <c r="AI133" s="94"/>
      <c r="AJ133" s="94"/>
      <c r="AK133" s="94"/>
      <c r="AL133" s="69"/>
      <c r="AM133" s="69"/>
      <c r="AN133" s="94"/>
      <c r="AO133" s="94"/>
      <c r="AP133" s="69"/>
      <c r="AQ133" s="94"/>
      <c r="AR133" s="69"/>
      <c r="AS133" s="24"/>
    </row>
    <row r="134" spans="2:45" ht="12.75" customHeight="1" x14ac:dyDescent="0.2">
      <c r="B134" s="25" t="s">
        <v>273</v>
      </c>
      <c r="D134" s="42">
        <v>346</v>
      </c>
      <c r="E134" s="42" t="s">
        <v>161</v>
      </c>
      <c r="F134" s="63" t="s">
        <v>87</v>
      </c>
      <c r="G134" s="124">
        <v>18862</v>
      </c>
      <c r="H134" s="42"/>
      <c r="I134" s="129"/>
      <c r="J134" s="42" t="s">
        <v>88</v>
      </c>
      <c r="K134" s="68" t="str">
        <f t="shared" si="32"/>
        <v>01/NHS/21</v>
      </c>
      <c r="L134" s="48"/>
      <c r="M134" s="48"/>
      <c r="N134" s="137"/>
      <c r="O134" s="94"/>
      <c r="P134" s="94"/>
      <c r="Q134" s="94"/>
      <c r="R134" s="69"/>
      <c r="S134" s="69"/>
      <c r="T134" s="69"/>
      <c r="U134" s="69"/>
      <c r="V134" s="69"/>
      <c r="W134" s="69">
        <v>4</v>
      </c>
      <c r="X134" s="69"/>
      <c r="Y134" s="69"/>
      <c r="Z134" s="69"/>
      <c r="AA134" s="69"/>
      <c r="AB134" s="69"/>
      <c r="AC134" s="69"/>
      <c r="AD134" s="140"/>
      <c r="AE134" s="104" t="str">
        <f t="shared" si="33"/>
        <v>01/NHS/21</v>
      </c>
      <c r="AF134" s="69"/>
      <c r="AG134" s="69"/>
      <c r="AH134" s="69"/>
      <c r="AI134" s="94"/>
      <c r="AJ134" s="94"/>
      <c r="AK134" s="94"/>
      <c r="AL134" s="69"/>
      <c r="AM134" s="69"/>
      <c r="AN134" s="94"/>
      <c r="AO134" s="94"/>
      <c r="AP134" s="69"/>
      <c r="AQ134" s="94"/>
      <c r="AR134" s="69"/>
      <c r="AS134" s="24"/>
    </row>
    <row r="135" spans="2:45" ht="12.75" customHeight="1" x14ac:dyDescent="0.2">
      <c r="B135" s="25"/>
      <c r="D135" s="42"/>
      <c r="E135" s="42"/>
      <c r="F135" s="72"/>
      <c r="G135" s="124"/>
      <c r="H135" s="42"/>
      <c r="I135" s="129"/>
      <c r="J135" s="42"/>
      <c r="K135" s="68">
        <f t="shared" si="32"/>
        <v>0</v>
      </c>
      <c r="L135" s="48"/>
      <c r="M135" s="48"/>
      <c r="N135" s="137"/>
      <c r="O135" s="94"/>
      <c r="P135" s="94"/>
      <c r="Q135" s="94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140"/>
      <c r="AE135" s="104">
        <f t="shared" si="33"/>
        <v>0</v>
      </c>
      <c r="AF135" s="69"/>
      <c r="AG135" s="69"/>
      <c r="AH135" s="69"/>
      <c r="AI135" s="94"/>
      <c r="AJ135" s="94"/>
      <c r="AK135" s="94"/>
      <c r="AL135" s="69"/>
      <c r="AM135" s="69"/>
      <c r="AN135" s="94"/>
      <c r="AO135" s="94"/>
      <c r="AP135" s="69"/>
      <c r="AQ135" s="94"/>
      <c r="AR135" s="69"/>
      <c r="AS135" s="24"/>
    </row>
    <row r="136" spans="2:45" ht="12.75" customHeight="1" x14ac:dyDescent="0.2">
      <c r="B136" s="25" t="s">
        <v>273</v>
      </c>
      <c r="D136" s="42">
        <v>347</v>
      </c>
      <c r="E136" s="42" t="s">
        <v>162</v>
      </c>
      <c r="F136" s="72" t="s">
        <v>87</v>
      </c>
      <c r="G136" s="124">
        <v>19251</v>
      </c>
      <c r="H136" s="42" t="s">
        <v>30</v>
      </c>
      <c r="I136" s="129">
        <v>19809</v>
      </c>
      <c r="J136" s="42" t="s">
        <v>88</v>
      </c>
      <c r="K136" s="68" t="str">
        <f t="shared" si="32"/>
        <v>01/NHS/21</v>
      </c>
      <c r="L136" s="48">
        <v>7</v>
      </c>
      <c r="M136" s="48">
        <v>6</v>
      </c>
      <c r="N136" s="137"/>
      <c r="O136" s="94"/>
      <c r="P136" s="94">
        <f>ROUND((I136-G136)/5280,2)</f>
        <v>0.11</v>
      </c>
      <c r="Q136" s="94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140"/>
      <c r="AE136" s="104" t="str">
        <f t="shared" si="33"/>
        <v>01/NHS/21</v>
      </c>
      <c r="AF136" s="69"/>
      <c r="AG136" s="69"/>
      <c r="AH136" s="69"/>
      <c r="AI136" s="94"/>
      <c r="AJ136" s="94"/>
      <c r="AK136" s="94"/>
      <c r="AL136" s="69"/>
      <c r="AM136" s="69"/>
      <c r="AN136" s="94"/>
      <c r="AO136" s="94"/>
      <c r="AP136" s="69"/>
      <c r="AQ136" s="94"/>
      <c r="AR136" s="69"/>
      <c r="AS136" s="24"/>
    </row>
    <row r="137" spans="2:45" ht="12.75" customHeight="1" x14ac:dyDescent="0.2">
      <c r="B137" s="25" t="s">
        <v>273</v>
      </c>
      <c r="D137" s="42">
        <v>347</v>
      </c>
      <c r="E137" s="42" t="s">
        <v>163</v>
      </c>
      <c r="F137" s="72" t="s">
        <v>87</v>
      </c>
      <c r="G137" s="124">
        <v>18967</v>
      </c>
      <c r="H137" s="42"/>
      <c r="I137" s="129"/>
      <c r="J137" s="42" t="s">
        <v>88</v>
      </c>
      <c r="K137" s="68" t="str">
        <f t="shared" si="32"/>
        <v>01/NHS/21</v>
      </c>
      <c r="L137" s="48"/>
      <c r="M137" s="48"/>
      <c r="N137" s="137"/>
      <c r="O137" s="94"/>
      <c r="P137" s="94"/>
      <c r="Q137" s="94"/>
      <c r="R137" s="69"/>
      <c r="S137" s="69"/>
      <c r="T137" s="69"/>
      <c r="U137" s="69"/>
      <c r="V137" s="69"/>
      <c r="W137" s="69">
        <v>4</v>
      </c>
      <c r="X137" s="69"/>
      <c r="Y137" s="69"/>
      <c r="Z137" s="69"/>
      <c r="AA137" s="69"/>
      <c r="AB137" s="69"/>
      <c r="AC137" s="69"/>
      <c r="AD137" s="140"/>
      <c r="AE137" s="104" t="str">
        <f t="shared" si="33"/>
        <v>01/NHS/21</v>
      </c>
      <c r="AF137" s="69"/>
      <c r="AG137" s="69"/>
      <c r="AH137" s="69"/>
      <c r="AI137" s="94"/>
      <c r="AJ137" s="94"/>
      <c r="AK137" s="94"/>
      <c r="AL137" s="69"/>
      <c r="AM137" s="69"/>
      <c r="AN137" s="94"/>
      <c r="AO137" s="94"/>
      <c r="AP137" s="69"/>
      <c r="AQ137" s="94"/>
      <c r="AR137" s="69"/>
      <c r="AS137" s="24"/>
    </row>
    <row r="138" spans="2:45" ht="12.75" customHeight="1" x14ac:dyDescent="0.2">
      <c r="B138" s="25" t="s">
        <v>273</v>
      </c>
      <c r="D138" s="42">
        <v>347</v>
      </c>
      <c r="E138" s="42" t="s">
        <v>164</v>
      </c>
      <c r="F138" s="72" t="s">
        <v>87</v>
      </c>
      <c r="G138" s="124">
        <v>19092</v>
      </c>
      <c r="H138" s="42"/>
      <c r="I138" s="129"/>
      <c r="J138" s="42" t="s">
        <v>88</v>
      </c>
      <c r="K138" s="68" t="str">
        <f t="shared" si="32"/>
        <v>01/NHS/21</v>
      </c>
      <c r="L138" s="48"/>
      <c r="M138" s="48"/>
      <c r="N138" s="137"/>
      <c r="O138" s="94"/>
      <c r="P138" s="94"/>
      <c r="Q138" s="94"/>
      <c r="R138" s="69"/>
      <c r="S138" s="69"/>
      <c r="T138" s="69"/>
      <c r="U138" s="69"/>
      <c r="V138" s="69"/>
      <c r="W138" s="69">
        <v>3</v>
      </c>
      <c r="X138" s="69"/>
      <c r="Y138" s="69"/>
      <c r="Z138" s="69"/>
      <c r="AA138" s="69"/>
      <c r="AB138" s="69"/>
      <c r="AC138" s="69"/>
      <c r="AD138" s="140"/>
      <c r="AE138" s="104" t="str">
        <f t="shared" si="33"/>
        <v>01/NHS/21</v>
      </c>
      <c r="AF138" s="69"/>
      <c r="AG138" s="69"/>
      <c r="AH138" s="69"/>
      <c r="AI138" s="94"/>
      <c r="AJ138" s="94"/>
      <c r="AK138" s="94"/>
      <c r="AL138" s="69"/>
      <c r="AM138" s="69"/>
      <c r="AN138" s="94"/>
      <c r="AO138" s="94"/>
      <c r="AP138" s="69"/>
      <c r="AQ138" s="94"/>
      <c r="AR138" s="69"/>
      <c r="AS138" s="24"/>
    </row>
    <row r="139" spans="2:45" ht="12.75" customHeight="1" x14ac:dyDescent="0.2">
      <c r="B139" s="25" t="s">
        <v>273</v>
      </c>
      <c r="D139" s="42">
        <v>347</v>
      </c>
      <c r="E139" s="42" t="s">
        <v>165</v>
      </c>
      <c r="F139" s="72" t="s">
        <v>87</v>
      </c>
      <c r="G139" s="124">
        <v>19218</v>
      </c>
      <c r="H139" s="42"/>
      <c r="I139" s="129"/>
      <c r="J139" s="42" t="s">
        <v>88</v>
      </c>
      <c r="K139" s="68" t="str">
        <f t="shared" si="32"/>
        <v>01/NHS/21</v>
      </c>
      <c r="L139" s="48"/>
      <c r="M139" s="48"/>
      <c r="N139" s="137"/>
      <c r="O139" s="94"/>
      <c r="P139" s="94"/>
      <c r="Q139" s="94"/>
      <c r="R139" s="69"/>
      <c r="S139" s="69"/>
      <c r="T139" s="69"/>
      <c r="U139" s="69"/>
      <c r="V139" s="69"/>
      <c r="W139" s="69">
        <v>3</v>
      </c>
      <c r="X139" s="69"/>
      <c r="Y139" s="69"/>
      <c r="Z139" s="69"/>
      <c r="AA139" s="69"/>
      <c r="AB139" s="69"/>
      <c r="AC139" s="69"/>
      <c r="AD139" s="140"/>
      <c r="AE139" s="104" t="str">
        <f t="shared" si="33"/>
        <v>01/NHS/21</v>
      </c>
      <c r="AF139" s="69"/>
      <c r="AG139" s="69"/>
      <c r="AH139" s="69"/>
      <c r="AI139" s="94"/>
      <c r="AJ139" s="94"/>
      <c r="AK139" s="94"/>
      <c r="AL139" s="69"/>
      <c r="AM139" s="69"/>
      <c r="AN139" s="94"/>
      <c r="AO139" s="94"/>
      <c r="AP139" s="69"/>
      <c r="AQ139" s="94"/>
      <c r="AR139" s="69"/>
      <c r="AS139" s="24"/>
    </row>
    <row r="140" spans="2:45" ht="12.75" customHeight="1" x14ac:dyDescent="0.2">
      <c r="B140" s="25" t="s">
        <v>273</v>
      </c>
      <c r="D140" s="42">
        <v>347</v>
      </c>
      <c r="E140" s="42" t="s">
        <v>166</v>
      </c>
      <c r="F140" s="72" t="s">
        <v>87</v>
      </c>
      <c r="G140" s="124">
        <v>19322</v>
      </c>
      <c r="H140" s="134"/>
      <c r="I140" s="129"/>
      <c r="J140" s="42" t="s">
        <v>88</v>
      </c>
      <c r="K140" s="68" t="str">
        <f t="shared" si="32"/>
        <v>01/NHS/21</v>
      </c>
      <c r="L140" s="48"/>
      <c r="M140" s="48"/>
      <c r="N140" s="137"/>
      <c r="O140" s="94"/>
      <c r="P140" s="94"/>
      <c r="Q140" s="94"/>
      <c r="R140" s="69"/>
      <c r="S140" s="69"/>
      <c r="T140" s="69"/>
      <c r="U140" s="69"/>
      <c r="V140" s="69"/>
      <c r="W140" s="69"/>
      <c r="X140" s="69">
        <v>1</v>
      </c>
      <c r="Y140" s="69"/>
      <c r="Z140" s="69"/>
      <c r="AA140" s="69"/>
      <c r="AB140" s="69"/>
      <c r="AC140" s="69"/>
      <c r="AD140" s="140"/>
      <c r="AE140" s="104" t="str">
        <f t="shared" si="33"/>
        <v>01/NHS/21</v>
      </c>
      <c r="AF140" s="69"/>
      <c r="AG140" s="69"/>
      <c r="AH140" s="69"/>
      <c r="AI140" s="94"/>
      <c r="AJ140" s="94"/>
      <c r="AK140" s="94"/>
      <c r="AL140" s="69"/>
      <c r="AM140" s="69"/>
      <c r="AN140" s="94"/>
      <c r="AO140" s="94"/>
      <c r="AP140" s="69"/>
      <c r="AQ140" s="94"/>
      <c r="AR140" s="69"/>
      <c r="AS140" s="24"/>
    </row>
    <row r="141" spans="2:45" ht="12.75" customHeight="1" x14ac:dyDescent="0.2">
      <c r="B141" s="25" t="s">
        <v>273</v>
      </c>
      <c r="D141" s="42">
        <v>347</v>
      </c>
      <c r="E141" s="42" t="s">
        <v>167</v>
      </c>
      <c r="F141" s="72" t="s">
        <v>87</v>
      </c>
      <c r="G141" s="124">
        <v>19635</v>
      </c>
      <c r="H141" s="134"/>
      <c r="I141" s="129"/>
      <c r="J141" s="42" t="s">
        <v>88</v>
      </c>
      <c r="K141" s="68" t="str">
        <f t="shared" si="32"/>
        <v>01/NHS/21</v>
      </c>
      <c r="L141" s="48"/>
      <c r="M141" s="48"/>
      <c r="N141" s="137"/>
      <c r="O141" s="94"/>
      <c r="P141" s="94"/>
      <c r="Q141" s="94"/>
      <c r="R141" s="69"/>
      <c r="S141" s="69"/>
      <c r="T141" s="69"/>
      <c r="U141" s="69"/>
      <c r="V141" s="69"/>
      <c r="W141" s="69"/>
      <c r="X141" s="69">
        <v>1</v>
      </c>
      <c r="Y141" s="69"/>
      <c r="Z141" s="69"/>
      <c r="AA141" s="69"/>
      <c r="AB141" s="69"/>
      <c r="AC141" s="69"/>
      <c r="AD141" s="140"/>
      <c r="AE141" s="104" t="str">
        <f t="shared" si="33"/>
        <v>01/NHS/21</v>
      </c>
      <c r="AF141" s="69"/>
      <c r="AG141" s="69"/>
      <c r="AH141" s="69"/>
      <c r="AI141" s="94"/>
      <c r="AJ141" s="94"/>
      <c r="AK141" s="94"/>
      <c r="AL141" s="69"/>
      <c r="AM141" s="69"/>
      <c r="AN141" s="94"/>
      <c r="AO141" s="94"/>
      <c r="AP141" s="69"/>
      <c r="AQ141" s="94"/>
      <c r="AR141" s="69"/>
      <c r="AS141" s="24"/>
    </row>
    <row r="142" spans="2:45" ht="12.75" customHeight="1" x14ac:dyDescent="0.2">
      <c r="B142" s="25"/>
      <c r="D142" s="42"/>
      <c r="E142" s="42"/>
      <c r="F142" s="72"/>
      <c r="G142" s="124"/>
      <c r="H142" s="134"/>
      <c r="I142" s="129"/>
      <c r="J142" s="42"/>
      <c r="K142" s="68">
        <f t="shared" si="32"/>
        <v>0</v>
      </c>
      <c r="L142" s="48"/>
      <c r="M142" s="48"/>
      <c r="N142" s="137"/>
      <c r="O142" s="94"/>
      <c r="P142" s="94"/>
      <c r="Q142" s="94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140"/>
      <c r="AE142" s="104">
        <f t="shared" si="33"/>
        <v>0</v>
      </c>
      <c r="AF142" s="69"/>
      <c r="AG142" s="69"/>
      <c r="AH142" s="69"/>
      <c r="AI142" s="94"/>
      <c r="AJ142" s="94"/>
      <c r="AK142" s="94"/>
      <c r="AL142" s="69"/>
      <c r="AM142" s="69"/>
      <c r="AN142" s="94"/>
      <c r="AO142" s="94"/>
      <c r="AP142" s="69"/>
      <c r="AQ142" s="94"/>
      <c r="AR142" s="69"/>
      <c r="AS142" s="24"/>
    </row>
    <row r="143" spans="2:45" ht="12.75" customHeight="1" x14ac:dyDescent="0.2">
      <c r="B143" s="25" t="s">
        <v>273</v>
      </c>
      <c r="D143" s="42">
        <v>348</v>
      </c>
      <c r="E143" s="42" t="s">
        <v>171</v>
      </c>
      <c r="F143" s="72" t="s">
        <v>168</v>
      </c>
      <c r="G143" s="124">
        <v>2081</v>
      </c>
      <c r="H143" s="42" t="s">
        <v>30</v>
      </c>
      <c r="I143" s="129">
        <v>2585</v>
      </c>
      <c r="J143" s="42" t="s">
        <v>29</v>
      </c>
      <c r="K143" s="68" t="str">
        <f t="shared" si="32"/>
        <v>01/NHS/21</v>
      </c>
      <c r="L143" s="48">
        <v>13</v>
      </c>
      <c r="M143" s="48"/>
      <c r="N143" s="137"/>
      <c r="O143" s="94"/>
      <c r="P143" s="94"/>
      <c r="Q143" s="94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140"/>
      <c r="AE143" s="104" t="str">
        <f t="shared" si="33"/>
        <v>01/NHS/21</v>
      </c>
      <c r="AF143" s="69"/>
      <c r="AG143" s="69"/>
      <c r="AH143" s="69"/>
      <c r="AI143" s="94"/>
      <c r="AJ143" s="94"/>
      <c r="AK143" s="94"/>
      <c r="AL143" s="69"/>
      <c r="AM143" s="69">
        <v>504</v>
      </c>
      <c r="AN143" s="94"/>
      <c r="AO143" s="94"/>
      <c r="AP143" s="69"/>
      <c r="AQ143" s="94"/>
      <c r="AR143" s="69">
        <v>504</v>
      </c>
      <c r="AS143" s="24"/>
    </row>
    <row r="144" spans="2:45" ht="12.75" customHeight="1" x14ac:dyDescent="0.2">
      <c r="B144" s="25" t="s">
        <v>273</v>
      </c>
      <c r="D144" s="42">
        <v>348</v>
      </c>
      <c r="E144" s="42" t="s">
        <v>172</v>
      </c>
      <c r="F144" s="72" t="s">
        <v>168</v>
      </c>
      <c r="G144" s="124">
        <v>2081</v>
      </c>
      <c r="H144" s="42" t="s">
        <v>30</v>
      </c>
      <c r="I144" s="130">
        <v>2876.44</v>
      </c>
      <c r="J144" s="42" t="s">
        <v>29</v>
      </c>
      <c r="K144" s="68" t="str">
        <f t="shared" si="32"/>
        <v>01/NHS/21</v>
      </c>
      <c r="L144" s="48">
        <v>20</v>
      </c>
      <c r="M144" s="48"/>
      <c r="N144" s="137"/>
      <c r="O144" s="94"/>
      <c r="P144" s="94"/>
      <c r="Q144" s="94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140"/>
      <c r="AE144" s="104" t="str">
        <f t="shared" si="33"/>
        <v>01/NHS/21</v>
      </c>
      <c r="AF144" s="69"/>
      <c r="AG144" s="69"/>
      <c r="AH144" s="69"/>
      <c r="AI144" s="94"/>
      <c r="AJ144" s="94"/>
      <c r="AK144" s="94"/>
      <c r="AL144" s="69"/>
      <c r="AM144" s="69">
        <v>796</v>
      </c>
      <c r="AN144" s="94"/>
      <c r="AO144" s="94"/>
      <c r="AP144" s="69"/>
      <c r="AQ144" s="94"/>
      <c r="AR144" s="69">
        <v>796</v>
      </c>
      <c r="AS144" s="24"/>
    </row>
    <row r="145" spans="2:45" ht="12.75" customHeight="1" x14ac:dyDescent="0.2">
      <c r="B145" s="25" t="s">
        <v>273</v>
      </c>
      <c r="D145" s="42">
        <v>348</v>
      </c>
      <c r="E145" s="42" t="s">
        <v>173</v>
      </c>
      <c r="F145" s="72" t="s">
        <v>168</v>
      </c>
      <c r="G145" s="124">
        <v>2081</v>
      </c>
      <c r="H145" s="42" t="s">
        <v>30</v>
      </c>
      <c r="I145" s="129">
        <v>2585</v>
      </c>
      <c r="J145" s="42" t="s">
        <v>210</v>
      </c>
      <c r="K145" s="68" t="str">
        <f t="shared" si="32"/>
        <v>01/NHS/21</v>
      </c>
      <c r="L145" s="48">
        <v>13</v>
      </c>
      <c r="M145" s="48"/>
      <c r="N145" s="137"/>
      <c r="O145" s="94"/>
      <c r="P145" s="94"/>
      <c r="Q145" s="94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140"/>
      <c r="AE145" s="104" t="str">
        <f t="shared" si="33"/>
        <v>01/NHS/21</v>
      </c>
      <c r="AF145" s="69"/>
      <c r="AG145" s="69"/>
      <c r="AH145" s="69"/>
      <c r="AI145" s="94"/>
      <c r="AJ145" s="94"/>
      <c r="AK145" s="94"/>
      <c r="AL145" s="69"/>
      <c r="AM145" s="69">
        <v>504</v>
      </c>
      <c r="AN145" s="94"/>
      <c r="AO145" s="94"/>
      <c r="AP145" s="69"/>
      <c r="AQ145" s="94"/>
      <c r="AR145" s="69">
        <v>504</v>
      </c>
      <c r="AS145" s="24"/>
    </row>
    <row r="146" spans="2:45" ht="12.75" customHeight="1" x14ac:dyDescent="0.2">
      <c r="B146" s="25" t="s">
        <v>273</v>
      </c>
      <c r="D146" s="42">
        <v>348</v>
      </c>
      <c r="E146" s="42" t="s">
        <v>174</v>
      </c>
      <c r="F146" s="72" t="s">
        <v>168</v>
      </c>
      <c r="G146" s="124">
        <v>2081</v>
      </c>
      <c r="H146" s="42" t="s">
        <v>30</v>
      </c>
      <c r="I146" s="129">
        <v>2585</v>
      </c>
      <c r="J146" s="42" t="s">
        <v>31</v>
      </c>
      <c r="K146" s="68" t="str">
        <f t="shared" si="32"/>
        <v>01/NHS/21</v>
      </c>
      <c r="L146" s="48">
        <v>13</v>
      </c>
      <c r="M146" s="48"/>
      <c r="N146" s="137"/>
      <c r="O146" s="94"/>
      <c r="P146" s="94"/>
      <c r="Q146" s="94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140"/>
      <c r="AE146" s="104" t="str">
        <f t="shared" si="33"/>
        <v>01/NHS/21</v>
      </c>
      <c r="AF146" s="69"/>
      <c r="AG146" s="69"/>
      <c r="AH146" s="69"/>
      <c r="AI146" s="94"/>
      <c r="AJ146" s="94"/>
      <c r="AK146" s="94"/>
      <c r="AL146" s="69"/>
      <c r="AM146" s="69">
        <v>504</v>
      </c>
      <c r="AN146" s="94"/>
      <c r="AO146" s="94"/>
      <c r="AP146" s="69"/>
      <c r="AQ146" s="94"/>
      <c r="AR146" s="69">
        <v>504</v>
      </c>
      <c r="AS146" s="24"/>
    </row>
    <row r="147" spans="2:45" ht="12.75" customHeight="1" x14ac:dyDescent="0.2">
      <c r="B147" s="25" t="s">
        <v>273</v>
      </c>
      <c r="D147" s="42">
        <v>348</v>
      </c>
      <c r="E147" s="42" t="s">
        <v>175</v>
      </c>
      <c r="F147" s="72" t="s">
        <v>168</v>
      </c>
      <c r="G147" s="124">
        <v>2070</v>
      </c>
      <c r="H147" s="42" t="s">
        <v>30</v>
      </c>
      <c r="I147" s="130">
        <v>3379</v>
      </c>
      <c r="J147" s="42" t="s">
        <v>210</v>
      </c>
      <c r="K147" s="68" t="str">
        <f t="shared" si="32"/>
        <v>01/NHS/21</v>
      </c>
      <c r="L147" s="48"/>
      <c r="M147" s="48"/>
      <c r="N147" s="137"/>
      <c r="O147" s="94"/>
      <c r="P147" s="94"/>
      <c r="Q147" s="94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140"/>
      <c r="AE147" s="104" t="str">
        <f t="shared" si="33"/>
        <v>01/NHS/21</v>
      </c>
      <c r="AF147" s="69"/>
      <c r="AG147" s="69"/>
      <c r="AH147" s="69"/>
      <c r="AI147" s="94"/>
      <c r="AJ147" s="94">
        <f>ROUND((I147-G147)/5280,2)</f>
        <v>0.25</v>
      </c>
      <c r="AK147" s="94"/>
      <c r="AL147" s="69"/>
      <c r="AM147" s="69"/>
      <c r="AN147" s="94"/>
      <c r="AO147" s="94"/>
      <c r="AP147" s="69"/>
      <c r="AQ147" s="94">
        <f>AJ147</f>
        <v>0.25</v>
      </c>
      <c r="AR147" s="69"/>
      <c r="AS147" s="24"/>
    </row>
    <row r="148" spans="2:45" ht="12.75" customHeight="1" x14ac:dyDescent="0.2">
      <c r="B148" s="25" t="s">
        <v>273</v>
      </c>
      <c r="D148" s="42">
        <v>348</v>
      </c>
      <c r="E148" s="42" t="s">
        <v>176</v>
      </c>
      <c r="F148" s="72" t="s">
        <v>168</v>
      </c>
      <c r="G148" s="124">
        <v>2079</v>
      </c>
      <c r="H148" s="134" t="s">
        <v>30</v>
      </c>
      <c r="I148" s="129">
        <v>4103</v>
      </c>
      <c r="J148" s="42" t="s">
        <v>211</v>
      </c>
      <c r="K148" s="68" t="str">
        <f t="shared" si="32"/>
        <v>01/NHS/21</v>
      </c>
      <c r="L148" s="48"/>
      <c r="M148" s="48"/>
      <c r="N148" s="137"/>
      <c r="O148" s="94"/>
      <c r="P148" s="94"/>
      <c r="Q148" s="94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140"/>
      <c r="AE148" s="104" t="str">
        <f t="shared" si="33"/>
        <v>01/NHS/21</v>
      </c>
      <c r="AF148" s="69"/>
      <c r="AG148" s="69"/>
      <c r="AH148" s="69"/>
      <c r="AI148" s="94"/>
      <c r="AJ148" s="94">
        <f>ROUND((I148-G148)/5280,2)</f>
        <v>0.38</v>
      </c>
      <c r="AK148" s="94"/>
      <c r="AL148" s="69"/>
      <c r="AM148" s="69"/>
      <c r="AN148" s="94"/>
      <c r="AO148" s="94"/>
      <c r="AP148" s="69"/>
      <c r="AQ148" s="94">
        <f>AJ148</f>
        <v>0.38</v>
      </c>
      <c r="AR148" s="69"/>
      <c r="AS148" s="24"/>
    </row>
    <row r="149" spans="2:45" ht="12.75" customHeight="1" x14ac:dyDescent="0.2">
      <c r="B149" s="25" t="s">
        <v>273</v>
      </c>
      <c r="D149" s="42">
        <v>348</v>
      </c>
      <c r="E149" s="42" t="s">
        <v>177</v>
      </c>
      <c r="F149" s="72" t="s">
        <v>168</v>
      </c>
      <c r="G149" s="124">
        <v>2081</v>
      </c>
      <c r="H149" s="134" t="s">
        <v>30</v>
      </c>
      <c r="I149" s="129">
        <v>3314</v>
      </c>
      <c r="J149" s="42" t="s">
        <v>31</v>
      </c>
      <c r="K149" s="68" t="str">
        <f t="shared" si="32"/>
        <v>01/NHS/21</v>
      </c>
      <c r="L149" s="48">
        <v>30</v>
      </c>
      <c r="M149" s="48"/>
      <c r="N149" s="137"/>
      <c r="O149" s="94"/>
      <c r="P149" s="94"/>
      <c r="Q149" s="94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>
        <v>19</v>
      </c>
      <c r="AC149" s="69"/>
      <c r="AD149" s="140"/>
      <c r="AE149" s="104" t="str">
        <f t="shared" si="33"/>
        <v>01/NHS/21</v>
      </c>
      <c r="AF149" s="69"/>
      <c r="AG149" s="69"/>
      <c r="AH149" s="69"/>
      <c r="AI149" s="94"/>
      <c r="AJ149" s="94"/>
      <c r="AK149" s="94">
        <f>ROUND((I149-G149)/5280,2)</f>
        <v>0.23</v>
      </c>
      <c r="AL149" s="69"/>
      <c r="AM149" s="69"/>
      <c r="AN149" s="94"/>
      <c r="AO149" s="94"/>
      <c r="AP149" s="69"/>
      <c r="AQ149" s="94">
        <f>AK149</f>
        <v>0.23</v>
      </c>
      <c r="AR149" s="69"/>
      <c r="AS149" s="24"/>
    </row>
    <row r="150" spans="2:45" ht="12.75" customHeight="1" x14ac:dyDescent="0.2">
      <c r="B150" s="25" t="s">
        <v>273</v>
      </c>
      <c r="D150" s="42">
        <v>348</v>
      </c>
      <c r="E150" s="42" t="s">
        <v>178</v>
      </c>
      <c r="F150" s="72" t="s">
        <v>168</v>
      </c>
      <c r="G150" s="124">
        <v>2104</v>
      </c>
      <c r="H150" s="134" t="s">
        <v>30</v>
      </c>
      <c r="I150" s="129">
        <v>3379</v>
      </c>
      <c r="J150" s="42" t="s">
        <v>29</v>
      </c>
      <c r="K150" s="68" t="str">
        <f t="shared" si="32"/>
        <v>01/NHS/21</v>
      </c>
      <c r="L150" s="48">
        <v>22</v>
      </c>
      <c r="M150" s="48"/>
      <c r="N150" s="137"/>
      <c r="O150" s="94"/>
      <c r="P150" s="94"/>
      <c r="Q150" s="94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>
        <v>7</v>
      </c>
      <c r="AC150" s="69"/>
      <c r="AD150" s="140"/>
      <c r="AE150" s="104" t="str">
        <f t="shared" si="33"/>
        <v>01/NHS/21</v>
      </c>
      <c r="AF150" s="69"/>
      <c r="AG150" s="69"/>
      <c r="AH150" s="69"/>
      <c r="AI150" s="94"/>
      <c r="AJ150" s="94"/>
      <c r="AK150" s="94">
        <f>ROUND((I150-G150)/5280,2)</f>
        <v>0.24</v>
      </c>
      <c r="AL150" s="69"/>
      <c r="AM150" s="69"/>
      <c r="AN150" s="94"/>
      <c r="AO150" s="94"/>
      <c r="AP150" s="69"/>
      <c r="AQ150" s="94">
        <f>AK150</f>
        <v>0.24</v>
      </c>
      <c r="AR150" s="69"/>
      <c r="AS150" s="24"/>
    </row>
    <row r="151" spans="2:45" ht="12.75" customHeight="1" x14ac:dyDescent="0.2">
      <c r="B151" s="25" t="s">
        <v>273</v>
      </c>
      <c r="D151" s="42">
        <v>348</v>
      </c>
      <c r="E151" s="42" t="s">
        <v>199</v>
      </c>
      <c r="F151" s="72" t="s">
        <v>168</v>
      </c>
      <c r="G151" s="124">
        <v>2081</v>
      </c>
      <c r="H151" s="42"/>
      <c r="I151" s="129"/>
      <c r="J151" s="42" t="s">
        <v>31</v>
      </c>
      <c r="K151" s="68" t="str">
        <f t="shared" si="32"/>
        <v>01/NHS/21</v>
      </c>
      <c r="L151" s="48"/>
      <c r="M151" s="48"/>
      <c r="N151" s="137"/>
      <c r="O151" s="94"/>
      <c r="P151" s="94"/>
      <c r="Q151" s="94"/>
      <c r="R151" s="69"/>
      <c r="S151" s="69">
        <v>60</v>
      </c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140"/>
      <c r="AE151" s="104" t="str">
        <f t="shared" si="33"/>
        <v>01/NHS/21</v>
      </c>
      <c r="AF151" s="69"/>
      <c r="AG151" s="69"/>
      <c r="AH151" s="69"/>
      <c r="AI151" s="94"/>
      <c r="AJ151" s="94"/>
      <c r="AK151" s="94"/>
      <c r="AL151" s="69"/>
      <c r="AM151" s="69"/>
      <c r="AN151" s="69"/>
      <c r="AO151" s="69"/>
      <c r="AP151" s="69"/>
      <c r="AQ151" s="69"/>
      <c r="AR151" s="69"/>
      <c r="AS151" s="24"/>
    </row>
    <row r="152" spans="2:45" ht="12.75" customHeight="1" x14ac:dyDescent="0.2">
      <c r="B152" s="25" t="s">
        <v>273</v>
      </c>
      <c r="D152" s="42">
        <v>348</v>
      </c>
      <c r="E152" s="42" t="s">
        <v>179</v>
      </c>
      <c r="F152" s="72" t="s">
        <v>168</v>
      </c>
      <c r="G152" s="124">
        <v>2134</v>
      </c>
      <c r="H152" s="42"/>
      <c r="I152" s="129"/>
      <c r="J152" s="42" t="s">
        <v>29</v>
      </c>
      <c r="K152" s="68" t="str">
        <f t="shared" si="32"/>
        <v>01/NHS/21</v>
      </c>
      <c r="L152" s="48"/>
      <c r="M152" s="48"/>
      <c r="N152" s="137"/>
      <c r="O152" s="94"/>
      <c r="P152" s="94"/>
      <c r="Q152" s="94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140"/>
      <c r="AE152" s="104" t="str">
        <f t="shared" si="33"/>
        <v>01/NHS/21</v>
      </c>
      <c r="AF152" s="69"/>
      <c r="AG152" s="69"/>
      <c r="AH152" s="69">
        <v>1</v>
      </c>
      <c r="AI152" s="94"/>
      <c r="AJ152" s="94"/>
      <c r="AK152" s="94"/>
      <c r="AL152" s="69"/>
      <c r="AM152" s="69"/>
      <c r="AN152" s="69"/>
      <c r="AO152" s="69"/>
      <c r="AP152" s="69"/>
      <c r="AQ152" s="69"/>
      <c r="AR152" s="69"/>
      <c r="AS152" s="24"/>
    </row>
    <row r="153" spans="2:45" ht="12.75" customHeight="1" x14ac:dyDescent="0.2">
      <c r="B153" s="25" t="s">
        <v>273</v>
      </c>
      <c r="D153" s="42">
        <v>348</v>
      </c>
      <c r="E153" s="42" t="s">
        <v>180</v>
      </c>
      <c r="F153" s="72" t="s">
        <v>168</v>
      </c>
      <c r="G153" s="124">
        <v>2091</v>
      </c>
      <c r="H153" s="42"/>
      <c r="I153" s="129"/>
      <c r="J153" s="42" t="s">
        <v>31</v>
      </c>
      <c r="K153" s="68" t="str">
        <f t="shared" ref="K153:K215" si="35">B153</f>
        <v>01/NHS/21</v>
      </c>
      <c r="L153" s="48"/>
      <c r="M153" s="48"/>
      <c r="N153" s="137"/>
      <c r="O153" s="94"/>
      <c r="P153" s="94"/>
      <c r="Q153" s="94"/>
      <c r="R153" s="69"/>
      <c r="S153" s="69"/>
      <c r="T153" s="69"/>
      <c r="U153" s="69"/>
      <c r="V153" s="69"/>
      <c r="W153" s="69">
        <v>5</v>
      </c>
      <c r="X153" s="69"/>
      <c r="Y153" s="69"/>
      <c r="Z153" s="69"/>
      <c r="AA153" s="69"/>
      <c r="AB153" s="69"/>
      <c r="AC153" s="69"/>
      <c r="AD153" s="140"/>
      <c r="AE153" s="104" t="str">
        <f t="shared" si="33"/>
        <v>01/NHS/21</v>
      </c>
      <c r="AF153" s="69"/>
      <c r="AG153" s="69"/>
      <c r="AH153" s="69"/>
      <c r="AI153" s="94"/>
      <c r="AJ153" s="94"/>
      <c r="AK153" s="94"/>
      <c r="AL153" s="69"/>
      <c r="AM153" s="69"/>
      <c r="AN153" s="69"/>
      <c r="AO153" s="69"/>
      <c r="AP153" s="69"/>
      <c r="AQ153" s="69"/>
      <c r="AR153" s="69"/>
      <c r="AS153" s="24"/>
    </row>
    <row r="154" spans="2:45" ht="12.75" customHeight="1" x14ac:dyDescent="0.2">
      <c r="B154" s="19" t="s">
        <v>272</v>
      </c>
      <c r="D154" s="42">
        <v>348</v>
      </c>
      <c r="E154" s="42" t="s">
        <v>181</v>
      </c>
      <c r="F154" s="108" t="s">
        <v>169</v>
      </c>
      <c r="G154" s="125">
        <v>3400</v>
      </c>
      <c r="H154" s="42" t="s">
        <v>30</v>
      </c>
      <c r="I154" s="131">
        <v>3823</v>
      </c>
      <c r="J154" s="42" t="s">
        <v>31</v>
      </c>
      <c r="K154" s="68" t="str">
        <f t="shared" si="35"/>
        <v>02/S&gt;2/04</v>
      </c>
      <c r="L154" s="112">
        <v>11</v>
      </c>
      <c r="M154" s="112"/>
      <c r="N154" s="138"/>
      <c r="O154" s="109"/>
      <c r="P154" s="109"/>
      <c r="Q154" s="109"/>
      <c r="R154" s="113">
        <v>449</v>
      </c>
      <c r="S154" s="113"/>
      <c r="T154" s="113"/>
      <c r="U154" s="69"/>
      <c r="V154" s="69"/>
      <c r="W154" s="113"/>
      <c r="X154" s="113"/>
      <c r="Y154" s="113"/>
      <c r="Z154" s="69"/>
      <c r="AA154" s="69"/>
      <c r="AB154" s="113"/>
      <c r="AC154" s="113"/>
      <c r="AD154" s="140"/>
      <c r="AE154" s="104" t="str">
        <f t="shared" ref="AE154:AE216" si="36">B154</f>
        <v>02/S&gt;2/04</v>
      </c>
      <c r="AF154" s="69"/>
      <c r="AG154" s="69"/>
      <c r="AH154" s="69"/>
      <c r="AI154" s="109"/>
      <c r="AJ154" s="109"/>
      <c r="AK154" s="109"/>
      <c r="AL154" s="113"/>
      <c r="AM154" s="69"/>
      <c r="AN154" s="113"/>
      <c r="AO154" s="113"/>
      <c r="AP154" s="113"/>
      <c r="AQ154" s="113"/>
      <c r="AR154" s="113"/>
      <c r="AS154" s="24"/>
    </row>
    <row r="155" spans="2:45" ht="12.75" customHeight="1" x14ac:dyDescent="0.2">
      <c r="B155" s="19" t="s">
        <v>272</v>
      </c>
      <c r="D155" s="42">
        <v>348</v>
      </c>
      <c r="E155" s="42" t="s">
        <v>182</v>
      </c>
      <c r="F155" s="108" t="s">
        <v>169</v>
      </c>
      <c r="G155" s="125">
        <v>3400</v>
      </c>
      <c r="H155" s="42" t="s">
        <v>30</v>
      </c>
      <c r="I155" s="128">
        <v>3847</v>
      </c>
      <c r="J155" s="42" t="s">
        <v>31</v>
      </c>
      <c r="K155" s="68" t="str">
        <f t="shared" si="35"/>
        <v>02/S&gt;2/04</v>
      </c>
      <c r="L155" s="112">
        <v>12</v>
      </c>
      <c r="M155" s="69"/>
      <c r="N155" s="94"/>
      <c r="O155" s="94"/>
      <c r="P155" s="94"/>
      <c r="Q155" s="94"/>
      <c r="R155" s="69">
        <v>461</v>
      </c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140"/>
      <c r="AE155" s="104" t="str">
        <f t="shared" si="36"/>
        <v>02/S&gt;2/04</v>
      </c>
      <c r="AF155" s="69"/>
      <c r="AG155" s="69"/>
      <c r="AH155" s="69"/>
      <c r="AI155" s="94"/>
      <c r="AJ155" s="94"/>
      <c r="AK155" s="94"/>
      <c r="AL155" s="69"/>
      <c r="AM155" s="69"/>
      <c r="AN155" s="69"/>
      <c r="AO155" s="69"/>
      <c r="AP155" s="69"/>
      <c r="AQ155" s="69"/>
      <c r="AR155" s="69"/>
      <c r="AS155" s="24"/>
    </row>
    <row r="156" spans="2:45" ht="12.75" customHeight="1" x14ac:dyDescent="0.2">
      <c r="B156" s="19" t="s">
        <v>272</v>
      </c>
      <c r="D156" s="42">
        <v>348</v>
      </c>
      <c r="E156" s="42" t="s">
        <v>183</v>
      </c>
      <c r="F156" s="108" t="s">
        <v>169</v>
      </c>
      <c r="G156" s="125">
        <v>3400</v>
      </c>
      <c r="H156" s="135" t="s">
        <v>30</v>
      </c>
      <c r="I156" s="127">
        <v>3633</v>
      </c>
      <c r="J156" s="71" t="s">
        <v>31</v>
      </c>
      <c r="K156" s="68" t="str">
        <f t="shared" si="35"/>
        <v>02/S&gt;2/04</v>
      </c>
      <c r="L156" s="112">
        <v>6</v>
      </c>
      <c r="M156" s="111"/>
      <c r="N156" s="110"/>
      <c r="O156" s="110"/>
      <c r="P156" s="110"/>
      <c r="Q156" s="110"/>
      <c r="R156" s="111">
        <v>237</v>
      </c>
      <c r="S156" s="111"/>
      <c r="T156" s="111"/>
      <c r="U156" s="111"/>
      <c r="V156" s="111"/>
      <c r="W156" s="111"/>
      <c r="X156" s="111"/>
      <c r="Y156" s="111"/>
      <c r="Z156" s="69"/>
      <c r="AA156" s="69"/>
      <c r="AB156" s="111"/>
      <c r="AC156" s="111"/>
      <c r="AD156" s="140"/>
      <c r="AE156" s="104" t="str">
        <f t="shared" si="36"/>
        <v>02/S&gt;2/04</v>
      </c>
      <c r="AF156" s="69"/>
      <c r="AG156" s="69"/>
      <c r="AH156" s="69"/>
      <c r="AI156" s="110"/>
      <c r="AJ156" s="110"/>
      <c r="AK156" s="110"/>
      <c r="AL156" s="111"/>
      <c r="AM156" s="111"/>
      <c r="AN156" s="111"/>
      <c r="AO156" s="111"/>
      <c r="AP156" s="111"/>
      <c r="AQ156" s="111"/>
      <c r="AR156" s="111"/>
      <c r="AS156" s="24"/>
    </row>
    <row r="157" spans="2:45" ht="12.75" customHeight="1" x14ac:dyDescent="0.2">
      <c r="B157" s="19" t="s">
        <v>272</v>
      </c>
      <c r="D157" s="42">
        <v>348</v>
      </c>
      <c r="E157" s="42" t="s">
        <v>184</v>
      </c>
      <c r="F157" s="108" t="s">
        <v>169</v>
      </c>
      <c r="G157" s="125">
        <v>3400</v>
      </c>
      <c r="H157" s="42" t="s">
        <v>30</v>
      </c>
      <c r="I157" s="128">
        <v>3633</v>
      </c>
      <c r="J157" s="42" t="s">
        <v>88</v>
      </c>
      <c r="K157" s="68" t="str">
        <f t="shared" si="35"/>
        <v>02/S&gt;2/04</v>
      </c>
      <c r="L157" s="112">
        <v>6</v>
      </c>
      <c r="M157" s="69"/>
      <c r="N157" s="94"/>
      <c r="O157" s="94"/>
      <c r="P157" s="94"/>
      <c r="Q157" s="94"/>
      <c r="R157" s="69">
        <v>229</v>
      </c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140"/>
      <c r="AE157" s="104" t="str">
        <f t="shared" si="36"/>
        <v>02/S&gt;2/04</v>
      </c>
      <c r="AF157" s="69"/>
      <c r="AG157" s="69"/>
      <c r="AH157" s="69"/>
      <c r="AI157" s="94"/>
      <c r="AJ157" s="94"/>
      <c r="AK157" s="94"/>
      <c r="AL157" s="69"/>
      <c r="AM157" s="69"/>
      <c r="AN157" s="69"/>
      <c r="AO157" s="69"/>
      <c r="AP157" s="69"/>
      <c r="AQ157" s="69"/>
      <c r="AR157" s="69"/>
      <c r="AS157" s="24"/>
    </row>
    <row r="158" spans="2:45" ht="12.75" customHeight="1" x14ac:dyDescent="0.2">
      <c r="B158" s="19" t="s">
        <v>272</v>
      </c>
      <c r="D158" s="42">
        <v>348</v>
      </c>
      <c r="E158" s="42" t="s">
        <v>189</v>
      </c>
      <c r="F158" s="108" t="s">
        <v>169</v>
      </c>
      <c r="G158" s="124">
        <v>3816</v>
      </c>
      <c r="H158" s="42" t="s">
        <v>30</v>
      </c>
      <c r="I158" s="128">
        <v>4700</v>
      </c>
      <c r="J158" s="42" t="s">
        <v>31</v>
      </c>
      <c r="K158" s="68" t="str">
        <f t="shared" si="35"/>
        <v>02/S&gt;2/04</v>
      </c>
      <c r="L158" s="69">
        <v>11</v>
      </c>
      <c r="M158" s="69">
        <f>(I158-3920)/80</f>
        <v>9.75</v>
      </c>
      <c r="N158" s="94"/>
      <c r="O158" s="94"/>
      <c r="P158" s="94"/>
      <c r="Q158" s="94">
        <f>ROUND((I158-G158)/5280,2)</f>
        <v>0.17</v>
      </c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140"/>
      <c r="AE158" s="104" t="str">
        <f t="shared" si="36"/>
        <v>02/S&gt;2/04</v>
      </c>
      <c r="AF158" s="69"/>
      <c r="AG158" s="69"/>
      <c r="AH158" s="69"/>
      <c r="AI158" s="94"/>
      <c r="AJ158" s="94"/>
      <c r="AK158" s="94"/>
      <c r="AL158" s="69"/>
      <c r="AM158" s="69"/>
      <c r="AN158" s="69"/>
      <c r="AO158" s="69"/>
      <c r="AP158" s="69"/>
      <c r="AQ158" s="69"/>
      <c r="AR158" s="69"/>
      <c r="AS158" s="24"/>
    </row>
    <row r="159" spans="2:45" ht="12.75" customHeight="1" x14ac:dyDescent="0.2">
      <c r="B159" s="19" t="s">
        <v>272</v>
      </c>
      <c r="D159" s="42">
        <v>348</v>
      </c>
      <c r="E159" s="42" t="s">
        <v>190</v>
      </c>
      <c r="F159" s="108" t="s">
        <v>169</v>
      </c>
      <c r="G159" s="124">
        <v>3816</v>
      </c>
      <c r="H159" s="42" t="s">
        <v>30</v>
      </c>
      <c r="I159" s="128">
        <v>4550</v>
      </c>
      <c r="J159" s="42" t="s">
        <v>88</v>
      </c>
      <c r="K159" s="68" t="str">
        <f t="shared" si="35"/>
        <v>02/S&gt;2/04</v>
      </c>
      <c r="L159" s="69">
        <v>9</v>
      </c>
      <c r="M159" s="69">
        <f>(I159-3920)/80</f>
        <v>7.875</v>
      </c>
      <c r="N159" s="94"/>
      <c r="O159" s="94"/>
      <c r="P159" s="94"/>
      <c r="Q159" s="94">
        <f>ROUND((I159-G159)/5280,2)</f>
        <v>0.14000000000000001</v>
      </c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140"/>
      <c r="AE159" s="104" t="str">
        <f t="shared" si="36"/>
        <v>02/S&gt;2/04</v>
      </c>
      <c r="AF159" s="69"/>
      <c r="AG159" s="69"/>
      <c r="AH159" s="69"/>
      <c r="AI159" s="94"/>
      <c r="AJ159" s="94"/>
      <c r="AK159" s="94"/>
      <c r="AL159" s="69"/>
      <c r="AM159" s="69"/>
      <c r="AN159" s="69"/>
      <c r="AO159" s="69"/>
      <c r="AP159" s="69"/>
      <c r="AQ159" s="69"/>
      <c r="AR159" s="69"/>
      <c r="AS159" s="24"/>
    </row>
    <row r="160" spans="2:45" ht="12.75" customHeight="1" x14ac:dyDescent="0.2">
      <c r="B160" s="19" t="s">
        <v>272</v>
      </c>
      <c r="D160" s="42">
        <v>348</v>
      </c>
      <c r="E160" s="42" t="s">
        <v>193</v>
      </c>
      <c r="F160" s="108" t="s">
        <v>169</v>
      </c>
      <c r="G160" s="124">
        <v>3391</v>
      </c>
      <c r="H160" s="42"/>
      <c r="I160" s="128"/>
      <c r="J160" s="42" t="s">
        <v>88</v>
      </c>
      <c r="K160" s="68" t="str">
        <f t="shared" si="35"/>
        <v>02/S&gt;2/04</v>
      </c>
      <c r="L160" s="69"/>
      <c r="M160" s="69"/>
      <c r="N160" s="94"/>
      <c r="O160" s="94"/>
      <c r="P160" s="94"/>
      <c r="Q160" s="94"/>
      <c r="R160" s="69"/>
      <c r="S160" s="69"/>
      <c r="T160" s="69">
        <v>248</v>
      </c>
      <c r="U160" s="69"/>
      <c r="V160" s="69"/>
      <c r="W160" s="69"/>
      <c r="X160" s="69"/>
      <c r="Y160" s="69"/>
      <c r="Z160" s="69"/>
      <c r="AA160" s="69"/>
      <c r="AB160" s="69"/>
      <c r="AC160" s="69"/>
      <c r="AD160" s="140"/>
      <c r="AE160" s="104" t="str">
        <f t="shared" si="36"/>
        <v>02/S&gt;2/04</v>
      </c>
      <c r="AF160" s="69"/>
      <c r="AG160" s="69"/>
      <c r="AH160" s="69"/>
      <c r="AI160" s="94"/>
      <c r="AJ160" s="94"/>
      <c r="AK160" s="94"/>
      <c r="AL160" s="69"/>
      <c r="AM160" s="69"/>
      <c r="AN160" s="69"/>
      <c r="AO160" s="69"/>
      <c r="AP160" s="69"/>
      <c r="AQ160" s="69"/>
      <c r="AR160" s="69"/>
      <c r="AS160" s="24"/>
    </row>
    <row r="161" spans="2:45" ht="12.75" customHeight="1" x14ac:dyDescent="0.2">
      <c r="B161" s="19" t="s">
        <v>272</v>
      </c>
      <c r="D161" s="42">
        <v>348</v>
      </c>
      <c r="E161" s="42" t="s">
        <v>194</v>
      </c>
      <c r="F161" s="108" t="s">
        <v>169</v>
      </c>
      <c r="G161" s="124">
        <v>3701</v>
      </c>
      <c r="H161" s="42" t="s">
        <v>30</v>
      </c>
      <c r="I161" s="129">
        <v>3715</v>
      </c>
      <c r="J161" s="42" t="s">
        <v>31</v>
      </c>
      <c r="K161" s="68" t="str">
        <f t="shared" si="35"/>
        <v>02/S&gt;2/04</v>
      </c>
      <c r="L161" s="48"/>
      <c r="M161" s="48"/>
      <c r="N161" s="137"/>
      <c r="O161" s="94"/>
      <c r="P161" s="94"/>
      <c r="Q161" s="94"/>
      <c r="R161" s="69"/>
      <c r="S161" s="69"/>
      <c r="T161" s="69">
        <v>32</v>
      </c>
      <c r="U161" s="69"/>
      <c r="V161" s="69"/>
      <c r="W161" s="69"/>
      <c r="X161" s="69"/>
      <c r="Y161" s="69"/>
      <c r="Z161" s="69"/>
      <c r="AA161" s="69"/>
      <c r="AB161" s="69"/>
      <c r="AC161" s="69"/>
      <c r="AD161" s="140"/>
      <c r="AE161" s="104" t="str">
        <f t="shared" si="36"/>
        <v>02/S&gt;2/04</v>
      </c>
      <c r="AF161" s="69"/>
      <c r="AG161" s="69"/>
      <c r="AH161" s="69"/>
      <c r="AI161" s="94"/>
      <c r="AJ161" s="94"/>
      <c r="AK161" s="94"/>
      <c r="AL161" s="69"/>
      <c r="AM161" s="69"/>
      <c r="AN161" s="69"/>
      <c r="AO161" s="69"/>
      <c r="AP161" s="69"/>
      <c r="AQ161" s="69"/>
      <c r="AR161" s="69"/>
      <c r="AS161" s="24"/>
    </row>
    <row r="162" spans="2:45" ht="12.75" customHeight="1" x14ac:dyDescent="0.2">
      <c r="B162" s="19" t="s">
        <v>272</v>
      </c>
      <c r="D162" s="42">
        <v>348</v>
      </c>
      <c r="E162" s="42" t="s">
        <v>195</v>
      </c>
      <c r="F162" s="108" t="s">
        <v>169</v>
      </c>
      <c r="G162" s="124">
        <v>3731</v>
      </c>
      <c r="H162" s="134" t="s">
        <v>30</v>
      </c>
      <c r="I162" s="129">
        <v>3749</v>
      </c>
      <c r="J162" s="42" t="s">
        <v>31</v>
      </c>
      <c r="K162" s="68" t="str">
        <f t="shared" si="35"/>
        <v>02/S&gt;2/04</v>
      </c>
      <c r="L162" s="48"/>
      <c r="M162" s="48"/>
      <c r="N162" s="137"/>
      <c r="O162" s="94"/>
      <c r="P162" s="94"/>
      <c r="Q162" s="94"/>
      <c r="R162" s="69"/>
      <c r="S162" s="69"/>
      <c r="T162" s="69">
        <v>40</v>
      </c>
      <c r="U162" s="69"/>
      <c r="V162" s="69"/>
      <c r="W162" s="69"/>
      <c r="X162" s="69"/>
      <c r="Y162" s="69"/>
      <c r="Z162" s="69"/>
      <c r="AA162" s="69"/>
      <c r="AB162" s="69"/>
      <c r="AC162" s="69"/>
      <c r="AD162" s="140"/>
      <c r="AE162" s="104" t="str">
        <f t="shared" si="36"/>
        <v>02/S&gt;2/04</v>
      </c>
      <c r="AF162" s="69"/>
      <c r="AG162" s="69"/>
      <c r="AH162" s="69"/>
      <c r="AI162" s="94"/>
      <c r="AJ162" s="94"/>
      <c r="AK162" s="94"/>
      <c r="AL162" s="69"/>
      <c r="AM162" s="69"/>
      <c r="AN162" s="69"/>
      <c r="AO162" s="69"/>
      <c r="AP162" s="69"/>
      <c r="AQ162" s="69"/>
      <c r="AR162" s="69"/>
      <c r="AS162" s="24"/>
    </row>
    <row r="163" spans="2:45" ht="12.75" customHeight="1" x14ac:dyDescent="0.2">
      <c r="B163" s="19" t="s">
        <v>272</v>
      </c>
      <c r="D163" s="42">
        <v>348</v>
      </c>
      <c r="E163" s="42" t="s">
        <v>279</v>
      </c>
      <c r="F163" s="108" t="s">
        <v>169</v>
      </c>
      <c r="G163" s="124">
        <v>3400</v>
      </c>
      <c r="H163" s="42" t="s">
        <v>30</v>
      </c>
      <c r="I163" s="129">
        <v>3633</v>
      </c>
      <c r="J163" s="42" t="s">
        <v>88</v>
      </c>
      <c r="K163" s="68" t="str">
        <f t="shared" si="35"/>
        <v>02/S&gt;2/04</v>
      </c>
      <c r="L163" s="48"/>
      <c r="M163" s="48"/>
      <c r="N163" s="137"/>
      <c r="O163" s="94"/>
      <c r="P163" s="94"/>
      <c r="Q163" s="94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140"/>
      <c r="AE163" s="104" t="str">
        <f t="shared" si="36"/>
        <v>02/S&gt;2/04</v>
      </c>
      <c r="AF163" s="69">
        <v>72</v>
      </c>
      <c r="AG163" s="69"/>
      <c r="AH163" s="69"/>
      <c r="AI163" s="94"/>
      <c r="AJ163" s="94"/>
      <c r="AK163" s="94"/>
      <c r="AL163" s="69"/>
      <c r="AM163" s="69"/>
      <c r="AN163" s="69"/>
      <c r="AO163" s="69"/>
      <c r="AP163" s="69"/>
      <c r="AQ163" s="69"/>
      <c r="AR163" s="69"/>
      <c r="AS163" s="24"/>
    </row>
    <row r="164" spans="2:45" ht="12.75" customHeight="1" x14ac:dyDescent="0.2">
      <c r="B164" s="19" t="s">
        <v>272</v>
      </c>
      <c r="D164" s="42">
        <v>348</v>
      </c>
      <c r="E164" s="42" t="s">
        <v>185</v>
      </c>
      <c r="F164" s="108" t="s">
        <v>169</v>
      </c>
      <c r="G164" s="124">
        <v>3409</v>
      </c>
      <c r="H164" s="42" t="s">
        <v>30</v>
      </c>
      <c r="I164" s="129">
        <v>3707</v>
      </c>
      <c r="J164" s="42" t="s">
        <v>31</v>
      </c>
      <c r="K164" s="68" t="str">
        <f t="shared" si="35"/>
        <v>02/S&gt;2/04</v>
      </c>
      <c r="L164" s="48">
        <v>9</v>
      </c>
      <c r="M164" s="48"/>
      <c r="N164" s="137">
        <f>ROUND(348.648/5280,2)</f>
        <v>7.0000000000000007E-2</v>
      </c>
      <c r="O164" s="94"/>
      <c r="P164" s="94"/>
      <c r="Q164" s="94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140"/>
      <c r="AE164" s="104" t="str">
        <f t="shared" si="36"/>
        <v>02/S&gt;2/04</v>
      </c>
      <c r="AF164" s="69"/>
      <c r="AG164" s="69"/>
      <c r="AH164" s="69"/>
      <c r="AI164" s="94"/>
      <c r="AJ164" s="94"/>
      <c r="AK164" s="94"/>
      <c r="AL164" s="69"/>
      <c r="AM164" s="69"/>
      <c r="AN164" s="69"/>
      <c r="AO164" s="69"/>
      <c r="AP164" s="69"/>
      <c r="AQ164" s="69"/>
      <c r="AR164" s="69"/>
      <c r="AS164" s="24"/>
    </row>
    <row r="165" spans="2:45" ht="12.75" customHeight="1" x14ac:dyDescent="0.2">
      <c r="B165" s="19" t="s">
        <v>272</v>
      </c>
      <c r="D165" s="42">
        <v>348</v>
      </c>
      <c r="E165" s="42" t="s">
        <v>186</v>
      </c>
      <c r="F165" s="108" t="s">
        <v>169</v>
      </c>
      <c r="G165" s="124">
        <v>3446</v>
      </c>
      <c r="H165" s="42" t="s">
        <v>30</v>
      </c>
      <c r="I165" s="129">
        <v>3920</v>
      </c>
      <c r="J165" s="42" t="s">
        <v>29</v>
      </c>
      <c r="K165" s="68" t="str">
        <f t="shared" si="35"/>
        <v>02/S&gt;2/04</v>
      </c>
      <c r="L165" s="48">
        <v>12</v>
      </c>
      <c r="M165" s="48"/>
      <c r="N165" s="137">
        <v>0.08</v>
      </c>
      <c r="O165" s="94"/>
      <c r="P165" s="94"/>
      <c r="Q165" s="94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140"/>
      <c r="AE165" s="104" t="str">
        <f t="shared" si="36"/>
        <v>02/S&gt;2/04</v>
      </c>
      <c r="AF165" s="69"/>
      <c r="AG165" s="69"/>
      <c r="AH165" s="69"/>
      <c r="AI165" s="94"/>
      <c r="AJ165" s="94"/>
      <c r="AK165" s="94"/>
      <c r="AL165" s="69"/>
      <c r="AM165" s="69"/>
      <c r="AN165" s="69"/>
      <c r="AO165" s="69"/>
      <c r="AP165" s="69"/>
      <c r="AQ165" s="69"/>
      <c r="AR165" s="69"/>
      <c r="AS165" s="24"/>
    </row>
    <row r="166" spans="2:45" ht="12.75" customHeight="1" x14ac:dyDescent="0.2">
      <c r="B166" s="19" t="s">
        <v>272</v>
      </c>
      <c r="D166" s="42">
        <v>348</v>
      </c>
      <c r="E166" s="42" t="s">
        <v>191</v>
      </c>
      <c r="F166" s="108" t="s">
        <v>169</v>
      </c>
      <c r="G166" s="124">
        <v>3711</v>
      </c>
      <c r="H166" s="42" t="s">
        <v>30</v>
      </c>
      <c r="I166" s="129">
        <v>3735</v>
      </c>
      <c r="J166" s="42" t="s">
        <v>31</v>
      </c>
      <c r="K166" s="68" t="str">
        <f t="shared" si="35"/>
        <v>02/S&gt;2/04</v>
      </c>
      <c r="L166" s="48"/>
      <c r="M166" s="48"/>
      <c r="N166" s="137">
        <f>ROUNDUP((I166-G166)/5280,2)</f>
        <v>0.01</v>
      </c>
      <c r="O166" s="94"/>
      <c r="P166" s="94"/>
      <c r="Q166" s="94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140"/>
      <c r="AE166" s="104" t="str">
        <f t="shared" si="36"/>
        <v>02/S&gt;2/04</v>
      </c>
      <c r="AF166" s="69"/>
      <c r="AG166" s="69"/>
      <c r="AH166" s="69"/>
      <c r="AI166" s="94"/>
      <c r="AJ166" s="94"/>
      <c r="AK166" s="94"/>
      <c r="AL166" s="69"/>
      <c r="AM166" s="69"/>
      <c r="AN166" s="69"/>
      <c r="AO166" s="69"/>
      <c r="AP166" s="69"/>
      <c r="AQ166" s="69"/>
      <c r="AR166" s="69"/>
      <c r="AS166" s="24"/>
    </row>
    <row r="167" spans="2:45" ht="12.75" customHeight="1" x14ac:dyDescent="0.2">
      <c r="B167" s="19" t="s">
        <v>272</v>
      </c>
      <c r="D167" s="42">
        <v>348</v>
      </c>
      <c r="E167" s="42" t="s">
        <v>192</v>
      </c>
      <c r="F167" s="108" t="s">
        <v>169</v>
      </c>
      <c r="G167" s="124">
        <v>3746</v>
      </c>
      <c r="H167" s="42" t="s">
        <v>30</v>
      </c>
      <c r="I167" s="129">
        <v>3920</v>
      </c>
      <c r="J167" s="42" t="s">
        <v>31</v>
      </c>
      <c r="K167" s="68" t="str">
        <f t="shared" si="35"/>
        <v>02/S&gt;2/04</v>
      </c>
      <c r="L167" s="48"/>
      <c r="M167" s="48"/>
      <c r="N167" s="137">
        <f>ROUND(231.348/5280,2)</f>
        <v>0.04</v>
      </c>
      <c r="O167" s="94"/>
      <c r="P167" s="94"/>
      <c r="Q167" s="94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140"/>
      <c r="AE167" s="104" t="str">
        <f t="shared" si="36"/>
        <v>02/S&gt;2/04</v>
      </c>
      <c r="AF167" s="69"/>
      <c r="AG167" s="69"/>
      <c r="AH167" s="69"/>
      <c r="AI167" s="94"/>
      <c r="AJ167" s="94"/>
      <c r="AK167" s="94"/>
      <c r="AL167" s="69"/>
      <c r="AM167" s="69"/>
      <c r="AN167" s="69"/>
      <c r="AO167" s="69"/>
      <c r="AP167" s="69"/>
      <c r="AQ167" s="69"/>
      <c r="AR167" s="69"/>
      <c r="AS167" s="24"/>
    </row>
    <row r="168" spans="2:45" ht="12.75" customHeight="1" x14ac:dyDescent="0.2">
      <c r="B168" s="19" t="s">
        <v>272</v>
      </c>
      <c r="D168" s="42">
        <v>348</v>
      </c>
      <c r="E168" s="42" t="s">
        <v>187</v>
      </c>
      <c r="F168" s="108" t="s">
        <v>169</v>
      </c>
      <c r="G168" s="124">
        <v>3400</v>
      </c>
      <c r="H168" s="42" t="s">
        <v>30</v>
      </c>
      <c r="I168" s="129">
        <v>3816</v>
      </c>
      <c r="J168" s="42" t="s">
        <v>88</v>
      </c>
      <c r="K168" s="68" t="str">
        <f t="shared" si="35"/>
        <v>02/S&gt;2/04</v>
      </c>
      <c r="L168" s="48"/>
      <c r="M168" s="48"/>
      <c r="N168" s="137"/>
      <c r="O168" s="94">
        <f>ROUND((I168-G168)/5280,2)</f>
        <v>0.08</v>
      </c>
      <c r="P168" s="94"/>
      <c r="Q168" s="94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140"/>
      <c r="AE168" s="104" t="str">
        <f t="shared" si="36"/>
        <v>02/S&gt;2/04</v>
      </c>
      <c r="AF168" s="69"/>
      <c r="AG168" s="69"/>
      <c r="AH168" s="69"/>
      <c r="AI168" s="94"/>
      <c r="AJ168" s="94"/>
      <c r="AK168" s="94"/>
      <c r="AL168" s="69"/>
      <c r="AM168" s="69"/>
      <c r="AN168" s="69"/>
      <c r="AO168" s="69"/>
      <c r="AP168" s="69"/>
      <c r="AQ168" s="69"/>
      <c r="AR168" s="69"/>
      <c r="AS168" s="24"/>
    </row>
    <row r="169" spans="2:45" ht="12.75" customHeight="1" x14ac:dyDescent="0.2">
      <c r="B169" s="19" t="s">
        <v>272</v>
      </c>
      <c r="D169" s="42">
        <v>348</v>
      </c>
      <c r="E169" s="42" t="s">
        <v>188</v>
      </c>
      <c r="F169" s="108" t="s">
        <v>169</v>
      </c>
      <c r="G169" s="124">
        <v>3400</v>
      </c>
      <c r="H169" s="42" t="s">
        <v>30</v>
      </c>
      <c r="I169" s="129">
        <v>3816</v>
      </c>
      <c r="J169" s="42" t="s">
        <v>29</v>
      </c>
      <c r="K169" s="68" t="str">
        <f t="shared" si="35"/>
        <v>02/S&gt;2/04</v>
      </c>
      <c r="L169" s="48"/>
      <c r="M169" s="48"/>
      <c r="N169" s="137"/>
      <c r="O169" s="94">
        <f>ROUND((I169-G169)/5280,2)</f>
        <v>0.08</v>
      </c>
      <c r="P169" s="94"/>
      <c r="Q169" s="94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140"/>
      <c r="AE169" s="104" t="str">
        <f t="shared" si="36"/>
        <v>02/S&gt;2/04</v>
      </c>
      <c r="AF169" s="69"/>
      <c r="AG169" s="69"/>
      <c r="AH169" s="69"/>
      <c r="AI169" s="94"/>
      <c r="AJ169" s="94"/>
      <c r="AK169" s="94"/>
      <c r="AL169" s="69"/>
      <c r="AM169" s="69"/>
      <c r="AN169" s="69"/>
      <c r="AO169" s="69"/>
      <c r="AP169" s="69"/>
      <c r="AQ169" s="69"/>
      <c r="AR169" s="69"/>
      <c r="AS169" s="24"/>
    </row>
    <row r="170" spans="2:45" ht="12.75" customHeight="1" x14ac:dyDescent="0.2">
      <c r="B170" s="19" t="s">
        <v>272</v>
      </c>
      <c r="D170" s="42">
        <v>348</v>
      </c>
      <c r="E170" s="42" t="s">
        <v>196</v>
      </c>
      <c r="F170" s="108" t="s">
        <v>169</v>
      </c>
      <c r="G170" s="124">
        <v>3400</v>
      </c>
      <c r="H170" s="42" t="s">
        <v>30</v>
      </c>
      <c r="I170" s="129">
        <v>4700</v>
      </c>
      <c r="J170" s="42" t="s">
        <v>29</v>
      </c>
      <c r="K170" s="68" t="str">
        <f t="shared" si="35"/>
        <v>02/S&gt;2/04</v>
      </c>
      <c r="L170" s="48">
        <v>16</v>
      </c>
      <c r="M170" s="69">
        <f>(I170-3920)/80</f>
        <v>9.75</v>
      </c>
      <c r="N170" s="137"/>
      <c r="O170" s="94"/>
      <c r="P170" s="94">
        <v>0.24</v>
      </c>
      <c r="Q170" s="94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140"/>
      <c r="AE170" s="104" t="str">
        <f t="shared" si="36"/>
        <v>02/S&gt;2/04</v>
      </c>
      <c r="AF170" s="69"/>
      <c r="AG170" s="69"/>
      <c r="AH170" s="69"/>
      <c r="AI170" s="94"/>
      <c r="AJ170" s="94"/>
      <c r="AK170" s="94"/>
      <c r="AL170" s="69"/>
      <c r="AM170" s="69"/>
      <c r="AN170" s="69"/>
      <c r="AO170" s="69"/>
      <c r="AP170" s="69"/>
      <c r="AQ170" s="69"/>
      <c r="AR170" s="69"/>
      <c r="AS170" s="24"/>
    </row>
    <row r="171" spans="2:45" ht="12.75" customHeight="1" x14ac:dyDescent="0.2">
      <c r="B171" s="19" t="s">
        <v>272</v>
      </c>
      <c r="D171" s="42">
        <v>348</v>
      </c>
      <c r="E171" s="42" t="s">
        <v>197</v>
      </c>
      <c r="F171" s="108" t="s">
        <v>169</v>
      </c>
      <c r="G171" s="124">
        <v>3847</v>
      </c>
      <c r="H171" s="42" t="s">
        <v>30</v>
      </c>
      <c r="I171" s="129">
        <v>4700</v>
      </c>
      <c r="J171" s="42" t="s">
        <v>31</v>
      </c>
      <c r="K171" s="68" t="str">
        <f t="shared" si="35"/>
        <v>02/S&gt;2/04</v>
      </c>
      <c r="L171" s="48">
        <v>11</v>
      </c>
      <c r="M171" s="69">
        <f>(I171-3920)/80</f>
        <v>9.75</v>
      </c>
      <c r="N171" s="137"/>
      <c r="O171" s="94"/>
      <c r="P171" s="94">
        <f>ROUND((I171-G171)/5280,2)</f>
        <v>0.16</v>
      </c>
      <c r="Q171" s="94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140"/>
      <c r="AE171" s="104" t="str">
        <f t="shared" si="36"/>
        <v>02/S&gt;2/04</v>
      </c>
      <c r="AF171" s="69"/>
      <c r="AG171" s="69"/>
      <c r="AH171" s="69"/>
      <c r="AI171" s="94"/>
      <c r="AJ171" s="94"/>
      <c r="AK171" s="94"/>
      <c r="AL171" s="69"/>
      <c r="AM171" s="69"/>
      <c r="AN171" s="69"/>
      <c r="AO171" s="69"/>
      <c r="AP171" s="69"/>
      <c r="AQ171" s="69"/>
      <c r="AR171" s="69"/>
      <c r="AS171" s="24"/>
    </row>
    <row r="172" spans="2:45" ht="12.75" customHeight="1" x14ac:dyDescent="0.2">
      <c r="B172" s="19" t="s">
        <v>272</v>
      </c>
      <c r="D172" s="42">
        <v>348</v>
      </c>
      <c r="E172" s="42" t="s">
        <v>198</v>
      </c>
      <c r="F172" s="108" t="s">
        <v>169</v>
      </c>
      <c r="G172" s="124">
        <v>3400</v>
      </c>
      <c r="H172" s="42"/>
      <c r="I172" s="129"/>
      <c r="J172" s="42" t="s">
        <v>88</v>
      </c>
      <c r="K172" s="68" t="str">
        <f t="shared" si="35"/>
        <v>02/S&gt;2/04</v>
      </c>
      <c r="L172" s="48"/>
      <c r="M172" s="48"/>
      <c r="N172" s="137"/>
      <c r="O172" s="94"/>
      <c r="P172" s="94"/>
      <c r="Q172" s="94"/>
      <c r="R172" s="69"/>
      <c r="S172" s="69">
        <v>67</v>
      </c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140"/>
      <c r="AE172" s="104" t="str">
        <f t="shared" si="36"/>
        <v>02/S&gt;2/04</v>
      </c>
      <c r="AF172" s="69"/>
      <c r="AG172" s="69"/>
      <c r="AH172" s="69"/>
      <c r="AI172" s="94"/>
      <c r="AJ172" s="94"/>
      <c r="AK172" s="94"/>
      <c r="AL172" s="69"/>
      <c r="AM172" s="69"/>
      <c r="AN172" s="69"/>
      <c r="AO172" s="69"/>
      <c r="AP172" s="69"/>
      <c r="AQ172" s="69"/>
      <c r="AR172" s="69"/>
      <c r="AS172" s="24"/>
    </row>
    <row r="173" spans="2:45" ht="12.75" customHeight="1" x14ac:dyDescent="0.2">
      <c r="B173" s="19" t="s">
        <v>272</v>
      </c>
      <c r="D173" s="42">
        <v>348</v>
      </c>
      <c r="E173" s="42" t="s">
        <v>200</v>
      </c>
      <c r="F173" s="108" t="s">
        <v>169</v>
      </c>
      <c r="G173" s="124">
        <v>3411</v>
      </c>
      <c r="H173" s="42"/>
      <c r="I173" s="129"/>
      <c r="J173" s="42" t="s">
        <v>88</v>
      </c>
      <c r="K173" s="68" t="str">
        <f t="shared" si="35"/>
        <v>02/S&gt;2/04</v>
      </c>
      <c r="L173" s="48"/>
      <c r="M173" s="48"/>
      <c r="N173" s="137"/>
      <c r="O173" s="94"/>
      <c r="P173" s="94"/>
      <c r="Q173" s="94"/>
      <c r="R173" s="69"/>
      <c r="S173" s="69"/>
      <c r="T173" s="69"/>
      <c r="U173" s="69"/>
      <c r="V173" s="69"/>
      <c r="W173" s="69">
        <v>4</v>
      </c>
      <c r="X173" s="69"/>
      <c r="Y173" s="69"/>
      <c r="Z173" s="69"/>
      <c r="AA173" s="69"/>
      <c r="AB173" s="69"/>
      <c r="AC173" s="69"/>
      <c r="AD173" s="140"/>
      <c r="AE173" s="104" t="str">
        <f t="shared" si="36"/>
        <v>02/S&gt;2/04</v>
      </c>
      <c r="AF173" s="69"/>
      <c r="AG173" s="69"/>
      <c r="AH173" s="69"/>
      <c r="AI173" s="94"/>
      <c r="AJ173" s="94"/>
      <c r="AK173" s="94"/>
      <c r="AL173" s="69"/>
      <c r="AM173" s="69"/>
      <c r="AN173" s="69"/>
      <c r="AO173" s="69"/>
      <c r="AP173" s="69"/>
      <c r="AQ173" s="69"/>
      <c r="AR173" s="69"/>
      <c r="AS173" s="24"/>
    </row>
    <row r="174" spans="2:45" ht="12.75" customHeight="1" x14ac:dyDescent="0.2">
      <c r="B174" s="19" t="s">
        <v>272</v>
      </c>
      <c r="D174" s="42">
        <v>348</v>
      </c>
      <c r="E174" s="42" t="s">
        <v>201</v>
      </c>
      <c r="F174" s="108" t="s">
        <v>169</v>
      </c>
      <c r="G174" s="124">
        <v>3537</v>
      </c>
      <c r="H174" s="42"/>
      <c r="I174" s="129"/>
      <c r="J174" s="42" t="s">
        <v>88</v>
      </c>
      <c r="K174" s="68" t="str">
        <f t="shared" si="35"/>
        <v>02/S&gt;2/04</v>
      </c>
      <c r="L174" s="48"/>
      <c r="M174" s="48"/>
      <c r="N174" s="137"/>
      <c r="O174" s="94"/>
      <c r="P174" s="94"/>
      <c r="Q174" s="94"/>
      <c r="R174" s="69"/>
      <c r="S174" s="69"/>
      <c r="T174" s="69"/>
      <c r="U174" s="69"/>
      <c r="V174" s="69"/>
      <c r="W174" s="69">
        <v>4</v>
      </c>
      <c r="X174" s="69"/>
      <c r="Y174" s="69"/>
      <c r="Z174" s="69"/>
      <c r="AA174" s="69"/>
      <c r="AB174" s="69"/>
      <c r="AC174" s="69"/>
      <c r="AD174" s="140"/>
      <c r="AE174" s="104" t="str">
        <f t="shared" si="36"/>
        <v>02/S&gt;2/04</v>
      </c>
      <c r="AF174" s="69"/>
      <c r="AG174" s="69"/>
      <c r="AH174" s="69"/>
      <c r="AI174" s="94"/>
      <c r="AJ174" s="94"/>
      <c r="AK174" s="94"/>
      <c r="AL174" s="69"/>
      <c r="AM174" s="69"/>
      <c r="AN174" s="69"/>
      <c r="AO174" s="69"/>
      <c r="AP174" s="69"/>
      <c r="AQ174" s="69"/>
      <c r="AR174" s="69"/>
      <c r="AS174" s="24"/>
    </row>
    <row r="175" spans="2:45" ht="12.75" customHeight="1" x14ac:dyDescent="0.2">
      <c r="B175" s="19" t="s">
        <v>272</v>
      </c>
      <c r="D175" s="42">
        <v>348</v>
      </c>
      <c r="E175" s="42" t="s">
        <v>202</v>
      </c>
      <c r="F175" s="108" t="s">
        <v>169</v>
      </c>
      <c r="G175" s="124">
        <v>3645</v>
      </c>
      <c r="H175" s="42"/>
      <c r="I175" s="129"/>
      <c r="J175" s="42" t="s">
        <v>88</v>
      </c>
      <c r="K175" s="68" t="str">
        <f t="shared" si="35"/>
        <v>02/S&gt;2/04</v>
      </c>
      <c r="L175" s="48"/>
      <c r="M175" s="48"/>
      <c r="N175" s="137"/>
      <c r="O175" s="94"/>
      <c r="P175" s="94"/>
      <c r="Q175" s="94"/>
      <c r="R175" s="69"/>
      <c r="S175" s="69"/>
      <c r="T175" s="69"/>
      <c r="U175" s="69"/>
      <c r="V175" s="69"/>
      <c r="W175" s="69">
        <v>3</v>
      </c>
      <c r="X175" s="69"/>
      <c r="Y175" s="69"/>
      <c r="Z175" s="69"/>
      <c r="AA175" s="69"/>
      <c r="AB175" s="69"/>
      <c r="AC175" s="69"/>
      <c r="AD175" s="140"/>
      <c r="AE175" s="104" t="str">
        <f t="shared" si="36"/>
        <v>02/S&gt;2/04</v>
      </c>
      <c r="AF175" s="69"/>
      <c r="AG175" s="69"/>
      <c r="AH175" s="69"/>
      <c r="AI175" s="94"/>
      <c r="AJ175" s="94"/>
      <c r="AK175" s="94"/>
      <c r="AL175" s="69"/>
      <c r="AM175" s="69"/>
      <c r="AN175" s="69"/>
      <c r="AO175" s="69"/>
      <c r="AP175" s="69"/>
      <c r="AQ175" s="69"/>
      <c r="AR175" s="69"/>
      <c r="AS175" s="24"/>
    </row>
    <row r="176" spans="2:45" ht="12.75" customHeight="1" x14ac:dyDescent="0.2">
      <c r="B176" s="19" t="s">
        <v>272</v>
      </c>
      <c r="D176" s="42">
        <v>348</v>
      </c>
      <c r="E176" s="42" t="s">
        <v>209</v>
      </c>
      <c r="F176" s="108" t="s">
        <v>169</v>
      </c>
      <c r="G176" s="124">
        <v>3925</v>
      </c>
      <c r="H176" s="134"/>
      <c r="I176" s="129"/>
      <c r="J176" s="42" t="s">
        <v>212</v>
      </c>
      <c r="K176" s="68" t="str">
        <f t="shared" si="35"/>
        <v>02/S&gt;2/04</v>
      </c>
      <c r="L176" s="48"/>
      <c r="M176" s="48"/>
      <c r="N176" s="137"/>
      <c r="O176" s="94"/>
      <c r="P176" s="94"/>
      <c r="Q176" s="94"/>
      <c r="R176" s="69"/>
      <c r="S176" s="69"/>
      <c r="T176" s="69"/>
      <c r="U176" s="69"/>
      <c r="V176" s="69"/>
      <c r="W176" s="69"/>
      <c r="X176" s="69">
        <v>1</v>
      </c>
      <c r="Y176" s="69"/>
      <c r="Z176" s="69"/>
      <c r="AA176" s="69"/>
      <c r="AB176" s="69"/>
      <c r="AC176" s="69"/>
      <c r="AD176" s="140"/>
      <c r="AE176" s="104" t="str">
        <f t="shared" si="36"/>
        <v>02/S&gt;2/04</v>
      </c>
      <c r="AF176" s="69"/>
      <c r="AG176" s="69"/>
      <c r="AH176" s="69"/>
      <c r="AI176" s="94"/>
      <c r="AJ176" s="94"/>
      <c r="AK176" s="94"/>
      <c r="AL176" s="69"/>
      <c r="AM176" s="69"/>
      <c r="AN176" s="69"/>
      <c r="AO176" s="69"/>
      <c r="AP176" s="69"/>
      <c r="AQ176" s="69"/>
      <c r="AR176" s="69"/>
      <c r="AS176" s="24"/>
    </row>
    <row r="177" spans="2:45" ht="12.75" customHeight="1" x14ac:dyDescent="0.2">
      <c r="B177" s="19" t="s">
        <v>272</v>
      </c>
      <c r="D177" s="42">
        <v>348</v>
      </c>
      <c r="E177" s="42" t="s">
        <v>203</v>
      </c>
      <c r="F177" s="72" t="s">
        <v>170</v>
      </c>
      <c r="G177" s="124">
        <v>6499</v>
      </c>
      <c r="H177" s="134" t="s">
        <v>30</v>
      </c>
      <c r="I177" s="129">
        <v>6628</v>
      </c>
      <c r="J177" s="42" t="s">
        <v>31</v>
      </c>
      <c r="K177" s="68" t="str">
        <f t="shared" si="35"/>
        <v>02/S&gt;2/04</v>
      </c>
      <c r="L177" s="48">
        <v>3</v>
      </c>
      <c r="M177" s="48"/>
      <c r="N177" s="137"/>
      <c r="O177" s="94"/>
      <c r="P177" s="94"/>
      <c r="Q177" s="94">
        <f>ROUND((I177-G177)/5280,2)</f>
        <v>0.02</v>
      </c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140"/>
      <c r="AE177" s="104" t="str">
        <f t="shared" si="36"/>
        <v>02/S&gt;2/04</v>
      </c>
      <c r="AF177" s="69"/>
      <c r="AG177" s="69"/>
      <c r="AH177" s="69"/>
      <c r="AI177" s="94"/>
      <c r="AJ177" s="94"/>
      <c r="AK177" s="94"/>
      <c r="AL177" s="69"/>
      <c r="AM177" s="69"/>
      <c r="AN177" s="69"/>
      <c r="AO177" s="69"/>
      <c r="AP177" s="69"/>
      <c r="AQ177" s="69"/>
      <c r="AR177" s="69"/>
      <c r="AS177" s="24"/>
    </row>
    <row r="178" spans="2:45" ht="12.75" customHeight="1" x14ac:dyDescent="0.2">
      <c r="B178" s="19" t="s">
        <v>272</v>
      </c>
      <c r="D178" s="42">
        <v>348</v>
      </c>
      <c r="E178" s="42" t="s">
        <v>204</v>
      </c>
      <c r="F178" s="72" t="s">
        <v>170</v>
      </c>
      <c r="G178" s="124">
        <v>6499</v>
      </c>
      <c r="H178" s="134" t="s">
        <v>30</v>
      </c>
      <c r="I178" s="129">
        <v>6628</v>
      </c>
      <c r="J178" s="42" t="s">
        <v>212</v>
      </c>
      <c r="K178" s="68" t="str">
        <f t="shared" si="35"/>
        <v>02/S&gt;2/04</v>
      </c>
      <c r="L178" s="48">
        <v>3</v>
      </c>
      <c r="M178" s="48"/>
      <c r="N178" s="137"/>
      <c r="O178" s="94"/>
      <c r="P178" s="94"/>
      <c r="Q178" s="94">
        <f>ROUND((I178-G178)/5280,2)</f>
        <v>0.02</v>
      </c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140"/>
      <c r="AE178" s="104" t="str">
        <f t="shared" si="36"/>
        <v>02/S&gt;2/04</v>
      </c>
      <c r="AF178" s="69"/>
      <c r="AG178" s="69"/>
      <c r="AH178" s="69"/>
      <c r="AI178" s="94"/>
      <c r="AJ178" s="94"/>
      <c r="AK178" s="94"/>
      <c r="AL178" s="69"/>
      <c r="AM178" s="69"/>
      <c r="AN178" s="69"/>
      <c r="AO178" s="69"/>
      <c r="AP178" s="69"/>
      <c r="AQ178" s="69"/>
      <c r="AR178" s="69"/>
      <c r="AS178" s="24"/>
    </row>
    <row r="179" spans="2:45" ht="12.75" customHeight="1" x14ac:dyDescent="0.2">
      <c r="B179" s="19" t="s">
        <v>272</v>
      </c>
      <c r="D179" s="42">
        <v>348</v>
      </c>
      <c r="E179" s="42" t="s">
        <v>280</v>
      </c>
      <c r="F179" s="72" t="s">
        <v>170</v>
      </c>
      <c r="G179" s="124">
        <v>6499</v>
      </c>
      <c r="H179" s="134" t="s">
        <v>30</v>
      </c>
      <c r="I179" s="129">
        <v>6628</v>
      </c>
      <c r="J179" s="42" t="s">
        <v>31</v>
      </c>
      <c r="K179" s="68" t="str">
        <f t="shared" si="35"/>
        <v>02/S&gt;2/04</v>
      </c>
      <c r="L179" s="48"/>
      <c r="M179" s="48"/>
      <c r="N179" s="137"/>
      <c r="O179" s="94"/>
      <c r="P179" s="94"/>
      <c r="Q179" s="94"/>
      <c r="R179" s="69"/>
      <c r="S179" s="69"/>
      <c r="T179" s="69"/>
      <c r="U179" s="69"/>
      <c r="V179" s="69">
        <v>124</v>
      </c>
      <c r="W179" s="69"/>
      <c r="X179" s="69"/>
      <c r="Y179" s="69"/>
      <c r="Z179" s="69"/>
      <c r="AA179" s="69"/>
      <c r="AB179" s="69"/>
      <c r="AC179" s="69"/>
      <c r="AD179" s="140"/>
      <c r="AE179" s="104" t="str">
        <f t="shared" si="36"/>
        <v>02/S&gt;2/04</v>
      </c>
      <c r="AF179" s="69"/>
      <c r="AG179" s="69"/>
      <c r="AH179" s="69"/>
      <c r="AI179" s="94"/>
      <c r="AJ179" s="94"/>
      <c r="AK179" s="94"/>
      <c r="AL179" s="69"/>
      <c r="AM179" s="69"/>
      <c r="AN179" s="69"/>
      <c r="AO179" s="69"/>
      <c r="AP179" s="69"/>
      <c r="AQ179" s="69"/>
      <c r="AR179" s="69"/>
      <c r="AS179" s="24"/>
    </row>
    <row r="180" spans="2:45" ht="12.75" customHeight="1" x14ac:dyDescent="0.2">
      <c r="B180" s="19" t="s">
        <v>272</v>
      </c>
      <c r="D180" s="42">
        <v>348</v>
      </c>
      <c r="E180" s="42" t="s">
        <v>205</v>
      </c>
      <c r="F180" s="72" t="s">
        <v>170</v>
      </c>
      <c r="G180" s="124">
        <v>6468</v>
      </c>
      <c r="H180" s="134" t="s">
        <v>30</v>
      </c>
      <c r="I180" s="129">
        <v>6499</v>
      </c>
      <c r="J180" s="42" t="s">
        <v>31</v>
      </c>
      <c r="K180" s="68" t="str">
        <f t="shared" si="35"/>
        <v>02/S&gt;2/04</v>
      </c>
      <c r="L180" s="48"/>
      <c r="M180" s="48"/>
      <c r="N180" s="137"/>
      <c r="O180" s="94">
        <f>ROUND((I180-G180)/5280,2)</f>
        <v>0.01</v>
      </c>
      <c r="P180" s="94"/>
      <c r="Q180" s="94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140"/>
      <c r="AE180" s="104" t="str">
        <f t="shared" si="36"/>
        <v>02/S&gt;2/04</v>
      </c>
      <c r="AF180" s="69"/>
      <c r="AG180" s="69"/>
      <c r="AH180" s="69"/>
      <c r="AI180" s="94"/>
      <c r="AJ180" s="94"/>
      <c r="AK180" s="94"/>
      <c r="AL180" s="69"/>
      <c r="AM180" s="69"/>
      <c r="AN180" s="69"/>
      <c r="AO180" s="69"/>
      <c r="AP180" s="69"/>
      <c r="AQ180" s="69"/>
      <c r="AR180" s="69"/>
      <c r="AS180" s="24"/>
    </row>
    <row r="181" spans="2:45" ht="12.75" customHeight="1" x14ac:dyDescent="0.2">
      <c r="B181" s="19" t="s">
        <v>272</v>
      </c>
      <c r="D181" s="42">
        <v>348</v>
      </c>
      <c r="E181" s="42" t="s">
        <v>206</v>
      </c>
      <c r="F181" s="72" t="s">
        <v>170</v>
      </c>
      <c r="G181" s="124">
        <v>6470</v>
      </c>
      <c r="H181" s="134" t="s">
        <v>30</v>
      </c>
      <c r="I181" s="129">
        <v>6499</v>
      </c>
      <c r="J181" s="42" t="s">
        <v>29</v>
      </c>
      <c r="K181" s="68" t="str">
        <f t="shared" si="35"/>
        <v>02/S&gt;2/04</v>
      </c>
      <c r="L181" s="48"/>
      <c r="M181" s="48"/>
      <c r="N181" s="137"/>
      <c r="O181" s="94">
        <f>ROUND((I181-G181)/5280,2)</f>
        <v>0.01</v>
      </c>
      <c r="P181" s="94"/>
      <c r="Q181" s="94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140"/>
      <c r="AE181" s="104" t="str">
        <f t="shared" si="36"/>
        <v>02/S&gt;2/04</v>
      </c>
      <c r="AF181" s="69"/>
      <c r="AG181" s="69"/>
      <c r="AH181" s="69"/>
      <c r="AI181" s="94"/>
      <c r="AJ181" s="94"/>
      <c r="AK181" s="94"/>
      <c r="AL181" s="69"/>
      <c r="AM181" s="69"/>
      <c r="AN181" s="69"/>
      <c r="AO181" s="69"/>
      <c r="AP181" s="69"/>
      <c r="AQ181" s="69"/>
      <c r="AR181" s="69"/>
      <c r="AS181" s="24"/>
    </row>
    <row r="182" spans="2:45" ht="12.75" customHeight="1" x14ac:dyDescent="0.2">
      <c r="B182" s="19" t="s">
        <v>272</v>
      </c>
      <c r="D182" s="42">
        <v>348</v>
      </c>
      <c r="E182" s="42" t="s">
        <v>207</v>
      </c>
      <c r="F182" s="72" t="s">
        <v>170</v>
      </c>
      <c r="G182" s="124">
        <v>6486</v>
      </c>
      <c r="H182" s="42"/>
      <c r="I182" s="129"/>
      <c r="J182" s="42" t="s">
        <v>31</v>
      </c>
      <c r="K182" s="68" t="str">
        <f t="shared" si="35"/>
        <v>02/S&gt;2/04</v>
      </c>
      <c r="L182" s="48"/>
      <c r="M182" s="48"/>
      <c r="N182" s="137"/>
      <c r="O182" s="94"/>
      <c r="P182" s="94"/>
      <c r="Q182" s="94"/>
      <c r="R182" s="69"/>
      <c r="S182" s="69">
        <v>11</v>
      </c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140"/>
      <c r="AE182" s="104" t="str">
        <f t="shared" si="36"/>
        <v>02/S&gt;2/04</v>
      </c>
      <c r="AF182" s="69"/>
      <c r="AG182" s="69"/>
      <c r="AH182" s="69"/>
      <c r="AI182" s="94"/>
      <c r="AJ182" s="94"/>
      <c r="AK182" s="94"/>
      <c r="AL182" s="69"/>
      <c r="AM182" s="69"/>
      <c r="AN182" s="69"/>
      <c r="AO182" s="69"/>
      <c r="AP182" s="69"/>
      <c r="AQ182" s="69"/>
      <c r="AR182" s="69"/>
      <c r="AS182" s="24"/>
    </row>
    <row r="183" spans="2:45" ht="12.75" customHeight="1" x14ac:dyDescent="0.2">
      <c r="B183" s="19" t="s">
        <v>272</v>
      </c>
      <c r="D183" s="42">
        <v>348</v>
      </c>
      <c r="E183" s="42" t="s">
        <v>208</v>
      </c>
      <c r="F183" s="72" t="s">
        <v>170</v>
      </c>
      <c r="G183" s="124">
        <v>6497</v>
      </c>
      <c r="H183" s="42"/>
      <c r="I183" s="129"/>
      <c r="J183" s="42" t="s">
        <v>31</v>
      </c>
      <c r="K183" s="68" t="str">
        <f t="shared" si="35"/>
        <v>02/S&gt;2/04</v>
      </c>
      <c r="L183" s="48"/>
      <c r="M183" s="48"/>
      <c r="N183" s="137"/>
      <c r="O183" s="94"/>
      <c r="P183" s="94"/>
      <c r="Q183" s="94"/>
      <c r="R183" s="69"/>
      <c r="S183" s="69"/>
      <c r="T183" s="69"/>
      <c r="U183" s="69"/>
      <c r="V183" s="69"/>
      <c r="W183" s="69">
        <v>1</v>
      </c>
      <c r="X183" s="69"/>
      <c r="Y183" s="69"/>
      <c r="Z183" s="69"/>
      <c r="AA183" s="69"/>
      <c r="AB183" s="69"/>
      <c r="AC183" s="69"/>
      <c r="AD183" s="140"/>
      <c r="AE183" s="104" t="str">
        <f t="shared" si="36"/>
        <v>02/S&gt;2/04</v>
      </c>
      <c r="AF183" s="69"/>
      <c r="AG183" s="69"/>
      <c r="AH183" s="69"/>
      <c r="AI183" s="94"/>
      <c r="AJ183" s="94"/>
      <c r="AK183" s="94"/>
      <c r="AL183" s="69"/>
      <c r="AM183" s="69"/>
      <c r="AN183" s="69"/>
      <c r="AO183" s="69"/>
      <c r="AP183" s="69"/>
      <c r="AQ183" s="69"/>
      <c r="AR183" s="69"/>
      <c r="AS183" s="24"/>
    </row>
    <row r="184" spans="2:45" ht="12.75" customHeight="1" x14ac:dyDescent="0.2">
      <c r="B184" s="29"/>
      <c r="D184" s="42"/>
      <c r="E184" s="42"/>
      <c r="F184" s="72"/>
      <c r="G184" s="124"/>
      <c r="H184" s="42"/>
      <c r="I184" s="129"/>
      <c r="J184" s="42"/>
      <c r="K184" s="68">
        <f t="shared" si="35"/>
        <v>0</v>
      </c>
      <c r="L184" s="48"/>
      <c r="M184" s="48"/>
      <c r="N184" s="137"/>
      <c r="O184" s="94"/>
      <c r="P184" s="94"/>
      <c r="Q184" s="94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140"/>
      <c r="AE184" s="104">
        <f t="shared" si="36"/>
        <v>0</v>
      </c>
      <c r="AF184" s="69"/>
      <c r="AG184" s="69"/>
      <c r="AH184" s="69"/>
      <c r="AI184" s="94"/>
      <c r="AJ184" s="94"/>
      <c r="AK184" s="94"/>
      <c r="AL184" s="69"/>
      <c r="AM184" s="69"/>
      <c r="AN184" s="69"/>
      <c r="AO184" s="69"/>
      <c r="AP184" s="69"/>
      <c r="AQ184" s="69"/>
      <c r="AR184" s="69"/>
      <c r="AS184" s="24"/>
    </row>
    <row r="185" spans="2:45" ht="12.75" customHeight="1" x14ac:dyDescent="0.2">
      <c r="B185" s="19" t="s">
        <v>272</v>
      </c>
      <c r="D185" s="42">
        <v>349</v>
      </c>
      <c r="E185" s="42" t="s">
        <v>213</v>
      </c>
      <c r="F185" s="72" t="s">
        <v>169</v>
      </c>
      <c r="G185" s="124">
        <v>4575</v>
      </c>
      <c r="H185" s="134" t="s">
        <v>30</v>
      </c>
      <c r="I185" s="129">
        <v>4700</v>
      </c>
      <c r="J185" s="42" t="s">
        <v>29</v>
      </c>
      <c r="K185" s="68" t="str">
        <f t="shared" si="35"/>
        <v>02/S&gt;2/04</v>
      </c>
      <c r="L185" s="48">
        <v>3</v>
      </c>
      <c r="M185" s="48"/>
      <c r="N185" s="137"/>
      <c r="O185" s="94"/>
      <c r="P185" s="94"/>
      <c r="Q185" s="94"/>
      <c r="R185" s="69">
        <v>125</v>
      </c>
      <c r="S185" s="69"/>
      <c r="T185" s="69"/>
      <c r="U185" s="27"/>
      <c r="V185" s="27"/>
      <c r="W185" s="69"/>
      <c r="X185" s="69"/>
      <c r="Y185" s="69"/>
      <c r="Z185" s="27"/>
      <c r="AA185" s="107"/>
      <c r="AB185" s="69"/>
      <c r="AC185" s="69"/>
      <c r="AD185" s="140"/>
      <c r="AE185" s="104" t="str">
        <f t="shared" si="36"/>
        <v>02/S&gt;2/04</v>
      </c>
      <c r="AF185" s="27"/>
      <c r="AG185" s="27"/>
      <c r="AH185" s="107"/>
      <c r="AI185" s="94"/>
      <c r="AJ185" s="94"/>
      <c r="AK185" s="94"/>
      <c r="AL185" s="69"/>
      <c r="AM185" s="27"/>
      <c r="AN185" s="69"/>
      <c r="AO185" s="69"/>
      <c r="AP185" s="69"/>
      <c r="AQ185" s="69"/>
      <c r="AR185" s="69"/>
      <c r="AS185" s="24"/>
    </row>
    <row r="186" spans="2:45" ht="12.75" customHeight="1" x14ac:dyDescent="0.2">
      <c r="B186" s="19" t="s">
        <v>272</v>
      </c>
      <c r="D186" s="42">
        <v>349</v>
      </c>
      <c r="E186" s="20" t="s">
        <v>214</v>
      </c>
      <c r="F186" s="72" t="s">
        <v>169</v>
      </c>
      <c r="G186" s="126">
        <v>4700</v>
      </c>
      <c r="H186" s="20"/>
      <c r="I186" s="126"/>
      <c r="J186" s="21" t="s">
        <v>88</v>
      </c>
      <c r="K186" s="68" t="str">
        <f t="shared" si="35"/>
        <v>02/S&gt;2/04</v>
      </c>
      <c r="L186" s="27"/>
      <c r="M186" s="27"/>
      <c r="N186" s="73"/>
      <c r="O186" s="73"/>
      <c r="P186" s="73"/>
      <c r="Q186" s="73"/>
      <c r="R186" s="27"/>
      <c r="S186" s="27">
        <v>31</v>
      </c>
      <c r="T186" s="27"/>
      <c r="U186" s="27"/>
      <c r="V186" s="27"/>
      <c r="W186" s="27"/>
      <c r="X186" s="27"/>
      <c r="Y186" s="27"/>
      <c r="Z186" s="27"/>
      <c r="AA186" s="107"/>
      <c r="AB186" s="27"/>
      <c r="AC186" s="27"/>
      <c r="AD186" s="140"/>
      <c r="AE186" s="104" t="str">
        <f t="shared" si="36"/>
        <v>02/S&gt;2/04</v>
      </c>
      <c r="AF186" s="27"/>
      <c r="AG186" s="27"/>
      <c r="AH186" s="107"/>
      <c r="AI186" s="73"/>
      <c r="AJ186" s="73"/>
      <c r="AK186" s="73"/>
      <c r="AL186" s="27"/>
      <c r="AM186" s="27"/>
      <c r="AN186" s="27"/>
      <c r="AO186" s="27"/>
      <c r="AP186" s="27"/>
      <c r="AQ186" s="27"/>
      <c r="AR186" s="27"/>
      <c r="AS186" s="24"/>
    </row>
    <row r="187" spans="2:45" ht="12.75" customHeight="1" x14ac:dyDescent="0.2">
      <c r="B187" s="19" t="s">
        <v>272</v>
      </c>
      <c r="D187" s="42">
        <v>349</v>
      </c>
      <c r="E187" s="20" t="s">
        <v>215</v>
      </c>
      <c r="F187" s="72" t="s">
        <v>169</v>
      </c>
      <c r="G187" s="126">
        <v>4460</v>
      </c>
      <c r="H187" s="20"/>
      <c r="I187" s="126"/>
      <c r="J187" s="21" t="s">
        <v>212</v>
      </c>
      <c r="K187" s="68" t="str">
        <f t="shared" si="35"/>
        <v>02/S&gt;2/04</v>
      </c>
      <c r="L187" s="27"/>
      <c r="M187" s="27"/>
      <c r="N187" s="73"/>
      <c r="O187" s="73"/>
      <c r="P187" s="73"/>
      <c r="Q187" s="73"/>
      <c r="R187" s="27"/>
      <c r="S187" s="27"/>
      <c r="T187" s="27"/>
      <c r="U187" s="27"/>
      <c r="V187" s="27"/>
      <c r="W187" s="27"/>
      <c r="X187" s="27">
        <v>1</v>
      </c>
      <c r="Y187" s="27"/>
      <c r="Z187" s="27"/>
      <c r="AA187" s="107"/>
      <c r="AB187" s="27"/>
      <c r="AC187" s="27"/>
      <c r="AD187" s="140"/>
      <c r="AE187" s="104" t="str">
        <f t="shared" si="36"/>
        <v>02/S&gt;2/04</v>
      </c>
      <c r="AF187" s="27"/>
      <c r="AG187" s="27"/>
      <c r="AH187" s="107"/>
      <c r="AI187" s="73"/>
      <c r="AJ187" s="73"/>
      <c r="AK187" s="73"/>
      <c r="AL187" s="27"/>
      <c r="AM187" s="27"/>
      <c r="AN187" s="27"/>
      <c r="AO187" s="27"/>
      <c r="AP187" s="27"/>
      <c r="AQ187" s="27"/>
      <c r="AR187" s="27"/>
      <c r="AS187" s="24"/>
    </row>
    <row r="188" spans="2:45" ht="12.75" customHeight="1" x14ac:dyDescent="0.2">
      <c r="B188" s="19" t="s">
        <v>272</v>
      </c>
      <c r="D188" s="42">
        <v>349</v>
      </c>
      <c r="E188" s="20" t="s">
        <v>216</v>
      </c>
      <c r="F188" s="72" t="s">
        <v>169</v>
      </c>
      <c r="G188" s="126">
        <v>4627</v>
      </c>
      <c r="H188" s="20"/>
      <c r="I188" s="126"/>
      <c r="J188" s="21" t="s">
        <v>212</v>
      </c>
      <c r="K188" s="68" t="str">
        <f t="shared" si="35"/>
        <v>02/S&gt;2/04</v>
      </c>
      <c r="L188" s="27"/>
      <c r="M188" s="27"/>
      <c r="N188" s="73"/>
      <c r="O188" s="73"/>
      <c r="P188" s="73"/>
      <c r="Q188" s="73"/>
      <c r="R188" s="27"/>
      <c r="S188" s="27"/>
      <c r="T188" s="27"/>
      <c r="U188" s="27"/>
      <c r="V188" s="27"/>
      <c r="W188" s="27">
        <v>1</v>
      </c>
      <c r="X188" s="27"/>
      <c r="Y188" s="27"/>
      <c r="Z188" s="27"/>
      <c r="AA188" s="27"/>
      <c r="AB188" s="27"/>
      <c r="AC188" s="27"/>
      <c r="AD188" s="140"/>
      <c r="AE188" s="104" t="str">
        <f t="shared" si="36"/>
        <v>02/S&gt;2/04</v>
      </c>
      <c r="AF188" s="27"/>
      <c r="AG188" s="27"/>
      <c r="AH188" s="27"/>
      <c r="AI188" s="73"/>
      <c r="AJ188" s="73"/>
      <c r="AK188" s="73"/>
      <c r="AL188" s="27"/>
      <c r="AM188" s="27"/>
      <c r="AN188" s="27"/>
      <c r="AO188" s="27"/>
      <c r="AP188" s="27"/>
      <c r="AQ188" s="27"/>
      <c r="AR188" s="27"/>
      <c r="AS188" s="24"/>
    </row>
    <row r="189" spans="2:45" ht="12.75" customHeight="1" x14ac:dyDescent="0.2">
      <c r="B189" s="19" t="s">
        <v>272</v>
      </c>
      <c r="D189" s="42">
        <v>349</v>
      </c>
      <c r="E189" s="20" t="s">
        <v>217</v>
      </c>
      <c r="F189" s="72" t="s">
        <v>169</v>
      </c>
      <c r="G189" s="126">
        <v>4693</v>
      </c>
      <c r="H189" s="20"/>
      <c r="I189" s="126"/>
      <c r="J189" s="21" t="s">
        <v>212</v>
      </c>
      <c r="K189" s="68" t="str">
        <f t="shared" si="35"/>
        <v>02/S&gt;2/04</v>
      </c>
      <c r="L189" s="27"/>
      <c r="M189" s="27"/>
      <c r="N189" s="73"/>
      <c r="O189" s="73"/>
      <c r="P189" s="73"/>
      <c r="Q189" s="73"/>
      <c r="R189" s="27"/>
      <c r="S189" s="27"/>
      <c r="T189" s="27"/>
      <c r="U189" s="27"/>
      <c r="V189" s="27"/>
      <c r="W189" s="27">
        <v>1</v>
      </c>
      <c r="X189" s="27"/>
      <c r="Y189" s="27"/>
      <c r="Z189" s="27"/>
      <c r="AA189" s="27"/>
      <c r="AB189" s="27"/>
      <c r="AC189" s="27"/>
      <c r="AD189" s="140"/>
      <c r="AE189" s="104" t="str">
        <f t="shared" si="36"/>
        <v>02/S&gt;2/04</v>
      </c>
      <c r="AF189" s="27"/>
      <c r="AG189" s="27"/>
      <c r="AH189" s="27"/>
      <c r="AI189" s="73"/>
      <c r="AJ189" s="73"/>
      <c r="AK189" s="73"/>
      <c r="AL189" s="27"/>
      <c r="AM189" s="27"/>
      <c r="AN189" s="27"/>
      <c r="AO189" s="27"/>
      <c r="AP189" s="27"/>
      <c r="AQ189" s="27"/>
      <c r="AR189" s="27"/>
      <c r="AS189" s="24"/>
    </row>
    <row r="190" spans="2:45" ht="12.75" customHeight="1" x14ac:dyDescent="0.2">
      <c r="B190" s="25"/>
      <c r="D190" s="20"/>
      <c r="E190" s="20"/>
      <c r="F190" s="22"/>
      <c r="G190" s="126"/>
      <c r="H190" s="20"/>
      <c r="I190" s="126"/>
      <c r="J190" s="21"/>
      <c r="K190" s="68">
        <f t="shared" si="35"/>
        <v>0</v>
      </c>
      <c r="L190" s="27"/>
      <c r="M190" s="27"/>
      <c r="N190" s="73"/>
      <c r="O190" s="73"/>
      <c r="P190" s="73"/>
      <c r="Q190" s="73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140"/>
      <c r="AE190" s="104">
        <f t="shared" si="36"/>
        <v>0</v>
      </c>
      <c r="AF190" s="27"/>
      <c r="AG190" s="27"/>
      <c r="AH190" s="27"/>
      <c r="AI190" s="73"/>
      <c r="AJ190" s="73"/>
      <c r="AK190" s="73"/>
      <c r="AL190" s="27"/>
      <c r="AM190" s="27"/>
      <c r="AN190" s="27"/>
      <c r="AO190" s="27"/>
      <c r="AP190" s="27"/>
      <c r="AQ190" s="27"/>
      <c r="AR190" s="27"/>
      <c r="AS190" s="24"/>
    </row>
    <row r="191" spans="2:45" ht="12.75" customHeight="1" x14ac:dyDescent="0.2">
      <c r="B191" s="25" t="s">
        <v>273</v>
      </c>
      <c r="D191" s="20">
        <v>350</v>
      </c>
      <c r="E191" s="20" t="s">
        <v>218</v>
      </c>
      <c r="F191" s="22" t="s">
        <v>262</v>
      </c>
      <c r="G191" s="126">
        <v>93750</v>
      </c>
      <c r="H191" s="20" t="s">
        <v>30</v>
      </c>
      <c r="I191" s="126">
        <v>2650</v>
      </c>
      <c r="J191" s="21" t="s">
        <v>31</v>
      </c>
      <c r="K191" s="68" t="str">
        <f t="shared" si="35"/>
        <v>01/NHS/21</v>
      </c>
      <c r="L191" s="27">
        <v>19</v>
      </c>
      <c r="M191" s="27"/>
      <c r="N191" s="73"/>
      <c r="O191" s="73"/>
      <c r="P191" s="73"/>
      <c r="Q191" s="73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140"/>
      <c r="AE191" s="104" t="str">
        <f t="shared" si="36"/>
        <v>01/NHS/21</v>
      </c>
      <c r="AF191" s="27"/>
      <c r="AG191" s="27"/>
      <c r="AH191" s="27"/>
      <c r="AI191" s="73"/>
      <c r="AJ191" s="73"/>
      <c r="AK191" s="73"/>
      <c r="AL191" s="27"/>
      <c r="AM191" s="27">
        <v>779</v>
      </c>
      <c r="AN191" s="27"/>
      <c r="AO191" s="27"/>
      <c r="AP191" s="27"/>
      <c r="AQ191" s="27"/>
      <c r="AR191" s="27">
        <v>779</v>
      </c>
      <c r="AS191" s="144"/>
    </row>
    <row r="192" spans="2:45" ht="12.75" customHeight="1" x14ac:dyDescent="0.2">
      <c r="B192" s="25" t="s">
        <v>273</v>
      </c>
      <c r="D192" s="20">
        <v>350</v>
      </c>
      <c r="E192" s="20" t="s">
        <v>220</v>
      </c>
      <c r="F192" s="22" t="s">
        <v>263</v>
      </c>
      <c r="G192" s="126">
        <v>93750</v>
      </c>
      <c r="H192" s="20" t="s">
        <v>30</v>
      </c>
      <c r="I192" s="126">
        <v>94538</v>
      </c>
      <c r="J192" s="21" t="s">
        <v>31</v>
      </c>
      <c r="K192" s="68" t="str">
        <f t="shared" si="35"/>
        <v>01/NHS/21</v>
      </c>
      <c r="L192" s="27">
        <v>19</v>
      </c>
      <c r="M192" s="27"/>
      <c r="N192" s="73"/>
      <c r="O192" s="73"/>
      <c r="P192" s="73"/>
      <c r="Q192" s="73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140"/>
      <c r="AE192" s="104" t="str">
        <f t="shared" si="36"/>
        <v>01/NHS/21</v>
      </c>
      <c r="AF192" s="27"/>
      <c r="AG192" s="27"/>
      <c r="AH192" s="27"/>
      <c r="AI192" s="73"/>
      <c r="AJ192" s="73"/>
      <c r="AK192" s="73"/>
      <c r="AL192" s="27"/>
      <c r="AM192" s="27">
        <v>778</v>
      </c>
      <c r="AN192" s="27"/>
      <c r="AO192" s="27"/>
      <c r="AP192" s="27">
        <v>778</v>
      </c>
      <c r="AQ192" s="27"/>
      <c r="AR192" s="27"/>
      <c r="AS192" s="144"/>
    </row>
    <row r="193" spans="2:45" ht="12.75" customHeight="1" x14ac:dyDescent="0.2">
      <c r="B193" s="25" t="s">
        <v>273</v>
      </c>
      <c r="D193" s="20">
        <v>350</v>
      </c>
      <c r="E193" s="20" t="s">
        <v>221</v>
      </c>
      <c r="F193" s="17" t="s">
        <v>263</v>
      </c>
      <c r="G193" s="145">
        <v>94230</v>
      </c>
      <c r="H193" s="17" t="s">
        <v>30</v>
      </c>
      <c r="I193" s="145">
        <v>94624</v>
      </c>
      <c r="J193" s="17" t="s">
        <v>29</v>
      </c>
      <c r="K193" s="68" t="str">
        <f t="shared" si="35"/>
        <v>01/NHS/21</v>
      </c>
      <c r="L193" s="102">
        <v>10</v>
      </c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02"/>
      <c r="X193" s="147"/>
      <c r="Y193" s="147"/>
      <c r="Z193" s="146"/>
      <c r="AA193" s="146"/>
      <c r="AB193" s="146"/>
      <c r="AC193" s="146"/>
      <c r="AD193" s="148"/>
      <c r="AE193" s="104" t="str">
        <f t="shared" si="36"/>
        <v>01/NHS/21</v>
      </c>
      <c r="AF193" s="147"/>
      <c r="AG193" s="147"/>
      <c r="AH193" s="102"/>
      <c r="AI193" s="147"/>
      <c r="AJ193" s="144"/>
      <c r="AK193" s="144"/>
      <c r="AL193" s="144"/>
      <c r="AM193" s="17">
        <v>396</v>
      </c>
      <c r="AN193" s="17"/>
      <c r="AO193" s="17"/>
      <c r="AP193" s="17">
        <v>396</v>
      </c>
      <c r="AQ193" s="17"/>
      <c r="AR193" s="17"/>
      <c r="AS193" s="144"/>
    </row>
    <row r="194" spans="2:45" ht="12.75" customHeight="1" x14ac:dyDescent="0.2">
      <c r="B194" s="25" t="s">
        <v>273</v>
      </c>
      <c r="D194" s="20">
        <v>350</v>
      </c>
      <c r="E194" s="20" t="s">
        <v>222</v>
      </c>
      <c r="F194" s="17" t="s">
        <v>168</v>
      </c>
      <c r="G194" s="161">
        <v>3775</v>
      </c>
      <c r="H194" s="17" t="s">
        <v>30</v>
      </c>
      <c r="I194" s="161">
        <v>3379</v>
      </c>
      <c r="J194" s="17" t="s">
        <v>29</v>
      </c>
      <c r="K194" s="68" t="str">
        <f t="shared" si="35"/>
        <v>01/NHS/21</v>
      </c>
      <c r="L194" s="102">
        <v>10</v>
      </c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02"/>
      <c r="X194" s="147"/>
      <c r="Y194" s="147"/>
      <c r="Z194" s="146"/>
      <c r="AA194" s="146"/>
      <c r="AB194" s="146"/>
      <c r="AC194" s="146"/>
      <c r="AD194" s="148"/>
      <c r="AE194" s="104" t="str">
        <f t="shared" si="36"/>
        <v>01/NHS/21</v>
      </c>
      <c r="AF194" s="147"/>
      <c r="AG194" s="147"/>
      <c r="AH194" s="102"/>
      <c r="AI194" s="147"/>
      <c r="AJ194" s="144"/>
      <c r="AK194" s="144"/>
      <c r="AL194" s="144"/>
      <c r="AM194" s="17">
        <v>397</v>
      </c>
      <c r="AN194" s="17"/>
      <c r="AO194" s="17"/>
      <c r="AP194" s="17"/>
      <c r="AQ194" s="17"/>
      <c r="AR194" s="17">
        <v>397</v>
      </c>
      <c r="AS194" s="144"/>
    </row>
    <row r="195" spans="2:45" ht="12.75" customHeight="1" x14ac:dyDescent="0.2">
      <c r="B195" s="25" t="s">
        <v>273</v>
      </c>
      <c r="D195" s="20">
        <v>350</v>
      </c>
      <c r="E195" s="17" t="s">
        <v>281</v>
      </c>
      <c r="F195" s="17" t="s">
        <v>263</v>
      </c>
      <c r="G195" s="145">
        <v>93750</v>
      </c>
      <c r="H195" s="17" t="s">
        <v>30</v>
      </c>
      <c r="I195" s="145">
        <v>94538</v>
      </c>
      <c r="J195" s="17" t="s">
        <v>31</v>
      </c>
      <c r="K195" s="68" t="str">
        <f t="shared" si="35"/>
        <v>01/NHS/21</v>
      </c>
      <c r="L195" s="102"/>
      <c r="M195" s="146"/>
      <c r="N195" s="146"/>
      <c r="O195" s="146"/>
      <c r="P195" s="146"/>
      <c r="Q195" s="146"/>
      <c r="R195" s="146"/>
      <c r="S195" s="146"/>
      <c r="T195" s="146"/>
      <c r="U195" s="146"/>
      <c r="V195" s="102"/>
      <c r="W195" s="102"/>
      <c r="X195" s="147"/>
      <c r="Y195" s="147"/>
      <c r="Z195" s="146"/>
      <c r="AA195" s="146"/>
      <c r="AB195" s="146"/>
      <c r="AC195" s="146"/>
      <c r="AD195" s="148"/>
      <c r="AE195" s="104" t="str">
        <f t="shared" si="36"/>
        <v>01/NHS/21</v>
      </c>
      <c r="AF195" s="102">
        <v>131</v>
      </c>
      <c r="AG195" s="147"/>
      <c r="AH195" s="102"/>
      <c r="AI195" s="147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</row>
    <row r="196" spans="2:45" ht="12.75" customHeight="1" x14ac:dyDescent="0.2">
      <c r="B196" s="25" t="s">
        <v>273</v>
      </c>
      <c r="D196" s="20">
        <v>350</v>
      </c>
      <c r="E196" s="17" t="s">
        <v>282</v>
      </c>
      <c r="F196" s="17" t="s">
        <v>263</v>
      </c>
      <c r="G196" s="145">
        <v>94230</v>
      </c>
      <c r="H196" s="17" t="s">
        <v>30</v>
      </c>
      <c r="I196" s="145">
        <v>94624</v>
      </c>
      <c r="J196" s="17" t="s">
        <v>29</v>
      </c>
      <c r="K196" s="68" t="str">
        <f t="shared" si="35"/>
        <v>01/NHS/21</v>
      </c>
      <c r="L196" s="102"/>
      <c r="M196" s="146"/>
      <c r="N196" s="146"/>
      <c r="O196" s="146"/>
      <c r="P196" s="146"/>
      <c r="Q196" s="146"/>
      <c r="R196" s="146"/>
      <c r="S196" s="146"/>
      <c r="T196" s="146"/>
      <c r="U196" s="146"/>
      <c r="V196" s="102"/>
      <c r="W196" s="102"/>
      <c r="X196" s="147"/>
      <c r="Y196" s="147"/>
      <c r="Z196" s="146"/>
      <c r="AA196" s="146"/>
      <c r="AB196" s="146"/>
      <c r="AC196" s="146"/>
      <c r="AD196" s="148"/>
      <c r="AE196" s="104" t="str">
        <f t="shared" si="36"/>
        <v>01/NHS/21</v>
      </c>
      <c r="AF196" s="102">
        <v>64</v>
      </c>
      <c r="AG196" s="147"/>
      <c r="AH196" s="102"/>
      <c r="AI196" s="147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</row>
    <row r="197" spans="2:45" ht="12.75" customHeight="1" x14ac:dyDescent="0.2">
      <c r="B197" s="25" t="s">
        <v>273</v>
      </c>
      <c r="D197" s="20">
        <v>350</v>
      </c>
      <c r="E197" s="17" t="s">
        <v>223</v>
      </c>
      <c r="F197" s="17" t="s">
        <v>263</v>
      </c>
      <c r="G197" s="145">
        <v>92950</v>
      </c>
      <c r="H197" s="17" t="s">
        <v>30</v>
      </c>
      <c r="I197" s="145">
        <v>93750</v>
      </c>
      <c r="J197" s="17" t="s">
        <v>31</v>
      </c>
      <c r="K197" s="68" t="str">
        <f t="shared" si="35"/>
        <v>01/NHS/21</v>
      </c>
      <c r="L197" s="102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02"/>
      <c r="X197" s="147"/>
      <c r="Y197" s="147"/>
      <c r="Z197" s="146"/>
      <c r="AA197" s="146"/>
      <c r="AB197" s="146"/>
      <c r="AC197" s="146"/>
      <c r="AD197" s="148"/>
      <c r="AE197" s="104" t="str">
        <f t="shared" si="36"/>
        <v>01/NHS/21</v>
      </c>
      <c r="AF197" s="147"/>
      <c r="AG197" s="147"/>
      <c r="AH197" s="102"/>
      <c r="AI197" s="102">
        <v>787</v>
      </c>
      <c r="AJ197" s="102"/>
      <c r="AK197" s="102"/>
      <c r="AL197" s="102"/>
      <c r="AM197" s="102"/>
      <c r="AN197" s="81"/>
      <c r="AO197" s="102">
        <f>AI197</f>
        <v>787</v>
      </c>
      <c r="AP197" s="144"/>
      <c r="AQ197" s="81"/>
      <c r="AR197" s="144"/>
      <c r="AS197" s="144"/>
    </row>
    <row r="198" spans="2:45" ht="12.75" customHeight="1" x14ac:dyDescent="0.2">
      <c r="B198" s="25" t="s">
        <v>273</v>
      </c>
      <c r="D198" s="20">
        <v>350</v>
      </c>
      <c r="E198" s="17" t="s">
        <v>224</v>
      </c>
      <c r="F198" s="17" t="s">
        <v>263</v>
      </c>
      <c r="G198" s="145">
        <v>93541</v>
      </c>
      <c r="H198" s="17" t="s">
        <v>30</v>
      </c>
      <c r="I198" s="145">
        <v>94230</v>
      </c>
      <c r="J198" s="17" t="s">
        <v>29</v>
      </c>
      <c r="K198" s="68" t="str">
        <f t="shared" si="35"/>
        <v>01/NHS/21</v>
      </c>
      <c r="L198" s="102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02"/>
      <c r="X198" s="147"/>
      <c r="Y198" s="147"/>
      <c r="Z198" s="146"/>
      <c r="AA198" s="146"/>
      <c r="AB198" s="146"/>
      <c r="AC198" s="146"/>
      <c r="AD198" s="148"/>
      <c r="AE198" s="104" t="str">
        <f t="shared" si="36"/>
        <v>01/NHS/21</v>
      </c>
      <c r="AF198" s="147"/>
      <c r="AG198" s="147"/>
      <c r="AH198" s="102"/>
      <c r="AI198" s="102">
        <v>700</v>
      </c>
      <c r="AJ198" s="102"/>
      <c r="AK198" s="102"/>
      <c r="AL198" s="102"/>
      <c r="AM198" s="102"/>
      <c r="AN198" s="81"/>
      <c r="AO198" s="102">
        <f>AI198</f>
        <v>700</v>
      </c>
      <c r="AP198" s="144"/>
      <c r="AQ198" s="81"/>
      <c r="AR198" s="144"/>
      <c r="AS198" s="144"/>
    </row>
    <row r="199" spans="2:45" ht="12.75" customHeight="1" x14ac:dyDescent="0.2">
      <c r="B199" s="25" t="s">
        <v>273</v>
      </c>
      <c r="D199" s="20">
        <v>350</v>
      </c>
      <c r="E199" s="17" t="s">
        <v>225</v>
      </c>
      <c r="F199" s="22" t="s">
        <v>262</v>
      </c>
      <c r="G199" s="126">
        <v>92950</v>
      </c>
      <c r="H199" s="20" t="s">
        <v>30</v>
      </c>
      <c r="I199" s="126">
        <v>1287</v>
      </c>
      <c r="J199" s="17" t="s">
        <v>88</v>
      </c>
      <c r="K199" s="68" t="str">
        <f t="shared" si="35"/>
        <v>01/NHS/21</v>
      </c>
      <c r="L199" s="102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02"/>
      <c r="X199" s="147"/>
      <c r="Y199" s="147"/>
      <c r="Z199" s="146"/>
      <c r="AA199" s="146"/>
      <c r="AB199" s="146"/>
      <c r="AC199" s="146"/>
      <c r="AD199" s="148"/>
      <c r="AE199" s="104" t="str">
        <f t="shared" si="36"/>
        <v>01/NHS/21</v>
      </c>
      <c r="AF199" s="147"/>
      <c r="AG199" s="147"/>
      <c r="AH199" s="102"/>
      <c r="AI199" s="147"/>
      <c r="AJ199" s="17">
        <f>ROUND(2954.563/5280,2)</f>
        <v>0.56000000000000005</v>
      </c>
      <c r="AK199" s="144"/>
      <c r="AL199" s="144"/>
      <c r="AM199" s="144"/>
      <c r="AN199" s="17"/>
      <c r="AO199" s="17"/>
      <c r="AP199" s="144"/>
      <c r="AQ199" s="17">
        <f>AJ199</f>
        <v>0.56000000000000005</v>
      </c>
      <c r="AR199" s="144"/>
      <c r="AS199" s="144"/>
    </row>
    <row r="200" spans="2:45" ht="12.75" customHeight="1" x14ac:dyDescent="0.2">
      <c r="B200" s="25" t="s">
        <v>273</v>
      </c>
      <c r="D200" s="20">
        <v>350</v>
      </c>
      <c r="E200" s="17" t="s">
        <v>226</v>
      </c>
      <c r="F200" s="17" t="s">
        <v>263</v>
      </c>
      <c r="G200" s="145">
        <v>94538</v>
      </c>
      <c r="H200" s="17" t="s">
        <v>30</v>
      </c>
      <c r="I200" s="145">
        <v>95099</v>
      </c>
      <c r="J200" s="17" t="s">
        <v>31</v>
      </c>
      <c r="K200" s="68" t="str">
        <f t="shared" si="35"/>
        <v>01/NHS/21</v>
      </c>
      <c r="L200" s="102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02"/>
      <c r="X200" s="147"/>
      <c r="Y200" s="147"/>
      <c r="Z200" s="146"/>
      <c r="AA200" s="146"/>
      <c r="AB200" s="146"/>
      <c r="AC200" s="146"/>
      <c r="AD200" s="148"/>
      <c r="AE200" s="104" t="str">
        <f t="shared" si="36"/>
        <v>01/NHS/21</v>
      </c>
      <c r="AF200" s="147"/>
      <c r="AG200" s="147"/>
      <c r="AH200" s="102"/>
      <c r="AI200" s="147"/>
      <c r="AJ200" s="17">
        <f>ROUND((I200-G200)/5280,2)</f>
        <v>0.11</v>
      </c>
      <c r="AK200" s="144"/>
      <c r="AL200" s="144"/>
      <c r="AM200" s="144"/>
      <c r="AN200" s="17">
        <f>AJ200</f>
        <v>0.11</v>
      </c>
      <c r="AO200" s="17"/>
      <c r="AP200" s="144"/>
      <c r="AQ200" s="17"/>
      <c r="AR200" s="144"/>
      <c r="AS200" s="144"/>
    </row>
    <row r="201" spans="2:45" ht="12.75" customHeight="1" x14ac:dyDescent="0.2">
      <c r="B201" s="25" t="s">
        <v>273</v>
      </c>
      <c r="D201" s="20">
        <v>350</v>
      </c>
      <c r="E201" s="17" t="s">
        <v>227</v>
      </c>
      <c r="F201" s="17" t="s">
        <v>263</v>
      </c>
      <c r="G201" s="145">
        <v>94324</v>
      </c>
      <c r="H201" s="17" t="s">
        <v>30</v>
      </c>
      <c r="I201" s="145">
        <v>96379</v>
      </c>
      <c r="J201" s="17" t="s">
        <v>29</v>
      </c>
      <c r="K201" s="68" t="str">
        <f t="shared" si="35"/>
        <v>01/NHS/21</v>
      </c>
      <c r="L201" s="102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02"/>
      <c r="X201" s="147"/>
      <c r="Y201" s="147"/>
      <c r="Z201" s="146"/>
      <c r="AA201" s="146"/>
      <c r="AB201" s="146"/>
      <c r="AC201" s="146"/>
      <c r="AD201" s="148"/>
      <c r="AE201" s="104" t="str">
        <f t="shared" si="36"/>
        <v>01/NHS/21</v>
      </c>
      <c r="AF201" s="147"/>
      <c r="AG201" s="147"/>
      <c r="AH201" s="102"/>
      <c r="AI201" s="147"/>
      <c r="AJ201" s="17">
        <f>ROUND((I201-G201)/5280,2)</f>
        <v>0.39</v>
      </c>
      <c r="AK201" s="144"/>
      <c r="AL201" s="144"/>
      <c r="AM201" s="144"/>
      <c r="AN201" s="17">
        <f>AJ201</f>
        <v>0.39</v>
      </c>
      <c r="AO201" s="17"/>
      <c r="AP201" s="144"/>
      <c r="AQ201" s="17"/>
      <c r="AR201" s="144"/>
      <c r="AS201" s="144"/>
    </row>
    <row r="202" spans="2:45" ht="12.75" customHeight="1" x14ac:dyDescent="0.2">
      <c r="B202" s="25" t="s">
        <v>273</v>
      </c>
      <c r="D202" s="20">
        <v>350</v>
      </c>
      <c r="E202" s="17" t="s">
        <v>228</v>
      </c>
      <c r="F202" s="17" t="s">
        <v>219</v>
      </c>
      <c r="G202" s="161">
        <v>2650</v>
      </c>
      <c r="H202" s="17" t="s">
        <v>30</v>
      </c>
      <c r="I202" s="161">
        <v>1084</v>
      </c>
      <c r="J202" s="17" t="s">
        <v>31</v>
      </c>
      <c r="K202" s="68" t="str">
        <f t="shared" si="35"/>
        <v>01/NHS/21</v>
      </c>
      <c r="L202" s="102">
        <v>25</v>
      </c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02"/>
      <c r="X202" s="147"/>
      <c r="Y202" s="147"/>
      <c r="Z202" s="146"/>
      <c r="AA202" s="146"/>
      <c r="AB202" s="102">
        <f>AK202*5280/200</f>
        <v>7.92</v>
      </c>
      <c r="AC202" s="146"/>
      <c r="AD202" s="148"/>
      <c r="AE202" s="104" t="str">
        <f t="shared" si="36"/>
        <v>01/NHS/21</v>
      </c>
      <c r="AF202" s="147"/>
      <c r="AG202" s="147"/>
      <c r="AH202" s="102"/>
      <c r="AI202" s="147"/>
      <c r="AJ202" s="144"/>
      <c r="AK202" s="81">
        <f>ROUND((G202-I202)/5280,2)</f>
        <v>0.3</v>
      </c>
      <c r="AL202" s="144"/>
      <c r="AM202" s="144"/>
      <c r="AN202" s="81"/>
      <c r="AO202" s="81"/>
      <c r="AP202" s="144"/>
      <c r="AQ202" s="81">
        <f>AK202</f>
        <v>0.3</v>
      </c>
      <c r="AR202" s="144"/>
      <c r="AS202" s="144"/>
    </row>
    <row r="203" spans="2:45" ht="12.75" customHeight="1" x14ac:dyDescent="0.2">
      <c r="B203" s="25"/>
      <c r="D203" s="20"/>
      <c r="E203" s="17"/>
      <c r="F203" s="17"/>
      <c r="G203" s="161"/>
      <c r="H203" s="17"/>
      <c r="I203" s="145"/>
      <c r="J203" s="17"/>
      <c r="K203" s="68">
        <f t="shared" si="35"/>
        <v>0</v>
      </c>
      <c r="L203" s="102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02"/>
      <c r="X203" s="147"/>
      <c r="Y203" s="147"/>
      <c r="Z203" s="146"/>
      <c r="AA203" s="146"/>
      <c r="AB203" s="146"/>
      <c r="AC203" s="146"/>
      <c r="AD203" s="148"/>
      <c r="AE203" s="104">
        <f t="shared" si="36"/>
        <v>0</v>
      </c>
      <c r="AF203" s="147"/>
      <c r="AG203" s="147"/>
      <c r="AH203" s="102"/>
      <c r="AI203" s="147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</row>
    <row r="204" spans="2:45" ht="12.75" customHeight="1" x14ac:dyDescent="0.2">
      <c r="B204" s="25" t="s">
        <v>273</v>
      </c>
      <c r="D204" s="20">
        <v>351</v>
      </c>
      <c r="E204" s="17" t="s">
        <v>231</v>
      </c>
      <c r="F204" s="17" t="s">
        <v>263</v>
      </c>
      <c r="G204" s="145">
        <v>96379</v>
      </c>
      <c r="H204" s="17" t="s">
        <v>30</v>
      </c>
      <c r="I204" s="145">
        <v>97093</v>
      </c>
      <c r="J204" s="17" t="s">
        <v>29</v>
      </c>
      <c r="K204" s="68" t="str">
        <f t="shared" si="35"/>
        <v>01/NHS/21</v>
      </c>
      <c r="L204" s="102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02"/>
      <c r="X204" s="147"/>
      <c r="Y204" s="147"/>
      <c r="Z204" s="146"/>
      <c r="AA204" s="146"/>
      <c r="AB204" s="146"/>
      <c r="AC204" s="146"/>
      <c r="AD204" s="148"/>
      <c r="AE204" s="104" t="str">
        <f t="shared" si="36"/>
        <v>01/NHS/21</v>
      </c>
      <c r="AF204" s="147"/>
      <c r="AG204" s="147"/>
      <c r="AH204" s="102"/>
      <c r="AI204" s="147"/>
      <c r="AJ204" s="144"/>
      <c r="AK204" s="144"/>
      <c r="AL204" s="144"/>
      <c r="AM204" s="17">
        <f>I204-G204</f>
        <v>714</v>
      </c>
      <c r="AN204" s="17"/>
      <c r="AO204" s="17"/>
      <c r="AP204" s="17">
        <f>AM204</f>
        <v>714</v>
      </c>
      <c r="AQ204" s="17"/>
      <c r="AR204" s="17"/>
      <c r="AS204" s="144"/>
    </row>
    <row r="205" spans="2:45" ht="12.75" customHeight="1" x14ac:dyDescent="0.2">
      <c r="B205" s="25" t="s">
        <v>273</v>
      </c>
      <c r="D205" s="20">
        <v>351</v>
      </c>
      <c r="E205" s="17" t="s">
        <v>232</v>
      </c>
      <c r="F205" s="17" t="s">
        <v>264</v>
      </c>
      <c r="G205" s="161">
        <v>3314</v>
      </c>
      <c r="H205" s="17" t="s">
        <v>30</v>
      </c>
      <c r="I205" s="145">
        <v>97093</v>
      </c>
      <c r="J205" s="17" t="s">
        <v>29</v>
      </c>
      <c r="K205" s="68" t="str">
        <f t="shared" si="35"/>
        <v>01/NHS/21</v>
      </c>
      <c r="L205" s="102">
        <v>18</v>
      </c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02"/>
      <c r="X205" s="147"/>
      <c r="Y205" s="147"/>
      <c r="Z205" s="146"/>
      <c r="AA205" s="146"/>
      <c r="AB205" s="146"/>
      <c r="AC205" s="146"/>
      <c r="AD205" s="148"/>
      <c r="AE205" s="104" t="str">
        <f t="shared" si="36"/>
        <v>01/NHS/21</v>
      </c>
      <c r="AF205" s="147"/>
      <c r="AG205" s="147"/>
      <c r="AH205" s="102"/>
      <c r="AI205" s="147"/>
      <c r="AJ205" s="144"/>
      <c r="AK205" s="144"/>
      <c r="AL205" s="144"/>
      <c r="AM205" s="17">
        <v>714</v>
      </c>
      <c r="AN205" s="144"/>
      <c r="AO205" s="144"/>
      <c r="AP205" s="17"/>
      <c r="AQ205" s="144"/>
      <c r="AR205" s="17">
        <f>AM205</f>
        <v>714</v>
      </c>
      <c r="AS205" s="144"/>
    </row>
    <row r="206" spans="2:45" ht="12.75" customHeight="1" x14ac:dyDescent="0.2">
      <c r="B206" s="25" t="s">
        <v>273</v>
      </c>
      <c r="D206" s="20">
        <v>351</v>
      </c>
      <c r="E206" s="17" t="s">
        <v>283</v>
      </c>
      <c r="F206" s="17" t="s">
        <v>263</v>
      </c>
      <c r="G206" s="145">
        <v>96379</v>
      </c>
      <c r="H206" s="17" t="s">
        <v>30</v>
      </c>
      <c r="I206" s="145">
        <v>97093</v>
      </c>
      <c r="J206" s="17" t="s">
        <v>29</v>
      </c>
      <c r="K206" s="68" t="str">
        <f t="shared" si="35"/>
        <v>01/NHS/21</v>
      </c>
      <c r="L206" s="102"/>
      <c r="M206" s="146"/>
      <c r="N206" s="146"/>
      <c r="O206" s="146"/>
      <c r="P206" s="146"/>
      <c r="Q206" s="146"/>
      <c r="R206" s="146"/>
      <c r="S206" s="146"/>
      <c r="T206" s="146"/>
      <c r="U206" s="146"/>
      <c r="V206" s="102"/>
      <c r="W206" s="102"/>
      <c r="X206" s="147"/>
      <c r="Y206" s="147"/>
      <c r="Z206" s="146"/>
      <c r="AA206" s="146"/>
      <c r="AB206" s="146"/>
      <c r="AC206" s="146"/>
      <c r="AD206" s="148"/>
      <c r="AE206" s="104" t="str">
        <f t="shared" si="36"/>
        <v>01/NHS/21</v>
      </c>
      <c r="AF206" s="102">
        <v>289</v>
      </c>
      <c r="AG206" s="147"/>
      <c r="AH206" s="102"/>
      <c r="AI206" s="147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</row>
    <row r="207" spans="2:45" ht="12.75" customHeight="1" x14ac:dyDescent="0.2">
      <c r="B207" s="25"/>
      <c r="D207" s="144"/>
      <c r="E207" s="144"/>
      <c r="F207" s="144"/>
      <c r="G207" s="145"/>
      <c r="H207" s="17"/>
      <c r="I207" s="145"/>
      <c r="J207" s="17"/>
      <c r="K207" s="68">
        <f t="shared" si="35"/>
        <v>0</v>
      </c>
      <c r="L207" s="102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02"/>
      <c r="X207" s="147"/>
      <c r="Y207" s="147"/>
      <c r="Z207" s="146"/>
      <c r="AA207" s="146"/>
      <c r="AB207" s="146"/>
      <c r="AC207" s="146"/>
      <c r="AD207" s="148"/>
      <c r="AE207" s="104">
        <f t="shared" si="36"/>
        <v>0</v>
      </c>
      <c r="AF207" s="147"/>
      <c r="AG207" s="147"/>
      <c r="AH207" s="102"/>
      <c r="AI207" s="147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</row>
    <row r="208" spans="2:45" ht="12.75" customHeight="1" x14ac:dyDescent="0.2">
      <c r="B208" s="25" t="s">
        <v>273</v>
      </c>
      <c r="D208" s="17">
        <v>352</v>
      </c>
      <c r="E208" s="17" t="s">
        <v>233</v>
      </c>
      <c r="F208" s="17" t="s">
        <v>168</v>
      </c>
      <c r="G208" s="161">
        <v>2950</v>
      </c>
      <c r="H208" s="17"/>
      <c r="I208" s="145"/>
      <c r="J208" s="17" t="s">
        <v>31</v>
      </c>
      <c r="K208" s="68" t="str">
        <f t="shared" si="35"/>
        <v>01/NHS/21</v>
      </c>
      <c r="L208" s="102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02"/>
      <c r="X208" s="147"/>
      <c r="Y208" s="147"/>
      <c r="Z208" s="146"/>
      <c r="AA208" s="146"/>
      <c r="AB208" s="146"/>
      <c r="AC208" s="146"/>
      <c r="AD208" s="148"/>
      <c r="AE208" s="104" t="str">
        <f t="shared" si="36"/>
        <v>01/NHS/21</v>
      </c>
      <c r="AF208" s="147"/>
      <c r="AG208" s="147"/>
      <c r="AH208" s="102">
        <v>1</v>
      </c>
      <c r="AI208" s="147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</row>
    <row r="209" spans="2:45" ht="12.75" customHeight="1" x14ac:dyDescent="0.2">
      <c r="B209" s="25" t="s">
        <v>273</v>
      </c>
      <c r="D209" s="17">
        <v>352</v>
      </c>
      <c r="E209" s="17" t="s">
        <v>234</v>
      </c>
      <c r="F209" s="17" t="s">
        <v>168</v>
      </c>
      <c r="G209" s="161">
        <v>2212</v>
      </c>
      <c r="H209" s="17"/>
      <c r="I209" s="145"/>
      <c r="J209" s="17" t="s">
        <v>88</v>
      </c>
      <c r="K209" s="68" t="str">
        <f t="shared" si="35"/>
        <v>01/NHS/21</v>
      </c>
      <c r="L209" s="102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02">
        <v>5</v>
      </c>
      <c r="X209" s="147"/>
      <c r="Y209" s="147"/>
      <c r="Z209" s="146"/>
      <c r="AA209" s="146"/>
      <c r="AB209" s="146"/>
      <c r="AC209" s="146"/>
      <c r="AD209" s="148"/>
      <c r="AE209" s="104" t="str">
        <f t="shared" si="36"/>
        <v>01/NHS/21</v>
      </c>
      <c r="AF209" s="147"/>
      <c r="AG209" s="147"/>
      <c r="AH209" s="102"/>
      <c r="AI209" s="147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</row>
    <row r="210" spans="2:45" ht="12.75" customHeight="1" x14ac:dyDescent="0.2">
      <c r="B210" s="25" t="s">
        <v>273</v>
      </c>
      <c r="D210" s="17">
        <v>352</v>
      </c>
      <c r="E210" s="17" t="s">
        <v>235</v>
      </c>
      <c r="F210" s="17" t="s">
        <v>168</v>
      </c>
      <c r="G210" s="161">
        <v>2334</v>
      </c>
      <c r="H210" s="17"/>
      <c r="I210" s="145"/>
      <c r="J210" s="17" t="s">
        <v>88</v>
      </c>
      <c r="K210" s="68" t="str">
        <f t="shared" si="35"/>
        <v>01/NHS/21</v>
      </c>
      <c r="L210" s="102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02">
        <v>5</v>
      </c>
      <c r="X210" s="147"/>
      <c r="Y210" s="147"/>
      <c r="Z210" s="146"/>
      <c r="AA210" s="146"/>
      <c r="AB210" s="146"/>
      <c r="AC210" s="146"/>
      <c r="AD210" s="148"/>
      <c r="AE210" s="104" t="str">
        <f t="shared" si="36"/>
        <v>01/NHS/21</v>
      </c>
      <c r="AF210" s="147"/>
      <c r="AG210" s="147"/>
      <c r="AH210" s="102"/>
      <c r="AI210" s="147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</row>
    <row r="211" spans="2:45" ht="12.75" customHeight="1" x14ac:dyDescent="0.2">
      <c r="B211" s="25" t="s">
        <v>273</v>
      </c>
      <c r="D211" s="17">
        <v>352</v>
      </c>
      <c r="E211" s="17" t="s">
        <v>236</v>
      </c>
      <c r="F211" s="17" t="s">
        <v>168</v>
      </c>
      <c r="G211" s="161">
        <v>2455</v>
      </c>
      <c r="H211" s="17"/>
      <c r="I211" s="145"/>
      <c r="J211" s="17" t="s">
        <v>88</v>
      </c>
      <c r="K211" s="68" t="str">
        <f t="shared" si="35"/>
        <v>01/NHS/21</v>
      </c>
      <c r="L211" s="102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02">
        <v>5</v>
      </c>
      <c r="X211" s="147"/>
      <c r="Y211" s="147"/>
      <c r="Z211" s="146"/>
      <c r="AA211" s="146"/>
      <c r="AB211" s="146"/>
      <c r="AC211" s="146"/>
      <c r="AD211" s="148"/>
      <c r="AE211" s="104" t="str">
        <f t="shared" si="36"/>
        <v>01/NHS/21</v>
      </c>
      <c r="AF211" s="147"/>
      <c r="AG211" s="147"/>
      <c r="AH211" s="102"/>
      <c r="AI211" s="147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</row>
    <row r="212" spans="2:45" ht="12.75" customHeight="1" x14ac:dyDescent="0.2">
      <c r="B212" s="25" t="s">
        <v>273</v>
      </c>
      <c r="D212" s="17">
        <v>352</v>
      </c>
      <c r="E212" s="17" t="s">
        <v>237</v>
      </c>
      <c r="F212" s="17" t="s">
        <v>168</v>
      </c>
      <c r="G212" s="161">
        <v>2577</v>
      </c>
      <c r="H212" s="17"/>
      <c r="I212" s="145"/>
      <c r="J212" s="17" t="s">
        <v>88</v>
      </c>
      <c r="K212" s="68" t="str">
        <f t="shared" si="35"/>
        <v>01/NHS/21</v>
      </c>
      <c r="L212" s="102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02">
        <v>5</v>
      </c>
      <c r="X212" s="147"/>
      <c r="Y212" s="147"/>
      <c r="Z212" s="146"/>
      <c r="AA212" s="146"/>
      <c r="AB212" s="146"/>
      <c r="AC212" s="146"/>
      <c r="AD212" s="148"/>
      <c r="AE212" s="104" t="str">
        <f t="shared" si="36"/>
        <v>01/NHS/21</v>
      </c>
      <c r="AF212" s="147"/>
      <c r="AG212" s="147"/>
      <c r="AH212" s="102"/>
      <c r="AI212" s="147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</row>
    <row r="213" spans="2:45" ht="12.75" customHeight="1" x14ac:dyDescent="0.2">
      <c r="B213" s="25" t="s">
        <v>273</v>
      </c>
      <c r="D213" s="17">
        <v>352</v>
      </c>
      <c r="E213" s="17" t="s">
        <v>238</v>
      </c>
      <c r="F213" s="17" t="s">
        <v>168</v>
      </c>
      <c r="G213" s="161">
        <v>2730</v>
      </c>
      <c r="H213" s="17"/>
      <c r="I213" s="145"/>
      <c r="J213" s="17" t="s">
        <v>88</v>
      </c>
      <c r="K213" s="68" t="str">
        <f t="shared" si="35"/>
        <v>01/NHS/21</v>
      </c>
      <c r="L213" s="102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02">
        <v>2</v>
      </c>
      <c r="X213" s="147"/>
      <c r="Y213" s="147"/>
      <c r="Z213" s="146"/>
      <c r="AA213" s="146"/>
      <c r="AB213" s="146"/>
      <c r="AC213" s="146"/>
      <c r="AD213" s="148"/>
      <c r="AE213" s="104" t="str">
        <f t="shared" si="36"/>
        <v>01/NHS/21</v>
      </c>
      <c r="AF213" s="147"/>
      <c r="AG213" s="147"/>
      <c r="AH213" s="102"/>
      <c r="AI213" s="147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</row>
    <row r="214" spans="2:45" ht="12.75" customHeight="1" x14ac:dyDescent="0.2">
      <c r="B214" s="25" t="s">
        <v>273</v>
      </c>
      <c r="D214" s="17">
        <v>352</v>
      </c>
      <c r="E214" s="17" t="s">
        <v>239</v>
      </c>
      <c r="F214" s="17" t="s">
        <v>168</v>
      </c>
      <c r="G214" s="161">
        <v>2865</v>
      </c>
      <c r="H214" s="17"/>
      <c r="I214" s="145"/>
      <c r="J214" s="17" t="s">
        <v>88</v>
      </c>
      <c r="K214" s="68" t="str">
        <f t="shared" si="35"/>
        <v>01/NHS/21</v>
      </c>
      <c r="L214" s="102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02">
        <v>2</v>
      </c>
      <c r="X214" s="147"/>
      <c r="Y214" s="147"/>
      <c r="Z214" s="146"/>
      <c r="AA214" s="146"/>
      <c r="AB214" s="146"/>
      <c r="AC214" s="146"/>
      <c r="AD214" s="148"/>
      <c r="AE214" s="104" t="str">
        <f t="shared" si="36"/>
        <v>01/NHS/21</v>
      </c>
      <c r="AF214" s="147"/>
      <c r="AG214" s="147"/>
      <c r="AH214" s="102"/>
      <c r="AI214" s="147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</row>
    <row r="215" spans="2:45" ht="12.75" customHeight="1" x14ac:dyDescent="0.2">
      <c r="B215" s="25" t="s">
        <v>273</v>
      </c>
      <c r="D215" s="17">
        <v>345</v>
      </c>
      <c r="E215" s="17" t="s">
        <v>241</v>
      </c>
      <c r="F215" s="17" t="s">
        <v>257</v>
      </c>
      <c r="G215" s="161">
        <v>1084</v>
      </c>
      <c r="H215" s="161" t="s">
        <v>30</v>
      </c>
      <c r="I215" s="161">
        <v>1591</v>
      </c>
      <c r="J215" s="17" t="s">
        <v>31</v>
      </c>
      <c r="K215" s="68" t="str">
        <f t="shared" si="35"/>
        <v>01/NHS/21</v>
      </c>
      <c r="L215" s="102">
        <f>AM215/40</f>
        <v>12.675000000000001</v>
      </c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02"/>
      <c r="X215" s="147"/>
      <c r="Y215" s="147"/>
      <c r="Z215" s="146"/>
      <c r="AA215" s="146"/>
      <c r="AB215" s="146"/>
      <c r="AC215" s="146"/>
      <c r="AD215" s="148"/>
      <c r="AE215" s="104" t="str">
        <f t="shared" si="36"/>
        <v>01/NHS/21</v>
      </c>
      <c r="AF215" s="147"/>
      <c r="AG215" s="147"/>
      <c r="AH215" s="102"/>
      <c r="AI215" s="147"/>
      <c r="AJ215" s="144"/>
      <c r="AK215" s="144"/>
      <c r="AL215" s="144"/>
      <c r="AM215" s="17">
        <f>I215-G215</f>
        <v>507</v>
      </c>
      <c r="AN215" s="144"/>
      <c r="AO215" s="144"/>
      <c r="AP215" s="17"/>
      <c r="AQ215" s="144"/>
      <c r="AR215" s="17">
        <f>AM215</f>
        <v>507</v>
      </c>
      <c r="AS215" s="144"/>
    </row>
    <row r="216" spans="2:45" ht="12.75" customHeight="1" x14ac:dyDescent="0.2">
      <c r="B216" s="25" t="s">
        <v>273</v>
      </c>
      <c r="D216" s="17">
        <v>345</v>
      </c>
      <c r="E216" s="17" t="s">
        <v>242</v>
      </c>
      <c r="F216" s="17" t="s">
        <v>257</v>
      </c>
      <c r="G216" s="161">
        <v>1084</v>
      </c>
      <c r="H216" s="161" t="s">
        <v>30</v>
      </c>
      <c r="I216" s="161">
        <v>1353</v>
      </c>
      <c r="J216" s="17" t="s">
        <v>31</v>
      </c>
      <c r="K216" s="68" t="str">
        <f t="shared" ref="K216:K246" si="37">B216</f>
        <v>01/NHS/21</v>
      </c>
      <c r="L216" s="102">
        <f>AM216/40</f>
        <v>6.7249999999999996</v>
      </c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02"/>
      <c r="X216" s="147"/>
      <c r="Y216" s="147"/>
      <c r="Z216" s="146"/>
      <c r="AA216" s="146"/>
      <c r="AB216" s="146"/>
      <c r="AC216" s="146"/>
      <c r="AD216" s="148"/>
      <c r="AE216" s="104" t="str">
        <f t="shared" si="36"/>
        <v>01/NHS/21</v>
      </c>
      <c r="AF216" s="147"/>
      <c r="AG216" s="147"/>
      <c r="AH216" s="102"/>
      <c r="AI216" s="147"/>
      <c r="AJ216" s="144"/>
      <c r="AK216" s="144"/>
      <c r="AL216" s="144"/>
      <c r="AM216" s="17">
        <f>I216-G216</f>
        <v>269</v>
      </c>
      <c r="AN216" s="144"/>
      <c r="AO216" s="144"/>
      <c r="AP216" s="17"/>
      <c r="AQ216" s="144"/>
      <c r="AR216" s="17">
        <f>AM216</f>
        <v>269</v>
      </c>
      <c r="AS216" s="144"/>
    </row>
    <row r="217" spans="2:45" ht="12.75" customHeight="1" x14ac:dyDescent="0.2">
      <c r="B217" s="25" t="s">
        <v>273</v>
      </c>
      <c r="D217" s="17">
        <v>353</v>
      </c>
      <c r="E217" s="17" t="s">
        <v>243</v>
      </c>
      <c r="F217" s="17" t="s">
        <v>219</v>
      </c>
      <c r="G217" s="161">
        <v>1159</v>
      </c>
      <c r="H217" s="161" t="s">
        <v>30</v>
      </c>
      <c r="I217" s="161">
        <v>1287</v>
      </c>
      <c r="J217" s="17" t="s">
        <v>29</v>
      </c>
      <c r="K217" s="68" t="str">
        <f t="shared" si="37"/>
        <v>01/NHS/21</v>
      </c>
      <c r="L217" s="102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02"/>
      <c r="X217" s="147"/>
      <c r="Y217" s="147"/>
      <c r="Z217" s="146"/>
      <c r="AA217" s="146"/>
      <c r="AB217" s="146"/>
      <c r="AC217" s="146"/>
      <c r="AD217" s="148"/>
      <c r="AE217" s="104" t="str">
        <f t="shared" ref="AE217:AE247" si="38">B217</f>
        <v>01/NHS/21</v>
      </c>
      <c r="AF217" s="147"/>
      <c r="AG217" s="147"/>
      <c r="AH217" s="102"/>
      <c r="AI217" s="102">
        <f>I217-G217</f>
        <v>128</v>
      </c>
      <c r="AJ217" s="144"/>
      <c r="AK217" s="144"/>
      <c r="AL217" s="144"/>
      <c r="AM217" s="144"/>
      <c r="AN217" s="81"/>
      <c r="AO217" s="81"/>
      <c r="AP217" s="144"/>
      <c r="AQ217" s="81">
        <f>ROUND(AI217/5280,2)</f>
        <v>0.02</v>
      </c>
      <c r="AR217" s="144"/>
      <c r="AS217" s="144"/>
    </row>
    <row r="218" spans="2:45" ht="12.75" customHeight="1" x14ac:dyDescent="0.2">
      <c r="B218" s="25" t="s">
        <v>273</v>
      </c>
      <c r="D218" s="17">
        <v>353</v>
      </c>
      <c r="E218" s="17" t="s">
        <v>258</v>
      </c>
      <c r="F218" s="17" t="s">
        <v>219</v>
      </c>
      <c r="G218" s="161">
        <v>1187</v>
      </c>
      <c r="H218" s="161" t="s">
        <v>30</v>
      </c>
      <c r="I218" s="161">
        <v>1690</v>
      </c>
      <c r="J218" s="17" t="s">
        <v>29</v>
      </c>
      <c r="K218" s="68" t="str">
        <f t="shared" si="37"/>
        <v>01/NHS/21</v>
      </c>
      <c r="L218" s="102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02"/>
      <c r="X218" s="147"/>
      <c r="Y218" s="147"/>
      <c r="Z218" s="146"/>
      <c r="AA218" s="146"/>
      <c r="AB218" s="146"/>
      <c r="AC218" s="146"/>
      <c r="AD218" s="148"/>
      <c r="AE218" s="104" t="str">
        <f t="shared" si="38"/>
        <v>01/NHS/21</v>
      </c>
      <c r="AF218" s="147"/>
      <c r="AG218" s="147"/>
      <c r="AH218" s="102"/>
      <c r="AI218" s="102">
        <f>I218-G218</f>
        <v>503</v>
      </c>
      <c r="AJ218" s="144"/>
      <c r="AK218" s="144"/>
      <c r="AL218" s="144"/>
      <c r="AM218" s="144"/>
      <c r="AN218" s="81"/>
      <c r="AO218" s="81"/>
      <c r="AP218" s="144"/>
      <c r="AQ218" s="81">
        <f>ROUND(AI218/5280,2)</f>
        <v>0.1</v>
      </c>
      <c r="AR218" s="144"/>
      <c r="AS218" s="144"/>
    </row>
    <row r="219" spans="2:45" ht="12.75" customHeight="1" x14ac:dyDescent="0.2">
      <c r="B219" s="25" t="s">
        <v>273</v>
      </c>
      <c r="D219" s="17">
        <v>345</v>
      </c>
      <c r="E219" s="17" t="s">
        <v>244</v>
      </c>
      <c r="F219" s="17" t="s">
        <v>257</v>
      </c>
      <c r="G219" s="161">
        <v>1022</v>
      </c>
      <c r="H219" s="161" t="s">
        <v>30</v>
      </c>
      <c r="I219" s="161">
        <v>1660</v>
      </c>
      <c r="J219" s="17" t="s">
        <v>31</v>
      </c>
      <c r="K219" s="68" t="str">
        <f t="shared" si="37"/>
        <v>01/NHS/21</v>
      </c>
      <c r="L219" s="102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02"/>
      <c r="X219" s="147"/>
      <c r="Y219" s="147"/>
      <c r="Z219" s="146"/>
      <c r="AA219" s="146"/>
      <c r="AB219" s="146"/>
      <c r="AC219" s="146"/>
      <c r="AD219" s="148"/>
      <c r="AE219" s="104" t="str">
        <f t="shared" si="38"/>
        <v>01/NHS/21</v>
      </c>
      <c r="AF219" s="147"/>
      <c r="AG219" s="147"/>
      <c r="AH219" s="102"/>
      <c r="AI219" s="147"/>
      <c r="AJ219" s="17">
        <f>ROUND((I219-G219)/5280,2)</f>
        <v>0.12</v>
      </c>
      <c r="AK219" s="144"/>
      <c r="AL219" s="144"/>
      <c r="AM219" s="144"/>
      <c r="AN219" s="17"/>
      <c r="AO219" s="17"/>
      <c r="AP219" s="144"/>
      <c r="AQ219" s="17">
        <f>AJ219</f>
        <v>0.12</v>
      </c>
      <c r="AR219" s="144"/>
      <c r="AS219" s="144"/>
    </row>
    <row r="220" spans="2:45" ht="12.75" customHeight="1" x14ac:dyDescent="0.2">
      <c r="B220" s="25" t="s">
        <v>273</v>
      </c>
      <c r="D220" s="17">
        <v>345</v>
      </c>
      <c r="E220" s="17" t="s">
        <v>245</v>
      </c>
      <c r="F220" s="17" t="s">
        <v>219</v>
      </c>
      <c r="G220" s="161">
        <v>1086</v>
      </c>
      <c r="H220" s="161" t="s">
        <v>30</v>
      </c>
      <c r="I220" s="161">
        <v>1159</v>
      </c>
      <c r="J220" s="17" t="s">
        <v>29</v>
      </c>
      <c r="K220" s="68" t="str">
        <f t="shared" si="37"/>
        <v>01/NHS/21</v>
      </c>
      <c r="L220" s="102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02"/>
      <c r="X220" s="147"/>
      <c r="Y220" s="147"/>
      <c r="Z220" s="146"/>
      <c r="AA220" s="146"/>
      <c r="AB220" s="146"/>
      <c r="AC220" s="146"/>
      <c r="AD220" s="148"/>
      <c r="AE220" s="104" t="str">
        <f t="shared" si="38"/>
        <v>01/NHS/21</v>
      </c>
      <c r="AF220" s="147"/>
      <c r="AG220" s="147"/>
      <c r="AH220" s="102"/>
      <c r="AI220" s="147"/>
      <c r="AJ220" s="17">
        <f>ROUND((I220-G220)/5280,2)</f>
        <v>0.01</v>
      </c>
      <c r="AK220" s="144"/>
      <c r="AL220" s="144"/>
      <c r="AM220" s="144"/>
      <c r="AN220" s="17"/>
      <c r="AO220" s="17"/>
      <c r="AP220" s="144"/>
      <c r="AQ220" s="17">
        <f>AJ220</f>
        <v>0.01</v>
      </c>
      <c r="AR220" s="144"/>
      <c r="AS220" s="144"/>
    </row>
    <row r="221" spans="2:45" ht="12.75" customHeight="1" x14ac:dyDescent="0.2">
      <c r="B221" s="25" t="s">
        <v>273</v>
      </c>
      <c r="D221" s="17">
        <v>345</v>
      </c>
      <c r="E221" s="17" t="s">
        <v>246</v>
      </c>
      <c r="F221" s="17" t="s">
        <v>257</v>
      </c>
      <c r="G221" s="161">
        <v>1084</v>
      </c>
      <c r="H221" s="161" t="s">
        <v>30</v>
      </c>
      <c r="I221" s="161">
        <v>1660</v>
      </c>
      <c r="J221" s="17" t="s">
        <v>31</v>
      </c>
      <c r="K221" s="68" t="str">
        <f t="shared" si="37"/>
        <v>01/NHS/21</v>
      </c>
      <c r="L221" s="102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02"/>
      <c r="X221" s="147"/>
      <c r="Y221" s="147"/>
      <c r="Z221" s="146"/>
      <c r="AA221" s="146"/>
      <c r="AB221" s="102">
        <f>AK221*5280/200</f>
        <v>2.9039999999999999</v>
      </c>
      <c r="AC221" s="146"/>
      <c r="AD221" s="148"/>
      <c r="AE221" s="104" t="str">
        <f t="shared" si="38"/>
        <v>01/NHS/21</v>
      </c>
      <c r="AF221" s="147"/>
      <c r="AG221" s="147"/>
      <c r="AH221" s="102"/>
      <c r="AI221" s="147"/>
      <c r="AJ221" s="144"/>
      <c r="AK221" s="17">
        <f>ROUND((I221-G221)/5280,2)</f>
        <v>0.11</v>
      </c>
      <c r="AL221" s="17"/>
      <c r="AM221" s="17"/>
      <c r="AN221" s="17"/>
      <c r="AO221" s="17"/>
      <c r="AP221" s="144"/>
      <c r="AQ221" s="17">
        <f>AK221</f>
        <v>0.11</v>
      </c>
      <c r="AR221" s="144"/>
      <c r="AS221" s="144"/>
    </row>
    <row r="222" spans="2:45" ht="12.75" customHeight="1" x14ac:dyDescent="0.2">
      <c r="B222" s="25" t="s">
        <v>273</v>
      </c>
      <c r="D222" s="17">
        <v>345</v>
      </c>
      <c r="E222" s="17" t="s">
        <v>259</v>
      </c>
      <c r="F222" s="17" t="s">
        <v>219</v>
      </c>
      <c r="G222" s="161">
        <v>1084</v>
      </c>
      <c r="H222" s="161" t="s">
        <v>30</v>
      </c>
      <c r="I222" s="161">
        <v>1187</v>
      </c>
      <c r="J222" s="17" t="s">
        <v>29</v>
      </c>
      <c r="K222" s="68" t="str">
        <f t="shared" si="37"/>
        <v>01/NHS/21</v>
      </c>
      <c r="L222" s="102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02"/>
      <c r="X222" s="147"/>
      <c r="Y222" s="147"/>
      <c r="Z222" s="146"/>
      <c r="AA222" s="146"/>
      <c r="AB222" s="146"/>
      <c r="AC222" s="146"/>
      <c r="AD222" s="148"/>
      <c r="AE222" s="104" t="str">
        <f t="shared" si="38"/>
        <v>01/NHS/21</v>
      </c>
      <c r="AF222" s="147"/>
      <c r="AG222" s="147"/>
      <c r="AH222" s="102"/>
      <c r="AI222" s="147"/>
      <c r="AJ222" s="144"/>
      <c r="AK222" s="144"/>
      <c r="AL222" s="17">
        <f>ROUND((I222-G222)/5280,2)</f>
        <v>0.02</v>
      </c>
      <c r="AM222" s="17"/>
      <c r="AN222" s="17"/>
      <c r="AO222" s="17"/>
      <c r="AP222" s="144"/>
      <c r="AQ222" s="17">
        <f>AL222</f>
        <v>0.02</v>
      </c>
      <c r="AR222" s="144"/>
      <c r="AS222" s="144"/>
    </row>
    <row r="223" spans="2:45" ht="12.75" customHeight="1" x14ac:dyDescent="0.2">
      <c r="B223" s="25" t="s">
        <v>273</v>
      </c>
      <c r="D223" s="17">
        <v>345</v>
      </c>
      <c r="E223" s="17" t="s">
        <v>247</v>
      </c>
      <c r="F223" s="17" t="s">
        <v>219</v>
      </c>
      <c r="G223" s="161">
        <v>1084</v>
      </c>
      <c r="H223" s="161"/>
      <c r="I223" s="161"/>
      <c r="J223" s="17" t="s">
        <v>31</v>
      </c>
      <c r="K223" s="68" t="str">
        <f t="shared" si="37"/>
        <v>01/NHS/21</v>
      </c>
      <c r="L223" s="102"/>
      <c r="M223" s="146"/>
      <c r="N223" s="146"/>
      <c r="O223" s="146"/>
      <c r="P223" s="146"/>
      <c r="Q223" s="146"/>
      <c r="R223" s="146"/>
      <c r="S223" s="146">
        <v>36</v>
      </c>
      <c r="T223" s="146"/>
      <c r="U223" s="146"/>
      <c r="V223" s="146"/>
      <c r="W223" s="102"/>
      <c r="X223" s="147"/>
      <c r="Y223" s="147"/>
      <c r="Z223" s="146"/>
      <c r="AA223" s="146"/>
      <c r="AB223" s="146"/>
      <c r="AC223" s="146"/>
      <c r="AD223" s="148"/>
      <c r="AE223" s="104" t="str">
        <f t="shared" si="38"/>
        <v>01/NHS/21</v>
      </c>
      <c r="AF223" s="147"/>
      <c r="AG223" s="147"/>
      <c r="AH223" s="102"/>
      <c r="AI223" s="147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</row>
    <row r="224" spans="2:45" ht="12.75" customHeight="1" x14ac:dyDescent="0.2">
      <c r="B224" s="25" t="s">
        <v>273</v>
      </c>
      <c r="D224" s="17">
        <v>353</v>
      </c>
      <c r="E224" s="17" t="s">
        <v>249</v>
      </c>
      <c r="F224" s="17" t="s">
        <v>257</v>
      </c>
      <c r="G224" s="161">
        <v>1126</v>
      </c>
      <c r="H224" s="161"/>
      <c r="I224" s="161"/>
      <c r="J224" s="17" t="s">
        <v>29</v>
      </c>
      <c r="K224" s="68" t="str">
        <f t="shared" si="37"/>
        <v>01/NHS/21</v>
      </c>
      <c r="L224" s="102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02"/>
      <c r="X224" s="147"/>
      <c r="Y224" s="147"/>
      <c r="Z224" s="146"/>
      <c r="AA224" s="146"/>
      <c r="AB224" s="146"/>
      <c r="AC224" s="146"/>
      <c r="AD224" s="148"/>
      <c r="AE224" s="104" t="str">
        <f t="shared" si="38"/>
        <v>01/NHS/21</v>
      </c>
      <c r="AF224" s="147"/>
      <c r="AG224" s="147"/>
      <c r="AH224" s="102">
        <v>2</v>
      </c>
      <c r="AI224" s="147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</row>
    <row r="225" spans="2:45" ht="12.75" customHeight="1" x14ac:dyDescent="0.2">
      <c r="B225" s="25" t="s">
        <v>273</v>
      </c>
      <c r="D225" s="17">
        <v>353</v>
      </c>
      <c r="E225" s="17" t="s">
        <v>248</v>
      </c>
      <c r="F225" s="17" t="s">
        <v>219</v>
      </c>
      <c r="G225" s="161">
        <v>1165</v>
      </c>
      <c r="H225" s="161" t="s">
        <v>30</v>
      </c>
      <c r="I225" s="161">
        <v>1182</v>
      </c>
      <c r="J225" s="17" t="s">
        <v>29</v>
      </c>
      <c r="K225" s="68" t="str">
        <f t="shared" si="37"/>
        <v>01/NHS/21</v>
      </c>
      <c r="L225" s="102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02"/>
      <c r="X225" s="147"/>
      <c r="Y225" s="147"/>
      <c r="Z225" s="146"/>
      <c r="AA225" s="102">
        <v>25</v>
      </c>
      <c r="AB225" s="146"/>
      <c r="AC225" s="146"/>
      <c r="AD225" s="148"/>
      <c r="AE225" s="104" t="str">
        <f t="shared" si="38"/>
        <v>01/NHS/21</v>
      </c>
      <c r="AF225" s="147"/>
      <c r="AG225" s="147"/>
      <c r="AH225" s="102"/>
      <c r="AI225" s="147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</row>
    <row r="226" spans="2:45" ht="12.75" customHeight="1" x14ac:dyDescent="0.2">
      <c r="B226" s="25" t="s">
        <v>273</v>
      </c>
      <c r="D226" s="17">
        <v>345</v>
      </c>
      <c r="E226" s="17" t="s">
        <v>250</v>
      </c>
      <c r="F226" s="17" t="s">
        <v>257</v>
      </c>
      <c r="G226" s="161">
        <v>1091</v>
      </c>
      <c r="H226" s="161"/>
      <c r="I226" s="161"/>
      <c r="J226" s="17" t="s">
        <v>31</v>
      </c>
      <c r="K226" s="68" t="str">
        <f t="shared" si="37"/>
        <v>01/NHS/21</v>
      </c>
      <c r="L226" s="102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02">
        <v>3</v>
      </c>
      <c r="X226" s="147"/>
      <c r="Y226" s="147"/>
      <c r="Z226" s="146"/>
      <c r="AA226" s="146"/>
      <c r="AB226" s="146"/>
      <c r="AC226" s="146"/>
      <c r="AD226" s="148"/>
      <c r="AE226" s="104" t="str">
        <f t="shared" si="38"/>
        <v>01/NHS/21</v>
      </c>
      <c r="AF226" s="147"/>
      <c r="AG226" s="147"/>
      <c r="AH226" s="102"/>
      <c r="AI226" s="147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</row>
    <row r="227" spans="2:45" ht="12.75" customHeight="1" x14ac:dyDescent="0.2">
      <c r="B227" s="25" t="s">
        <v>273</v>
      </c>
      <c r="D227" s="17">
        <v>353</v>
      </c>
      <c r="E227" s="17" t="s">
        <v>251</v>
      </c>
      <c r="F227" s="17" t="s">
        <v>219</v>
      </c>
      <c r="G227" s="161">
        <v>1187</v>
      </c>
      <c r="H227" s="161"/>
      <c r="I227" s="161"/>
      <c r="J227" s="17" t="s">
        <v>29</v>
      </c>
      <c r="K227" s="68" t="str">
        <f t="shared" si="37"/>
        <v>01/NHS/21</v>
      </c>
      <c r="L227" s="102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02"/>
      <c r="X227" s="147"/>
      <c r="Y227" s="147"/>
      <c r="Z227" s="146"/>
      <c r="AA227" s="146"/>
      <c r="AB227" s="146"/>
      <c r="AC227" s="146"/>
      <c r="AD227" s="148"/>
      <c r="AE227" s="104" t="str">
        <f t="shared" si="38"/>
        <v>01/NHS/21</v>
      </c>
      <c r="AF227" s="147"/>
      <c r="AG227" s="102">
        <v>1</v>
      </c>
      <c r="AH227" s="102"/>
      <c r="AI227" s="147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</row>
    <row r="228" spans="2:45" ht="12.75" customHeight="1" x14ac:dyDescent="0.2">
      <c r="B228" s="25" t="s">
        <v>273</v>
      </c>
      <c r="D228" s="17">
        <v>353</v>
      </c>
      <c r="E228" s="17" t="s">
        <v>252</v>
      </c>
      <c r="F228" s="17" t="s">
        <v>257</v>
      </c>
      <c r="G228" s="161">
        <v>1194</v>
      </c>
      <c r="H228" s="161"/>
      <c r="I228" s="161"/>
      <c r="J228" s="17" t="s">
        <v>31</v>
      </c>
      <c r="K228" s="68" t="str">
        <f t="shared" si="37"/>
        <v>01/NHS/21</v>
      </c>
      <c r="L228" s="102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02">
        <v>3</v>
      </c>
      <c r="X228" s="147"/>
      <c r="Y228" s="147"/>
      <c r="Z228" s="146"/>
      <c r="AA228" s="146"/>
      <c r="AB228" s="146"/>
      <c r="AC228" s="146"/>
      <c r="AD228" s="148"/>
      <c r="AE228" s="104" t="str">
        <f t="shared" si="38"/>
        <v>01/NHS/21</v>
      </c>
      <c r="AF228" s="147"/>
      <c r="AG228" s="102"/>
      <c r="AH228" s="102"/>
      <c r="AI228" s="147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</row>
    <row r="229" spans="2:45" ht="12.75" customHeight="1" x14ac:dyDescent="0.2">
      <c r="B229" s="25" t="s">
        <v>273</v>
      </c>
      <c r="D229" s="17">
        <v>353</v>
      </c>
      <c r="E229" s="17" t="s">
        <v>253</v>
      </c>
      <c r="F229" s="17" t="s">
        <v>257</v>
      </c>
      <c r="G229" s="161">
        <v>1338</v>
      </c>
      <c r="H229" s="161"/>
      <c r="I229" s="161"/>
      <c r="J229" s="17" t="s">
        <v>31</v>
      </c>
      <c r="K229" s="68" t="str">
        <f t="shared" si="37"/>
        <v>01/NHS/21</v>
      </c>
      <c r="L229" s="102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02">
        <v>3</v>
      </c>
      <c r="X229" s="147"/>
      <c r="Y229" s="147"/>
      <c r="Z229" s="146"/>
      <c r="AA229" s="146"/>
      <c r="AB229" s="146"/>
      <c r="AC229" s="146"/>
      <c r="AD229" s="148"/>
      <c r="AE229" s="104" t="str">
        <f t="shared" si="38"/>
        <v>01/NHS/21</v>
      </c>
      <c r="AF229" s="147"/>
      <c r="AG229" s="102"/>
      <c r="AH229" s="102"/>
      <c r="AI229" s="147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</row>
    <row r="230" spans="2:45" ht="12.75" customHeight="1" x14ac:dyDescent="0.2">
      <c r="B230" s="25" t="s">
        <v>273</v>
      </c>
      <c r="D230" s="17">
        <v>353</v>
      </c>
      <c r="E230" s="17" t="s">
        <v>254</v>
      </c>
      <c r="F230" s="17" t="s">
        <v>219</v>
      </c>
      <c r="G230" s="161">
        <v>1370</v>
      </c>
      <c r="H230" s="161"/>
      <c r="I230" s="161"/>
      <c r="J230" s="17" t="s">
        <v>29</v>
      </c>
      <c r="K230" s="68" t="str">
        <f t="shared" si="37"/>
        <v>01/NHS/21</v>
      </c>
      <c r="L230" s="102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02"/>
      <c r="X230" s="147"/>
      <c r="Y230" s="147"/>
      <c r="Z230" s="146"/>
      <c r="AA230" s="146"/>
      <c r="AB230" s="146"/>
      <c r="AC230" s="146"/>
      <c r="AD230" s="148"/>
      <c r="AE230" s="104" t="str">
        <f t="shared" si="38"/>
        <v>01/NHS/21</v>
      </c>
      <c r="AF230" s="147"/>
      <c r="AG230" s="102">
        <v>1</v>
      </c>
      <c r="AH230" s="102"/>
      <c r="AI230" s="147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</row>
    <row r="231" spans="2:45" ht="12.75" customHeight="1" x14ac:dyDescent="0.2">
      <c r="B231" s="25" t="s">
        <v>273</v>
      </c>
      <c r="D231" s="17">
        <v>353</v>
      </c>
      <c r="E231" s="17" t="s">
        <v>255</v>
      </c>
      <c r="F231" s="17" t="s">
        <v>219</v>
      </c>
      <c r="G231" s="161">
        <v>1490</v>
      </c>
      <c r="H231" s="161"/>
      <c r="I231" s="161"/>
      <c r="J231" s="17" t="s">
        <v>29</v>
      </c>
      <c r="K231" s="68" t="str">
        <f t="shared" si="37"/>
        <v>01/NHS/21</v>
      </c>
      <c r="L231" s="102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02"/>
      <c r="X231" s="147"/>
      <c r="Y231" s="147"/>
      <c r="Z231" s="146"/>
      <c r="AA231" s="146"/>
      <c r="AB231" s="146"/>
      <c r="AC231" s="146"/>
      <c r="AD231" s="148"/>
      <c r="AE231" s="104" t="str">
        <f t="shared" si="38"/>
        <v>01/NHS/21</v>
      </c>
      <c r="AF231" s="147"/>
      <c r="AG231" s="102">
        <v>1</v>
      </c>
      <c r="AH231" s="102"/>
      <c r="AI231" s="147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</row>
    <row r="232" spans="2:45" ht="12.75" customHeight="1" x14ac:dyDescent="0.2">
      <c r="B232" s="25" t="s">
        <v>273</v>
      </c>
      <c r="D232" s="17">
        <v>353</v>
      </c>
      <c r="E232" s="17" t="s">
        <v>256</v>
      </c>
      <c r="F232" s="17" t="s">
        <v>257</v>
      </c>
      <c r="G232" s="161">
        <v>1577</v>
      </c>
      <c r="H232" s="161"/>
      <c r="I232" s="161"/>
      <c r="J232" s="17" t="s">
        <v>31</v>
      </c>
      <c r="K232" s="68" t="str">
        <f t="shared" si="37"/>
        <v>01/NHS/21</v>
      </c>
      <c r="L232" s="102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02">
        <v>2</v>
      </c>
      <c r="X232" s="147"/>
      <c r="Y232" s="147"/>
      <c r="Z232" s="146"/>
      <c r="AA232" s="146"/>
      <c r="AB232" s="146"/>
      <c r="AC232" s="146"/>
      <c r="AD232" s="148"/>
      <c r="AE232" s="104" t="str">
        <f t="shared" si="38"/>
        <v>01/NHS/21</v>
      </c>
      <c r="AF232" s="147"/>
      <c r="AG232" s="147"/>
      <c r="AH232" s="102"/>
      <c r="AI232" s="147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</row>
    <row r="233" spans="2:45" ht="12.75" customHeight="1" x14ac:dyDescent="0.2">
      <c r="B233" s="159"/>
      <c r="D233" s="17"/>
      <c r="E233" s="144"/>
      <c r="F233" s="17"/>
      <c r="G233" s="145"/>
      <c r="H233" s="17"/>
      <c r="I233" s="145"/>
      <c r="J233" s="17"/>
      <c r="K233" s="68">
        <f t="shared" si="37"/>
        <v>0</v>
      </c>
      <c r="L233" s="102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02"/>
      <c r="X233" s="147"/>
      <c r="Y233" s="147"/>
      <c r="Z233" s="146"/>
      <c r="AA233" s="146"/>
      <c r="AB233" s="146"/>
      <c r="AC233" s="146"/>
      <c r="AD233" s="148"/>
      <c r="AE233" s="104">
        <f t="shared" si="38"/>
        <v>0</v>
      </c>
      <c r="AF233" s="147"/>
      <c r="AG233" s="147"/>
      <c r="AH233" s="102"/>
      <c r="AI233" s="147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</row>
    <row r="234" spans="2:45" ht="12.75" customHeight="1" x14ac:dyDescent="0.2">
      <c r="B234" s="159"/>
      <c r="D234" s="17"/>
      <c r="E234" s="144"/>
      <c r="F234" s="144"/>
      <c r="G234" s="145"/>
      <c r="H234" s="17"/>
      <c r="I234" s="145"/>
      <c r="J234" s="17"/>
      <c r="K234" s="68">
        <f t="shared" si="37"/>
        <v>0</v>
      </c>
      <c r="L234" s="102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02"/>
      <c r="X234" s="147"/>
      <c r="Y234" s="147"/>
      <c r="Z234" s="146"/>
      <c r="AA234" s="146"/>
      <c r="AB234" s="146"/>
      <c r="AC234" s="146"/>
      <c r="AD234" s="148"/>
      <c r="AE234" s="104">
        <f t="shared" si="38"/>
        <v>0</v>
      </c>
      <c r="AF234" s="147"/>
      <c r="AG234" s="147"/>
      <c r="AH234" s="102"/>
      <c r="AI234" s="147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</row>
    <row r="235" spans="2:45" ht="12.75" customHeight="1" x14ac:dyDescent="0.2">
      <c r="B235" s="159"/>
      <c r="D235" s="17"/>
      <c r="E235" s="144"/>
      <c r="F235" s="144"/>
      <c r="G235" s="145"/>
      <c r="H235" s="17"/>
      <c r="I235" s="145"/>
      <c r="J235" s="17"/>
      <c r="K235" s="68">
        <f t="shared" si="37"/>
        <v>0</v>
      </c>
      <c r="L235" s="102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02"/>
      <c r="X235" s="147"/>
      <c r="Y235" s="147"/>
      <c r="Z235" s="146"/>
      <c r="AA235" s="146"/>
      <c r="AB235" s="146"/>
      <c r="AC235" s="146"/>
      <c r="AD235" s="148"/>
      <c r="AE235" s="104">
        <f t="shared" si="38"/>
        <v>0</v>
      </c>
      <c r="AF235" s="147"/>
      <c r="AG235" s="147"/>
      <c r="AH235" s="102"/>
      <c r="AI235" s="147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</row>
    <row r="236" spans="2:45" ht="12.75" customHeight="1" x14ac:dyDescent="0.2">
      <c r="B236" s="159"/>
      <c r="D236" s="17"/>
      <c r="E236" s="144"/>
      <c r="F236" s="144"/>
      <c r="G236" s="145"/>
      <c r="H236" s="17"/>
      <c r="I236" s="145"/>
      <c r="J236" s="17"/>
      <c r="K236" s="68">
        <f t="shared" si="37"/>
        <v>0</v>
      </c>
      <c r="L236" s="102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02"/>
      <c r="X236" s="147"/>
      <c r="Y236" s="147"/>
      <c r="Z236" s="146"/>
      <c r="AA236" s="146"/>
      <c r="AB236" s="146"/>
      <c r="AC236" s="146"/>
      <c r="AD236" s="148"/>
      <c r="AE236" s="104">
        <f t="shared" si="38"/>
        <v>0</v>
      </c>
      <c r="AF236" s="147"/>
      <c r="AG236" s="147"/>
      <c r="AH236" s="102"/>
      <c r="AI236" s="147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</row>
    <row r="237" spans="2:45" ht="12.75" customHeight="1" x14ac:dyDescent="0.2">
      <c r="B237" s="159"/>
      <c r="D237" s="17"/>
      <c r="E237" s="144"/>
      <c r="F237" s="144"/>
      <c r="G237" s="145"/>
      <c r="H237" s="17"/>
      <c r="I237" s="145"/>
      <c r="J237" s="17"/>
      <c r="K237" s="68">
        <f t="shared" si="37"/>
        <v>0</v>
      </c>
      <c r="L237" s="102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02"/>
      <c r="X237" s="147"/>
      <c r="Y237" s="147"/>
      <c r="Z237" s="146"/>
      <c r="AA237" s="146"/>
      <c r="AB237" s="146"/>
      <c r="AC237" s="146"/>
      <c r="AD237" s="148"/>
      <c r="AE237" s="104">
        <f t="shared" si="38"/>
        <v>0</v>
      </c>
      <c r="AF237" s="147"/>
      <c r="AG237" s="147"/>
      <c r="AH237" s="102"/>
      <c r="AI237" s="147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</row>
    <row r="238" spans="2:45" ht="12.75" customHeight="1" x14ac:dyDescent="0.2">
      <c r="B238" s="159"/>
      <c r="D238" s="144"/>
      <c r="E238" s="144"/>
      <c r="F238" s="144"/>
      <c r="G238" s="145"/>
      <c r="H238" s="17"/>
      <c r="I238" s="145"/>
      <c r="J238" s="17"/>
      <c r="K238" s="68">
        <f t="shared" si="37"/>
        <v>0</v>
      </c>
      <c r="L238" s="102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02"/>
      <c r="X238" s="147"/>
      <c r="Y238" s="147"/>
      <c r="Z238" s="146"/>
      <c r="AA238" s="146"/>
      <c r="AB238" s="146"/>
      <c r="AC238" s="146"/>
      <c r="AD238" s="148"/>
      <c r="AE238" s="104">
        <f t="shared" si="38"/>
        <v>0</v>
      </c>
      <c r="AF238" s="147"/>
      <c r="AG238" s="147"/>
      <c r="AH238" s="102"/>
      <c r="AI238" s="147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</row>
    <row r="239" spans="2:45" ht="12.75" customHeight="1" x14ac:dyDescent="0.2">
      <c r="B239" s="159"/>
      <c r="D239" s="144"/>
      <c r="E239" s="144"/>
      <c r="F239" s="144"/>
      <c r="G239" s="145"/>
      <c r="H239" s="17"/>
      <c r="I239" s="145"/>
      <c r="J239" s="17"/>
      <c r="K239" s="68">
        <f t="shared" si="37"/>
        <v>0</v>
      </c>
      <c r="L239" s="102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02"/>
      <c r="X239" s="147"/>
      <c r="Y239" s="147"/>
      <c r="Z239" s="146"/>
      <c r="AA239" s="146"/>
      <c r="AB239" s="146"/>
      <c r="AC239" s="146"/>
      <c r="AD239" s="148"/>
      <c r="AE239" s="104">
        <f t="shared" si="38"/>
        <v>0</v>
      </c>
      <c r="AF239" s="147"/>
      <c r="AG239" s="147"/>
      <c r="AH239" s="102"/>
      <c r="AI239" s="147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</row>
    <row r="240" spans="2:45" ht="12.75" customHeight="1" x14ac:dyDescent="0.2">
      <c r="B240" s="159"/>
      <c r="D240" s="144"/>
      <c r="E240" s="144"/>
      <c r="F240" s="144"/>
      <c r="G240" s="145"/>
      <c r="H240" s="17"/>
      <c r="I240" s="145"/>
      <c r="J240" s="17"/>
      <c r="K240" s="68">
        <f t="shared" si="37"/>
        <v>0</v>
      </c>
      <c r="L240" s="102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02"/>
      <c r="X240" s="147"/>
      <c r="Y240" s="147"/>
      <c r="Z240" s="146"/>
      <c r="AA240" s="146"/>
      <c r="AB240" s="146"/>
      <c r="AC240" s="146"/>
      <c r="AD240" s="148"/>
      <c r="AE240" s="104">
        <f t="shared" si="38"/>
        <v>0</v>
      </c>
      <c r="AF240" s="147"/>
      <c r="AG240" s="147"/>
      <c r="AH240" s="102"/>
      <c r="AI240" s="147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</row>
    <row r="241" spans="2:45" ht="12.75" customHeight="1" x14ac:dyDescent="0.2">
      <c r="B241" s="159"/>
      <c r="D241" s="144"/>
      <c r="E241" s="144"/>
      <c r="F241" s="144"/>
      <c r="G241" s="145"/>
      <c r="H241" s="17"/>
      <c r="I241" s="145"/>
      <c r="J241" s="17"/>
      <c r="K241" s="68">
        <f t="shared" si="37"/>
        <v>0</v>
      </c>
      <c r="L241" s="102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02"/>
      <c r="X241" s="147"/>
      <c r="Y241" s="147"/>
      <c r="Z241" s="146"/>
      <c r="AA241" s="146"/>
      <c r="AB241" s="146"/>
      <c r="AC241" s="146"/>
      <c r="AD241" s="148"/>
      <c r="AE241" s="104">
        <f t="shared" si="38"/>
        <v>0</v>
      </c>
      <c r="AF241" s="147"/>
      <c r="AG241" s="147"/>
      <c r="AH241" s="102"/>
      <c r="AI241" s="147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</row>
    <row r="242" spans="2:45" ht="12.75" customHeight="1" x14ac:dyDescent="0.2">
      <c r="B242" s="159"/>
      <c r="D242" s="144"/>
      <c r="E242" s="144"/>
      <c r="F242" s="144"/>
      <c r="G242" s="145"/>
      <c r="H242" s="17"/>
      <c r="I242" s="145"/>
      <c r="J242" s="17"/>
      <c r="K242" s="68">
        <f t="shared" si="37"/>
        <v>0</v>
      </c>
      <c r="L242" s="102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02"/>
      <c r="X242" s="147"/>
      <c r="Y242" s="147"/>
      <c r="Z242" s="146"/>
      <c r="AA242" s="146"/>
      <c r="AB242" s="146"/>
      <c r="AC242" s="146"/>
      <c r="AD242" s="148"/>
      <c r="AE242" s="104">
        <f t="shared" si="38"/>
        <v>0</v>
      </c>
      <c r="AF242" s="147"/>
      <c r="AG242" s="147"/>
      <c r="AH242" s="102"/>
      <c r="AI242" s="147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</row>
    <row r="243" spans="2:45" ht="12.75" customHeight="1" x14ac:dyDescent="0.2">
      <c r="B243" s="159"/>
      <c r="D243" s="144"/>
      <c r="E243" s="144"/>
      <c r="F243" s="144"/>
      <c r="G243" s="145"/>
      <c r="H243" s="17"/>
      <c r="I243" s="145"/>
      <c r="J243" s="17"/>
      <c r="K243" s="68">
        <f t="shared" si="37"/>
        <v>0</v>
      </c>
      <c r="L243" s="102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02"/>
      <c r="X243" s="147"/>
      <c r="Y243" s="147"/>
      <c r="Z243" s="146"/>
      <c r="AA243" s="146"/>
      <c r="AB243" s="146"/>
      <c r="AC243" s="146"/>
      <c r="AD243" s="148"/>
      <c r="AE243" s="104">
        <f t="shared" si="38"/>
        <v>0</v>
      </c>
      <c r="AF243" s="147"/>
      <c r="AG243" s="147"/>
      <c r="AH243" s="102"/>
      <c r="AI243" s="147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</row>
    <row r="244" spans="2:45" ht="12.75" customHeight="1" x14ac:dyDescent="0.2">
      <c r="B244" s="159"/>
      <c r="D244" s="144"/>
      <c r="E244" s="144"/>
      <c r="F244" s="144"/>
      <c r="G244" s="145"/>
      <c r="H244" s="17"/>
      <c r="I244" s="145"/>
      <c r="J244" s="17"/>
      <c r="K244" s="68">
        <f t="shared" si="37"/>
        <v>0</v>
      </c>
      <c r="L244" s="102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02"/>
      <c r="X244" s="147"/>
      <c r="Y244" s="147"/>
      <c r="Z244" s="146"/>
      <c r="AA244" s="146"/>
      <c r="AB244" s="146"/>
      <c r="AC244" s="146"/>
      <c r="AD244" s="148"/>
      <c r="AE244" s="104">
        <f t="shared" si="38"/>
        <v>0</v>
      </c>
      <c r="AF244" s="147"/>
      <c r="AG244" s="147"/>
      <c r="AH244" s="102"/>
      <c r="AI244" s="147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</row>
    <row r="245" spans="2:45" ht="12.75" customHeight="1" x14ac:dyDescent="0.2">
      <c r="B245" s="159"/>
      <c r="D245" s="144"/>
      <c r="E245" s="144"/>
      <c r="F245" s="144"/>
      <c r="G245" s="145"/>
      <c r="H245" s="17"/>
      <c r="I245" s="145"/>
      <c r="J245" s="17"/>
      <c r="K245" s="68">
        <f t="shared" si="37"/>
        <v>0</v>
      </c>
      <c r="L245" s="102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02"/>
      <c r="X245" s="147"/>
      <c r="Y245" s="147"/>
      <c r="Z245" s="146"/>
      <c r="AA245" s="146"/>
      <c r="AB245" s="146"/>
      <c r="AC245" s="146"/>
      <c r="AD245" s="148"/>
      <c r="AE245" s="104">
        <f t="shared" si="38"/>
        <v>0</v>
      </c>
      <c r="AF245" s="147"/>
      <c r="AG245" s="147"/>
      <c r="AH245" s="102"/>
      <c r="AI245" s="147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</row>
    <row r="246" spans="2:45" ht="12.75" customHeight="1" x14ac:dyDescent="0.2">
      <c r="B246" s="159"/>
      <c r="D246" s="144"/>
      <c r="E246" s="144"/>
      <c r="F246" s="144"/>
      <c r="G246" s="145"/>
      <c r="H246" s="17"/>
      <c r="I246" s="145"/>
      <c r="J246" s="17"/>
      <c r="K246" s="68">
        <f t="shared" si="37"/>
        <v>0</v>
      </c>
      <c r="L246" s="102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02"/>
      <c r="X246" s="147"/>
      <c r="Y246" s="147"/>
      <c r="Z246" s="146"/>
      <c r="AA246" s="146"/>
      <c r="AB246" s="146"/>
      <c r="AC246" s="146"/>
      <c r="AD246" s="148"/>
      <c r="AE246" s="104">
        <f t="shared" si="38"/>
        <v>0</v>
      </c>
      <c r="AF246" s="147"/>
      <c r="AG246" s="147"/>
      <c r="AH246" s="102"/>
      <c r="AI246" s="147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</row>
    <row r="247" spans="2:45" ht="12.75" customHeight="1" thickBot="1" x14ac:dyDescent="0.25">
      <c r="B247" s="160"/>
      <c r="D247" s="149"/>
      <c r="E247" s="149"/>
      <c r="F247" s="149"/>
      <c r="G247" s="150"/>
      <c r="H247" s="151"/>
      <c r="I247" s="150"/>
      <c r="J247" s="151"/>
      <c r="K247" s="163"/>
      <c r="L247" s="163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63"/>
      <c r="X247" s="153"/>
      <c r="Y247" s="153"/>
      <c r="Z247" s="152"/>
      <c r="AA247" s="152"/>
      <c r="AB247" s="152"/>
      <c r="AC247" s="152"/>
      <c r="AD247" s="154"/>
      <c r="AE247" s="104">
        <f t="shared" si="38"/>
        <v>0</v>
      </c>
      <c r="AF247" s="153"/>
      <c r="AG247" s="153"/>
      <c r="AH247" s="163"/>
      <c r="AI247" s="153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</row>
    <row r="248" spans="2:45" ht="25.7" customHeight="1" thickBot="1" x14ac:dyDescent="0.25">
      <c r="B248" s="3" t="s">
        <v>6</v>
      </c>
      <c r="D248" s="216" t="s">
        <v>25</v>
      </c>
      <c r="E248" s="217"/>
      <c r="F248" s="217"/>
      <c r="G248" s="217"/>
      <c r="H248" s="217"/>
      <c r="I248" s="217"/>
      <c r="J248" s="217"/>
      <c r="K248" s="155" t="str">
        <f t="shared" ref="K248:AA248" si="39">IF(K8="","",IF(K23="",IF(SUM(COUNTIF(K24:K247,"LS")+COUNTIF(K24:K247,"LUMP"))&gt;0,"LS",""),IF(SUM(K24:K247)&gt;0,ROUNDUP(SUM(K24:K247),2),"")))</f>
        <v/>
      </c>
      <c r="L248" s="155">
        <f t="shared" si="39"/>
        <v>725.4</v>
      </c>
      <c r="M248" s="155">
        <f t="shared" si="39"/>
        <v>61.129999999999995</v>
      </c>
      <c r="N248" s="164">
        <f t="shared" si="39"/>
        <v>1.44</v>
      </c>
      <c r="O248" s="164">
        <f t="shared" si="39"/>
        <v>0.36</v>
      </c>
      <c r="P248" s="164">
        <f t="shared" si="39"/>
        <v>1.96</v>
      </c>
      <c r="Q248" s="164">
        <f t="shared" si="39"/>
        <v>0.92</v>
      </c>
      <c r="R248" s="155">
        <f t="shared" si="39"/>
        <v>6413</v>
      </c>
      <c r="S248" s="155">
        <f t="shared" si="39"/>
        <v>607</v>
      </c>
      <c r="T248" s="155">
        <f t="shared" si="39"/>
        <v>1232</v>
      </c>
      <c r="U248" s="155">
        <f t="shared" si="39"/>
        <v>46</v>
      </c>
      <c r="V248" s="155">
        <f t="shared" si="39"/>
        <v>137</v>
      </c>
      <c r="W248" s="155">
        <f t="shared" si="39"/>
        <v>149</v>
      </c>
      <c r="X248" s="155">
        <f t="shared" si="39"/>
        <v>4</v>
      </c>
      <c r="Y248" s="155">
        <f t="shared" si="39"/>
        <v>1432</v>
      </c>
      <c r="Z248" s="155">
        <f t="shared" si="39"/>
        <v>265</v>
      </c>
      <c r="AA248" s="155">
        <f t="shared" si="39"/>
        <v>25</v>
      </c>
      <c r="AB248" s="156">
        <f>IF(AB8="","",IF(AB23="",IF(SUM(COUNTIF(AB24:AB190,"LS")+COUNTIF(AB24:AB190,"LUMP"))&gt;0,"LS",""),IF(SUM(AB24:AB190)&gt;0,ROUNDUP(SUM(AB24:AB190),0),"")))</f>
        <v>26</v>
      </c>
      <c r="AC248" s="156" t="str">
        <f>IF(AC8="","",IF(AC23="",IF(SUM(COUNTIF(AC24:AC190,"LS")+COUNTIF(AC24:AC190,"LUMP"))&gt;0,"LS",""),IF(SUM(AC24:AC190)&gt;0,ROUNDUP(SUM(AC24:AC190),0),"")))</f>
        <v/>
      </c>
      <c r="AD248" s="157" t="str">
        <f>IF(AD8="","",IF(AD23="",IF(SUM(COUNTIF(AD24:AD190,"LS")+COUNTIF(AD24:AD190,"LUMP"))&gt;0,"LS",""),IF(SUM(AD24:AD190)&gt;0,ROUNDUP(SUM(AD24:AD190),0),"")))</f>
        <v/>
      </c>
      <c r="AE248" s="155" t="str">
        <f t="shared" ref="AE248:AR248" si="40">IF(AE8="","",IF(AE23="",IF(SUM(COUNTIF(AE24:AE247,"LS")+COUNTIF(AE24:AE247,"LUMP"))&gt;0,"LS",""),IF(SUM(AE24:AE247)&gt;0,ROUNDUP(SUM(AE24:AE247),2),"")))</f>
        <v/>
      </c>
      <c r="AF248" s="155">
        <f t="shared" si="40"/>
        <v>593</v>
      </c>
      <c r="AG248" s="155">
        <f t="shared" si="40"/>
        <v>3</v>
      </c>
      <c r="AH248" s="155">
        <f t="shared" si="40"/>
        <v>4</v>
      </c>
      <c r="AI248" s="155">
        <f t="shared" si="40"/>
        <v>2118</v>
      </c>
      <c r="AJ248" s="164">
        <f t="shared" si="40"/>
        <v>1.82</v>
      </c>
      <c r="AK248" s="164">
        <f t="shared" si="40"/>
        <v>0.88</v>
      </c>
      <c r="AL248" s="164">
        <f t="shared" si="40"/>
        <v>0.02</v>
      </c>
      <c r="AM248" s="155">
        <f t="shared" si="40"/>
        <v>6862</v>
      </c>
      <c r="AN248" s="164">
        <f t="shared" si="40"/>
        <v>0.5</v>
      </c>
      <c r="AO248" s="164">
        <f t="shared" si="40"/>
        <v>1487</v>
      </c>
      <c r="AP248" s="155">
        <f t="shared" si="40"/>
        <v>1888</v>
      </c>
      <c r="AQ248" s="164">
        <f t="shared" si="40"/>
        <v>2.34</v>
      </c>
      <c r="AR248" s="155">
        <f t="shared" si="40"/>
        <v>4974</v>
      </c>
      <c r="AS248" s="158" t="str">
        <f>IF(AS8="","",IF(AS23="",IF(SUM(COUNTIF(AS24:AS190,"LS")+COUNTIF(AS24:AS190,"LUMP"))&gt;0,"LS",""),IF(SUM(AS24:AS190)&gt;0,ROUNDUP(SUM(AS24:AS190),0),"")))</f>
        <v/>
      </c>
    </row>
    <row r="1048574" spans="7:7" ht="12.75" customHeight="1" x14ac:dyDescent="0.2">
      <c r="G1048574" s="124"/>
    </row>
  </sheetData>
  <sortState xmlns:xlrd2="http://schemas.microsoft.com/office/spreadsheetml/2017/richdata2" ref="D25:S55">
    <sortCondition ref="E25:E55"/>
  </sortState>
  <mergeCells count="46">
    <mergeCell ref="AD1:AD6"/>
    <mergeCell ref="D7:AS7"/>
    <mergeCell ref="D8:J8"/>
    <mergeCell ref="D9:J9"/>
    <mergeCell ref="D10:D23"/>
    <mergeCell ref="F10:F23"/>
    <mergeCell ref="G10:I23"/>
    <mergeCell ref="J10:J23"/>
    <mergeCell ref="AS11:AS22"/>
    <mergeCell ref="AI11:AI22"/>
    <mergeCell ref="AJ11:AJ22"/>
    <mergeCell ref="AL11:AL22"/>
    <mergeCell ref="AR11:AR22"/>
    <mergeCell ref="AM11:AM22"/>
    <mergeCell ref="AQ11:AQ22"/>
    <mergeCell ref="AK11:AK22"/>
    <mergeCell ref="B10:B23"/>
    <mergeCell ref="T11:T22"/>
    <mergeCell ref="U11:U22"/>
    <mergeCell ref="V11:V22"/>
    <mergeCell ref="M11:M22"/>
    <mergeCell ref="R11:R22"/>
    <mergeCell ref="AB11:AB22"/>
    <mergeCell ref="D248:J248"/>
    <mergeCell ref="S11:S22"/>
    <mergeCell ref="E10:E23"/>
    <mergeCell ref="Z11:Z22"/>
    <mergeCell ref="AA11:AA22"/>
    <mergeCell ref="N11:N22"/>
    <mergeCell ref="P11:P22"/>
    <mergeCell ref="O11:O22"/>
    <mergeCell ref="Q11:Q22"/>
    <mergeCell ref="W11:W22"/>
    <mergeCell ref="X11:X22"/>
    <mergeCell ref="Y11:Y22"/>
    <mergeCell ref="K10:K23"/>
    <mergeCell ref="L11:L22"/>
    <mergeCell ref="AN11:AN22"/>
    <mergeCell ref="AP11:AP22"/>
    <mergeCell ref="AO11:AO22"/>
    <mergeCell ref="AC11:AC22"/>
    <mergeCell ref="AH11:AH22"/>
    <mergeCell ref="AD11:AD22"/>
    <mergeCell ref="AG11:AG22"/>
    <mergeCell ref="AF11:AF22"/>
    <mergeCell ref="AE10:AE23"/>
  </mergeCells>
  <phoneticPr fontId="10" type="noConversion"/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ignoredErrors>
    <ignoredError sqref="K213:K246 K173:K212 K120:K172 K29:K64 K65:K84 K85:K108 K109:K119 Q32:Q33 P48 K24:K2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8085-9576-45F6-BC72-1BC9531487DF}">
  <sheetPr>
    <pageSetUpPr fitToPage="1"/>
  </sheetPr>
  <dimension ref="A1:AH346"/>
  <sheetViews>
    <sheetView showGridLines="0" showZeros="0" tabSelected="1" zoomScale="80" zoomScaleNormal="80" workbookViewId="0">
      <selection activeCell="A25" sqref="A25"/>
    </sheetView>
  </sheetViews>
  <sheetFormatPr defaultColWidth="9.140625" defaultRowHeight="12.75" customHeight="1" x14ac:dyDescent="0.2"/>
  <cols>
    <col min="1" max="2" width="8.42578125" style="3" customWidth="1"/>
    <col min="3" max="3" width="27.7109375" style="3" customWidth="1"/>
    <col min="4" max="4" width="17.28515625" style="168" customWidth="1"/>
    <col min="5" max="5" width="4.28515625" style="3" customWidth="1"/>
    <col min="6" max="6" width="17.28515625" style="168" customWidth="1"/>
    <col min="7" max="7" width="6.28515625" style="3" customWidth="1"/>
    <col min="8" max="8" width="10.28515625" style="114" customWidth="1"/>
    <col min="9" max="10" width="10.28515625" style="100" customWidth="1"/>
    <col min="11" max="14" width="10.28515625" style="79" customWidth="1"/>
    <col min="15" max="16" width="10.28515625" style="100" customWidth="1"/>
    <col min="17" max="20" width="10.28515625" style="79" customWidth="1"/>
    <col min="21" max="26" width="10.28515625" style="3" customWidth="1"/>
    <col min="27" max="27" width="2.7109375" style="3" customWidth="1"/>
    <col min="28" max="16384" width="9.140625" style="3"/>
  </cols>
  <sheetData>
    <row r="1" spans="1:33" ht="12.75" customHeight="1" x14ac:dyDescent="0.2">
      <c r="A1" s="4"/>
      <c r="B1" s="4"/>
      <c r="C1" s="4"/>
      <c r="D1" s="166"/>
      <c r="E1" s="5" t="s">
        <v>18</v>
      </c>
      <c r="F1" s="166" t="s">
        <v>10</v>
      </c>
      <c r="G1" s="4" t="s">
        <v>9</v>
      </c>
      <c r="H1" s="97"/>
      <c r="I1" s="97"/>
      <c r="J1" s="96"/>
      <c r="K1" s="77"/>
      <c r="L1" s="77"/>
      <c r="M1" s="77"/>
      <c r="N1" s="84"/>
      <c r="O1" s="97"/>
      <c r="P1" s="96"/>
      <c r="Q1" s="77"/>
      <c r="R1" s="84"/>
      <c r="S1" s="84"/>
      <c r="T1" s="77"/>
      <c r="U1" s="1"/>
      <c r="V1" s="1"/>
      <c r="W1" s="6"/>
      <c r="X1" s="6"/>
      <c r="Y1" s="6"/>
      <c r="Z1" s="7"/>
    </row>
    <row r="2" spans="1:33" ht="12.75" customHeight="1" x14ac:dyDescent="0.2">
      <c r="A2" s="4"/>
      <c r="B2" s="4"/>
      <c r="C2" s="4"/>
      <c r="D2" s="166"/>
      <c r="E2" s="5" t="s">
        <v>19</v>
      </c>
      <c r="F2" s="166" t="s">
        <v>11</v>
      </c>
      <c r="G2" s="4" t="s">
        <v>3</v>
      </c>
      <c r="H2" s="97"/>
      <c r="I2" s="97"/>
      <c r="J2" s="96"/>
      <c r="K2" s="77"/>
      <c r="L2" s="77"/>
      <c r="M2" s="77"/>
      <c r="N2" s="84"/>
      <c r="O2" s="97"/>
      <c r="P2" s="96"/>
      <c r="Q2" s="77"/>
      <c r="R2" s="84"/>
      <c r="S2" s="84"/>
      <c r="T2" s="77"/>
      <c r="U2" s="1"/>
      <c r="V2" s="1"/>
      <c r="W2" s="6"/>
      <c r="X2" s="6"/>
      <c r="Y2" s="6"/>
      <c r="Z2" s="7"/>
    </row>
    <row r="3" spans="1:33" ht="12.75" customHeight="1" x14ac:dyDescent="0.2">
      <c r="A3" s="4"/>
      <c r="B3" s="4"/>
      <c r="C3" s="5"/>
      <c r="D3" s="166"/>
      <c r="E3" s="5"/>
      <c r="F3" s="166" t="s">
        <v>12</v>
      </c>
      <c r="G3" s="4" t="s">
        <v>7</v>
      </c>
      <c r="H3" s="97"/>
      <c r="I3" s="97"/>
      <c r="J3" s="98"/>
      <c r="K3" s="77"/>
      <c r="L3" s="77"/>
      <c r="M3" s="77"/>
      <c r="N3" s="86"/>
      <c r="O3" s="97"/>
      <c r="P3" s="98"/>
      <c r="Q3" s="77"/>
      <c r="R3" s="86"/>
      <c r="S3" s="86"/>
      <c r="T3" s="77"/>
      <c r="U3" s="4"/>
      <c r="V3" s="4"/>
      <c r="W3" s="6"/>
      <c r="X3" s="6"/>
      <c r="Y3" s="6"/>
      <c r="Z3" s="7"/>
    </row>
    <row r="4" spans="1:33" ht="12.75" customHeight="1" x14ac:dyDescent="0.2">
      <c r="A4" s="4"/>
      <c r="B4" s="4"/>
      <c r="C4" s="5"/>
      <c r="D4" s="167"/>
      <c r="E4" s="8"/>
      <c r="F4" s="166" t="s">
        <v>13</v>
      </c>
      <c r="G4" s="4" t="s">
        <v>8</v>
      </c>
      <c r="H4" s="97"/>
      <c r="I4" s="97"/>
      <c r="J4" s="98"/>
      <c r="K4" s="77"/>
      <c r="L4" s="77"/>
      <c r="M4" s="77"/>
      <c r="N4" s="86"/>
      <c r="O4" s="97"/>
      <c r="P4" s="98"/>
      <c r="Q4" s="77"/>
      <c r="R4" s="86"/>
      <c r="S4" s="86"/>
      <c r="T4" s="77"/>
      <c r="U4" s="4"/>
      <c r="V4" s="4"/>
      <c r="W4" s="6"/>
      <c r="X4" s="6"/>
      <c r="Y4" s="6"/>
      <c r="Z4" s="7"/>
    </row>
    <row r="5" spans="1:33" ht="12.75" customHeight="1" x14ac:dyDescent="0.2">
      <c r="A5" s="4"/>
      <c r="B5" s="4"/>
      <c r="C5" s="5"/>
      <c r="D5" s="167"/>
      <c r="E5" s="8"/>
      <c r="F5" s="166"/>
      <c r="G5" s="4"/>
      <c r="H5" s="99"/>
      <c r="I5" s="99"/>
      <c r="J5" s="99"/>
      <c r="K5" s="87"/>
      <c r="L5" s="87"/>
      <c r="M5" s="87"/>
      <c r="N5" s="87"/>
      <c r="O5" s="99"/>
      <c r="P5" s="99"/>
      <c r="Q5" s="87"/>
      <c r="R5" s="87"/>
      <c r="S5" s="87"/>
      <c r="T5" s="87"/>
      <c r="U5" s="8"/>
      <c r="V5" s="8"/>
      <c r="W5" s="2"/>
      <c r="X5" s="2"/>
      <c r="Y5" s="2"/>
      <c r="Z5" s="7"/>
    </row>
    <row r="7" spans="1:33" ht="12.75" customHeight="1" x14ac:dyDescent="0.2">
      <c r="A7" s="227">
        <f>AB7</f>
        <v>1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B7" s="11">
        <v>1</v>
      </c>
      <c r="AC7" s="12" t="s">
        <v>2</v>
      </c>
      <c r="AD7" s="13"/>
      <c r="AE7" s="13"/>
      <c r="AF7" s="13"/>
      <c r="AG7" s="13"/>
    </row>
    <row r="8" spans="1:33" ht="12.75" customHeight="1" x14ac:dyDescent="0.2">
      <c r="A8" s="228" t="s">
        <v>16</v>
      </c>
      <c r="B8" s="228"/>
      <c r="C8" s="228"/>
      <c r="D8" s="228"/>
      <c r="E8" s="228"/>
      <c r="F8" s="228"/>
      <c r="G8" s="228"/>
      <c r="H8" s="115" t="str" cm="1">
        <f t="array" ref="H8">IF($AE$8=0,"",IF(INDEX(MASTER!$K$8:$AD$9,$AE$8,A$346)=0,"",INDEX(MASTER!$K$8:$AD$9,$AE$8,A$346)))</f>
        <v>621e00100</v>
      </c>
      <c r="I8" s="115" t="str" cm="1">
        <f t="array" ref="I8">IF($AE$8=0,"",IF(INDEX(MASTER!$K$8:$AD$9,$AE$8,B$346)=0,"",INDEX(MASTER!$K$8:$AD$9,$AE$8,B$346)))</f>
        <v>621e00100</v>
      </c>
      <c r="J8" s="115" t="str" cm="1">
        <f t="array" ref="J8">IF($AE$8=0,"",IF(INDEX(MASTER!$K$8:$AD$9,$AE$8,C$346)=0,"",INDEX(MASTER!$K$8:$AD$9,$AE$8,C$346)))</f>
        <v>621e54000</v>
      </c>
      <c r="K8" s="89" t="str" cm="1">
        <f t="array" ref="K8">IF($AE$8=0,"",IF(INDEX(MASTER!$K$8:$AD$9,$AE$8,D$346)=0,"",INDEX(MASTER!$K$8:$AD$9,$AE$8,D$346)))</f>
        <v>642E00100</v>
      </c>
      <c r="L8" s="89" t="str" cm="1">
        <f t="array" ref="L8">IF($AE$8=0,"",IF(INDEX(MASTER!$K$8:$AD$9,$AE$8,E$346)=0,"",INDEX(MASTER!$K$8:$AD$9,$AE$8,E$346)))</f>
        <v>642E00100</v>
      </c>
      <c r="M8" s="89" t="str" cm="1">
        <f t="array" ref="M8">IF($AE$8=0,"",IF(INDEX(MASTER!$K$8:$AD$9,$AE$8,F$346)=0,"",INDEX(MASTER!$K$8:$AD$9,$AE$8,F$346)))</f>
        <v>642E00200</v>
      </c>
      <c r="N8" s="89" t="str" cm="1">
        <f t="array" ref="N8">IF($AE$8=0,"",IF(INDEX(MASTER!$K$8:$AD$9,$AE$8,G$346)=0,"",INDEX(MASTER!$K$8:$AD$9,$AE$8,G$346)))</f>
        <v>642E00300</v>
      </c>
      <c r="O8" s="115" t="str" cm="1">
        <f t="array" ref="O8">IF($AE$8=0,"",IF(INDEX(MASTER!$K$8:$AD$9,$AE$8,H$346)=0,"",INDEX(MASTER!$K$8:$AD$9,$AE$8,H$346)))</f>
        <v>642E00400</v>
      </c>
      <c r="P8" s="115" t="str" cm="1">
        <f t="array" ref="P8">IF($AE$8=0,"",IF(INDEX(MASTER!$K$8:$AD$9,$AE$8,I$346)=0,"",INDEX(MASTER!$K$8:$AD$9,$AE$8,I$346)))</f>
        <v>642E00500</v>
      </c>
      <c r="Q8" s="115" t="str" cm="1">
        <f t="array" ref="Q8">IF($AE$8=0,"",IF(INDEX(MASTER!$K$8:$AD$9,$AE$8,J$346)=0,"",INDEX(MASTER!$K$8:$AD$9,$AE$8,J$346)))</f>
        <v>642E00631</v>
      </c>
      <c r="R8" s="115" t="str" cm="1">
        <f t="array" ref="R8">IF($AE$8=0,"",IF(INDEX(MASTER!$K$8:$AD$9,$AE$8,K$346)=0,"",INDEX(MASTER!$K$8:$AD$9,$AE$8,K$346)))</f>
        <v>642E00700</v>
      </c>
      <c r="S8" s="115" t="str" cm="1">
        <f t="array" ref="S8">IF($AE$8=0,"",IF(INDEX(MASTER!$K$8:$AD$9,$AE$8,L$346)=0,"",INDEX(MASTER!$K$8:$AD$9,$AE$8,L$346)))</f>
        <v>642E00700</v>
      </c>
      <c r="T8" s="115" t="str" cm="1">
        <f t="array" ref="T8">IF($AE$8=0,"",IF(INDEX(MASTER!$K$8:$AD$9,$AE$8,M$346)=0,"",INDEX(MASTER!$K$8:$AD$9,$AE$8,M$346)))</f>
        <v>642E01300</v>
      </c>
      <c r="U8" s="115" t="str" cm="1">
        <f t="array" ref="U8">IF($AE$8=0,"",IF(INDEX(MASTER!$K$8:$AD$9,$AE$8,N$346)=0,"",INDEX(MASTER!$K$8:$AD$9,$AE$8,N$346)))</f>
        <v>642E01352</v>
      </c>
      <c r="V8" s="115" t="str" cm="1">
        <f t="array" ref="V8">IF($AE$8=0,"",IF(INDEX(MASTER!$K$8:$AD$9,$AE$8,O$346)=0,"",INDEX(MASTER!$K$8:$AD$9,$AE$8,O$346)))</f>
        <v>642E01500</v>
      </c>
      <c r="W8" s="115" t="str" cm="1">
        <f t="array" ref="W8">IF($AE$8=0,"",IF(INDEX(MASTER!$K$8:$AD$9,$AE$8,P$346)=0,"",INDEX(MASTER!$K$8:$AD$9,$AE$8,P$346)))</f>
        <v>642E01500</v>
      </c>
      <c r="X8" s="115" t="str" cm="1">
        <f t="array" ref="X8">IF($AE$8=0,"",IF(INDEX(MASTER!$K$8:$AD$9,$AE$8,Q$346)=0,"",INDEX(MASTER!$K$8:$AD$9,$AE$8,Q$346)))</f>
        <v>642E20802</v>
      </c>
      <c r="Y8" s="115" t="str" cm="1">
        <f t="array" ref="Y8">IF($AE$8=0,"",IF(INDEX(MASTER!$K$8:$AD$9,$AE$8,R$346)=0,"",INDEX(MASTER!$K$8:$AD$9,$AE$8,R$346)))</f>
        <v>620e00500</v>
      </c>
      <c r="Z8" s="115" t="str" cm="1">
        <f t="array" ref="Z8">IF($AE$8=0,"",IF(INDEX(MASTER!$K$8:$AD$9,$AE$8,S$346)=0,"",INDEX(MASTER!$K$8:$AD$9,$AE$8,S$346)))</f>
        <v/>
      </c>
      <c r="AE8" s="3">
        <v>1</v>
      </c>
    </row>
    <row r="9" spans="1:33" ht="12.75" customHeight="1" x14ac:dyDescent="0.2">
      <c r="A9" s="229" t="s">
        <v>17</v>
      </c>
      <c r="B9" s="229"/>
      <c r="C9" s="229"/>
      <c r="D9" s="229"/>
      <c r="E9" s="229"/>
      <c r="F9" s="229"/>
      <c r="G9" s="229"/>
      <c r="H9" s="116" t="str" cm="1">
        <f t="array" ref="H9">IF($AE$9=0,"",IF(INDEX(MASTER!$K$8:$AD$9,$AE$9,A$346)=0,"",INDEX(MASTER!$K$8:$AD$9,$AE$9,A$346)))</f>
        <v/>
      </c>
      <c r="I9" s="116" t="str" cm="1">
        <f t="array" ref="I9">IF($AE$9=0,"",IF(INDEX(MASTER!$K$8:$AD$9,$AE$9,B$346)=0,"",INDEX(MASTER!$K$8:$AD$9,$AE$9,B$346)))</f>
        <v/>
      </c>
      <c r="J9" s="116" t="str" cm="1">
        <f t="array" ref="J9">IF($AE$9=0,"",IF(INDEX(MASTER!$K$8:$AD$9,$AE$9,C$346)=0,"",INDEX(MASTER!$K$8:$AD$9,$AE$9,C$346)))</f>
        <v/>
      </c>
      <c r="K9" s="91" t="str" cm="1">
        <f t="array" ref="K9">IF($AE$9=0,"",IF(INDEX(MASTER!$K$8:$AD$9,$AE$9,D$346)=0,"",INDEX(MASTER!$K$8:$AD$9,$AE$9,D$346)))</f>
        <v xml:space="preserve"> WHITE</v>
      </c>
      <c r="L9" s="91" t="str" cm="1">
        <f t="array" ref="L9">IF($AE$9=0,"",IF(INDEX(MASTER!$K$8:$AD$9,$AE$9,E$346)=0,"",INDEX(MASTER!$K$8:$AD$9,$AE$9,E$346)))</f>
        <v xml:space="preserve"> YELLOW</v>
      </c>
      <c r="M9" s="91" t="str" cm="1">
        <f t="array" ref="M9">IF($AE$9=0,"",IF(INDEX(MASTER!$K$8:$AD$9,$AE$9,F$346)=0,"",INDEX(MASTER!$K$8:$AD$9,$AE$9,F$346)))</f>
        <v/>
      </c>
      <c r="N9" s="91" t="str" cm="1">
        <f t="array" ref="N9">IF($AE$9=0,"",IF(INDEX(MASTER!$K$8:$AD$9,$AE$9,G$346)=0,"",INDEX(MASTER!$K$8:$AD$9,$AE$9,G$346)))</f>
        <v/>
      </c>
      <c r="O9" s="116" t="str" cm="1">
        <f t="array" ref="O9">IF($AE$9=0,"",IF(INDEX(MASTER!$K$8:$AD$9,$AE$9,H$346)=0,"",INDEX(MASTER!$K$8:$AD$9,$AE$9,H$346)))</f>
        <v/>
      </c>
      <c r="P9" s="116" t="str" cm="1">
        <f t="array" ref="P9">IF($AE$9=0,"",IF(INDEX(MASTER!$K$8:$AD$9,$AE$9,I$346)=0,"",INDEX(MASTER!$K$8:$AD$9,$AE$9,I$346)))</f>
        <v/>
      </c>
      <c r="Q9" s="116" t="str" cm="1">
        <f t="array" ref="Q9">IF($AE$9=0,"",IF(INDEX(MASTER!$K$8:$AD$9,$AE$9,J$346)=0,"",INDEX(MASTER!$K$8:$AD$9,$AE$9,J$346)))</f>
        <v/>
      </c>
      <c r="R9" s="116" t="str" cm="1">
        <f t="array" ref="R9">IF($AE$9=0,"",IF(INDEX(MASTER!$K$8:$AD$9,$AE$9,K$346)=0,"",INDEX(MASTER!$K$8:$AD$9,$AE$9,K$346)))</f>
        <v xml:space="preserve"> WHITE</v>
      </c>
      <c r="S9" s="116" t="str" cm="1">
        <f t="array" ref="S9">IF($AE$9=0,"",IF(INDEX(MASTER!$K$8:$AD$9,$AE$9,L$346)=0,"",INDEX(MASTER!$K$8:$AD$9,$AE$9,L$346)))</f>
        <v>YELLOW</v>
      </c>
      <c r="T9" s="116" t="str" cm="1">
        <f t="array" ref="T9">IF($AE$9=0,"",IF(INDEX(MASTER!$K$8:$AD$9,$AE$9,M$346)=0,"",INDEX(MASTER!$K$8:$AD$9,$AE$9,M$346)))</f>
        <v/>
      </c>
      <c r="U9" s="116" t="str" cm="1">
        <f t="array" ref="U9">IF($AE$9=0,"",IF(INDEX(MASTER!$K$8:$AD$9,$AE$9,N$346)=0,"",INDEX(MASTER!$K$8:$AD$9,$AE$9,N$346)))</f>
        <v/>
      </c>
      <c r="V9" s="116" t="str" cm="1">
        <f t="array" ref="V9">IF($AE$9=0,"",IF(INDEX(MASTER!$K$8:$AD$9,$AE$9,O$346)=0,"",INDEX(MASTER!$K$8:$AD$9,$AE$9,O$346)))</f>
        <v xml:space="preserve"> WHITE</v>
      </c>
      <c r="W9" s="116" t="str" cm="1">
        <f t="array" ref="W9">IF($AE$9=0,"",IF(INDEX(MASTER!$K$8:$AD$9,$AE$9,P$346)=0,"",INDEX(MASTER!$K$8:$AD$9,$AE$9,P$346)))</f>
        <v xml:space="preserve"> YELLOW</v>
      </c>
      <c r="X9" s="116" t="str" cm="1">
        <f t="array" ref="X9">IF($AE$9=0,"",IF(INDEX(MASTER!$K$8:$AD$9,$AE$9,Q$346)=0,"",INDEX(MASTER!$K$8:$AD$9,$AE$9,Q$346)))</f>
        <v/>
      </c>
      <c r="Y9" s="116" t="str" cm="1">
        <f t="array" ref="Y9">IF($AE$9=0,"",IF(INDEX(MASTER!$K$8:$AD$9,$AE$9,R$346)=0,"",INDEX(MASTER!$K$8:$AD$9,$AE$9,R$346)))</f>
        <v/>
      </c>
      <c r="Z9" s="116" t="str" cm="1">
        <f t="array" ref="Z9">IF($AE$9=0,"",IF(INDEX(MASTER!$K$8:$AD$9,$AE$9,S$346)=0,"",INDEX(MASTER!$K$8:$AD$9,$AE$9,S$346)))</f>
        <v/>
      </c>
      <c r="AE9" s="3">
        <v>2</v>
      </c>
    </row>
    <row r="10" spans="1:33" ht="12.75" customHeight="1" x14ac:dyDescent="0.2">
      <c r="A10" s="218" t="s">
        <v>0</v>
      </c>
      <c r="B10" s="218" t="s">
        <v>28</v>
      </c>
      <c r="C10" s="218" t="s">
        <v>14</v>
      </c>
      <c r="D10" s="230" t="s">
        <v>1</v>
      </c>
      <c r="E10" s="231"/>
      <c r="F10" s="231"/>
      <c r="G10" s="248" t="s">
        <v>15</v>
      </c>
      <c r="H10" s="248" t="s">
        <v>274</v>
      </c>
      <c r="I10" s="102" t="str">
        <f t="shared" ref="I10:Z10" si="0">IF(OR(TRIM(I8)=0,TRIM(I8)=""),"",IF(IFERROR(TRIM(INDEX(QryItemNamed,MATCH(TRIM(I8),ITEM,0),2)),"")="Y","SPECIAL",LEFT(IFERROR(TRIM(INDEX(ITEM,MATCH(TRIM(I8),ITEM,0))),""),3)))</f>
        <v>621</v>
      </c>
      <c r="J10" s="102" t="str">
        <f t="shared" si="0"/>
        <v>621</v>
      </c>
      <c r="K10" s="81" t="str">
        <f t="shared" si="0"/>
        <v>642</v>
      </c>
      <c r="L10" s="81" t="str">
        <f t="shared" si="0"/>
        <v>642</v>
      </c>
      <c r="M10" s="81" t="str">
        <f t="shared" si="0"/>
        <v>642</v>
      </c>
      <c r="N10" s="81" t="str">
        <f t="shared" si="0"/>
        <v>642</v>
      </c>
      <c r="O10" s="102" t="str">
        <f t="shared" si="0"/>
        <v>642</v>
      </c>
      <c r="P10" s="102" t="str">
        <f t="shared" si="0"/>
        <v>642</v>
      </c>
      <c r="Q10" s="81" t="str">
        <f t="shared" si="0"/>
        <v>642</v>
      </c>
      <c r="R10" s="81" t="str">
        <f t="shared" si="0"/>
        <v>642</v>
      </c>
      <c r="S10" s="102">
        <v>642</v>
      </c>
      <c r="T10" s="102">
        <v>642</v>
      </c>
      <c r="U10" s="102">
        <v>642</v>
      </c>
      <c r="V10" s="102" t="str">
        <f t="shared" ref="V10" si="1">IF(OR(TRIM(V8)=0,TRIM(V8)=""),"",IF(IFERROR(TRIM(INDEX(QryItemNamed,MATCH(TRIM(V8),ITEM,0),2)),"")="Y","SPECIAL",LEFT(IFERROR(TRIM(INDEX(ITEM,MATCH(TRIM(V8),ITEM,0))),""),3)))</f>
        <v>642</v>
      </c>
      <c r="W10" s="17" t="str">
        <f t="shared" si="0"/>
        <v>642</v>
      </c>
      <c r="X10" s="17" t="str">
        <f t="shared" si="0"/>
        <v>642</v>
      </c>
      <c r="Y10" s="17" t="str">
        <f t="shared" si="0"/>
        <v>620</v>
      </c>
      <c r="Z10" s="17" t="str">
        <f t="shared" si="0"/>
        <v/>
      </c>
    </row>
    <row r="11" spans="1:33" ht="12.75" customHeight="1" x14ac:dyDescent="0.2">
      <c r="A11" s="219"/>
      <c r="B11" s="219"/>
      <c r="C11" s="219"/>
      <c r="D11" s="232"/>
      <c r="E11" s="233"/>
      <c r="F11" s="233"/>
      <c r="G11" s="248"/>
      <c r="H11" s="248"/>
      <c r="I11" s="220" t="str">
        <f t="shared" ref="I11:Z11" si="2">IF(OR(TRIM(I8)=0,TRIM(I8)=""),IF(I9="","",I9),IF(IFERROR(TRIM(INDEX(QryItemNamed,MATCH(TRIM(I8),ITEM,0),2)),"")="Y",TRIM(RIGHT(IFERROR(TRIM(INDEX(QryItemNamed,MATCH(TRIM(I8),ITEM,0),4)),"123456789012"),LEN(IFERROR(TRIM(INDEX(QryItemNamed,MATCH(TRIM(I8),ITEM,0),4)),"123456789012"))-9))&amp;I9,IFERROR(TRIM(INDEX(QryItemNamed,MATCH(TRIM(I8),ITEM,0),4))&amp;I9,"ITEM CODE DOES NOT EXIST IN ITEM MASTER")))</f>
        <v>RPM</v>
      </c>
      <c r="J11" s="245" t="str">
        <f t="shared" si="2"/>
        <v>RAISED PAVEMENT MARKER REMOVED</v>
      </c>
      <c r="K11" s="206" t="str">
        <f t="shared" si="2"/>
        <v>EDGE LINE, 4", TYPE 1 WHITE</v>
      </c>
      <c r="L11" s="206" t="str">
        <f t="shared" si="2"/>
        <v>EDGE LINE, 4", TYPE 1 YELLOW</v>
      </c>
      <c r="M11" s="206" t="str">
        <f t="shared" si="2"/>
        <v>LANE LINE, 4", TYPE 1</v>
      </c>
      <c r="N11" s="206" t="str">
        <f t="shared" si="2"/>
        <v>CENTER LINE, TYPE 1</v>
      </c>
      <c r="O11" s="220" t="str">
        <f t="shared" si="2"/>
        <v>CHANNELIZING LINE, 8", TYPE 1</v>
      </c>
      <c r="P11" s="220" t="str">
        <f t="shared" si="2"/>
        <v>STOP LINE, TYPE 1</v>
      </c>
      <c r="Q11" s="206" t="str">
        <f t="shared" si="2"/>
        <v>CROSSWALK LINE, 24", TYPE 1, AS PER PLAN</v>
      </c>
      <c r="R11" s="206" t="str">
        <f>IF(OR(TRIM(R8)=0,TRIM(R8)=""),IF(R9="","",R9),IF(IFERROR(TRIM(INDEX(QryItemNamed,MATCH(TRIM(R8),ITEM,0),2)),"")="Y",TRIM(RIGHT(IFERROR(TRIM(INDEX(QryItemNamed,MATCH(TRIM(R8),ITEM,0),4)),"123456789012"),LEN(IFERROR(TRIM(INDEX(QryItemNamed,MATCH(TRIM(R8),ITEM,0),4)),"123456789012"))-9))&amp;R9,IFERROR(TRIM(INDEX(QryItemNamed,MATCH(TRIM(R8),ITEM,0),4))&amp;R9,"ITEM CODE DOES NOT EXIST IN ITEM MASTER")))</f>
        <v>TRANSVERSE/DIAGONAL LINE, TYPE 1 WHITE</v>
      </c>
      <c r="S11" s="206" t="str">
        <f>IF(OR(TRIM(S8)=0,TRIM(S8)=""),IF(S9="","",S9),IF(IFERROR(TRIM(INDEX(QryItemNamed,MATCH(TRIM(S8),ITEM,0),2)),"")="Y",TRIM(RIGHT(IFERROR(TRIM(INDEX(QryItemNamed,MATCH(TRIM(S8),ITEM,0),4)),"123456789012"),LEN(IFERROR(TRIM(INDEX(QryItemNamed,MATCH(TRIM(S8),ITEM,0),4)),"123456789012"))-9))&amp;S9,IFERROR(TRIM(INDEX(QryItemNamed,MATCH(TRIM(S8),ITEM,0),4))&amp;S9,"ITEM CODE DOES NOT EXIST IN ITEM MASTER")))</f>
        <v>TRANSVERSE/DIAGONAL LINE, TYPE 1YELLOW</v>
      </c>
      <c r="T11" s="220" t="s">
        <v>286</v>
      </c>
      <c r="U11" s="220" t="s">
        <v>131</v>
      </c>
      <c r="V11" s="220" t="str">
        <f t="shared" ref="V11" si="3"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>DOTTED LINE, 4", TYPE 1 WHITE</v>
      </c>
      <c r="W11" s="236" t="str">
        <f t="shared" ref="W11:Y11" si="4">IF(OR(TRIM(W8)=0,TRIM(W8)=""),IF(W9="","",W9),IF(IFERROR(TRIM(INDEX(QryItemNamed,MATCH(TRIM(W8),ITEM,0),2)),"")="Y",TRIM(RIGHT(IFERROR(TRIM(INDEX(QryItemNamed,MATCH(TRIM(W8),ITEM,0),4)),"123456789012"),LEN(IFERROR(TRIM(INDEX(QryItemNamed,MATCH(TRIM(W8),ITEM,0),4)),"123456789012"))-9))&amp;W9,IFERROR(TRIM(INDEX(QryItemNamed,MATCH(TRIM(W8),ITEM,0),4))&amp;W9,"ITEM CODE DOES NOT EXIST IN ITEM MASTER")))</f>
        <v>DOTTED LINE, 4", TYPE 1 YELLOW</v>
      </c>
      <c r="X11" s="236" t="str">
        <f t="shared" si="4"/>
        <v>YIELD LINE, TYPE 1</v>
      </c>
      <c r="Y11" s="236" t="str">
        <f t="shared" si="4"/>
        <v>DELINEATOR, POST GROUND MOUNTED</v>
      </c>
      <c r="Z11" s="236" t="str">
        <f t="shared" si="2"/>
        <v/>
      </c>
    </row>
    <row r="12" spans="1:33" ht="12.75" customHeight="1" x14ac:dyDescent="0.2">
      <c r="A12" s="219"/>
      <c r="B12" s="219"/>
      <c r="C12" s="219"/>
      <c r="D12" s="232"/>
      <c r="E12" s="233"/>
      <c r="F12" s="233"/>
      <c r="G12" s="248"/>
      <c r="H12" s="248"/>
      <c r="I12" s="221"/>
      <c r="J12" s="246"/>
      <c r="K12" s="207"/>
      <c r="L12" s="207"/>
      <c r="M12" s="207"/>
      <c r="N12" s="207"/>
      <c r="O12" s="221"/>
      <c r="P12" s="221"/>
      <c r="Q12" s="207"/>
      <c r="R12" s="207"/>
      <c r="S12" s="207"/>
      <c r="T12" s="221"/>
      <c r="U12" s="221"/>
      <c r="V12" s="221"/>
      <c r="W12" s="237"/>
      <c r="X12" s="237"/>
      <c r="Y12" s="237"/>
      <c r="Z12" s="237"/>
    </row>
    <row r="13" spans="1:33" ht="12.75" customHeight="1" x14ac:dyDescent="0.2">
      <c r="A13" s="219"/>
      <c r="B13" s="219"/>
      <c r="C13" s="219"/>
      <c r="D13" s="232"/>
      <c r="E13" s="233"/>
      <c r="F13" s="233"/>
      <c r="G13" s="248"/>
      <c r="H13" s="248"/>
      <c r="I13" s="221"/>
      <c r="J13" s="246"/>
      <c r="K13" s="207"/>
      <c r="L13" s="207"/>
      <c r="M13" s="207"/>
      <c r="N13" s="207"/>
      <c r="O13" s="221"/>
      <c r="P13" s="221"/>
      <c r="Q13" s="207"/>
      <c r="R13" s="207"/>
      <c r="S13" s="207"/>
      <c r="T13" s="221"/>
      <c r="U13" s="221"/>
      <c r="V13" s="221"/>
      <c r="W13" s="237"/>
      <c r="X13" s="237"/>
      <c r="Y13" s="237"/>
      <c r="Z13" s="237"/>
    </row>
    <row r="14" spans="1:33" ht="12.75" customHeight="1" x14ac:dyDescent="0.2">
      <c r="A14" s="219"/>
      <c r="B14" s="219"/>
      <c r="C14" s="219"/>
      <c r="D14" s="232"/>
      <c r="E14" s="233"/>
      <c r="F14" s="233"/>
      <c r="G14" s="248"/>
      <c r="H14" s="248"/>
      <c r="I14" s="221"/>
      <c r="J14" s="246"/>
      <c r="K14" s="207"/>
      <c r="L14" s="207"/>
      <c r="M14" s="207"/>
      <c r="N14" s="207"/>
      <c r="O14" s="221"/>
      <c r="P14" s="221"/>
      <c r="Q14" s="207"/>
      <c r="R14" s="207"/>
      <c r="S14" s="207"/>
      <c r="T14" s="221"/>
      <c r="U14" s="221"/>
      <c r="V14" s="221"/>
      <c r="W14" s="237"/>
      <c r="X14" s="237"/>
      <c r="Y14" s="237"/>
      <c r="Z14" s="237"/>
    </row>
    <row r="15" spans="1:33" ht="12.75" customHeight="1" x14ac:dyDescent="0.2">
      <c r="A15" s="219"/>
      <c r="B15" s="219"/>
      <c r="C15" s="219"/>
      <c r="D15" s="232"/>
      <c r="E15" s="233"/>
      <c r="F15" s="233"/>
      <c r="G15" s="248"/>
      <c r="H15" s="248"/>
      <c r="I15" s="221"/>
      <c r="J15" s="246"/>
      <c r="K15" s="207"/>
      <c r="L15" s="207"/>
      <c r="M15" s="207"/>
      <c r="N15" s="207"/>
      <c r="O15" s="221"/>
      <c r="P15" s="221"/>
      <c r="Q15" s="207"/>
      <c r="R15" s="207"/>
      <c r="S15" s="207"/>
      <c r="T15" s="221"/>
      <c r="U15" s="221"/>
      <c r="V15" s="221"/>
      <c r="W15" s="237"/>
      <c r="X15" s="237"/>
      <c r="Y15" s="237"/>
      <c r="Z15" s="237"/>
    </row>
    <row r="16" spans="1:33" ht="12.75" customHeight="1" x14ac:dyDescent="0.2">
      <c r="A16" s="219"/>
      <c r="B16" s="219"/>
      <c r="C16" s="219"/>
      <c r="D16" s="232"/>
      <c r="E16" s="233"/>
      <c r="F16" s="233"/>
      <c r="G16" s="248"/>
      <c r="H16" s="248"/>
      <c r="I16" s="221"/>
      <c r="J16" s="246"/>
      <c r="K16" s="207"/>
      <c r="L16" s="207"/>
      <c r="M16" s="207"/>
      <c r="N16" s="207"/>
      <c r="O16" s="221"/>
      <c r="P16" s="221"/>
      <c r="Q16" s="207"/>
      <c r="R16" s="207"/>
      <c r="S16" s="207"/>
      <c r="T16" s="221"/>
      <c r="U16" s="221"/>
      <c r="V16" s="221"/>
      <c r="W16" s="237"/>
      <c r="X16" s="237"/>
      <c r="Y16" s="237"/>
      <c r="Z16" s="237"/>
    </row>
    <row r="17" spans="1:31" ht="12.75" customHeight="1" x14ac:dyDescent="0.2">
      <c r="A17" s="219"/>
      <c r="B17" s="219"/>
      <c r="C17" s="219"/>
      <c r="D17" s="232"/>
      <c r="E17" s="233"/>
      <c r="F17" s="233"/>
      <c r="G17" s="248"/>
      <c r="H17" s="248"/>
      <c r="I17" s="221"/>
      <c r="J17" s="246"/>
      <c r="K17" s="207"/>
      <c r="L17" s="207"/>
      <c r="M17" s="207"/>
      <c r="N17" s="207"/>
      <c r="O17" s="221"/>
      <c r="P17" s="221"/>
      <c r="Q17" s="207"/>
      <c r="R17" s="207"/>
      <c r="S17" s="207"/>
      <c r="T17" s="221"/>
      <c r="U17" s="221"/>
      <c r="V17" s="221"/>
      <c r="W17" s="237"/>
      <c r="X17" s="237"/>
      <c r="Y17" s="237"/>
      <c r="Z17" s="237"/>
    </row>
    <row r="18" spans="1:31" ht="12.75" customHeight="1" x14ac:dyDescent="0.2">
      <c r="A18" s="219"/>
      <c r="B18" s="219"/>
      <c r="C18" s="219"/>
      <c r="D18" s="232"/>
      <c r="E18" s="233"/>
      <c r="F18" s="233"/>
      <c r="G18" s="248"/>
      <c r="H18" s="248"/>
      <c r="I18" s="221"/>
      <c r="J18" s="246"/>
      <c r="K18" s="207"/>
      <c r="L18" s="207"/>
      <c r="M18" s="207"/>
      <c r="N18" s="207"/>
      <c r="O18" s="221"/>
      <c r="P18" s="221"/>
      <c r="Q18" s="207"/>
      <c r="R18" s="207"/>
      <c r="S18" s="207"/>
      <c r="T18" s="221"/>
      <c r="U18" s="221"/>
      <c r="V18" s="221"/>
      <c r="W18" s="237"/>
      <c r="X18" s="237"/>
      <c r="Y18" s="237"/>
      <c r="Z18" s="237"/>
    </row>
    <row r="19" spans="1:31" ht="12.75" customHeight="1" x14ac:dyDescent="0.2">
      <c r="A19" s="219"/>
      <c r="B19" s="219"/>
      <c r="C19" s="219"/>
      <c r="D19" s="232"/>
      <c r="E19" s="233"/>
      <c r="F19" s="233"/>
      <c r="G19" s="248"/>
      <c r="H19" s="248"/>
      <c r="I19" s="221"/>
      <c r="J19" s="246"/>
      <c r="K19" s="207"/>
      <c r="L19" s="207"/>
      <c r="M19" s="207"/>
      <c r="N19" s="207"/>
      <c r="O19" s="221"/>
      <c r="P19" s="221"/>
      <c r="Q19" s="207"/>
      <c r="R19" s="207"/>
      <c r="S19" s="207"/>
      <c r="T19" s="221"/>
      <c r="U19" s="221"/>
      <c r="V19" s="221"/>
      <c r="W19" s="237"/>
      <c r="X19" s="237"/>
      <c r="Y19" s="237"/>
      <c r="Z19" s="237"/>
    </row>
    <row r="20" spans="1:31" ht="12.75" customHeight="1" x14ac:dyDescent="0.2">
      <c r="A20" s="219"/>
      <c r="B20" s="219"/>
      <c r="C20" s="219"/>
      <c r="D20" s="232"/>
      <c r="E20" s="233"/>
      <c r="F20" s="233"/>
      <c r="G20" s="248"/>
      <c r="H20" s="248"/>
      <c r="I20" s="221"/>
      <c r="J20" s="246"/>
      <c r="K20" s="207"/>
      <c r="L20" s="207"/>
      <c r="M20" s="207"/>
      <c r="N20" s="207"/>
      <c r="O20" s="221"/>
      <c r="P20" s="221"/>
      <c r="Q20" s="207"/>
      <c r="R20" s="207"/>
      <c r="S20" s="207"/>
      <c r="T20" s="221"/>
      <c r="U20" s="221"/>
      <c r="V20" s="221"/>
      <c r="W20" s="237"/>
      <c r="X20" s="237"/>
      <c r="Y20" s="237"/>
      <c r="Z20" s="237"/>
    </row>
    <row r="21" spans="1:31" ht="12.75" customHeight="1" x14ac:dyDescent="0.2">
      <c r="A21" s="219"/>
      <c r="B21" s="219"/>
      <c r="C21" s="219"/>
      <c r="D21" s="232"/>
      <c r="E21" s="233"/>
      <c r="F21" s="233"/>
      <c r="G21" s="248"/>
      <c r="H21" s="248"/>
      <c r="I21" s="221"/>
      <c r="J21" s="246"/>
      <c r="K21" s="207"/>
      <c r="L21" s="207"/>
      <c r="M21" s="207"/>
      <c r="N21" s="207"/>
      <c r="O21" s="221"/>
      <c r="P21" s="221"/>
      <c r="Q21" s="207"/>
      <c r="R21" s="207"/>
      <c r="S21" s="207"/>
      <c r="T21" s="221"/>
      <c r="U21" s="221"/>
      <c r="V21" s="221"/>
      <c r="W21" s="237"/>
      <c r="X21" s="237"/>
      <c r="Y21" s="237"/>
      <c r="Z21" s="237"/>
    </row>
    <row r="22" spans="1:31" ht="12.75" customHeight="1" x14ac:dyDescent="0.2">
      <c r="A22" s="219"/>
      <c r="B22" s="219"/>
      <c r="C22" s="219"/>
      <c r="D22" s="232"/>
      <c r="E22" s="233"/>
      <c r="F22" s="233"/>
      <c r="G22" s="248"/>
      <c r="H22" s="248"/>
      <c r="I22" s="222"/>
      <c r="J22" s="247"/>
      <c r="K22" s="208"/>
      <c r="L22" s="208"/>
      <c r="M22" s="208"/>
      <c r="N22" s="208"/>
      <c r="O22" s="222"/>
      <c r="P22" s="222"/>
      <c r="Q22" s="208"/>
      <c r="R22" s="208"/>
      <c r="S22" s="208"/>
      <c r="T22" s="222"/>
      <c r="U22" s="222"/>
      <c r="V22" s="222"/>
      <c r="W22" s="238"/>
      <c r="X22" s="238"/>
      <c r="Y22" s="238"/>
      <c r="Z22" s="238"/>
    </row>
    <row r="23" spans="1:31" ht="12.75" customHeight="1" thickBot="1" x14ac:dyDescent="0.25">
      <c r="A23" s="242"/>
      <c r="B23" s="242"/>
      <c r="C23" s="242"/>
      <c r="D23" s="243"/>
      <c r="E23" s="244"/>
      <c r="F23" s="244"/>
      <c r="G23" s="248"/>
      <c r="H23" s="248"/>
      <c r="I23" s="103" t="str">
        <f t="shared" ref="I23:Z23" si="5">IF(OR(TRIM(I8)=0,TRIM(I8)=""),"",IF(IFERROR(TRIM(INDEX(QryItemNamed,MATCH(TRIM(I8),ITEM,0),3)),"")="LS","",IFERROR(TRIM(INDEX(QryItemNamed,MATCH(TRIM(I8),ITEM,0),3)),"")))</f>
        <v>EACH</v>
      </c>
      <c r="J23" s="103" t="str">
        <f t="shared" si="5"/>
        <v>EACH</v>
      </c>
      <c r="K23" s="82" t="str">
        <f t="shared" si="5"/>
        <v>MILE</v>
      </c>
      <c r="L23" s="82" t="str">
        <f t="shared" si="5"/>
        <v>MILE</v>
      </c>
      <c r="M23" s="82" t="str">
        <f t="shared" si="5"/>
        <v>MILE</v>
      </c>
      <c r="N23" s="82" t="str">
        <f t="shared" si="5"/>
        <v>MILE</v>
      </c>
      <c r="O23" s="103" t="str">
        <f t="shared" si="5"/>
        <v>FT</v>
      </c>
      <c r="P23" s="103" t="str">
        <f t="shared" si="5"/>
        <v>FT</v>
      </c>
      <c r="Q23" s="82" t="str">
        <f t="shared" si="5"/>
        <v>FT</v>
      </c>
      <c r="R23" s="82" t="str">
        <f t="shared" si="5"/>
        <v>FT</v>
      </c>
      <c r="S23" s="82" t="str">
        <f t="shared" si="5"/>
        <v>FT</v>
      </c>
      <c r="T23" s="103" t="s">
        <v>92</v>
      </c>
      <c r="U23" s="103" t="s">
        <v>92</v>
      </c>
      <c r="V23" s="103" t="str">
        <f t="shared" ref="V23" si="6">IF(OR(TRIM(V8)=0,TRIM(V8)=""),"",IF(IFERROR(TRIM(INDEX(QryItemNamed,MATCH(TRIM(V8),ITEM,0),3)),"")="LS","",IFERROR(TRIM(INDEX(QryItemNamed,MATCH(TRIM(V8),ITEM,0),3)),"")))</f>
        <v>FT</v>
      </c>
      <c r="W23" s="18" t="str">
        <f t="shared" si="5"/>
        <v>FT</v>
      </c>
      <c r="X23" s="18" t="str">
        <f t="shared" si="5"/>
        <v>FT</v>
      </c>
      <c r="Y23" s="18" t="str">
        <f t="shared" si="5"/>
        <v>EACH</v>
      </c>
      <c r="Z23" s="18" t="str">
        <f t="shared" si="5"/>
        <v/>
      </c>
    </row>
    <row r="24" spans="1:31" ht="12.75" customHeight="1" x14ac:dyDescent="0.2">
      <c r="A24" s="20" cm="1">
        <f t="array" ref="A24">IF($AE$24=0,"",INDEX(MASTER!$D$24:$AD$252,$AE$24,A$346))</f>
        <v>344</v>
      </c>
      <c r="B24" s="20" t="str" cm="1">
        <f t="array" ref="B24">IF($AE24=0,"",INDEX(MASTER!$D$24:$AD$252,$AE24,B$346))</f>
        <v>CH-1</v>
      </c>
      <c r="C24" s="20" t="str" cm="1">
        <f t="array" ref="C24">IF($AE24=0,"",INDEX(MASTER!$D$24:$AD$252,$AE24,C$346))</f>
        <v>MONROE STREET</v>
      </c>
      <c r="D24" s="169" cm="1">
        <f t="array" ref="D24">IF($AE24=0,"",INDEX(MASTER!$D$24:$AD$252,$AE24,D$346))</f>
        <v>16084</v>
      </c>
      <c r="E24" s="20" t="str" cm="1">
        <f t="array" ref="E24">IF($AE24=0,"",INDEX(MASTER!$D$24:$AD$252,$AE24,E$346))</f>
        <v>TO</v>
      </c>
      <c r="F24" s="169" cm="1">
        <f t="array" ref="F24">IF($AE24=0,"",INDEX(MASTER!$D$24:$AD$252,$AE24,F$346))</f>
        <v>16235</v>
      </c>
      <c r="G24" s="20" t="str" cm="1">
        <f t="array" ref="G24">IF($AE24=0,"",INDEX(MASTER!$D$24:$AD$252,$AE24,G$346))</f>
        <v>LT/RT</v>
      </c>
      <c r="H24" s="68" t="str" cm="1">
        <f t="array" ref="H24">IF($AE24=0,"",INDEX(MASTER!$D$24:$AD$252,$AE24,H$346))</f>
        <v>02/S&gt;2/04</v>
      </c>
      <c r="I24" s="20" cm="1">
        <f t="array" ref="I24">IF($AE24=0,"",INDEX(MASTER!$D$24:$AD$252,$AE24,I$346))</f>
        <v>3</v>
      </c>
      <c r="J24" s="68" cm="1">
        <f t="array" ref="J24">IF($AE24=0,"",INDEX(MASTER!$D$24:$AD$252,$AE24,J$346))</f>
        <v>0</v>
      </c>
      <c r="K24" s="136" cm="1">
        <f t="array" ref="K24">IF($AE24=0,"",INDEX(MASTER!$D$24:$AD$252,$AE24,K$346))</f>
        <v>0</v>
      </c>
      <c r="L24" s="136" cm="1">
        <f t="array" ref="L24">IF($AE24=0,"",INDEX(MASTER!$D$24:$AD$252,$AE24,L$346))</f>
        <v>0</v>
      </c>
      <c r="M24" s="136" cm="1">
        <f t="array" ref="M24">IF($AE24=0,"",INDEX(MASTER!$D$24:$AD$252,$AE24,M$346))</f>
        <v>0</v>
      </c>
      <c r="N24" s="136" cm="1">
        <f t="array" ref="N24">IF($AE24=0,"",INDEX(MASTER!$D$24:$AD$252,$AE24,N$346))</f>
        <v>0</v>
      </c>
      <c r="O24" s="20" cm="1">
        <f t="array" ref="O24">IF($AE24=0,"",INDEX(MASTER!$D$24:$AD$252,$AE24,O$346))</f>
        <v>151</v>
      </c>
      <c r="P24" s="20" cm="1">
        <f t="array" ref="P24">IF($AE24=0,"",INDEX(MASTER!$D$24:$AD$252,$AE24,P$346))</f>
        <v>0</v>
      </c>
      <c r="Q24" s="20" cm="1">
        <f t="array" ref="Q24">IF($AE24=0,"",INDEX(MASTER!$D$24:$AD$252,$AE24,Q$346))</f>
        <v>0</v>
      </c>
      <c r="R24" s="20" cm="1">
        <f t="array" ref="R24">IF($AE24=0,"",INDEX(MASTER!$D$24:$AD$252,$AE24,R$346))</f>
        <v>0</v>
      </c>
      <c r="S24" s="20" cm="1">
        <f t="array" ref="S24">IF($AE24=0,"",INDEX(MASTER!$D$24:$AD$252,$AE24,S$346))</f>
        <v>0</v>
      </c>
      <c r="T24" s="20" cm="1">
        <f t="array" ref="T24">IF($AE24=0,"",INDEX(MASTER!$D$24:$AD$252,$AE24,T$346))</f>
        <v>0</v>
      </c>
      <c r="U24" s="20" cm="1">
        <f t="array" ref="U24">IF($AE24=0,"",INDEX(MASTER!$D$24:$AD$252,$AE24,U$346))</f>
        <v>0</v>
      </c>
      <c r="V24" s="20" cm="1">
        <f t="array" ref="V24">IF($AE24=0,"",INDEX(MASTER!$D$24:$AD$252,$AE24,V$346))</f>
        <v>0</v>
      </c>
      <c r="W24" s="20" cm="1">
        <f t="array" ref="W24">IF($AE24=0,"",INDEX(MASTER!$D$24:$AD$252,$AE24,W$346))</f>
        <v>0</v>
      </c>
      <c r="X24" s="20" cm="1">
        <f t="array" ref="X24">IF($AE24=0,"",INDEX(MASTER!$D$24:$AD$252,$AE24,X$346))</f>
        <v>0</v>
      </c>
      <c r="Y24" s="20" cm="1">
        <f t="array" ref="Y24">IF($AE24=0,"",INDEX(MASTER!$D$24:$AD$252,$AE24,Y$346))</f>
        <v>0</v>
      </c>
      <c r="Z24" s="20" cm="1">
        <f t="array" ref="Z24">IF($AE24=0,"",INDEX(MASTER!$D$24:$AD$252,$AE24,Z$346))</f>
        <v>0</v>
      </c>
      <c r="AE24" s="3">
        <v>1</v>
      </c>
    </row>
    <row r="25" spans="1:31" ht="12.75" customHeight="1" x14ac:dyDescent="0.2">
      <c r="A25" s="20" cm="1">
        <f t="array" ref="A25">IF($AE25=0,"",INDEX(MASTER!$D$24:$AD$252,$AE25,A$346))</f>
        <v>344</v>
      </c>
      <c r="B25" s="20" t="str" cm="1">
        <f t="array" ref="B25">IF($AE25=0,"",INDEX(MASTER!$D$24:$AD$252,$AE25,B$346))</f>
        <v>CH-2</v>
      </c>
      <c r="C25" s="20" t="str" cm="1">
        <f t="array" ref="C25">IF($AE25=0,"",INDEX(MASTER!$D$24:$AD$252,$AE25,C$346))</f>
        <v>MONROE STREET</v>
      </c>
      <c r="D25" s="169" cm="1">
        <f t="array" ref="D25">IF($AE25=0,"",INDEX(MASTER!$D$24:$AD$252,$AE25,D$346))</f>
        <v>16135</v>
      </c>
      <c r="E25" s="20" t="str" cm="1">
        <f t="array" ref="E25">IF($AE25=0,"",INDEX(MASTER!$D$24:$AD$252,$AE25,E$346))</f>
        <v>TO</v>
      </c>
      <c r="F25" s="169" cm="1">
        <f t="array" ref="F25">IF($AE25=0,"",INDEX(MASTER!$D$24:$AD$252,$AE25,F$346))</f>
        <v>16235</v>
      </c>
      <c r="G25" s="20" t="str" cm="1">
        <f t="array" ref="G25">IF($AE25=0,"",INDEX(MASTER!$D$24:$AD$252,$AE25,G$346))</f>
        <v>RT</v>
      </c>
      <c r="H25" s="68" t="str" cm="1">
        <f t="array" ref="H25">IF($AE25=0,"",INDEX(MASTER!$D$24:$AD$252,$AE25,H$346))</f>
        <v>02/S&gt;2/04</v>
      </c>
      <c r="I25" s="20" cm="1">
        <f t="array" ref="I25">IF($AE25=0,"",INDEX(MASTER!$D$24:$AD$252,$AE25,I$346))</f>
        <v>3</v>
      </c>
      <c r="J25" s="68" cm="1">
        <f t="array" ref="J25">IF($AE25=0,"",INDEX(MASTER!$D$24:$AD$252,$AE25,J$346))</f>
        <v>0</v>
      </c>
      <c r="K25" s="136" cm="1">
        <f t="array" ref="K25">IF($AE25=0,"",INDEX(MASTER!$D$24:$AD$252,$AE25,K$346))</f>
        <v>0</v>
      </c>
      <c r="L25" s="136" cm="1">
        <f t="array" ref="L25">IF($AE25=0,"",INDEX(MASTER!$D$24:$AD$252,$AE25,L$346))</f>
        <v>0</v>
      </c>
      <c r="M25" s="136" cm="1">
        <f t="array" ref="M25">IF($AE25=0,"",INDEX(MASTER!$D$24:$AD$252,$AE25,M$346))</f>
        <v>0</v>
      </c>
      <c r="N25" s="136" cm="1">
        <f t="array" ref="N25">IF($AE25=0,"",INDEX(MASTER!$D$24:$AD$252,$AE25,N$346))</f>
        <v>0</v>
      </c>
      <c r="O25" s="20" cm="1">
        <f t="array" ref="O25">IF($AE25=0,"",INDEX(MASTER!$D$24:$AD$252,$AE25,O$346))</f>
        <v>100</v>
      </c>
      <c r="P25" s="20" cm="1">
        <f t="array" ref="P25">IF($AE25=0,"",INDEX(MASTER!$D$24:$AD$252,$AE25,P$346))</f>
        <v>0</v>
      </c>
      <c r="Q25" s="20" cm="1">
        <f t="array" ref="Q25">IF($AE25=0,"",INDEX(MASTER!$D$24:$AD$252,$AE25,Q$346))</f>
        <v>0</v>
      </c>
      <c r="R25" s="20" cm="1">
        <f t="array" ref="R25">IF($AE25=0,"",INDEX(MASTER!$D$24:$AD$252,$AE25,R$346))</f>
        <v>0</v>
      </c>
      <c r="S25" s="20" cm="1">
        <f t="array" ref="S25">IF($AE25=0,"",INDEX(MASTER!$D$24:$AD$252,$AE25,S$346))</f>
        <v>0</v>
      </c>
      <c r="T25" s="20" cm="1">
        <f t="array" ref="T25">IF($AE25=0,"",INDEX(MASTER!$D$24:$AD$252,$AE25,T$346))</f>
        <v>0</v>
      </c>
      <c r="U25" s="20" cm="1">
        <f t="array" ref="U25">IF($AE25=0,"",INDEX(MASTER!$D$24:$AD$252,$AE25,U$346))</f>
        <v>0</v>
      </c>
      <c r="V25" s="20" cm="1">
        <f t="array" ref="V25">IF($AE25=0,"",INDEX(MASTER!$D$24:$AD$252,$AE25,V$346))</f>
        <v>0</v>
      </c>
      <c r="W25" s="20" cm="1">
        <f t="array" ref="W25">IF($AE25=0,"",INDEX(MASTER!$D$24:$AD$252,$AE25,W$346))</f>
        <v>0</v>
      </c>
      <c r="X25" s="20" cm="1">
        <f t="array" ref="X25">IF($AE25=0,"",INDEX(MASTER!$D$24:$AD$252,$AE25,X$346))</f>
        <v>0</v>
      </c>
      <c r="Y25" s="20" cm="1">
        <f t="array" ref="Y25">IF($AE25=0,"",INDEX(MASTER!$D$24:$AD$252,$AE25,Y$346))</f>
        <v>0</v>
      </c>
      <c r="Z25" s="20" cm="1">
        <f t="array" ref="Z25">IF($AE25=0,"",INDEX(MASTER!$D$24:$AD$252,$AE25,Z$346))</f>
        <v>0</v>
      </c>
      <c r="AE25" s="3">
        <v>2</v>
      </c>
    </row>
    <row r="26" spans="1:31" ht="12.75" customHeight="1" x14ac:dyDescent="0.2">
      <c r="A26" s="20" cm="1">
        <f t="array" ref="A26">IF($AE26=0,"",INDEX(MASTER!$D$24:$AD$252,$AE26,A$346))</f>
        <v>344</v>
      </c>
      <c r="B26" s="20" t="str" cm="1">
        <f t="array" ref="B26">IF($AE26=0,"",INDEX(MASTER!$D$24:$AD$252,$AE26,B$346))</f>
        <v>CH-3</v>
      </c>
      <c r="C26" s="20" t="str" cm="1">
        <f t="array" ref="C26">IF($AE26=0,"",INDEX(MASTER!$D$24:$AD$252,$AE26,C$346))</f>
        <v>MONROE STREET</v>
      </c>
      <c r="D26" s="169" cm="1">
        <f t="array" ref="D26">IF($AE26=0,"",INDEX(MASTER!$D$24:$AD$252,$AE26,D$346))</f>
        <v>16386</v>
      </c>
      <c r="E26" s="20" t="str" cm="1">
        <f t="array" ref="E26">IF($AE26=0,"",INDEX(MASTER!$D$24:$AD$252,$AE26,E$346))</f>
        <v>TO</v>
      </c>
      <c r="F26" s="169" cm="1">
        <f t="array" ref="F26">IF($AE26=0,"",INDEX(MASTER!$D$24:$AD$252,$AE26,F$346))</f>
        <v>16694</v>
      </c>
      <c r="G26" s="20" t="str" cm="1">
        <f t="array" ref="G26">IF($AE26=0,"",INDEX(MASTER!$D$24:$AD$252,$AE26,G$346))</f>
        <v>LT</v>
      </c>
      <c r="H26" s="68" t="str" cm="1">
        <f t="array" ref="H26">IF($AE26=0,"",INDEX(MASTER!$D$24:$AD$252,$AE26,H$346))</f>
        <v>02/S&gt;2/04</v>
      </c>
      <c r="I26" s="20" cm="1">
        <f t="array" ref="I26">IF($AE26=0,"",INDEX(MASTER!$D$24:$AD$252,$AE26,I$346))</f>
        <v>7</v>
      </c>
      <c r="J26" s="68" cm="1">
        <f t="array" ref="J26">IF($AE26=0,"",INDEX(MASTER!$D$24:$AD$252,$AE26,J$346))</f>
        <v>0</v>
      </c>
      <c r="K26" s="136" cm="1">
        <f t="array" ref="K26">IF($AE26=0,"",INDEX(MASTER!$D$24:$AD$252,$AE26,K$346))</f>
        <v>0</v>
      </c>
      <c r="L26" s="136" cm="1">
        <f t="array" ref="L26">IF($AE26=0,"",INDEX(MASTER!$D$24:$AD$252,$AE26,L$346))</f>
        <v>0</v>
      </c>
      <c r="M26" s="136" cm="1">
        <f t="array" ref="M26">IF($AE26=0,"",INDEX(MASTER!$D$24:$AD$252,$AE26,M$346))</f>
        <v>0</v>
      </c>
      <c r="N26" s="136" cm="1">
        <f t="array" ref="N26">IF($AE26=0,"",INDEX(MASTER!$D$24:$AD$252,$AE26,N$346))</f>
        <v>0</v>
      </c>
      <c r="O26" s="20" cm="1">
        <f t="array" ref="O26">IF($AE26=0,"",INDEX(MASTER!$D$24:$AD$252,$AE26,O$346))</f>
        <v>307</v>
      </c>
      <c r="P26" s="20" cm="1">
        <f t="array" ref="P26">IF($AE26=0,"",INDEX(MASTER!$D$24:$AD$252,$AE26,P$346))</f>
        <v>0</v>
      </c>
      <c r="Q26" s="20" cm="1">
        <f t="array" ref="Q26">IF($AE26=0,"",INDEX(MASTER!$D$24:$AD$252,$AE26,Q$346))</f>
        <v>0</v>
      </c>
      <c r="R26" s="20" cm="1">
        <f t="array" ref="R26">IF($AE26=0,"",INDEX(MASTER!$D$24:$AD$252,$AE26,R$346))</f>
        <v>0</v>
      </c>
      <c r="S26" s="20" cm="1">
        <f t="array" ref="S26">IF($AE26=0,"",INDEX(MASTER!$D$24:$AD$252,$AE26,S$346))</f>
        <v>0</v>
      </c>
      <c r="T26" s="20" cm="1">
        <f t="array" ref="T26">IF($AE26=0,"",INDEX(MASTER!$D$24:$AD$252,$AE26,T$346))</f>
        <v>0</v>
      </c>
      <c r="U26" s="20" cm="1">
        <f t="array" ref="U26">IF($AE26=0,"",INDEX(MASTER!$D$24:$AD$252,$AE26,U$346))</f>
        <v>0</v>
      </c>
      <c r="V26" s="20" cm="1">
        <f t="array" ref="V26">IF($AE26=0,"",INDEX(MASTER!$D$24:$AD$252,$AE26,V$346))</f>
        <v>0</v>
      </c>
      <c r="W26" s="20" cm="1">
        <f t="array" ref="W26">IF($AE26=0,"",INDEX(MASTER!$D$24:$AD$252,$AE26,W$346))</f>
        <v>0</v>
      </c>
      <c r="X26" s="20" cm="1">
        <f t="array" ref="X26">IF($AE26=0,"",INDEX(MASTER!$D$24:$AD$252,$AE26,X$346))</f>
        <v>0</v>
      </c>
      <c r="Y26" s="20" cm="1">
        <f t="array" ref="Y26">IF($AE26=0,"",INDEX(MASTER!$D$24:$AD$252,$AE26,Y$346))</f>
        <v>0</v>
      </c>
      <c r="Z26" s="20" cm="1">
        <f t="array" ref="Z26">IF($AE26=0,"",INDEX(MASTER!$D$24:$AD$252,$AE26,Z$346))</f>
        <v>0</v>
      </c>
      <c r="AE26" s="3">
        <v>3</v>
      </c>
    </row>
    <row r="27" spans="1:31" ht="12.75" customHeight="1" x14ac:dyDescent="0.2">
      <c r="A27" s="20" cm="1">
        <f t="array" ref="A27">IF($AE27=0,"",INDEX(MASTER!$D$24:$AD$252,$AE27,A$346))</f>
        <v>344</v>
      </c>
      <c r="B27" s="20" t="str" cm="1">
        <f t="array" ref="B27">IF($AE27=0,"",INDEX(MASTER!$D$24:$AD$252,$AE27,B$346))</f>
        <v>CH-4</v>
      </c>
      <c r="C27" s="20" t="str" cm="1">
        <f t="array" ref="C27">IF($AE27=0,"",INDEX(MASTER!$D$24:$AD$252,$AE27,C$346))</f>
        <v>MONROE STREET</v>
      </c>
      <c r="D27" s="169" cm="1">
        <f t="array" ref="D27">IF($AE27=0,"",INDEX(MASTER!$D$24:$AD$252,$AE27,D$346))</f>
        <v>16386</v>
      </c>
      <c r="E27" s="20" t="str" cm="1">
        <f t="array" ref="E27">IF($AE27=0,"",INDEX(MASTER!$D$24:$AD$252,$AE27,E$346))</f>
        <v>TO</v>
      </c>
      <c r="F27" s="169" cm="1">
        <f t="array" ref="F27">IF($AE27=0,"",INDEX(MASTER!$D$24:$AD$252,$AE27,F$346))</f>
        <v>16694</v>
      </c>
      <c r="G27" s="20" t="str" cm="1">
        <f t="array" ref="G27">IF($AE27=0,"",INDEX(MASTER!$D$24:$AD$252,$AE27,G$346))</f>
        <v>LT</v>
      </c>
      <c r="H27" s="68" t="str" cm="1">
        <f t="array" ref="H27">IF($AE27=0,"",INDEX(MASTER!$D$24:$AD$252,$AE27,H$346))</f>
        <v>02/S&gt;2/04</v>
      </c>
      <c r="I27" s="20" cm="1">
        <f t="array" ref="I27">IF($AE27=0,"",INDEX(MASTER!$D$24:$AD$252,$AE27,I$346))</f>
        <v>7</v>
      </c>
      <c r="J27" s="68" cm="1">
        <f t="array" ref="J27">IF($AE27=0,"",INDEX(MASTER!$D$24:$AD$252,$AE27,J$346))</f>
        <v>0</v>
      </c>
      <c r="K27" s="136" cm="1">
        <f t="array" ref="K27">IF($AE27=0,"",INDEX(MASTER!$D$24:$AD$252,$AE27,K$346))</f>
        <v>0</v>
      </c>
      <c r="L27" s="136" cm="1">
        <f t="array" ref="L27">IF($AE27=0,"",INDEX(MASTER!$D$24:$AD$252,$AE27,L$346))</f>
        <v>0</v>
      </c>
      <c r="M27" s="136" cm="1">
        <f t="array" ref="M27">IF($AE27=0,"",INDEX(MASTER!$D$24:$AD$252,$AE27,M$346))</f>
        <v>0</v>
      </c>
      <c r="N27" s="136" cm="1">
        <f t="array" ref="N27">IF($AE27=0,"",INDEX(MASTER!$D$24:$AD$252,$AE27,N$346))</f>
        <v>0</v>
      </c>
      <c r="O27" s="20" cm="1">
        <f t="array" ref="O27">IF($AE27=0,"",INDEX(MASTER!$D$24:$AD$252,$AE27,O$346))</f>
        <v>308</v>
      </c>
      <c r="P27" s="20" cm="1">
        <f t="array" ref="P27">IF($AE27=0,"",INDEX(MASTER!$D$24:$AD$252,$AE27,P$346))</f>
        <v>0</v>
      </c>
      <c r="Q27" s="20" cm="1">
        <f t="array" ref="Q27">IF($AE27=0,"",INDEX(MASTER!$D$24:$AD$252,$AE27,Q$346))</f>
        <v>0</v>
      </c>
      <c r="R27" s="20" cm="1">
        <f t="array" ref="R27">IF($AE27=0,"",INDEX(MASTER!$D$24:$AD$252,$AE27,R$346))</f>
        <v>0</v>
      </c>
      <c r="S27" s="20" cm="1">
        <f t="array" ref="S27">IF($AE27=0,"",INDEX(MASTER!$D$24:$AD$252,$AE27,S$346))</f>
        <v>0</v>
      </c>
      <c r="T27" s="20" cm="1">
        <f t="array" ref="T27">IF($AE27=0,"",INDEX(MASTER!$D$24:$AD$252,$AE27,T$346))</f>
        <v>0</v>
      </c>
      <c r="U27" s="20" cm="1">
        <f t="array" ref="U27">IF($AE27=0,"",INDEX(MASTER!$D$24:$AD$252,$AE27,U$346))</f>
        <v>0</v>
      </c>
      <c r="V27" s="20" cm="1">
        <f t="array" ref="V27">IF($AE27=0,"",INDEX(MASTER!$D$24:$AD$252,$AE27,V$346))</f>
        <v>0</v>
      </c>
      <c r="W27" s="20" cm="1">
        <f t="array" ref="W27">IF($AE27=0,"",INDEX(MASTER!$D$24:$AD$252,$AE27,W$346))</f>
        <v>0</v>
      </c>
      <c r="X27" s="20" cm="1">
        <f t="array" ref="X27">IF($AE27=0,"",INDEX(MASTER!$D$24:$AD$252,$AE27,X$346))</f>
        <v>0</v>
      </c>
      <c r="Y27" s="20" cm="1">
        <f t="array" ref="Y27">IF($AE27=0,"",INDEX(MASTER!$D$24:$AD$252,$AE27,Y$346))</f>
        <v>0</v>
      </c>
      <c r="Z27" s="20" cm="1">
        <f t="array" ref="Z27">IF($AE27=0,"",INDEX(MASTER!$D$24:$AD$252,$AE27,Z$346))</f>
        <v>0</v>
      </c>
      <c r="AE27" s="3">
        <v>4</v>
      </c>
    </row>
    <row r="28" spans="1:31" ht="12.75" customHeight="1" x14ac:dyDescent="0.2">
      <c r="A28" s="20" cm="1">
        <f t="array" ref="A28">IF($AE28=0,"",INDEX(MASTER!$D$24:$AD$252,$AE28,A$346))</f>
        <v>344</v>
      </c>
      <c r="B28" s="20" t="str" cm="1">
        <f t="array" ref="B28">IF($AE28=0,"",INDEX(MASTER!$D$24:$AD$252,$AE28,B$346))</f>
        <v>CH-5</v>
      </c>
      <c r="C28" s="20" t="str" cm="1">
        <f t="array" ref="C28">IF($AE28=0,"",INDEX(MASTER!$D$24:$AD$252,$AE28,C$346))</f>
        <v>MONROE STREET</v>
      </c>
      <c r="D28" s="169" cm="1">
        <f t="array" ref="D28">IF($AE28=0,"",INDEX(MASTER!$D$24:$AD$252,$AE28,D$346))</f>
        <v>16820</v>
      </c>
      <c r="E28" s="20" t="str" cm="1">
        <f t="array" ref="E28">IF($AE28=0,"",INDEX(MASTER!$D$24:$AD$252,$AE28,E$346))</f>
        <v>TO</v>
      </c>
      <c r="F28" s="169" cm="1">
        <f t="array" ref="F28">IF($AE28=0,"",INDEX(MASTER!$D$24:$AD$252,$AE28,F$346))</f>
        <v>17003</v>
      </c>
      <c r="G28" s="20" t="str" cm="1">
        <f t="array" ref="G28">IF($AE28=0,"",INDEX(MASTER!$D$24:$AD$252,$AE28,G$346))</f>
        <v>LT</v>
      </c>
      <c r="H28" s="68" t="str" cm="1">
        <f t="array" ref="H28">IF($AE28=0,"",INDEX(MASTER!$D$24:$AD$252,$AE28,H$346))</f>
        <v>02/S&gt;2/04</v>
      </c>
      <c r="I28" s="20" cm="1">
        <f t="array" ref="I28">IF($AE28=0,"",INDEX(MASTER!$D$24:$AD$252,$AE28,I$346))</f>
        <v>5</v>
      </c>
      <c r="J28" s="68" cm="1">
        <f t="array" ref="J28">IF($AE28=0,"",INDEX(MASTER!$D$24:$AD$252,$AE28,J$346))</f>
        <v>0</v>
      </c>
      <c r="K28" s="136" cm="1">
        <f t="array" ref="K28">IF($AE28=0,"",INDEX(MASTER!$D$24:$AD$252,$AE28,K$346))</f>
        <v>0</v>
      </c>
      <c r="L28" s="136" cm="1">
        <f t="array" ref="L28">IF($AE28=0,"",INDEX(MASTER!$D$24:$AD$252,$AE28,L$346))</f>
        <v>0</v>
      </c>
      <c r="M28" s="136" cm="1">
        <f t="array" ref="M28">IF($AE28=0,"",INDEX(MASTER!$D$24:$AD$252,$AE28,M$346))</f>
        <v>0</v>
      </c>
      <c r="N28" s="136" cm="1">
        <f t="array" ref="N28">IF($AE28=0,"",INDEX(MASTER!$D$24:$AD$252,$AE28,N$346))</f>
        <v>0</v>
      </c>
      <c r="O28" s="20" cm="1">
        <f t="array" ref="O28">IF($AE28=0,"",INDEX(MASTER!$D$24:$AD$252,$AE28,O$346))</f>
        <v>183</v>
      </c>
      <c r="P28" s="20" cm="1">
        <f t="array" ref="P28">IF($AE28=0,"",INDEX(MASTER!$D$24:$AD$252,$AE28,P$346))</f>
        <v>0</v>
      </c>
      <c r="Q28" s="20" cm="1">
        <f t="array" ref="Q28">IF($AE28=0,"",INDEX(MASTER!$D$24:$AD$252,$AE28,Q$346))</f>
        <v>0</v>
      </c>
      <c r="R28" s="20" cm="1">
        <f t="array" ref="R28">IF($AE28=0,"",INDEX(MASTER!$D$24:$AD$252,$AE28,R$346))</f>
        <v>0</v>
      </c>
      <c r="S28" s="20" cm="1">
        <f t="array" ref="S28">IF($AE28=0,"",INDEX(MASTER!$D$24:$AD$252,$AE28,S$346))</f>
        <v>0</v>
      </c>
      <c r="T28" s="20" cm="1">
        <f t="array" ref="T28">IF($AE28=0,"",INDEX(MASTER!$D$24:$AD$252,$AE28,T$346))</f>
        <v>0</v>
      </c>
      <c r="U28" s="20" cm="1">
        <f t="array" ref="U28">IF($AE28=0,"",INDEX(MASTER!$D$24:$AD$252,$AE28,U$346))</f>
        <v>0</v>
      </c>
      <c r="V28" s="20" cm="1">
        <f t="array" ref="V28">IF($AE28=0,"",INDEX(MASTER!$D$24:$AD$252,$AE28,V$346))</f>
        <v>0</v>
      </c>
      <c r="W28" s="20" cm="1">
        <f t="array" ref="W28">IF($AE28=0,"",INDEX(MASTER!$D$24:$AD$252,$AE28,W$346))</f>
        <v>0</v>
      </c>
      <c r="X28" s="20" cm="1">
        <f t="array" ref="X28">IF($AE28=0,"",INDEX(MASTER!$D$24:$AD$252,$AE28,X$346))</f>
        <v>0</v>
      </c>
      <c r="Y28" s="20" cm="1">
        <f t="array" ref="Y28">IF($AE28=0,"",INDEX(MASTER!$D$24:$AD$252,$AE28,Y$346))</f>
        <v>0</v>
      </c>
      <c r="Z28" s="20" cm="1">
        <f t="array" ref="Z28">IF($AE28=0,"",INDEX(MASTER!$D$24:$AD$252,$AE28,Z$346))</f>
        <v>0</v>
      </c>
      <c r="AE28" s="3">
        <v>5</v>
      </c>
    </row>
    <row r="29" spans="1:31" ht="12.75" customHeight="1" x14ac:dyDescent="0.2">
      <c r="A29" s="20" cm="1">
        <f t="array" ref="A29">IF($AE29=0,"",INDEX(MASTER!$D$24:$AD$252,$AE29,A$346))</f>
        <v>344</v>
      </c>
      <c r="B29" s="20" t="str" cm="1">
        <f t="array" ref="B29">IF($AE29=0,"",INDEX(MASTER!$D$24:$AD$252,$AE29,B$346))</f>
        <v>CH-6</v>
      </c>
      <c r="C29" s="20" t="str" cm="1">
        <f t="array" ref="C29">IF($AE29=0,"",INDEX(MASTER!$D$24:$AD$252,$AE29,C$346))</f>
        <v>MONROE STREET</v>
      </c>
      <c r="D29" s="169" cm="1">
        <f t="array" ref="D29">IF($AE29=0,"",INDEX(MASTER!$D$24:$AD$252,$AE29,D$346))</f>
        <v>16820</v>
      </c>
      <c r="E29" s="20" t="str" cm="1">
        <f t="array" ref="E29">IF($AE29=0,"",INDEX(MASTER!$D$24:$AD$252,$AE29,E$346))</f>
        <v>TO</v>
      </c>
      <c r="F29" s="169" cm="1">
        <f t="array" ref="F29">IF($AE29=0,"",INDEX(MASTER!$D$24:$AD$252,$AE29,F$346))</f>
        <v>16979</v>
      </c>
      <c r="G29" s="20" t="str" cm="1">
        <f t="array" ref="G29">IF($AE29=0,"",INDEX(MASTER!$D$24:$AD$252,$AE29,G$346))</f>
        <v>LT</v>
      </c>
      <c r="H29" s="68" t="str" cm="1">
        <f t="array" ref="H29">IF($AE29=0,"",INDEX(MASTER!$D$24:$AD$252,$AE29,H$346))</f>
        <v>02/S&gt;2/04</v>
      </c>
      <c r="I29" s="20" cm="1">
        <f t="array" ref="I29">IF($AE29=0,"",INDEX(MASTER!$D$24:$AD$252,$AE29,I$346))</f>
        <v>4</v>
      </c>
      <c r="J29" s="68" cm="1">
        <f t="array" ref="J29">IF($AE29=0,"",INDEX(MASTER!$D$24:$AD$252,$AE29,J$346))</f>
        <v>0</v>
      </c>
      <c r="K29" s="136" cm="1">
        <f t="array" ref="K29">IF($AE29=0,"",INDEX(MASTER!$D$24:$AD$252,$AE29,K$346))</f>
        <v>0</v>
      </c>
      <c r="L29" s="136" cm="1">
        <f t="array" ref="L29">IF($AE29=0,"",INDEX(MASTER!$D$24:$AD$252,$AE29,L$346))</f>
        <v>0</v>
      </c>
      <c r="M29" s="136" cm="1">
        <f t="array" ref="M29">IF($AE29=0,"",INDEX(MASTER!$D$24:$AD$252,$AE29,M$346))</f>
        <v>0</v>
      </c>
      <c r="N29" s="136" cm="1">
        <f t="array" ref="N29">IF($AE29=0,"",INDEX(MASTER!$D$24:$AD$252,$AE29,N$346))</f>
        <v>0</v>
      </c>
      <c r="O29" s="20" cm="1">
        <f t="array" ref="O29">IF($AE29=0,"",INDEX(MASTER!$D$24:$AD$252,$AE29,O$346))</f>
        <v>159</v>
      </c>
      <c r="P29" s="20" cm="1">
        <f t="array" ref="P29">IF($AE29=0,"",INDEX(MASTER!$D$24:$AD$252,$AE29,P$346))</f>
        <v>0</v>
      </c>
      <c r="Q29" s="20" cm="1">
        <f t="array" ref="Q29">IF($AE29=0,"",INDEX(MASTER!$D$24:$AD$252,$AE29,Q$346))</f>
        <v>0</v>
      </c>
      <c r="R29" s="20" cm="1">
        <f t="array" ref="R29">IF($AE29=0,"",INDEX(MASTER!$D$24:$AD$252,$AE29,R$346))</f>
        <v>0</v>
      </c>
      <c r="S29" s="20" cm="1">
        <f t="array" ref="S29">IF($AE29=0,"",INDEX(MASTER!$D$24:$AD$252,$AE29,S$346))</f>
        <v>0</v>
      </c>
      <c r="T29" s="20" cm="1">
        <f t="array" ref="T29">IF($AE29=0,"",INDEX(MASTER!$D$24:$AD$252,$AE29,T$346))</f>
        <v>0</v>
      </c>
      <c r="U29" s="20" cm="1">
        <f t="array" ref="U29">IF($AE29=0,"",INDEX(MASTER!$D$24:$AD$252,$AE29,U$346))</f>
        <v>0</v>
      </c>
      <c r="V29" s="20" cm="1">
        <f t="array" ref="V29">IF($AE29=0,"",INDEX(MASTER!$D$24:$AD$252,$AE29,V$346))</f>
        <v>0</v>
      </c>
      <c r="W29" s="20" cm="1">
        <f t="array" ref="W29">IF($AE29=0,"",INDEX(MASTER!$D$24:$AD$252,$AE29,W$346))</f>
        <v>0</v>
      </c>
      <c r="X29" s="20" cm="1">
        <f t="array" ref="X29">IF($AE29=0,"",INDEX(MASTER!$D$24:$AD$252,$AE29,X$346))</f>
        <v>0</v>
      </c>
      <c r="Y29" s="20" cm="1">
        <f t="array" ref="Y29">IF($AE29=0,"",INDEX(MASTER!$D$24:$AD$252,$AE29,Y$346))</f>
        <v>0</v>
      </c>
      <c r="Z29" s="20" cm="1">
        <f t="array" ref="Z29">IF($AE29=0,"",INDEX(MASTER!$D$24:$AD$252,$AE29,Z$346))</f>
        <v>0</v>
      </c>
      <c r="AE29" s="3">
        <v>6</v>
      </c>
    </row>
    <row r="30" spans="1:31" ht="12.75" customHeight="1" x14ac:dyDescent="0.2">
      <c r="A30" s="20" cm="1">
        <f t="array" ref="A30">IF($AE30=0,"",INDEX(MASTER!$D$24:$AD$252,$AE30,A$346))</f>
        <v>344</v>
      </c>
      <c r="B30" s="20" t="str" cm="1">
        <f t="array" ref="B30">IF($AE30=0,"",INDEX(MASTER!$D$24:$AD$252,$AE30,B$346))</f>
        <v>CL-1</v>
      </c>
      <c r="C30" s="20" t="str" cm="1">
        <f t="array" ref="C30">IF($AE30=0,"",INDEX(MASTER!$D$24:$AD$252,$AE30,C$346))</f>
        <v>MONROE STREET</v>
      </c>
      <c r="D30" s="169" cm="1">
        <f t="array" ref="D30">IF($AE30=0,"",INDEX(MASTER!$D$24:$AD$252,$AE30,D$346))</f>
        <v>16050</v>
      </c>
      <c r="E30" s="20" t="str" cm="1">
        <f t="array" ref="E30">IF($AE30=0,"",INDEX(MASTER!$D$24:$AD$252,$AE30,E$346))</f>
        <v>TO</v>
      </c>
      <c r="F30" s="169" cm="1">
        <f t="array" ref="F30">IF($AE30=0,"",INDEX(MASTER!$D$24:$AD$252,$AE30,F$346))</f>
        <v>16235</v>
      </c>
      <c r="G30" s="20" t="str" cm="1">
        <f t="array" ref="G30">IF($AE30=0,"",INDEX(MASTER!$D$24:$AD$252,$AE30,G$346))</f>
        <v>LT</v>
      </c>
      <c r="H30" s="68" t="str" cm="1">
        <f t="array" ref="H30">IF($AE30=0,"",INDEX(MASTER!$D$24:$AD$252,$AE30,H$346))</f>
        <v>02/S&gt;2/04</v>
      </c>
      <c r="I30" s="20" cm="1">
        <f t="array" ref="I30">IF($AE30=0,"",INDEX(MASTER!$D$24:$AD$252,$AE30,I$346))</f>
        <v>3</v>
      </c>
      <c r="J30" s="68" cm="1">
        <f t="array" ref="J30">IF($AE30=0,"",INDEX(MASTER!$D$24:$AD$252,$AE30,J$346))</f>
        <v>0</v>
      </c>
      <c r="K30" s="136" cm="1">
        <f t="array" ref="K30">IF($AE30=0,"",INDEX(MASTER!$D$24:$AD$252,$AE30,K$346))</f>
        <v>0</v>
      </c>
      <c r="L30" s="136" cm="1">
        <f t="array" ref="L30">IF($AE30=0,"",INDEX(MASTER!$D$24:$AD$252,$AE30,L$346))</f>
        <v>0</v>
      </c>
      <c r="M30" s="136" cm="1">
        <f t="array" ref="M30">IF($AE30=0,"",INDEX(MASTER!$D$24:$AD$252,$AE30,M$346))</f>
        <v>0</v>
      </c>
      <c r="N30" s="136" cm="1">
        <f t="array" ref="N30">IF($AE30=0,"",INDEX(MASTER!$D$24:$AD$252,$AE30,N$346))</f>
        <v>0.04</v>
      </c>
      <c r="O30" s="20" cm="1">
        <f t="array" ref="O30">IF($AE30=0,"",INDEX(MASTER!$D$24:$AD$252,$AE30,O$346))</f>
        <v>0</v>
      </c>
      <c r="P30" s="20" cm="1">
        <f t="array" ref="P30">IF($AE30=0,"",INDEX(MASTER!$D$24:$AD$252,$AE30,P$346))</f>
        <v>0</v>
      </c>
      <c r="Q30" s="20" cm="1">
        <f t="array" ref="Q30">IF($AE30=0,"",INDEX(MASTER!$D$24:$AD$252,$AE30,Q$346))</f>
        <v>0</v>
      </c>
      <c r="R30" s="20" cm="1">
        <f t="array" ref="R30">IF($AE30=0,"",INDEX(MASTER!$D$24:$AD$252,$AE30,R$346))</f>
        <v>0</v>
      </c>
      <c r="S30" s="20" cm="1">
        <f t="array" ref="S30">IF($AE30=0,"",INDEX(MASTER!$D$24:$AD$252,$AE30,S$346))</f>
        <v>0</v>
      </c>
      <c r="T30" s="20" cm="1">
        <f t="array" ref="T30">IF($AE30=0,"",INDEX(MASTER!$D$24:$AD$252,$AE30,T$346))</f>
        <v>0</v>
      </c>
      <c r="U30" s="20" cm="1">
        <f t="array" ref="U30">IF($AE30=0,"",INDEX(MASTER!$D$24:$AD$252,$AE30,U$346))</f>
        <v>0</v>
      </c>
      <c r="V30" s="20" cm="1">
        <f t="array" ref="V30">IF($AE30=0,"",INDEX(MASTER!$D$24:$AD$252,$AE30,V$346))</f>
        <v>0</v>
      </c>
      <c r="W30" s="20" cm="1">
        <f t="array" ref="W30">IF($AE30=0,"",INDEX(MASTER!$D$24:$AD$252,$AE30,W$346))</f>
        <v>0</v>
      </c>
      <c r="X30" s="20" cm="1">
        <f t="array" ref="X30">IF($AE30=0,"",INDEX(MASTER!$D$24:$AD$252,$AE30,X$346))</f>
        <v>0</v>
      </c>
      <c r="Y30" s="20" cm="1">
        <f t="array" ref="Y30">IF($AE30=0,"",INDEX(MASTER!$D$24:$AD$252,$AE30,Y$346))</f>
        <v>0</v>
      </c>
      <c r="Z30" s="20" cm="1">
        <f t="array" ref="Z30">IF($AE30=0,"",INDEX(MASTER!$D$24:$AD$252,$AE30,Z$346))</f>
        <v>0</v>
      </c>
      <c r="AE30" s="3">
        <v>7</v>
      </c>
    </row>
    <row r="31" spans="1:31" ht="12.75" customHeight="1" x14ac:dyDescent="0.2">
      <c r="A31" s="20" cm="1">
        <f t="array" ref="A31">IF($AE31=0,"",INDEX(MASTER!$D$24:$AD$252,$AE31,A$346))</f>
        <v>344</v>
      </c>
      <c r="B31" s="20" t="str" cm="1">
        <f t="array" ref="B31">IF($AE31=0,"",INDEX(MASTER!$D$24:$AD$252,$AE31,B$346))</f>
        <v>CL-2</v>
      </c>
      <c r="C31" s="20" t="str" cm="1">
        <f t="array" ref="C31">IF($AE31=0,"",INDEX(MASTER!$D$24:$AD$252,$AE31,C$346))</f>
        <v>MONROE STREET</v>
      </c>
      <c r="D31" s="169" cm="1">
        <f t="array" ref="D31">IF($AE31=0,"",INDEX(MASTER!$D$24:$AD$252,$AE31,D$346))</f>
        <v>16050</v>
      </c>
      <c r="E31" s="20" t="str" cm="1">
        <f t="array" ref="E31">IF($AE31=0,"",INDEX(MASTER!$D$24:$AD$252,$AE31,E$346))</f>
        <v>TO</v>
      </c>
      <c r="F31" s="169" cm="1">
        <f t="array" ref="F31">IF($AE31=0,"",INDEX(MASTER!$D$24:$AD$252,$AE31,F$346))</f>
        <v>16185</v>
      </c>
      <c r="G31" s="20" t="str" cm="1">
        <f t="array" ref="G31">IF($AE31=0,"",INDEX(MASTER!$D$24:$AD$252,$AE31,G$346))</f>
        <v>LT</v>
      </c>
      <c r="H31" s="68" t="str" cm="1">
        <f t="array" ref="H31">IF($AE31=0,"",INDEX(MASTER!$D$24:$AD$252,$AE31,H$346))</f>
        <v>02/S&gt;2/04</v>
      </c>
      <c r="I31" s="20" cm="1">
        <f t="array" ref="I31">IF($AE31=0,"",INDEX(MASTER!$D$24:$AD$252,$AE31,I$346))</f>
        <v>2</v>
      </c>
      <c r="J31" s="68" cm="1">
        <f t="array" ref="J31">IF($AE31=0,"",INDEX(MASTER!$D$24:$AD$252,$AE31,J$346))</f>
        <v>0</v>
      </c>
      <c r="K31" s="136" cm="1">
        <f t="array" ref="K31">IF($AE31=0,"",INDEX(MASTER!$D$24:$AD$252,$AE31,K$346))</f>
        <v>0</v>
      </c>
      <c r="L31" s="136" cm="1">
        <f t="array" ref="L31">IF($AE31=0,"",INDEX(MASTER!$D$24:$AD$252,$AE31,L$346))</f>
        <v>0</v>
      </c>
      <c r="M31" s="136" cm="1">
        <f t="array" ref="M31">IF($AE31=0,"",INDEX(MASTER!$D$24:$AD$252,$AE31,M$346))</f>
        <v>0</v>
      </c>
      <c r="N31" s="136" cm="1">
        <f t="array" ref="N31">IF($AE31=0,"",INDEX(MASTER!$D$24:$AD$252,$AE31,N$346))</f>
        <v>0.03</v>
      </c>
      <c r="O31" s="20" cm="1">
        <f t="array" ref="O31">IF($AE31=0,"",INDEX(MASTER!$D$24:$AD$252,$AE31,O$346))</f>
        <v>0</v>
      </c>
      <c r="P31" s="20" cm="1">
        <f t="array" ref="P31">IF($AE31=0,"",INDEX(MASTER!$D$24:$AD$252,$AE31,P$346))</f>
        <v>0</v>
      </c>
      <c r="Q31" s="20" cm="1">
        <f t="array" ref="Q31">IF($AE31=0,"",INDEX(MASTER!$D$24:$AD$252,$AE31,Q$346))</f>
        <v>0</v>
      </c>
      <c r="R31" s="20" cm="1">
        <f t="array" ref="R31">IF($AE31=0,"",INDEX(MASTER!$D$24:$AD$252,$AE31,R$346))</f>
        <v>0</v>
      </c>
      <c r="S31" s="20" cm="1">
        <f t="array" ref="S31">IF($AE31=0,"",INDEX(MASTER!$D$24:$AD$252,$AE31,S$346))</f>
        <v>0</v>
      </c>
      <c r="T31" s="20" cm="1">
        <f t="array" ref="T31">IF($AE31=0,"",INDEX(MASTER!$D$24:$AD$252,$AE31,T$346))</f>
        <v>0</v>
      </c>
      <c r="U31" s="20" cm="1">
        <f t="array" ref="U31">IF($AE31=0,"",INDEX(MASTER!$D$24:$AD$252,$AE31,U$346))</f>
        <v>0</v>
      </c>
      <c r="V31" s="20" cm="1">
        <f t="array" ref="V31">IF($AE31=0,"",INDEX(MASTER!$D$24:$AD$252,$AE31,V$346))</f>
        <v>0</v>
      </c>
      <c r="W31" s="20" cm="1">
        <f t="array" ref="W31">IF($AE31=0,"",INDEX(MASTER!$D$24:$AD$252,$AE31,W$346))</f>
        <v>0</v>
      </c>
      <c r="X31" s="20" cm="1">
        <f t="array" ref="X31">IF($AE31=0,"",INDEX(MASTER!$D$24:$AD$252,$AE31,X$346))</f>
        <v>0</v>
      </c>
      <c r="Y31" s="20" cm="1">
        <f t="array" ref="Y31">IF($AE31=0,"",INDEX(MASTER!$D$24:$AD$252,$AE31,Y$346))</f>
        <v>0</v>
      </c>
      <c r="Z31" s="20" cm="1">
        <f t="array" ref="Z31">IF($AE31=0,"",INDEX(MASTER!$D$24:$AD$252,$AE31,Z$346))</f>
        <v>0</v>
      </c>
      <c r="AE31" s="3">
        <v>8</v>
      </c>
    </row>
    <row r="32" spans="1:31" ht="12.75" customHeight="1" x14ac:dyDescent="0.2">
      <c r="A32" s="20" cm="1">
        <f t="array" ref="A32">IF($AE32=0,"",INDEX(MASTER!$D$24:$AD$252,$AE32,A$346))</f>
        <v>344</v>
      </c>
      <c r="B32" s="20" t="str" cm="1">
        <f t="array" ref="B32">IF($AE32=0,"",INDEX(MASTER!$D$24:$AD$252,$AE32,B$346))</f>
        <v>CL-3</v>
      </c>
      <c r="C32" s="20" t="str" cm="1">
        <f t="array" ref="C32">IF($AE32=0,"",INDEX(MASTER!$D$24:$AD$252,$AE32,C$346))</f>
        <v>MONROE STREET</v>
      </c>
      <c r="D32" s="169" cm="1">
        <f t="array" ref="D32">IF($AE32=0,"",INDEX(MASTER!$D$24:$AD$252,$AE32,D$346))</f>
        <v>16386</v>
      </c>
      <c r="E32" s="20" t="str" cm="1">
        <f t="array" ref="E32">IF($AE32=0,"",INDEX(MASTER!$D$24:$AD$252,$AE32,E$346))</f>
        <v>TO</v>
      </c>
      <c r="F32" s="169" cm="1">
        <f t="array" ref="F32">IF($AE32=0,"",INDEX(MASTER!$D$24:$AD$252,$AE32,F$346))</f>
        <v>16694</v>
      </c>
      <c r="G32" s="20" t="str" cm="1">
        <f t="array" ref="G32">IF($AE32=0,"",INDEX(MASTER!$D$24:$AD$252,$AE32,G$346))</f>
        <v>RT</v>
      </c>
      <c r="H32" s="68" t="str" cm="1">
        <f t="array" ref="H32">IF($AE32=0,"",INDEX(MASTER!$D$24:$AD$252,$AE32,H$346))</f>
        <v>02/S&gt;2/04</v>
      </c>
      <c r="I32" s="20" cm="1">
        <f t="array" ref="I32">IF($AE32=0,"",INDEX(MASTER!$D$24:$AD$252,$AE32,I$346))</f>
        <v>4</v>
      </c>
      <c r="J32" s="68" cm="1">
        <f t="array" ref="J32">IF($AE32=0,"",INDEX(MASTER!$D$24:$AD$252,$AE32,J$346))</f>
        <v>0</v>
      </c>
      <c r="K32" s="136" cm="1">
        <f t="array" ref="K32">IF($AE32=0,"",INDEX(MASTER!$D$24:$AD$252,$AE32,K$346))</f>
        <v>0</v>
      </c>
      <c r="L32" s="136" cm="1">
        <f t="array" ref="L32">IF($AE32=0,"",INDEX(MASTER!$D$24:$AD$252,$AE32,L$346))</f>
        <v>0</v>
      </c>
      <c r="M32" s="136" cm="1">
        <f t="array" ref="M32">IF($AE32=0,"",INDEX(MASTER!$D$24:$AD$252,$AE32,M$346))</f>
        <v>0</v>
      </c>
      <c r="N32" s="136" cm="1">
        <f t="array" ref="N32">IF($AE32=0,"",INDEX(MASTER!$D$24:$AD$252,$AE32,N$346))</f>
        <v>0.06</v>
      </c>
      <c r="O32" s="20" cm="1">
        <f t="array" ref="O32">IF($AE32=0,"",INDEX(MASTER!$D$24:$AD$252,$AE32,O$346))</f>
        <v>0</v>
      </c>
      <c r="P32" s="20" cm="1">
        <f t="array" ref="P32">IF($AE32=0,"",INDEX(MASTER!$D$24:$AD$252,$AE32,P$346))</f>
        <v>0</v>
      </c>
      <c r="Q32" s="20" cm="1">
        <f t="array" ref="Q32">IF($AE32=0,"",INDEX(MASTER!$D$24:$AD$252,$AE32,Q$346))</f>
        <v>0</v>
      </c>
      <c r="R32" s="20" cm="1">
        <f t="array" ref="R32">IF($AE32=0,"",INDEX(MASTER!$D$24:$AD$252,$AE32,R$346))</f>
        <v>0</v>
      </c>
      <c r="S32" s="20" cm="1">
        <f t="array" ref="S32">IF($AE32=0,"",INDEX(MASTER!$D$24:$AD$252,$AE32,S$346))</f>
        <v>0</v>
      </c>
      <c r="T32" s="20" cm="1">
        <f t="array" ref="T32">IF($AE32=0,"",INDEX(MASTER!$D$24:$AD$252,$AE32,T$346))</f>
        <v>0</v>
      </c>
      <c r="U32" s="20" cm="1">
        <f t="array" ref="U32">IF($AE32=0,"",INDEX(MASTER!$D$24:$AD$252,$AE32,U$346))</f>
        <v>0</v>
      </c>
      <c r="V32" s="20" cm="1">
        <f t="array" ref="V32">IF($AE32=0,"",INDEX(MASTER!$D$24:$AD$252,$AE32,V$346))</f>
        <v>0</v>
      </c>
      <c r="W32" s="20" cm="1">
        <f t="array" ref="W32">IF($AE32=0,"",INDEX(MASTER!$D$24:$AD$252,$AE32,W$346))</f>
        <v>0</v>
      </c>
      <c r="X32" s="20" cm="1">
        <f t="array" ref="X32">IF($AE32=0,"",INDEX(MASTER!$D$24:$AD$252,$AE32,X$346))</f>
        <v>0</v>
      </c>
      <c r="Y32" s="20" cm="1">
        <f t="array" ref="Y32">IF($AE32=0,"",INDEX(MASTER!$D$24:$AD$252,$AE32,Y$346))</f>
        <v>0</v>
      </c>
      <c r="Z32" s="20" cm="1">
        <f t="array" ref="Z32">IF($AE32=0,"",INDEX(MASTER!$D$24:$AD$252,$AE32,Z$346))</f>
        <v>0</v>
      </c>
      <c r="AE32" s="3">
        <v>9</v>
      </c>
    </row>
    <row r="33" spans="1:31" ht="12.75" customHeight="1" x14ac:dyDescent="0.2">
      <c r="A33" s="20" cm="1">
        <f t="array" ref="A33">IF($AE33=0,"",INDEX(MASTER!$D$24:$AD$252,$AE33,A$346))</f>
        <v>344</v>
      </c>
      <c r="B33" s="20" t="str" cm="1">
        <f t="array" ref="B33">IF($AE33=0,"",INDEX(MASTER!$D$24:$AD$252,$AE33,B$346))</f>
        <v>CL-4</v>
      </c>
      <c r="C33" s="20" t="str" cm="1">
        <f t="array" ref="C33">IF($AE33=0,"",INDEX(MASTER!$D$24:$AD$252,$AE33,C$346))</f>
        <v>MONROE STREET</v>
      </c>
      <c r="D33" s="169" cm="1">
        <f t="array" ref="D33">IF($AE33=0,"",INDEX(MASTER!$D$24:$AD$252,$AE33,D$346))</f>
        <v>16820</v>
      </c>
      <c r="E33" s="20" t="str" cm="1">
        <f t="array" ref="E33">IF($AE33=0,"",INDEX(MASTER!$D$24:$AD$252,$AE33,E$346))</f>
        <v>TO</v>
      </c>
      <c r="F33" s="169" cm="1">
        <f t="array" ref="F33">IF($AE33=0,"",INDEX(MASTER!$D$24:$AD$252,$AE33,F$346))</f>
        <v>17042</v>
      </c>
      <c r="G33" s="20" t="str" cm="1">
        <f t="array" ref="G33">IF($AE33=0,"",INDEX(MASTER!$D$24:$AD$252,$AE33,G$346))</f>
        <v>RT</v>
      </c>
      <c r="H33" s="68" t="str" cm="1">
        <f t="array" ref="H33">IF($AE33=0,"",INDEX(MASTER!$D$24:$AD$252,$AE33,H$346))</f>
        <v>02/S&gt;2/04</v>
      </c>
      <c r="I33" s="20" cm="1">
        <f t="array" ref="I33">IF($AE33=0,"",INDEX(MASTER!$D$24:$AD$252,$AE33,I$346))</f>
        <v>3</v>
      </c>
      <c r="J33" s="68" cm="1">
        <f t="array" ref="J33">IF($AE33=0,"",INDEX(MASTER!$D$24:$AD$252,$AE33,J$346))</f>
        <v>0</v>
      </c>
      <c r="K33" s="136" cm="1">
        <f t="array" ref="K33">IF($AE33=0,"",INDEX(MASTER!$D$24:$AD$252,$AE33,K$346))</f>
        <v>0</v>
      </c>
      <c r="L33" s="136" cm="1">
        <f t="array" ref="L33">IF($AE33=0,"",INDEX(MASTER!$D$24:$AD$252,$AE33,L$346))</f>
        <v>0</v>
      </c>
      <c r="M33" s="136" cm="1">
        <f t="array" ref="M33">IF($AE33=0,"",INDEX(MASTER!$D$24:$AD$252,$AE33,M$346))</f>
        <v>0</v>
      </c>
      <c r="N33" s="136" cm="1">
        <f t="array" ref="N33">IF($AE33=0,"",INDEX(MASTER!$D$24:$AD$252,$AE33,N$346))</f>
        <v>0.04</v>
      </c>
      <c r="O33" s="20" cm="1">
        <f t="array" ref="O33">IF($AE33=0,"",INDEX(MASTER!$D$24:$AD$252,$AE33,O$346))</f>
        <v>0</v>
      </c>
      <c r="P33" s="20" cm="1">
        <f t="array" ref="P33">IF($AE33=0,"",INDEX(MASTER!$D$24:$AD$252,$AE33,P$346))</f>
        <v>0</v>
      </c>
      <c r="Q33" s="20" cm="1">
        <f t="array" ref="Q33">IF($AE33=0,"",INDEX(MASTER!$D$24:$AD$252,$AE33,Q$346))</f>
        <v>0</v>
      </c>
      <c r="R33" s="20" cm="1">
        <f t="array" ref="R33">IF($AE33=0,"",INDEX(MASTER!$D$24:$AD$252,$AE33,R$346))</f>
        <v>0</v>
      </c>
      <c r="S33" s="20" cm="1">
        <f t="array" ref="S33">IF($AE33=0,"",INDEX(MASTER!$D$24:$AD$252,$AE33,S$346))</f>
        <v>0</v>
      </c>
      <c r="T33" s="20" cm="1">
        <f t="array" ref="T33">IF($AE33=0,"",INDEX(MASTER!$D$24:$AD$252,$AE33,T$346))</f>
        <v>0</v>
      </c>
      <c r="U33" s="20" cm="1">
        <f t="array" ref="U33">IF($AE33=0,"",INDEX(MASTER!$D$24:$AD$252,$AE33,U$346))</f>
        <v>0</v>
      </c>
      <c r="V33" s="20" cm="1">
        <f t="array" ref="V33">IF($AE33=0,"",INDEX(MASTER!$D$24:$AD$252,$AE33,V$346))</f>
        <v>0</v>
      </c>
      <c r="W33" s="20" cm="1">
        <f t="array" ref="W33">IF($AE33=0,"",INDEX(MASTER!$D$24:$AD$252,$AE33,W$346))</f>
        <v>0</v>
      </c>
      <c r="X33" s="20" cm="1">
        <f t="array" ref="X33">IF($AE33=0,"",INDEX(MASTER!$D$24:$AD$252,$AE33,X$346))</f>
        <v>0</v>
      </c>
      <c r="Y33" s="20" cm="1">
        <f t="array" ref="Y33">IF($AE33=0,"",INDEX(MASTER!$D$24:$AD$252,$AE33,Y$346))</f>
        <v>0</v>
      </c>
      <c r="Z33" s="20" cm="1">
        <f t="array" ref="Z33">IF($AE33=0,"",INDEX(MASTER!$D$24:$AD$252,$AE33,Z$346))</f>
        <v>0</v>
      </c>
      <c r="AE33" s="3">
        <v>10</v>
      </c>
    </row>
    <row r="34" spans="1:31" ht="12.75" customHeight="1" x14ac:dyDescent="0.2">
      <c r="A34" s="20" cm="1">
        <f t="array" ref="A34">IF($AE34=0,"",INDEX(MASTER!$D$24:$AD$252,$AE34,A$346))</f>
        <v>344</v>
      </c>
      <c r="B34" s="20" t="str" cm="1">
        <f t="array" ref="B34">IF($AE34=0,"",INDEX(MASTER!$D$24:$AD$252,$AE34,B$346))</f>
        <v>CVW-1</v>
      </c>
      <c r="C34" s="20" t="str" cm="1">
        <f t="array" ref="C34">IF($AE34=0,"",INDEX(MASTER!$D$24:$AD$252,$AE34,C$346))</f>
        <v>MONROE STREET</v>
      </c>
      <c r="D34" s="169" cm="1">
        <f t="array" ref="D34">IF($AE34=0,"",INDEX(MASTER!$D$24:$AD$252,$AE34,D$346))</f>
        <v>16135</v>
      </c>
      <c r="E34" s="20" t="str" cm="1">
        <f t="array" ref="E34">IF($AE34=0,"",INDEX(MASTER!$D$24:$AD$252,$AE34,E$346))</f>
        <v>TO</v>
      </c>
      <c r="F34" s="169" cm="1">
        <f t="array" ref="F34">IF($AE34=0,"",INDEX(MASTER!$D$24:$AD$252,$AE34,F$346))</f>
        <v>16235</v>
      </c>
      <c r="G34" s="20" t="str" cm="1">
        <f t="array" ref="G34">IF($AE34=0,"",INDEX(MASTER!$D$24:$AD$252,$AE34,G$346))</f>
        <v>LT/RT</v>
      </c>
      <c r="H34" s="68" t="str" cm="1">
        <f t="array" ref="H34">IF($AE34=0,"",INDEX(MASTER!$D$24:$AD$252,$AE34,H$346))</f>
        <v>02/S&gt;2/04</v>
      </c>
      <c r="I34" s="20" cm="1">
        <f t="array" ref="I34">IF($AE34=0,"",INDEX(MASTER!$D$24:$AD$252,$AE34,I$346))</f>
        <v>0</v>
      </c>
      <c r="J34" s="68" cm="1">
        <f t="array" ref="J34">IF($AE34=0,"",INDEX(MASTER!$D$24:$AD$252,$AE34,J$346))</f>
        <v>0</v>
      </c>
      <c r="K34" s="136" cm="1">
        <f t="array" ref="K34">IF($AE34=0,"",INDEX(MASTER!$D$24:$AD$252,$AE34,K$346))</f>
        <v>0</v>
      </c>
      <c r="L34" s="136" cm="1">
        <f t="array" ref="L34">IF($AE34=0,"",INDEX(MASTER!$D$24:$AD$252,$AE34,L$346))</f>
        <v>0</v>
      </c>
      <c r="M34" s="136" cm="1">
        <f t="array" ref="M34">IF($AE34=0,"",INDEX(MASTER!$D$24:$AD$252,$AE34,M$346))</f>
        <v>0</v>
      </c>
      <c r="N34" s="136" cm="1">
        <f t="array" ref="N34">IF($AE34=0,"",INDEX(MASTER!$D$24:$AD$252,$AE34,N$346))</f>
        <v>0</v>
      </c>
      <c r="O34" s="20" cm="1">
        <f t="array" ref="O34">IF($AE34=0,"",INDEX(MASTER!$D$24:$AD$252,$AE34,O$346))</f>
        <v>0</v>
      </c>
      <c r="P34" s="20" cm="1">
        <f t="array" ref="P34">IF($AE34=0,"",INDEX(MASTER!$D$24:$AD$252,$AE34,P$346))</f>
        <v>0</v>
      </c>
      <c r="Q34" s="20" cm="1">
        <f t="array" ref="Q34">IF($AE34=0,"",INDEX(MASTER!$D$24:$AD$252,$AE34,Q$346))</f>
        <v>0</v>
      </c>
      <c r="R34" s="20" cm="1">
        <f t="array" ref="R34">IF($AE34=0,"",INDEX(MASTER!$D$24:$AD$252,$AE34,R$346))</f>
        <v>46</v>
      </c>
      <c r="S34" s="20" cm="1">
        <f t="array" ref="S34">IF($AE34=0,"",INDEX(MASTER!$D$24:$AD$252,$AE34,S$346))</f>
        <v>0</v>
      </c>
      <c r="T34" s="20" cm="1">
        <f t="array" ref="T34">IF($AE34=0,"",INDEX(MASTER!$D$24:$AD$252,$AE34,T$346))</f>
        <v>0</v>
      </c>
      <c r="U34" s="20" cm="1">
        <f t="array" ref="U34">IF($AE34=0,"",INDEX(MASTER!$D$24:$AD$252,$AE34,U$346))</f>
        <v>0</v>
      </c>
      <c r="V34" s="20" cm="1">
        <f t="array" ref="V34">IF($AE34=0,"",INDEX(MASTER!$D$24:$AD$252,$AE34,V$346))</f>
        <v>0</v>
      </c>
      <c r="W34" s="20" cm="1">
        <f t="array" ref="W34">IF($AE34=0,"",INDEX(MASTER!$D$24:$AD$252,$AE34,W$346))</f>
        <v>0</v>
      </c>
      <c r="X34" s="20" cm="1">
        <f t="array" ref="X34">IF($AE34=0,"",INDEX(MASTER!$D$24:$AD$252,$AE34,X$346))</f>
        <v>0</v>
      </c>
      <c r="Y34" s="20" cm="1">
        <f t="array" ref="Y34">IF($AE34=0,"",INDEX(MASTER!$D$24:$AD$252,$AE34,Y$346))</f>
        <v>0</v>
      </c>
      <c r="Z34" s="20" cm="1">
        <f t="array" ref="Z34">IF($AE34=0,"",INDEX(MASTER!$D$24:$AD$252,$AE34,Z$346))</f>
        <v>0</v>
      </c>
      <c r="AE34" s="3">
        <v>11</v>
      </c>
    </row>
    <row r="35" spans="1:31" ht="12.75" customHeight="1" x14ac:dyDescent="0.2">
      <c r="A35" s="20" cm="1">
        <f t="array" ref="A35">IF($AE35=0,"",INDEX(MASTER!$D$24:$AD$252,$AE35,A$346))</f>
        <v>344</v>
      </c>
      <c r="B35" s="20" t="str" cm="1">
        <f t="array" ref="B35">IF($AE35=0,"",INDEX(MASTER!$D$24:$AD$252,$AE35,B$346))</f>
        <v>CW-1</v>
      </c>
      <c r="C35" s="20" t="str" cm="1">
        <f t="array" ref="C35">IF($AE35=0,"",INDEX(MASTER!$D$24:$AD$252,$AE35,C$346))</f>
        <v>MONROE STREET</v>
      </c>
      <c r="D35" s="169" cm="1">
        <f t="array" ref="D35">IF($AE35=0,"",INDEX(MASTER!$D$24:$AD$252,$AE35,D$346))</f>
        <v>16255</v>
      </c>
      <c r="E35" s="20" t="str" cm="1">
        <f t="array" ref="E35">IF($AE35=0,"",INDEX(MASTER!$D$24:$AD$252,$AE35,E$346))</f>
        <v>TO</v>
      </c>
      <c r="F35" s="169" cm="1">
        <f t="array" ref="F35">IF($AE35=0,"",INDEX(MASTER!$D$24:$AD$252,$AE35,F$346))</f>
        <v>16257</v>
      </c>
      <c r="G35" s="20" t="str" cm="1">
        <f t="array" ref="G35">IF($AE35=0,"",INDEX(MASTER!$D$24:$AD$252,$AE35,G$346))</f>
        <v>LT/RT</v>
      </c>
      <c r="H35" s="68" t="str" cm="1">
        <f t="array" ref="H35">IF($AE35=0,"",INDEX(MASTER!$D$24:$AD$252,$AE35,H$346))</f>
        <v>02/S&gt;2/04</v>
      </c>
      <c r="I35" s="20" cm="1">
        <f t="array" ref="I35">IF($AE35=0,"",INDEX(MASTER!$D$24:$AD$252,$AE35,I$346))</f>
        <v>0</v>
      </c>
      <c r="J35" s="68" cm="1">
        <f t="array" ref="J35">IF($AE35=0,"",INDEX(MASTER!$D$24:$AD$252,$AE35,J$346))</f>
        <v>0</v>
      </c>
      <c r="K35" s="136" cm="1">
        <f t="array" ref="K35">IF($AE35=0,"",INDEX(MASTER!$D$24:$AD$252,$AE35,K$346))</f>
        <v>0</v>
      </c>
      <c r="L35" s="136" cm="1">
        <f t="array" ref="L35">IF($AE35=0,"",INDEX(MASTER!$D$24:$AD$252,$AE35,L$346))</f>
        <v>0</v>
      </c>
      <c r="M35" s="136" cm="1">
        <f t="array" ref="M35">IF($AE35=0,"",INDEX(MASTER!$D$24:$AD$252,$AE35,M$346))</f>
        <v>0</v>
      </c>
      <c r="N35" s="136" cm="1">
        <f t="array" ref="N35">IF($AE35=0,"",INDEX(MASTER!$D$24:$AD$252,$AE35,N$346))</f>
        <v>0</v>
      </c>
      <c r="O35" s="20" cm="1">
        <f t="array" ref="O35">IF($AE35=0,"",INDEX(MASTER!$D$24:$AD$252,$AE35,O$346))</f>
        <v>0</v>
      </c>
      <c r="P35" s="20" cm="1">
        <f t="array" ref="P35">IF($AE35=0,"",INDEX(MASTER!$D$24:$AD$252,$AE35,P$346))</f>
        <v>0</v>
      </c>
      <c r="Q35" s="20" cm="1">
        <f t="array" ref="Q35">IF($AE35=0,"",INDEX(MASTER!$D$24:$AD$252,$AE35,Q$346))</f>
        <v>144</v>
      </c>
      <c r="R35" s="20" cm="1">
        <f t="array" ref="R35">IF($AE35=0,"",INDEX(MASTER!$D$24:$AD$252,$AE35,R$346))</f>
        <v>0</v>
      </c>
      <c r="S35" s="20" cm="1">
        <f t="array" ref="S35">IF($AE35=0,"",INDEX(MASTER!$D$24:$AD$252,$AE35,S$346))</f>
        <v>0</v>
      </c>
      <c r="T35" s="20" cm="1">
        <f t="array" ref="T35">IF($AE35=0,"",INDEX(MASTER!$D$24:$AD$252,$AE35,T$346))</f>
        <v>0</v>
      </c>
      <c r="U35" s="20" cm="1">
        <f t="array" ref="U35">IF($AE35=0,"",INDEX(MASTER!$D$24:$AD$252,$AE35,U$346))</f>
        <v>0</v>
      </c>
      <c r="V35" s="20" cm="1">
        <f t="array" ref="V35">IF($AE35=0,"",INDEX(MASTER!$D$24:$AD$252,$AE35,V$346))</f>
        <v>0</v>
      </c>
      <c r="W35" s="20" cm="1">
        <f t="array" ref="W35">IF($AE35=0,"",INDEX(MASTER!$D$24:$AD$252,$AE35,W$346))</f>
        <v>0</v>
      </c>
      <c r="X35" s="20" cm="1">
        <f t="array" ref="X35">IF($AE35=0,"",INDEX(MASTER!$D$24:$AD$252,$AE35,X$346))</f>
        <v>0</v>
      </c>
      <c r="Y35" s="20" cm="1">
        <f t="array" ref="Y35">IF($AE35=0,"",INDEX(MASTER!$D$24:$AD$252,$AE35,Y$346))</f>
        <v>0</v>
      </c>
      <c r="Z35" s="20" cm="1">
        <f t="array" ref="Z35">IF($AE35=0,"",INDEX(MASTER!$D$24:$AD$252,$AE35,Z$346))</f>
        <v>0</v>
      </c>
      <c r="AE35" s="3">
        <v>12</v>
      </c>
    </row>
    <row r="36" spans="1:31" ht="12.75" customHeight="1" x14ac:dyDescent="0.2">
      <c r="A36" s="20" cm="1">
        <f t="array" ref="A36">IF($AE36=0,"",INDEX(MASTER!$D$24:$AD$252,$AE36,A$346))</f>
        <v>344</v>
      </c>
      <c r="B36" s="20" t="str" cm="1">
        <f t="array" ref="B36">IF($AE36=0,"",INDEX(MASTER!$D$24:$AD$252,$AE36,B$346))</f>
        <v>CW-2</v>
      </c>
      <c r="C36" s="20" t="str" cm="1">
        <f t="array" ref="C36">IF($AE36=0,"",INDEX(MASTER!$D$24:$AD$252,$AE36,C$346))</f>
        <v>MONROE STREET</v>
      </c>
      <c r="D36" s="169" cm="1">
        <f t="array" ref="D36">IF($AE36=0,"",INDEX(MASTER!$D$24:$AD$252,$AE36,D$346))</f>
        <v>16703</v>
      </c>
      <c r="E36" s="20" cm="1">
        <f t="array" ref="E36">IF($AE36=0,"",INDEX(MASTER!$D$24:$AD$252,$AE36,E$346))</f>
        <v>0</v>
      </c>
      <c r="F36" s="169" cm="1">
        <f t="array" ref="F36">IF($AE36=0,"",INDEX(MASTER!$D$24:$AD$252,$AE36,F$346))</f>
        <v>0</v>
      </c>
      <c r="G36" s="20" t="str" cm="1">
        <f t="array" ref="G36">IF($AE36=0,"",INDEX(MASTER!$D$24:$AD$252,$AE36,G$346))</f>
        <v>LT/RT</v>
      </c>
      <c r="H36" s="68" t="str" cm="1">
        <f t="array" ref="H36">IF($AE36=0,"",INDEX(MASTER!$D$24:$AD$252,$AE36,H$346))</f>
        <v>02/S&gt;2/04</v>
      </c>
      <c r="I36" s="20" cm="1">
        <f t="array" ref="I36">IF($AE36=0,"",INDEX(MASTER!$D$24:$AD$252,$AE36,I$346))</f>
        <v>0</v>
      </c>
      <c r="J36" s="68" cm="1">
        <f t="array" ref="J36">IF($AE36=0,"",INDEX(MASTER!$D$24:$AD$252,$AE36,J$346))</f>
        <v>0</v>
      </c>
      <c r="K36" s="136" cm="1">
        <f t="array" ref="K36">IF($AE36=0,"",INDEX(MASTER!$D$24:$AD$252,$AE36,K$346))</f>
        <v>0</v>
      </c>
      <c r="L36" s="136" cm="1">
        <f t="array" ref="L36">IF($AE36=0,"",INDEX(MASTER!$D$24:$AD$252,$AE36,L$346))</f>
        <v>0</v>
      </c>
      <c r="M36" s="136" cm="1">
        <f t="array" ref="M36">IF($AE36=0,"",INDEX(MASTER!$D$24:$AD$252,$AE36,M$346))</f>
        <v>0</v>
      </c>
      <c r="N36" s="136" cm="1">
        <f t="array" ref="N36">IF($AE36=0,"",INDEX(MASTER!$D$24:$AD$252,$AE36,N$346))</f>
        <v>0</v>
      </c>
      <c r="O36" s="20" cm="1">
        <f t="array" ref="O36">IF($AE36=0,"",INDEX(MASTER!$D$24:$AD$252,$AE36,O$346))</f>
        <v>0</v>
      </c>
      <c r="P36" s="20" cm="1">
        <f t="array" ref="P36">IF($AE36=0,"",INDEX(MASTER!$D$24:$AD$252,$AE36,P$346))</f>
        <v>0</v>
      </c>
      <c r="Q36" s="20" cm="1">
        <f t="array" ref="Q36">IF($AE36=0,"",INDEX(MASTER!$D$24:$AD$252,$AE36,Q$346))</f>
        <v>160</v>
      </c>
      <c r="R36" s="20" cm="1">
        <f t="array" ref="R36">IF($AE36=0,"",INDEX(MASTER!$D$24:$AD$252,$AE36,R$346))</f>
        <v>0</v>
      </c>
      <c r="S36" s="20" cm="1">
        <f t="array" ref="S36">IF($AE36=0,"",INDEX(MASTER!$D$24:$AD$252,$AE36,S$346))</f>
        <v>0</v>
      </c>
      <c r="T36" s="20" cm="1">
        <f t="array" ref="T36">IF($AE36=0,"",INDEX(MASTER!$D$24:$AD$252,$AE36,T$346))</f>
        <v>0</v>
      </c>
      <c r="U36" s="20" cm="1">
        <f t="array" ref="U36">IF($AE36=0,"",INDEX(MASTER!$D$24:$AD$252,$AE36,U$346))</f>
        <v>0</v>
      </c>
      <c r="V36" s="20" cm="1">
        <f t="array" ref="V36">IF($AE36=0,"",INDEX(MASTER!$D$24:$AD$252,$AE36,V$346))</f>
        <v>0</v>
      </c>
      <c r="W36" s="20" cm="1">
        <f t="array" ref="W36">IF($AE36=0,"",INDEX(MASTER!$D$24:$AD$252,$AE36,W$346))</f>
        <v>0</v>
      </c>
      <c r="X36" s="20" cm="1">
        <f t="array" ref="X36">IF($AE36=0,"",INDEX(MASTER!$D$24:$AD$252,$AE36,X$346))</f>
        <v>0</v>
      </c>
      <c r="Y36" s="20" cm="1">
        <f t="array" ref="Y36">IF($AE36=0,"",INDEX(MASTER!$D$24:$AD$252,$AE36,Y$346))</f>
        <v>0</v>
      </c>
      <c r="Z36" s="20" cm="1">
        <f t="array" ref="Z36">IF($AE36=0,"",INDEX(MASTER!$D$24:$AD$252,$AE36,Z$346))</f>
        <v>0</v>
      </c>
      <c r="AE36" s="3">
        <v>13</v>
      </c>
    </row>
    <row r="37" spans="1:31" ht="12.75" customHeight="1" x14ac:dyDescent="0.2">
      <c r="A37" s="20" cm="1">
        <f t="array" ref="A37">IF($AE37=0,"",INDEX(MASTER!$D$24:$AD$252,$AE37,A$346))</f>
        <v>344</v>
      </c>
      <c r="B37" s="20" t="str" cm="1">
        <f t="array" ref="B37">IF($AE37=0,"",INDEX(MASTER!$D$24:$AD$252,$AE37,B$346))</f>
        <v>CW-3</v>
      </c>
      <c r="C37" s="20" t="str" cm="1">
        <f t="array" ref="C37">IF($AE37=0,"",INDEX(MASTER!$D$24:$AD$252,$AE37,C$346))</f>
        <v>MONROE STREET</v>
      </c>
      <c r="D37" s="169" cm="1">
        <f t="array" ref="D37">IF($AE37=0,"",INDEX(MASTER!$D$24:$AD$252,$AE37,D$346))</f>
        <v>16716</v>
      </c>
      <c r="E37" s="20" t="str" cm="1">
        <f t="array" ref="E37">IF($AE37=0,"",INDEX(MASTER!$D$24:$AD$252,$AE37,E$346))</f>
        <v>TO</v>
      </c>
      <c r="F37" s="169" cm="1">
        <f t="array" ref="F37">IF($AE37=0,"",INDEX(MASTER!$D$24:$AD$252,$AE37,F$346))</f>
        <v>16778</v>
      </c>
      <c r="G37" s="20" t="str" cm="1">
        <f t="array" ref="G37">IF($AE37=0,"",INDEX(MASTER!$D$24:$AD$252,$AE37,G$346))</f>
        <v>RT</v>
      </c>
      <c r="H37" s="68" t="str" cm="1">
        <f t="array" ref="H37">IF($AE37=0,"",INDEX(MASTER!$D$24:$AD$252,$AE37,H$346))</f>
        <v>02/S&gt;2/04</v>
      </c>
      <c r="I37" s="20" cm="1">
        <f t="array" ref="I37">IF($AE37=0,"",INDEX(MASTER!$D$24:$AD$252,$AE37,I$346))</f>
        <v>0</v>
      </c>
      <c r="J37" s="68" cm="1">
        <f t="array" ref="J37">IF($AE37=0,"",INDEX(MASTER!$D$24:$AD$252,$AE37,J$346))</f>
        <v>0</v>
      </c>
      <c r="K37" s="136" cm="1">
        <f t="array" ref="K37">IF($AE37=0,"",INDEX(MASTER!$D$24:$AD$252,$AE37,K$346))</f>
        <v>0</v>
      </c>
      <c r="L37" s="136" cm="1">
        <f t="array" ref="L37">IF($AE37=0,"",INDEX(MASTER!$D$24:$AD$252,$AE37,L$346))</f>
        <v>0</v>
      </c>
      <c r="M37" s="136" cm="1">
        <f t="array" ref="M37">IF($AE37=0,"",INDEX(MASTER!$D$24:$AD$252,$AE37,M$346))</f>
        <v>0</v>
      </c>
      <c r="N37" s="136" cm="1">
        <f t="array" ref="N37">IF($AE37=0,"",INDEX(MASTER!$D$24:$AD$252,$AE37,N$346))</f>
        <v>0</v>
      </c>
      <c r="O37" s="20" cm="1">
        <f t="array" ref="O37">IF($AE37=0,"",INDEX(MASTER!$D$24:$AD$252,$AE37,O$346))</f>
        <v>0</v>
      </c>
      <c r="P37" s="20" cm="1">
        <f t="array" ref="P37">IF($AE37=0,"",INDEX(MASTER!$D$24:$AD$252,$AE37,P$346))</f>
        <v>0</v>
      </c>
      <c r="Q37" s="20" cm="1">
        <f t="array" ref="Q37">IF($AE37=0,"",INDEX(MASTER!$D$24:$AD$252,$AE37,Q$346))</f>
        <v>128</v>
      </c>
      <c r="R37" s="20" cm="1">
        <f t="array" ref="R37">IF($AE37=0,"",INDEX(MASTER!$D$24:$AD$252,$AE37,R$346))</f>
        <v>0</v>
      </c>
      <c r="S37" s="20" cm="1">
        <f t="array" ref="S37">IF($AE37=0,"",INDEX(MASTER!$D$24:$AD$252,$AE37,S$346))</f>
        <v>0</v>
      </c>
      <c r="T37" s="20" cm="1">
        <f t="array" ref="T37">IF($AE37=0,"",INDEX(MASTER!$D$24:$AD$252,$AE37,T$346))</f>
        <v>0</v>
      </c>
      <c r="U37" s="20" cm="1">
        <f t="array" ref="U37">IF($AE37=0,"",INDEX(MASTER!$D$24:$AD$252,$AE37,U$346))</f>
        <v>0</v>
      </c>
      <c r="V37" s="20" cm="1">
        <f t="array" ref="V37">IF($AE37=0,"",INDEX(MASTER!$D$24:$AD$252,$AE37,V$346))</f>
        <v>0</v>
      </c>
      <c r="W37" s="20" cm="1">
        <f t="array" ref="W37">IF($AE37=0,"",INDEX(MASTER!$D$24:$AD$252,$AE37,W$346))</f>
        <v>0</v>
      </c>
      <c r="X37" s="20" cm="1">
        <f t="array" ref="X37">IF($AE37=0,"",INDEX(MASTER!$D$24:$AD$252,$AE37,X$346))</f>
        <v>0</v>
      </c>
      <c r="Y37" s="20" cm="1">
        <f t="array" ref="Y37">IF($AE37=0,"",INDEX(MASTER!$D$24:$AD$252,$AE37,Y$346))</f>
        <v>0</v>
      </c>
      <c r="Z37" s="20" cm="1">
        <f t="array" ref="Z37">IF($AE37=0,"",INDEX(MASTER!$D$24:$AD$252,$AE37,Z$346))</f>
        <v>0</v>
      </c>
      <c r="AE37" s="3">
        <v>14</v>
      </c>
    </row>
    <row r="38" spans="1:31" ht="12.75" customHeight="1" x14ac:dyDescent="0.2">
      <c r="A38" s="20" cm="1">
        <f t="array" ref="A38">IF($AE38=0,"",INDEX(MASTER!$D$24:$AD$252,$AE38,A$346))</f>
        <v>344</v>
      </c>
      <c r="B38" s="20" t="str" cm="1">
        <f t="array" ref="B38">IF($AE38=0,"",INDEX(MASTER!$D$24:$AD$252,$AE38,B$346))</f>
        <v>CW-4</v>
      </c>
      <c r="C38" s="20" t="str" cm="1">
        <f t="array" ref="C38">IF($AE38=0,"",INDEX(MASTER!$D$24:$AD$252,$AE38,C$346))</f>
        <v>MONROE STREET</v>
      </c>
      <c r="D38" s="169" cm="1">
        <f t="array" ref="D38">IF($AE38=0,"",INDEX(MASTER!$D$24:$AD$252,$AE38,D$346))</f>
        <v>16792</v>
      </c>
      <c r="E38" s="20" t="str" cm="1">
        <f t="array" ref="E38">IF($AE38=0,"",INDEX(MASTER!$D$24:$AD$252,$AE38,E$346))</f>
        <v>TO</v>
      </c>
      <c r="F38" s="169" cm="1">
        <f t="array" ref="F38">IF($AE38=0,"",INDEX(MASTER!$D$24:$AD$252,$AE38,F$346))</f>
        <v>16804</v>
      </c>
      <c r="G38" s="20" t="str" cm="1">
        <f t="array" ref="G38">IF($AE38=0,"",INDEX(MASTER!$D$24:$AD$252,$AE38,G$346))</f>
        <v>LT/RT</v>
      </c>
      <c r="H38" s="68" t="str" cm="1">
        <f t="array" ref="H38">IF($AE38=0,"",INDEX(MASTER!$D$24:$AD$252,$AE38,H$346))</f>
        <v>02/S&gt;2/04</v>
      </c>
      <c r="I38" s="20" cm="1">
        <f t="array" ref="I38">IF($AE38=0,"",INDEX(MASTER!$D$24:$AD$252,$AE38,I$346))</f>
        <v>0</v>
      </c>
      <c r="J38" s="68" cm="1">
        <f t="array" ref="J38">IF($AE38=0,"",INDEX(MASTER!$D$24:$AD$252,$AE38,J$346))</f>
        <v>0</v>
      </c>
      <c r="K38" s="136" cm="1">
        <f t="array" ref="K38">IF($AE38=0,"",INDEX(MASTER!$D$24:$AD$252,$AE38,K$346))</f>
        <v>0</v>
      </c>
      <c r="L38" s="136" cm="1">
        <f t="array" ref="L38">IF($AE38=0,"",INDEX(MASTER!$D$24:$AD$252,$AE38,L$346))</f>
        <v>0</v>
      </c>
      <c r="M38" s="136" cm="1">
        <f t="array" ref="M38">IF($AE38=0,"",INDEX(MASTER!$D$24:$AD$252,$AE38,M$346))</f>
        <v>0</v>
      </c>
      <c r="N38" s="136" cm="1">
        <f t="array" ref="N38">IF($AE38=0,"",INDEX(MASTER!$D$24:$AD$252,$AE38,N$346))</f>
        <v>0</v>
      </c>
      <c r="O38" s="20" cm="1">
        <f t="array" ref="O38">IF($AE38=0,"",INDEX(MASTER!$D$24:$AD$252,$AE38,O$346))</f>
        <v>0</v>
      </c>
      <c r="P38" s="20" cm="1">
        <f t="array" ref="P38">IF($AE38=0,"",INDEX(MASTER!$D$24:$AD$252,$AE38,P$346))</f>
        <v>0</v>
      </c>
      <c r="Q38" s="20" cm="1">
        <f t="array" ref="Q38">IF($AE38=0,"",INDEX(MASTER!$D$24:$AD$252,$AE38,Q$346))</f>
        <v>168</v>
      </c>
      <c r="R38" s="20" cm="1">
        <f t="array" ref="R38">IF($AE38=0,"",INDEX(MASTER!$D$24:$AD$252,$AE38,R$346))</f>
        <v>0</v>
      </c>
      <c r="S38" s="20" cm="1">
        <f t="array" ref="S38">IF($AE38=0,"",INDEX(MASTER!$D$24:$AD$252,$AE38,S$346))</f>
        <v>0</v>
      </c>
      <c r="T38" s="20" cm="1">
        <f t="array" ref="T38">IF($AE38=0,"",INDEX(MASTER!$D$24:$AD$252,$AE38,T$346))</f>
        <v>0</v>
      </c>
      <c r="U38" s="20" cm="1">
        <f t="array" ref="U38">IF($AE38=0,"",INDEX(MASTER!$D$24:$AD$252,$AE38,U$346))</f>
        <v>0</v>
      </c>
      <c r="V38" s="20" cm="1">
        <f t="array" ref="V38">IF($AE38=0,"",INDEX(MASTER!$D$24:$AD$252,$AE38,V$346))</f>
        <v>0</v>
      </c>
      <c r="W38" s="20" cm="1">
        <f t="array" ref="W38">IF($AE38=0,"",INDEX(MASTER!$D$24:$AD$252,$AE38,W$346))</f>
        <v>0</v>
      </c>
      <c r="X38" s="20" cm="1">
        <f t="array" ref="X38">IF($AE38=0,"",INDEX(MASTER!$D$24:$AD$252,$AE38,X$346))</f>
        <v>0</v>
      </c>
      <c r="Y38" s="20" cm="1">
        <f t="array" ref="Y38">IF($AE38=0,"",INDEX(MASTER!$D$24:$AD$252,$AE38,Y$346))</f>
        <v>0</v>
      </c>
      <c r="Z38" s="20" cm="1">
        <f t="array" ref="Z38">IF($AE38=0,"",INDEX(MASTER!$D$24:$AD$252,$AE38,Z$346))</f>
        <v>0</v>
      </c>
      <c r="AE38" s="3">
        <v>15</v>
      </c>
    </row>
    <row r="39" spans="1:31" ht="12.75" customHeight="1" x14ac:dyDescent="0.2">
      <c r="A39" s="20" cm="1">
        <f t="array" ref="A39">IF($AE39=0,"",INDEX(MASTER!$D$24:$AD$252,$AE39,A$346))</f>
        <v>344</v>
      </c>
      <c r="B39" s="20" t="str" cm="1">
        <f t="array" ref="B39">IF($AE39=0,"",INDEX(MASTER!$D$24:$AD$252,$AE39,B$346))</f>
        <v>DW-1</v>
      </c>
      <c r="C39" s="20" t="str" cm="1">
        <f t="array" ref="C39">IF($AE39=0,"",INDEX(MASTER!$D$24:$AD$252,$AE39,C$346))</f>
        <v>MONROE STREET</v>
      </c>
      <c r="D39" s="169" cm="1">
        <f t="array" ref="D39">IF($AE39=0,"",INDEX(MASTER!$D$24:$AD$252,$AE39,D$346))</f>
        <v>16301</v>
      </c>
      <c r="E39" s="20" t="str" cm="1">
        <f t="array" ref="E39">IF($AE39=0,"",INDEX(MASTER!$D$24:$AD$252,$AE39,E$346))</f>
        <v>TO</v>
      </c>
      <c r="F39" s="169" cm="1">
        <f t="array" ref="F39">IF($AE39=0,"",INDEX(MASTER!$D$24:$AD$252,$AE39,F$346))</f>
        <v>16386</v>
      </c>
      <c r="G39" s="20" t="str" cm="1">
        <f t="array" ref="G39">IF($AE39=0,"",INDEX(MASTER!$D$24:$AD$252,$AE39,G$346))</f>
        <v>LT/RT</v>
      </c>
      <c r="H39" s="68" t="str" cm="1">
        <f t="array" ref="H39">IF($AE39=0,"",INDEX(MASTER!$D$24:$AD$252,$AE39,H$346))</f>
        <v>02/S&gt;2/04</v>
      </c>
      <c r="I39" s="20" cm="1">
        <f t="array" ref="I39">IF($AE39=0,"",INDEX(MASTER!$D$24:$AD$252,$AE39,I$346))</f>
        <v>0</v>
      </c>
      <c r="J39" s="68" cm="1">
        <f t="array" ref="J39">IF($AE39=0,"",INDEX(MASTER!$D$24:$AD$252,$AE39,J$346))</f>
        <v>0</v>
      </c>
      <c r="K39" s="136" cm="1">
        <f t="array" ref="K39">IF($AE39=0,"",INDEX(MASTER!$D$24:$AD$252,$AE39,K$346))</f>
        <v>0</v>
      </c>
      <c r="L39" s="136" cm="1">
        <f t="array" ref="L39">IF($AE39=0,"",INDEX(MASTER!$D$24:$AD$252,$AE39,L$346))</f>
        <v>0</v>
      </c>
      <c r="M39" s="136" cm="1">
        <f t="array" ref="M39">IF($AE39=0,"",INDEX(MASTER!$D$24:$AD$252,$AE39,M$346))</f>
        <v>0</v>
      </c>
      <c r="N39" s="136" cm="1">
        <f t="array" ref="N39">IF($AE39=0,"",INDEX(MASTER!$D$24:$AD$252,$AE39,N$346))</f>
        <v>0</v>
      </c>
      <c r="O39" s="20" cm="1">
        <f t="array" ref="O39">IF($AE39=0,"",INDEX(MASTER!$D$24:$AD$252,$AE39,O$346))</f>
        <v>0</v>
      </c>
      <c r="P39" s="20" cm="1">
        <f t="array" ref="P39">IF($AE39=0,"",INDEX(MASTER!$D$24:$AD$252,$AE39,P$346))</f>
        <v>0</v>
      </c>
      <c r="Q39" s="20" cm="1">
        <f t="array" ref="Q39">IF($AE39=0,"",INDEX(MASTER!$D$24:$AD$252,$AE39,Q$346))</f>
        <v>0</v>
      </c>
      <c r="R39" s="20" cm="1">
        <f t="array" ref="R39">IF($AE39=0,"",INDEX(MASTER!$D$24:$AD$252,$AE39,R$346))</f>
        <v>0</v>
      </c>
      <c r="S39" s="20" cm="1">
        <f t="array" ref="S39">IF($AE39=0,"",INDEX(MASTER!$D$24:$AD$252,$AE39,S$346))</f>
        <v>0</v>
      </c>
      <c r="T39" s="20" cm="1">
        <f t="array" ref="T39">IF($AE39=0,"",INDEX(MASTER!$D$24:$AD$252,$AE39,T$346))</f>
        <v>0</v>
      </c>
      <c r="U39" s="20" cm="1">
        <f t="array" ref="U39">IF($AE39=0,"",INDEX(MASTER!$D$24:$AD$252,$AE39,U$346))</f>
        <v>0</v>
      </c>
      <c r="V39" s="20" cm="1">
        <f t="array" ref="V39">IF($AE39=0,"",INDEX(MASTER!$D$24:$AD$252,$AE39,V$346))</f>
        <v>100</v>
      </c>
      <c r="W39" s="20" cm="1">
        <f t="array" ref="W39">IF($AE39=0,"",INDEX(MASTER!$D$24:$AD$252,$AE39,W$346))</f>
        <v>0</v>
      </c>
      <c r="X39" s="20" cm="1">
        <f t="array" ref="X39">IF($AE39=0,"",INDEX(MASTER!$D$24:$AD$252,$AE39,X$346))</f>
        <v>0</v>
      </c>
      <c r="Y39" s="20" cm="1">
        <f t="array" ref="Y39">IF($AE39=0,"",INDEX(MASTER!$D$24:$AD$252,$AE39,Y$346))</f>
        <v>0</v>
      </c>
      <c r="Z39" s="20" cm="1">
        <f t="array" ref="Z39">IF($AE39=0,"",INDEX(MASTER!$D$24:$AD$252,$AE39,Z$346))</f>
        <v>0</v>
      </c>
      <c r="AE39" s="3">
        <v>16</v>
      </c>
    </row>
    <row r="40" spans="1:31" ht="12.75" customHeight="1" x14ac:dyDescent="0.2">
      <c r="A40" s="20" cm="1">
        <f t="array" ref="A40">IF($AE40=0,"",INDEX(MASTER!$D$24:$AD$252,$AE40,A$346))</f>
        <v>344</v>
      </c>
      <c r="B40" s="20" t="str" cm="1">
        <f t="array" ref="B40">IF($AE40=0,"",INDEX(MASTER!$D$24:$AD$252,$AE40,B$346))</f>
        <v>DW-2</v>
      </c>
      <c r="C40" s="20" t="str" cm="1">
        <f t="array" ref="C40">IF($AE40=0,"",INDEX(MASTER!$D$24:$AD$252,$AE40,C$346))</f>
        <v>MONROE STREET</v>
      </c>
      <c r="D40" s="169" cm="1">
        <f t="array" ref="D40">IF($AE40=0,"",INDEX(MASTER!$D$24:$AD$252,$AE40,D$346))</f>
        <v>16349</v>
      </c>
      <c r="E40" s="20" t="str" cm="1">
        <f t="array" ref="E40">IF($AE40=0,"",INDEX(MASTER!$D$24:$AD$252,$AE40,E$346))</f>
        <v>TO</v>
      </c>
      <c r="F40" s="169" cm="1">
        <f t="array" ref="F40">IF($AE40=0,"",INDEX(MASTER!$D$24:$AD$252,$AE40,F$346))</f>
        <v>16386</v>
      </c>
      <c r="G40" s="20" t="str" cm="1">
        <f t="array" ref="G40">IF($AE40=0,"",INDEX(MASTER!$D$24:$AD$252,$AE40,G$346))</f>
        <v>RT</v>
      </c>
      <c r="H40" s="68" t="str" cm="1">
        <f t="array" ref="H40">IF($AE40=0,"",INDEX(MASTER!$D$24:$AD$252,$AE40,H$346))</f>
        <v>02/S&gt;2/04</v>
      </c>
      <c r="I40" s="20" cm="1">
        <f t="array" ref="I40">IF($AE40=0,"",INDEX(MASTER!$D$24:$AD$252,$AE40,I$346))</f>
        <v>0</v>
      </c>
      <c r="J40" s="68" cm="1">
        <f t="array" ref="J40">IF($AE40=0,"",INDEX(MASTER!$D$24:$AD$252,$AE40,J$346))</f>
        <v>0</v>
      </c>
      <c r="K40" s="136" cm="1">
        <f t="array" ref="K40">IF($AE40=0,"",INDEX(MASTER!$D$24:$AD$252,$AE40,K$346))</f>
        <v>0</v>
      </c>
      <c r="L40" s="136" cm="1">
        <f t="array" ref="L40">IF($AE40=0,"",INDEX(MASTER!$D$24:$AD$252,$AE40,L$346))</f>
        <v>0</v>
      </c>
      <c r="M40" s="136" cm="1">
        <f t="array" ref="M40">IF($AE40=0,"",INDEX(MASTER!$D$24:$AD$252,$AE40,M$346))</f>
        <v>0</v>
      </c>
      <c r="N40" s="136" cm="1">
        <f t="array" ref="N40">IF($AE40=0,"",INDEX(MASTER!$D$24:$AD$252,$AE40,N$346))</f>
        <v>0</v>
      </c>
      <c r="O40" s="20" cm="1">
        <f t="array" ref="O40">IF($AE40=0,"",INDEX(MASTER!$D$24:$AD$252,$AE40,O$346))</f>
        <v>0</v>
      </c>
      <c r="P40" s="20" cm="1">
        <f t="array" ref="P40">IF($AE40=0,"",INDEX(MASTER!$D$24:$AD$252,$AE40,P$346))</f>
        <v>0</v>
      </c>
      <c r="Q40" s="20" cm="1">
        <f t="array" ref="Q40">IF($AE40=0,"",INDEX(MASTER!$D$24:$AD$252,$AE40,Q$346))</f>
        <v>0</v>
      </c>
      <c r="R40" s="20" cm="1">
        <f t="array" ref="R40">IF($AE40=0,"",INDEX(MASTER!$D$24:$AD$252,$AE40,R$346))</f>
        <v>0</v>
      </c>
      <c r="S40" s="20" cm="1">
        <f t="array" ref="S40">IF($AE40=0,"",INDEX(MASTER!$D$24:$AD$252,$AE40,S$346))</f>
        <v>0</v>
      </c>
      <c r="T40" s="20" cm="1">
        <f t="array" ref="T40">IF($AE40=0,"",INDEX(MASTER!$D$24:$AD$252,$AE40,T$346))</f>
        <v>0</v>
      </c>
      <c r="U40" s="20" cm="1">
        <f t="array" ref="U40">IF($AE40=0,"",INDEX(MASTER!$D$24:$AD$252,$AE40,U$346))</f>
        <v>0</v>
      </c>
      <c r="V40" s="20" cm="1">
        <f t="array" ref="V40">IF($AE40=0,"",INDEX(MASTER!$D$24:$AD$252,$AE40,V$346))</f>
        <v>45</v>
      </c>
      <c r="W40" s="20" cm="1">
        <f t="array" ref="W40">IF($AE40=0,"",INDEX(MASTER!$D$24:$AD$252,$AE40,W$346))</f>
        <v>0</v>
      </c>
      <c r="X40" s="20" cm="1">
        <f t="array" ref="X40">IF($AE40=0,"",INDEX(MASTER!$D$24:$AD$252,$AE40,X$346))</f>
        <v>0</v>
      </c>
      <c r="Y40" s="20" cm="1">
        <f t="array" ref="Y40">IF($AE40=0,"",INDEX(MASTER!$D$24:$AD$252,$AE40,Y$346))</f>
        <v>0</v>
      </c>
      <c r="Z40" s="20" cm="1">
        <f t="array" ref="Z40">IF($AE40=0,"",INDEX(MASTER!$D$24:$AD$252,$AE40,Z$346))</f>
        <v>0</v>
      </c>
      <c r="AE40" s="3">
        <v>17</v>
      </c>
    </row>
    <row r="41" spans="1:31" ht="12.75" customHeight="1" x14ac:dyDescent="0.2">
      <c r="A41" s="20" cm="1">
        <f t="array" ref="A41">IF($AE41=0,"",INDEX(MASTER!$D$24:$AD$252,$AE41,A$346))</f>
        <v>344</v>
      </c>
      <c r="B41" s="20" t="str" cm="1">
        <f t="array" ref="B41">IF($AE41=0,"",INDEX(MASTER!$D$24:$AD$252,$AE41,B$346))</f>
        <v>DW-3</v>
      </c>
      <c r="C41" s="20" t="str" cm="1">
        <f t="array" ref="C41">IF($AE41=0,"",INDEX(MASTER!$D$24:$AD$252,$AE41,C$346))</f>
        <v>MONROE STREET</v>
      </c>
      <c r="D41" s="169" cm="1">
        <f t="array" ref="D41">IF($AE41=0,"",INDEX(MASTER!$D$24:$AD$252,$AE41,D$346))</f>
        <v>16820</v>
      </c>
      <c r="E41" s="20" t="str" cm="1">
        <f t="array" ref="E41">IF($AE41=0,"",INDEX(MASTER!$D$24:$AD$252,$AE41,E$346))</f>
        <v>TO</v>
      </c>
      <c r="F41" s="169" cm="1">
        <f t="array" ref="F41">IF($AE41=0,"",INDEX(MASTER!$D$24:$AD$252,$AE41,F$346))</f>
        <v>16867</v>
      </c>
      <c r="G41" s="20" t="str" cm="1">
        <f t="array" ref="G41">IF($AE41=0,"",INDEX(MASTER!$D$24:$AD$252,$AE41,G$346))</f>
        <v>RT</v>
      </c>
      <c r="H41" s="68" t="str" cm="1">
        <f t="array" ref="H41">IF($AE41=0,"",INDEX(MASTER!$D$24:$AD$252,$AE41,H$346))</f>
        <v>02/S&gt;2/04</v>
      </c>
      <c r="I41" s="20" cm="1">
        <f t="array" ref="I41">IF($AE41=0,"",INDEX(MASTER!$D$24:$AD$252,$AE41,I$346))</f>
        <v>0</v>
      </c>
      <c r="J41" s="68" cm="1">
        <f t="array" ref="J41">IF($AE41=0,"",INDEX(MASTER!$D$24:$AD$252,$AE41,J$346))</f>
        <v>0</v>
      </c>
      <c r="K41" s="136" cm="1">
        <f t="array" ref="K41">IF($AE41=0,"",INDEX(MASTER!$D$24:$AD$252,$AE41,K$346))</f>
        <v>0</v>
      </c>
      <c r="L41" s="136" cm="1">
        <f t="array" ref="L41">IF($AE41=0,"",INDEX(MASTER!$D$24:$AD$252,$AE41,L$346))</f>
        <v>0</v>
      </c>
      <c r="M41" s="136" cm="1">
        <f t="array" ref="M41">IF($AE41=0,"",INDEX(MASTER!$D$24:$AD$252,$AE41,M$346))</f>
        <v>0</v>
      </c>
      <c r="N41" s="136" cm="1">
        <f t="array" ref="N41">IF($AE41=0,"",INDEX(MASTER!$D$24:$AD$252,$AE41,N$346))</f>
        <v>0</v>
      </c>
      <c r="O41" s="20" cm="1">
        <f t="array" ref="O41">IF($AE41=0,"",INDEX(MASTER!$D$24:$AD$252,$AE41,O$346))</f>
        <v>0</v>
      </c>
      <c r="P41" s="20" cm="1">
        <f t="array" ref="P41">IF($AE41=0,"",INDEX(MASTER!$D$24:$AD$252,$AE41,P$346))</f>
        <v>0</v>
      </c>
      <c r="Q41" s="20" cm="1">
        <f t="array" ref="Q41">IF($AE41=0,"",INDEX(MASTER!$D$24:$AD$252,$AE41,Q$346))</f>
        <v>0</v>
      </c>
      <c r="R41" s="20" cm="1">
        <f t="array" ref="R41">IF($AE41=0,"",INDEX(MASTER!$D$24:$AD$252,$AE41,R$346))</f>
        <v>0</v>
      </c>
      <c r="S41" s="20" cm="1">
        <f t="array" ref="S41">IF($AE41=0,"",INDEX(MASTER!$D$24:$AD$252,$AE41,S$346))</f>
        <v>0</v>
      </c>
      <c r="T41" s="20" cm="1">
        <f t="array" ref="T41">IF($AE41=0,"",INDEX(MASTER!$D$24:$AD$252,$AE41,T$346))</f>
        <v>0</v>
      </c>
      <c r="U41" s="20" cm="1">
        <f t="array" ref="U41">IF($AE41=0,"",INDEX(MASTER!$D$24:$AD$252,$AE41,U$346))</f>
        <v>0</v>
      </c>
      <c r="V41" s="20" cm="1">
        <f t="array" ref="V41">IF($AE41=0,"",INDEX(MASTER!$D$24:$AD$252,$AE41,V$346))</f>
        <v>47</v>
      </c>
      <c r="W41" s="20" cm="1">
        <f t="array" ref="W41">IF($AE41=0,"",INDEX(MASTER!$D$24:$AD$252,$AE41,W$346))</f>
        <v>0</v>
      </c>
      <c r="X41" s="20" cm="1">
        <f t="array" ref="X41">IF($AE41=0,"",INDEX(MASTER!$D$24:$AD$252,$AE41,X$346))</f>
        <v>0</v>
      </c>
      <c r="Y41" s="20" cm="1">
        <f t="array" ref="Y41">IF($AE41=0,"",INDEX(MASTER!$D$24:$AD$252,$AE41,Y$346))</f>
        <v>0</v>
      </c>
      <c r="Z41" s="20" cm="1">
        <f t="array" ref="Z41">IF($AE41=0,"",INDEX(MASTER!$D$24:$AD$252,$AE41,Z$346))</f>
        <v>0</v>
      </c>
      <c r="AE41" s="3">
        <v>18</v>
      </c>
    </row>
    <row r="42" spans="1:31" ht="12.75" customHeight="1" x14ac:dyDescent="0.2">
      <c r="A42" s="20" cm="1">
        <f t="array" ref="A42">IF($AE42=0,"",INDEX(MASTER!$D$24:$AD$252,$AE42,A$346))</f>
        <v>344</v>
      </c>
      <c r="B42" s="20" t="str" cm="1">
        <f t="array" ref="B42">IF($AE42=0,"",INDEX(MASTER!$D$24:$AD$252,$AE42,B$346))</f>
        <v>DY-1</v>
      </c>
      <c r="C42" s="20" t="str" cm="1">
        <f t="array" ref="C42">IF($AE42=0,"",INDEX(MASTER!$D$24:$AD$252,$AE42,C$346))</f>
        <v>MONROE STREET</v>
      </c>
      <c r="D42" s="169" cm="1">
        <f t="array" ref="D42">IF($AE42=0,"",INDEX(MASTER!$D$24:$AD$252,$AE42,D$346))</f>
        <v>16235</v>
      </c>
      <c r="E42" s="20" t="str" cm="1">
        <f t="array" ref="E42">IF($AE42=0,"",INDEX(MASTER!$D$24:$AD$252,$AE42,E$346))</f>
        <v>TO</v>
      </c>
      <c r="F42" s="169" cm="1">
        <f t="array" ref="F42">IF($AE42=0,"",INDEX(MASTER!$D$24:$AD$252,$AE42,F$346))</f>
        <v>16316</v>
      </c>
      <c r="G42" s="20" t="str" cm="1">
        <f t="array" ref="G42">IF($AE42=0,"",INDEX(MASTER!$D$24:$AD$252,$AE42,G$346))</f>
        <v>LT</v>
      </c>
      <c r="H42" s="68" t="str" cm="1">
        <f t="array" ref="H42">IF($AE42=0,"",INDEX(MASTER!$D$24:$AD$252,$AE42,H$346))</f>
        <v>02/S&gt;2/04</v>
      </c>
      <c r="I42" s="20" cm="1">
        <f t="array" ref="I42">IF($AE42=0,"",INDEX(MASTER!$D$24:$AD$252,$AE42,I$346))</f>
        <v>0</v>
      </c>
      <c r="J42" s="68" cm="1">
        <f t="array" ref="J42">IF($AE42=0,"",INDEX(MASTER!$D$24:$AD$252,$AE42,J$346))</f>
        <v>0</v>
      </c>
      <c r="K42" s="136" cm="1">
        <f t="array" ref="K42">IF($AE42=0,"",INDEX(MASTER!$D$24:$AD$252,$AE42,K$346))</f>
        <v>0</v>
      </c>
      <c r="L42" s="136" cm="1">
        <f t="array" ref="L42">IF($AE42=0,"",INDEX(MASTER!$D$24:$AD$252,$AE42,L$346))</f>
        <v>0</v>
      </c>
      <c r="M42" s="136" cm="1">
        <f t="array" ref="M42">IF($AE42=0,"",INDEX(MASTER!$D$24:$AD$252,$AE42,M$346))</f>
        <v>0</v>
      </c>
      <c r="N42" s="136" cm="1">
        <f t="array" ref="N42">IF($AE42=0,"",INDEX(MASTER!$D$24:$AD$252,$AE42,N$346))</f>
        <v>0</v>
      </c>
      <c r="O42" s="20" cm="1">
        <f t="array" ref="O42">IF($AE42=0,"",INDEX(MASTER!$D$24:$AD$252,$AE42,O$346))</f>
        <v>0</v>
      </c>
      <c r="P42" s="20" cm="1">
        <f t="array" ref="P42">IF($AE42=0,"",INDEX(MASTER!$D$24:$AD$252,$AE42,P$346))</f>
        <v>0</v>
      </c>
      <c r="Q42" s="20" cm="1">
        <f t="array" ref="Q42">IF($AE42=0,"",INDEX(MASTER!$D$24:$AD$252,$AE42,Q$346))</f>
        <v>0</v>
      </c>
      <c r="R42" s="20" cm="1">
        <f t="array" ref="R42">IF($AE42=0,"",INDEX(MASTER!$D$24:$AD$252,$AE42,R$346))</f>
        <v>0</v>
      </c>
      <c r="S42" s="20" cm="1">
        <f t="array" ref="S42">IF($AE42=0,"",INDEX(MASTER!$D$24:$AD$252,$AE42,S$346))</f>
        <v>0</v>
      </c>
      <c r="T42" s="20" cm="1">
        <f t="array" ref="T42">IF($AE42=0,"",INDEX(MASTER!$D$24:$AD$252,$AE42,T$346))</f>
        <v>0</v>
      </c>
      <c r="U42" s="20" cm="1">
        <f t="array" ref="U42">IF($AE42=0,"",INDEX(MASTER!$D$24:$AD$252,$AE42,U$346))</f>
        <v>0</v>
      </c>
      <c r="V42" s="20" cm="1">
        <f t="array" ref="V42">IF($AE42=0,"",INDEX(MASTER!$D$24:$AD$252,$AE42,V$346))</f>
        <v>0</v>
      </c>
      <c r="W42" s="20" cm="1">
        <f t="array" ref="W42">IF($AE42=0,"",INDEX(MASTER!$D$24:$AD$252,$AE42,W$346))</f>
        <v>93</v>
      </c>
      <c r="X42" s="20" cm="1">
        <f t="array" ref="X42">IF($AE42=0,"",INDEX(MASTER!$D$24:$AD$252,$AE42,X$346))</f>
        <v>0</v>
      </c>
      <c r="Y42" s="20" cm="1">
        <f t="array" ref="Y42">IF($AE42=0,"",INDEX(MASTER!$D$24:$AD$252,$AE42,Y$346))</f>
        <v>0</v>
      </c>
      <c r="Z42" s="20" cm="1">
        <f t="array" ref="Z42">IF($AE42=0,"",INDEX(MASTER!$D$24:$AD$252,$AE42,Z$346))</f>
        <v>0</v>
      </c>
      <c r="AE42" s="3">
        <v>19</v>
      </c>
    </row>
    <row r="43" spans="1:31" ht="12.75" customHeight="1" x14ac:dyDescent="0.2">
      <c r="A43" s="20" cm="1">
        <f t="array" ref="A43">IF($AE43=0,"",INDEX(MASTER!$D$24:$AD$252,$AE43,A$346))</f>
        <v>344</v>
      </c>
      <c r="B43" s="20" t="str" cm="1">
        <f t="array" ref="B43">IF($AE43=0,"",INDEX(MASTER!$D$24:$AD$252,$AE43,B$346))</f>
        <v>DY-2</v>
      </c>
      <c r="C43" s="20" t="str" cm="1">
        <f t="array" ref="C43">IF($AE43=0,"",INDEX(MASTER!$D$24:$AD$252,$AE43,C$346))</f>
        <v>MONROE STREET</v>
      </c>
      <c r="D43" s="169" cm="1">
        <f t="array" ref="D43">IF($AE43=0,"",INDEX(MASTER!$D$24:$AD$252,$AE43,D$346))</f>
        <v>16315</v>
      </c>
      <c r="E43" s="20" t="str" cm="1">
        <f t="array" ref="E43">IF($AE43=0,"",INDEX(MASTER!$D$24:$AD$252,$AE43,E$346))</f>
        <v>TO</v>
      </c>
      <c r="F43" s="169" cm="1">
        <f t="array" ref="F43">IF($AE43=0,"",INDEX(MASTER!$D$24:$AD$252,$AE43,F$346))</f>
        <v>16386</v>
      </c>
      <c r="G43" s="20" t="str" cm="1">
        <f t="array" ref="G43">IF($AE43=0,"",INDEX(MASTER!$D$24:$AD$252,$AE43,G$346))</f>
        <v>RT</v>
      </c>
      <c r="H43" s="68" t="str" cm="1">
        <f t="array" ref="H43">IF($AE43=0,"",INDEX(MASTER!$D$24:$AD$252,$AE43,H$346))</f>
        <v>02/S&gt;2/04</v>
      </c>
      <c r="I43" s="20" cm="1">
        <f t="array" ref="I43">IF($AE43=0,"",INDEX(MASTER!$D$24:$AD$252,$AE43,I$346))</f>
        <v>0</v>
      </c>
      <c r="J43" s="68" cm="1">
        <f t="array" ref="J43">IF($AE43=0,"",INDEX(MASTER!$D$24:$AD$252,$AE43,J$346))</f>
        <v>0</v>
      </c>
      <c r="K43" s="136" cm="1">
        <f t="array" ref="K43">IF($AE43=0,"",INDEX(MASTER!$D$24:$AD$252,$AE43,K$346))</f>
        <v>0</v>
      </c>
      <c r="L43" s="136" cm="1">
        <f t="array" ref="L43">IF($AE43=0,"",INDEX(MASTER!$D$24:$AD$252,$AE43,L$346))</f>
        <v>0</v>
      </c>
      <c r="M43" s="136" cm="1">
        <f t="array" ref="M43">IF($AE43=0,"",INDEX(MASTER!$D$24:$AD$252,$AE43,M$346))</f>
        <v>0</v>
      </c>
      <c r="N43" s="136" cm="1">
        <f t="array" ref="N43">IF($AE43=0,"",INDEX(MASTER!$D$24:$AD$252,$AE43,N$346))</f>
        <v>0</v>
      </c>
      <c r="O43" s="20" cm="1">
        <f t="array" ref="O43">IF($AE43=0,"",INDEX(MASTER!$D$24:$AD$252,$AE43,O$346))</f>
        <v>0</v>
      </c>
      <c r="P43" s="20" cm="1">
        <f t="array" ref="P43">IF($AE43=0,"",INDEX(MASTER!$D$24:$AD$252,$AE43,P$346))</f>
        <v>0</v>
      </c>
      <c r="Q43" s="20" cm="1">
        <f t="array" ref="Q43">IF($AE43=0,"",INDEX(MASTER!$D$24:$AD$252,$AE43,Q$346))</f>
        <v>0</v>
      </c>
      <c r="R43" s="20" cm="1">
        <f t="array" ref="R43">IF($AE43=0,"",INDEX(MASTER!$D$24:$AD$252,$AE43,R$346))</f>
        <v>0</v>
      </c>
      <c r="S43" s="20" cm="1">
        <f t="array" ref="S43">IF($AE43=0,"",INDEX(MASTER!$D$24:$AD$252,$AE43,S$346))</f>
        <v>0</v>
      </c>
      <c r="T43" s="20" cm="1">
        <f t="array" ref="T43">IF($AE43=0,"",INDEX(MASTER!$D$24:$AD$252,$AE43,T$346))</f>
        <v>0</v>
      </c>
      <c r="U43" s="20" cm="1">
        <f t="array" ref="U43">IF($AE43=0,"",INDEX(MASTER!$D$24:$AD$252,$AE43,U$346))</f>
        <v>0</v>
      </c>
      <c r="V43" s="20" cm="1">
        <f t="array" ref="V43">IF($AE43=0,"",INDEX(MASTER!$D$24:$AD$252,$AE43,V$346))</f>
        <v>0</v>
      </c>
      <c r="W43" s="20" cm="1">
        <f t="array" ref="W43">IF($AE43=0,"",INDEX(MASTER!$D$24:$AD$252,$AE43,W$346))</f>
        <v>81</v>
      </c>
      <c r="X43" s="20" cm="1">
        <f t="array" ref="X43">IF($AE43=0,"",INDEX(MASTER!$D$24:$AD$252,$AE43,X$346))</f>
        <v>0</v>
      </c>
      <c r="Y43" s="20" cm="1">
        <f t="array" ref="Y43">IF($AE43=0,"",INDEX(MASTER!$D$24:$AD$252,$AE43,Y$346))</f>
        <v>0</v>
      </c>
      <c r="Z43" s="20" cm="1">
        <f t="array" ref="Z43">IF($AE43=0,"",INDEX(MASTER!$D$24:$AD$252,$AE43,Z$346))</f>
        <v>0</v>
      </c>
      <c r="AE43" s="3">
        <v>20</v>
      </c>
    </row>
    <row r="44" spans="1:31" ht="12.75" customHeight="1" x14ac:dyDescent="0.2">
      <c r="A44" s="20" cm="1">
        <f t="array" ref="A44">IF($AE44=0,"",INDEX(MASTER!$D$24:$AD$252,$AE44,A$346))</f>
        <v>344</v>
      </c>
      <c r="B44" s="20" t="str" cm="1">
        <f t="array" ref="B44">IF($AE44=0,"",INDEX(MASTER!$D$24:$AD$252,$AE44,B$346))</f>
        <v>ELW-1</v>
      </c>
      <c r="C44" s="20" t="str" cm="1">
        <f t="array" ref="C44">IF($AE44=0,"",INDEX(MASTER!$D$24:$AD$252,$AE44,C$346))</f>
        <v>MONROE STREET</v>
      </c>
      <c r="D44" s="169" cm="1">
        <f t="array" ref="D44">IF($AE44=0,"",INDEX(MASTER!$D$24:$AD$252,$AE44,D$346))</f>
        <v>16386</v>
      </c>
      <c r="E44" s="20" t="str" cm="1">
        <f t="array" ref="E44">IF($AE44=0,"",INDEX(MASTER!$D$24:$AD$252,$AE44,E$346))</f>
        <v>TO</v>
      </c>
      <c r="F44" s="169" cm="1">
        <f t="array" ref="F44">IF($AE44=0,"",INDEX(MASTER!$D$24:$AD$252,$AE44,F$346))</f>
        <v>16694</v>
      </c>
      <c r="G44" s="20" t="str" cm="1">
        <f t="array" ref="G44">IF($AE44=0,"",INDEX(MASTER!$D$24:$AD$252,$AE44,G$346))</f>
        <v>LT</v>
      </c>
      <c r="H44" s="68" t="str" cm="1">
        <f t="array" ref="H44">IF($AE44=0,"",INDEX(MASTER!$D$24:$AD$252,$AE44,H$346))</f>
        <v>02/S&gt;2/04</v>
      </c>
      <c r="I44" s="20" cm="1">
        <f t="array" ref="I44">IF($AE44=0,"",INDEX(MASTER!$D$24:$AD$252,$AE44,I$346))</f>
        <v>8</v>
      </c>
      <c r="J44" s="68" cm="1">
        <f t="array" ref="J44">IF($AE44=0,"",INDEX(MASTER!$D$24:$AD$252,$AE44,J$346))</f>
        <v>0</v>
      </c>
      <c r="K44" s="136" cm="1">
        <f t="array" ref="K44">IF($AE44=0,"",INDEX(MASTER!$D$24:$AD$252,$AE44,K$346))</f>
        <v>0.06</v>
      </c>
      <c r="L44" s="136" cm="1">
        <f t="array" ref="L44">IF($AE44=0,"",INDEX(MASTER!$D$24:$AD$252,$AE44,L$346))</f>
        <v>0</v>
      </c>
      <c r="M44" s="136" cm="1">
        <f t="array" ref="M44">IF($AE44=0,"",INDEX(MASTER!$D$24:$AD$252,$AE44,M$346))</f>
        <v>0</v>
      </c>
      <c r="N44" s="136" cm="1">
        <f t="array" ref="N44">IF($AE44=0,"",INDEX(MASTER!$D$24:$AD$252,$AE44,N$346))</f>
        <v>0</v>
      </c>
      <c r="O44" s="20" cm="1">
        <f t="array" ref="O44">IF($AE44=0,"",INDEX(MASTER!$D$24:$AD$252,$AE44,O$346))</f>
        <v>0</v>
      </c>
      <c r="P44" s="20" cm="1">
        <f t="array" ref="P44">IF($AE44=0,"",INDEX(MASTER!$D$24:$AD$252,$AE44,P$346))</f>
        <v>0</v>
      </c>
      <c r="Q44" s="20" cm="1">
        <f t="array" ref="Q44">IF($AE44=0,"",INDEX(MASTER!$D$24:$AD$252,$AE44,Q$346))</f>
        <v>0</v>
      </c>
      <c r="R44" s="20" cm="1">
        <f t="array" ref="R44">IF($AE44=0,"",INDEX(MASTER!$D$24:$AD$252,$AE44,R$346))</f>
        <v>0</v>
      </c>
      <c r="S44" s="20" cm="1">
        <f t="array" ref="S44">IF($AE44=0,"",INDEX(MASTER!$D$24:$AD$252,$AE44,S$346))</f>
        <v>0</v>
      </c>
      <c r="T44" s="20" cm="1">
        <f t="array" ref="T44">IF($AE44=0,"",INDEX(MASTER!$D$24:$AD$252,$AE44,T$346))</f>
        <v>0</v>
      </c>
      <c r="U44" s="20" cm="1">
        <f t="array" ref="U44">IF($AE44=0,"",INDEX(MASTER!$D$24:$AD$252,$AE44,U$346))</f>
        <v>0</v>
      </c>
      <c r="V44" s="20" cm="1">
        <f t="array" ref="V44">IF($AE44=0,"",INDEX(MASTER!$D$24:$AD$252,$AE44,V$346))</f>
        <v>0</v>
      </c>
      <c r="W44" s="20" cm="1">
        <f t="array" ref="W44">IF($AE44=0,"",INDEX(MASTER!$D$24:$AD$252,$AE44,W$346))</f>
        <v>0</v>
      </c>
      <c r="X44" s="20" cm="1">
        <f t="array" ref="X44">IF($AE44=0,"",INDEX(MASTER!$D$24:$AD$252,$AE44,X$346))</f>
        <v>0</v>
      </c>
      <c r="Y44" s="20" cm="1">
        <f t="array" ref="Y44">IF($AE44=0,"",INDEX(MASTER!$D$24:$AD$252,$AE44,Y$346))</f>
        <v>0</v>
      </c>
      <c r="Z44" s="20" cm="1">
        <f t="array" ref="Z44">IF($AE44=0,"",INDEX(MASTER!$D$24:$AD$252,$AE44,Z$346))</f>
        <v>0</v>
      </c>
      <c r="AE44" s="3">
        <v>21</v>
      </c>
    </row>
    <row r="45" spans="1:31" ht="12.75" customHeight="1" x14ac:dyDescent="0.2">
      <c r="A45" s="20" cm="1">
        <f t="array" ref="A45">IF($AE45=0,"",INDEX(MASTER!$D$24:$AD$252,$AE45,A$346))</f>
        <v>344</v>
      </c>
      <c r="B45" s="20" t="str" cm="1">
        <f t="array" ref="B45">IF($AE45=0,"",INDEX(MASTER!$D$24:$AD$252,$AE45,B$346))</f>
        <v>ELW-2</v>
      </c>
      <c r="C45" s="20" t="str" cm="1">
        <f t="array" ref="C45">IF($AE45=0,"",INDEX(MASTER!$D$24:$AD$252,$AE45,C$346))</f>
        <v>MONROE STREET</v>
      </c>
      <c r="D45" s="169" cm="1">
        <f t="array" ref="D45">IF($AE45=0,"",INDEX(MASTER!$D$24:$AD$252,$AE45,D$346))</f>
        <v>16405</v>
      </c>
      <c r="E45" s="20" t="str" cm="1">
        <f t="array" ref="E45">IF($AE45=0,"",INDEX(MASTER!$D$24:$AD$252,$AE45,E$346))</f>
        <v>TO</v>
      </c>
      <c r="F45" s="169" cm="1">
        <f t="array" ref="F45">IF($AE45=0,"",INDEX(MASTER!$D$24:$AD$252,$AE45,F$346))</f>
        <v>16694</v>
      </c>
      <c r="G45" s="20" t="str" cm="1">
        <f t="array" ref="G45">IF($AE45=0,"",INDEX(MASTER!$D$24:$AD$252,$AE45,G$346))</f>
        <v>RT</v>
      </c>
      <c r="H45" s="68" t="str" cm="1">
        <f t="array" ref="H45">IF($AE45=0,"",INDEX(MASTER!$D$24:$AD$252,$AE45,H$346))</f>
        <v>02/S&gt;2/04</v>
      </c>
      <c r="I45" s="20" cm="1">
        <f t="array" ref="I45">IF($AE45=0,"",INDEX(MASTER!$D$24:$AD$252,$AE45,I$346))</f>
        <v>8</v>
      </c>
      <c r="J45" s="68" cm="1">
        <f t="array" ref="J45">IF($AE45=0,"",INDEX(MASTER!$D$24:$AD$252,$AE45,J$346))</f>
        <v>0</v>
      </c>
      <c r="K45" s="136" cm="1">
        <f t="array" ref="K45">IF($AE45=0,"",INDEX(MASTER!$D$24:$AD$252,$AE45,K$346))</f>
        <v>0.06</v>
      </c>
      <c r="L45" s="136" cm="1">
        <f t="array" ref="L45">IF($AE45=0,"",INDEX(MASTER!$D$24:$AD$252,$AE45,L$346))</f>
        <v>0</v>
      </c>
      <c r="M45" s="136" cm="1">
        <f t="array" ref="M45">IF($AE45=0,"",INDEX(MASTER!$D$24:$AD$252,$AE45,M$346))</f>
        <v>0</v>
      </c>
      <c r="N45" s="136" cm="1">
        <f t="array" ref="N45">IF($AE45=0,"",INDEX(MASTER!$D$24:$AD$252,$AE45,N$346))</f>
        <v>0</v>
      </c>
      <c r="O45" s="20" cm="1">
        <f t="array" ref="O45">IF($AE45=0,"",INDEX(MASTER!$D$24:$AD$252,$AE45,O$346))</f>
        <v>0</v>
      </c>
      <c r="P45" s="20" cm="1">
        <f t="array" ref="P45">IF($AE45=0,"",INDEX(MASTER!$D$24:$AD$252,$AE45,P$346))</f>
        <v>0</v>
      </c>
      <c r="Q45" s="20" cm="1">
        <f t="array" ref="Q45">IF($AE45=0,"",INDEX(MASTER!$D$24:$AD$252,$AE45,Q$346))</f>
        <v>0</v>
      </c>
      <c r="R45" s="20" cm="1">
        <f t="array" ref="R45">IF($AE45=0,"",INDEX(MASTER!$D$24:$AD$252,$AE45,R$346))</f>
        <v>0</v>
      </c>
      <c r="S45" s="20" cm="1">
        <f t="array" ref="S45">IF($AE45=0,"",INDEX(MASTER!$D$24:$AD$252,$AE45,S$346))</f>
        <v>0</v>
      </c>
      <c r="T45" s="20" cm="1">
        <f t="array" ref="T45">IF($AE45=0,"",INDEX(MASTER!$D$24:$AD$252,$AE45,T$346))</f>
        <v>0</v>
      </c>
      <c r="U45" s="20" cm="1">
        <f t="array" ref="U45">IF($AE45=0,"",INDEX(MASTER!$D$24:$AD$252,$AE45,U$346))</f>
        <v>0</v>
      </c>
      <c r="V45" s="20" cm="1">
        <f t="array" ref="V45">IF($AE45=0,"",INDEX(MASTER!$D$24:$AD$252,$AE45,V$346))</f>
        <v>0</v>
      </c>
      <c r="W45" s="20" cm="1">
        <f t="array" ref="W45">IF($AE45=0,"",INDEX(MASTER!$D$24:$AD$252,$AE45,W$346))</f>
        <v>0</v>
      </c>
      <c r="X45" s="20" cm="1">
        <f t="array" ref="X45">IF($AE45=0,"",INDEX(MASTER!$D$24:$AD$252,$AE45,X$346))</f>
        <v>0</v>
      </c>
      <c r="Y45" s="20" cm="1">
        <f t="array" ref="Y45">IF($AE45=0,"",INDEX(MASTER!$D$24:$AD$252,$AE45,Y$346))</f>
        <v>0</v>
      </c>
      <c r="Z45" s="20" cm="1">
        <f t="array" ref="Z45">IF($AE45=0,"",INDEX(MASTER!$D$24:$AD$252,$AE45,Z$346))</f>
        <v>0</v>
      </c>
      <c r="AE45" s="3">
        <v>22</v>
      </c>
    </row>
    <row r="46" spans="1:31" ht="12.75" customHeight="1" x14ac:dyDescent="0.2">
      <c r="A46" s="20" cm="1">
        <f t="array" ref="A46">IF($AE46=0,"",INDEX(MASTER!$D$24:$AD$252,$AE46,A$346))</f>
        <v>344</v>
      </c>
      <c r="B46" s="20" t="str" cm="1">
        <f t="array" ref="B46">IF($AE46=0,"",INDEX(MASTER!$D$24:$AD$252,$AE46,B$346))</f>
        <v>ELW-3</v>
      </c>
      <c r="C46" s="20" t="str" cm="1">
        <f t="array" ref="C46">IF($AE46=0,"",INDEX(MASTER!$D$24:$AD$252,$AE46,C$346))</f>
        <v>MONROE STREET</v>
      </c>
      <c r="D46" s="169" cm="1">
        <f t="array" ref="D46">IF($AE46=0,"",INDEX(MASTER!$D$24:$AD$252,$AE46,D$346))</f>
        <v>16820</v>
      </c>
      <c r="E46" s="20" t="str" cm="1">
        <f t="array" ref="E46">IF($AE46=0,"",INDEX(MASTER!$D$24:$AD$252,$AE46,E$346))</f>
        <v>TO</v>
      </c>
      <c r="F46" s="169" cm="1">
        <f t="array" ref="F46">IF($AE46=0,"",INDEX(MASTER!$D$24:$AD$252,$AE46,F$346))</f>
        <v>17545</v>
      </c>
      <c r="G46" s="20" t="str" cm="1">
        <f t="array" ref="G46">IF($AE46=0,"",INDEX(MASTER!$D$24:$AD$252,$AE46,G$346))</f>
        <v>LT</v>
      </c>
      <c r="H46" s="68" t="str" cm="1">
        <f t="array" ref="H46">IF($AE46=0,"",INDEX(MASTER!$D$24:$AD$252,$AE46,H$346))</f>
        <v>02/S&gt;2/04</v>
      </c>
      <c r="I46" s="20" cm="1">
        <f t="array" ref="I46">IF($AE46=0,"",INDEX(MASTER!$D$24:$AD$252,$AE46,I$346))</f>
        <v>16</v>
      </c>
      <c r="J46" s="68" cm="1">
        <f t="array" ref="J46">IF($AE46=0,"",INDEX(MASTER!$D$24:$AD$252,$AE46,J$346))</f>
        <v>0</v>
      </c>
      <c r="K46" s="136" cm="1">
        <f t="array" ref="K46">IF($AE46=0,"",INDEX(MASTER!$D$24:$AD$252,$AE46,K$346))</f>
        <v>0.14000000000000001</v>
      </c>
      <c r="L46" s="136" cm="1">
        <f t="array" ref="L46">IF($AE46=0,"",INDEX(MASTER!$D$24:$AD$252,$AE46,L$346))</f>
        <v>0</v>
      </c>
      <c r="M46" s="136" cm="1">
        <f t="array" ref="M46">IF($AE46=0,"",INDEX(MASTER!$D$24:$AD$252,$AE46,M$346))</f>
        <v>0</v>
      </c>
      <c r="N46" s="136" cm="1">
        <f t="array" ref="N46">IF($AE46=0,"",INDEX(MASTER!$D$24:$AD$252,$AE46,N$346))</f>
        <v>0</v>
      </c>
      <c r="O46" s="20" cm="1">
        <f t="array" ref="O46">IF($AE46=0,"",INDEX(MASTER!$D$24:$AD$252,$AE46,O$346))</f>
        <v>0</v>
      </c>
      <c r="P46" s="20" cm="1">
        <f t="array" ref="P46">IF($AE46=0,"",INDEX(MASTER!$D$24:$AD$252,$AE46,P$346))</f>
        <v>0</v>
      </c>
      <c r="Q46" s="20" cm="1">
        <f t="array" ref="Q46">IF($AE46=0,"",INDEX(MASTER!$D$24:$AD$252,$AE46,Q$346))</f>
        <v>0</v>
      </c>
      <c r="R46" s="20" cm="1">
        <f t="array" ref="R46">IF($AE46=0,"",INDEX(MASTER!$D$24:$AD$252,$AE46,R$346))</f>
        <v>0</v>
      </c>
      <c r="S46" s="20" cm="1">
        <f t="array" ref="S46">IF($AE46=0,"",INDEX(MASTER!$D$24:$AD$252,$AE46,S$346))</f>
        <v>0</v>
      </c>
      <c r="T46" s="20" cm="1">
        <f t="array" ref="T46">IF($AE46=0,"",INDEX(MASTER!$D$24:$AD$252,$AE46,T$346))</f>
        <v>0</v>
      </c>
      <c r="U46" s="20" cm="1">
        <f t="array" ref="U46">IF($AE46=0,"",INDEX(MASTER!$D$24:$AD$252,$AE46,U$346))</f>
        <v>0</v>
      </c>
      <c r="V46" s="20" cm="1">
        <f t="array" ref="V46">IF($AE46=0,"",INDEX(MASTER!$D$24:$AD$252,$AE46,V$346))</f>
        <v>0</v>
      </c>
      <c r="W46" s="20" cm="1">
        <f t="array" ref="W46">IF($AE46=0,"",INDEX(MASTER!$D$24:$AD$252,$AE46,W$346))</f>
        <v>0</v>
      </c>
      <c r="X46" s="20" cm="1">
        <f t="array" ref="X46">IF($AE46=0,"",INDEX(MASTER!$D$24:$AD$252,$AE46,X$346))</f>
        <v>0</v>
      </c>
      <c r="Y46" s="20" cm="1">
        <f t="array" ref="Y46">IF($AE46=0,"",INDEX(MASTER!$D$24:$AD$252,$AE46,Y$346))</f>
        <v>0</v>
      </c>
      <c r="Z46" s="20" cm="1">
        <f t="array" ref="Z46">IF($AE46=0,"",INDEX(MASTER!$D$24:$AD$252,$AE46,Z$346))</f>
        <v>0</v>
      </c>
      <c r="AE46" s="3">
        <v>23</v>
      </c>
    </row>
    <row r="47" spans="1:31" ht="12.75" customHeight="1" x14ac:dyDescent="0.2">
      <c r="A47" s="20" cm="1">
        <f t="array" ref="A47">IF($AE47=0,"",INDEX(MASTER!$D$24:$AD$252,$AE47,A$346))</f>
        <v>344</v>
      </c>
      <c r="B47" s="20" t="str" cm="1">
        <f t="array" ref="B47">IF($AE47=0,"",INDEX(MASTER!$D$24:$AD$252,$AE47,B$346))</f>
        <v>ELW-4</v>
      </c>
      <c r="C47" s="20" t="str" cm="1">
        <f t="array" ref="C47">IF($AE47=0,"",INDEX(MASTER!$D$24:$AD$252,$AE47,C$346))</f>
        <v>MONROE STREET</v>
      </c>
      <c r="D47" s="169" cm="1">
        <f t="array" ref="D47">IF($AE47=0,"",INDEX(MASTER!$D$24:$AD$252,$AE47,D$346))</f>
        <v>16867</v>
      </c>
      <c r="E47" s="20" t="str" cm="1">
        <f t="array" ref="E47">IF($AE47=0,"",INDEX(MASTER!$D$24:$AD$252,$AE47,E$346))</f>
        <v>TO</v>
      </c>
      <c r="F47" s="169" cm="1">
        <f t="array" ref="F47">IF($AE47=0,"",INDEX(MASTER!$D$24:$AD$252,$AE47,F$346))</f>
        <v>17435</v>
      </c>
      <c r="G47" s="20" t="str" cm="1">
        <f t="array" ref="G47">IF($AE47=0,"",INDEX(MASTER!$D$24:$AD$252,$AE47,G$346))</f>
        <v>RT</v>
      </c>
      <c r="H47" s="68" t="str" cm="1">
        <f t="array" ref="H47">IF($AE47=0,"",INDEX(MASTER!$D$24:$AD$252,$AE47,H$346))</f>
        <v>02/S&gt;2/04</v>
      </c>
      <c r="I47" s="20" cm="1">
        <f t="array" ref="I47">IF($AE47=0,"",INDEX(MASTER!$D$24:$AD$252,$AE47,I$346))</f>
        <v>0</v>
      </c>
      <c r="J47" s="68" cm="1">
        <f t="array" ref="J47">IF($AE47=0,"",INDEX(MASTER!$D$24:$AD$252,$AE47,J$346))</f>
        <v>0</v>
      </c>
      <c r="K47" s="136" cm="1">
        <f t="array" ref="K47">IF($AE47=0,"",INDEX(MASTER!$D$24:$AD$252,$AE47,K$346))</f>
        <v>0.14000000000000001</v>
      </c>
      <c r="L47" s="136" cm="1">
        <f t="array" ref="L47">IF($AE47=0,"",INDEX(MASTER!$D$24:$AD$252,$AE47,L$346))</f>
        <v>0</v>
      </c>
      <c r="M47" s="136" cm="1">
        <f t="array" ref="M47">IF($AE47=0,"",INDEX(MASTER!$D$24:$AD$252,$AE47,M$346))</f>
        <v>0</v>
      </c>
      <c r="N47" s="136" cm="1">
        <f t="array" ref="N47">IF($AE47=0,"",INDEX(MASTER!$D$24:$AD$252,$AE47,N$346))</f>
        <v>0</v>
      </c>
      <c r="O47" s="20" cm="1">
        <f t="array" ref="O47">IF($AE47=0,"",INDEX(MASTER!$D$24:$AD$252,$AE47,O$346))</f>
        <v>0</v>
      </c>
      <c r="P47" s="20" cm="1">
        <f t="array" ref="P47">IF($AE47=0,"",INDEX(MASTER!$D$24:$AD$252,$AE47,P$346))</f>
        <v>0</v>
      </c>
      <c r="Q47" s="20" cm="1">
        <f t="array" ref="Q47">IF($AE47=0,"",INDEX(MASTER!$D$24:$AD$252,$AE47,Q$346))</f>
        <v>0</v>
      </c>
      <c r="R47" s="20" cm="1">
        <f t="array" ref="R47">IF($AE47=0,"",INDEX(MASTER!$D$24:$AD$252,$AE47,R$346))</f>
        <v>0</v>
      </c>
      <c r="S47" s="20" cm="1">
        <f t="array" ref="S47">IF($AE47=0,"",INDEX(MASTER!$D$24:$AD$252,$AE47,S$346))</f>
        <v>0</v>
      </c>
      <c r="T47" s="20" cm="1">
        <f t="array" ref="T47">IF($AE47=0,"",INDEX(MASTER!$D$24:$AD$252,$AE47,T$346))</f>
        <v>0</v>
      </c>
      <c r="U47" s="20" cm="1">
        <f t="array" ref="U47">IF($AE47=0,"",INDEX(MASTER!$D$24:$AD$252,$AE47,U$346))</f>
        <v>0</v>
      </c>
      <c r="V47" s="20" cm="1">
        <f t="array" ref="V47">IF($AE47=0,"",INDEX(MASTER!$D$24:$AD$252,$AE47,V$346))</f>
        <v>0</v>
      </c>
      <c r="W47" s="20" cm="1">
        <f t="array" ref="W47">IF($AE47=0,"",INDEX(MASTER!$D$24:$AD$252,$AE47,W$346))</f>
        <v>0</v>
      </c>
      <c r="X47" s="20" cm="1">
        <f t="array" ref="X47">IF($AE47=0,"",INDEX(MASTER!$D$24:$AD$252,$AE47,X$346))</f>
        <v>0</v>
      </c>
      <c r="Y47" s="20" cm="1">
        <f t="array" ref="Y47">IF($AE47=0,"",INDEX(MASTER!$D$24:$AD$252,$AE47,Y$346))</f>
        <v>0</v>
      </c>
      <c r="Z47" s="20" cm="1">
        <f t="array" ref="Z47">IF($AE47=0,"",INDEX(MASTER!$D$24:$AD$252,$AE47,Z$346))</f>
        <v>0</v>
      </c>
      <c r="AE47" s="3">
        <v>24</v>
      </c>
    </row>
    <row r="48" spans="1:31" ht="12.75" customHeight="1" x14ac:dyDescent="0.2">
      <c r="A48" s="20" cm="1">
        <f t="array" ref="A48">IF($AE48=0,"",INDEX(MASTER!$D$24:$AD$252,$AE48,A$346))</f>
        <v>344</v>
      </c>
      <c r="B48" s="20" t="str" cm="1">
        <f t="array" ref="B48">IF($AE48=0,"",INDEX(MASTER!$D$24:$AD$252,$AE48,B$346))</f>
        <v>LL-1</v>
      </c>
      <c r="C48" s="20" t="str" cm="1">
        <f t="array" ref="C48">IF($AE48=0,"",INDEX(MASTER!$D$24:$AD$252,$AE48,C$346))</f>
        <v>MONROE STREET</v>
      </c>
      <c r="D48" s="169" cm="1">
        <f t="array" ref="D48">IF($AE48=0,"",INDEX(MASTER!$D$24:$AD$252,$AE48,D$346))</f>
        <v>16050</v>
      </c>
      <c r="E48" s="20" t="str" cm="1">
        <f t="array" ref="E48">IF($AE48=0,"",INDEX(MASTER!$D$24:$AD$252,$AE48,E$346))</f>
        <v>TO</v>
      </c>
      <c r="F48" s="169" cm="1">
        <f t="array" ref="F48">IF($AE48=0,"",INDEX(MASTER!$D$24:$AD$252,$AE48,F$346))</f>
        <v>16235</v>
      </c>
      <c r="G48" s="20" t="str" cm="1">
        <f t="array" ref="G48">IF($AE48=0,"",INDEX(MASTER!$D$24:$AD$252,$AE48,G$346))</f>
        <v>LT</v>
      </c>
      <c r="H48" s="68" t="str" cm="1">
        <f t="array" ref="H48">IF($AE48=0,"",INDEX(MASTER!$D$24:$AD$252,$AE48,H$346))</f>
        <v>02/S&gt;2/04</v>
      </c>
      <c r="I48" s="20" cm="1">
        <f t="array" ref="I48">IF($AE48=0,"",INDEX(MASTER!$D$24:$AD$252,$AE48,I$346))</f>
        <v>5</v>
      </c>
      <c r="J48" s="68" cm="1">
        <f t="array" ref="J48">IF($AE48=0,"",INDEX(MASTER!$D$24:$AD$252,$AE48,J$346))</f>
        <v>0</v>
      </c>
      <c r="K48" s="136" cm="1">
        <f t="array" ref="K48">IF($AE48=0,"",INDEX(MASTER!$D$24:$AD$252,$AE48,K$346))</f>
        <v>0</v>
      </c>
      <c r="L48" s="136" cm="1">
        <f t="array" ref="L48">IF($AE48=0,"",INDEX(MASTER!$D$24:$AD$252,$AE48,L$346))</f>
        <v>0</v>
      </c>
      <c r="M48" s="136" cm="1">
        <f t="array" ref="M48">IF($AE48=0,"",INDEX(MASTER!$D$24:$AD$252,$AE48,M$346))</f>
        <v>0.04</v>
      </c>
      <c r="N48" s="136" cm="1">
        <f t="array" ref="N48">IF($AE48=0,"",INDEX(MASTER!$D$24:$AD$252,$AE48,N$346))</f>
        <v>0</v>
      </c>
      <c r="O48" s="20" cm="1">
        <f t="array" ref="O48">IF($AE48=0,"",INDEX(MASTER!$D$24:$AD$252,$AE48,O$346))</f>
        <v>0</v>
      </c>
      <c r="P48" s="20" cm="1">
        <f t="array" ref="P48">IF($AE48=0,"",INDEX(MASTER!$D$24:$AD$252,$AE48,P$346))</f>
        <v>0</v>
      </c>
      <c r="Q48" s="20" cm="1">
        <f t="array" ref="Q48">IF($AE48=0,"",INDEX(MASTER!$D$24:$AD$252,$AE48,Q$346))</f>
        <v>0</v>
      </c>
      <c r="R48" s="20" cm="1">
        <f t="array" ref="R48">IF($AE48=0,"",INDEX(MASTER!$D$24:$AD$252,$AE48,R$346))</f>
        <v>0</v>
      </c>
      <c r="S48" s="20" cm="1">
        <f t="array" ref="S48">IF($AE48=0,"",INDEX(MASTER!$D$24:$AD$252,$AE48,S$346))</f>
        <v>0</v>
      </c>
      <c r="T48" s="20" cm="1">
        <f t="array" ref="T48">IF($AE48=0,"",INDEX(MASTER!$D$24:$AD$252,$AE48,T$346))</f>
        <v>0</v>
      </c>
      <c r="U48" s="20" cm="1">
        <f t="array" ref="U48">IF($AE48=0,"",INDEX(MASTER!$D$24:$AD$252,$AE48,U$346))</f>
        <v>0</v>
      </c>
      <c r="V48" s="20" cm="1">
        <f t="array" ref="V48">IF($AE48=0,"",INDEX(MASTER!$D$24:$AD$252,$AE48,V$346))</f>
        <v>0</v>
      </c>
      <c r="W48" s="20" cm="1">
        <f t="array" ref="W48">IF($AE48=0,"",INDEX(MASTER!$D$24:$AD$252,$AE48,W$346))</f>
        <v>0</v>
      </c>
      <c r="X48" s="20" cm="1">
        <f t="array" ref="X48">IF($AE48=0,"",INDEX(MASTER!$D$24:$AD$252,$AE48,X$346))</f>
        <v>0</v>
      </c>
      <c r="Y48" s="20" cm="1">
        <f t="array" ref="Y48">IF($AE48=0,"",INDEX(MASTER!$D$24:$AD$252,$AE48,Y$346))</f>
        <v>0</v>
      </c>
      <c r="Z48" s="20" cm="1">
        <f t="array" ref="Z48">IF($AE48=0,"",INDEX(MASTER!$D$24:$AD$252,$AE48,Z$346))</f>
        <v>0</v>
      </c>
      <c r="AE48" s="3">
        <v>25</v>
      </c>
    </row>
    <row r="49" spans="1:31" ht="12.75" customHeight="1" x14ac:dyDescent="0.2">
      <c r="A49" s="20" cm="1">
        <f t="array" ref="A49">IF($AE49=0,"",INDEX(MASTER!$D$24:$AD$252,$AE49,A$346))</f>
        <v>344</v>
      </c>
      <c r="B49" s="20" t="str" cm="1">
        <f t="array" ref="B49">IF($AE49=0,"",INDEX(MASTER!$D$24:$AD$252,$AE49,B$346))</f>
        <v>LL-2</v>
      </c>
      <c r="C49" s="20" t="str" cm="1">
        <f t="array" ref="C49">IF($AE49=0,"",INDEX(MASTER!$D$24:$AD$252,$AE49,C$346))</f>
        <v>MONROE STREET</v>
      </c>
      <c r="D49" s="169" cm="1">
        <f t="array" ref="D49">IF($AE49=0,"",INDEX(MASTER!$D$24:$AD$252,$AE49,D$346))</f>
        <v>16050</v>
      </c>
      <c r="E49" s="20" t="str" cm="1">
        <f t="array" ref="E49">IF($AE49=0,"",INDEX(MASTER!$D$24:$AD$252,$AE49,E$346))</f>
        <v>TO</v>
      </c>
      <c r="F49" s="169" cm="1">
        <f t="array" ref="F49">IF($AE49=0,"",INDEX(MASTER!$D$24:$AD$252,$AE49,F$346))</f>
        <v>16235</v>
      </c>
      <c r="G49" s="20" t="str" cm="1">
        <f t="array" ref="G49">IF($AE49=0,"",INDEX(MASTER!$D$24:$AD$252,$AE49,G$346))</f>
        <v>RT</v>
      </c>
      <c r="H49" s="68" t="str" cm="1">
        <f t="array" ref="H49">IF($AE49=0,"",INDEX(MASTER!$D$24:$AD$252,$AE49,H$346))</f>
        <v>02/S&gt;2/04</v>
      </c>
      <c r="I49" s="20" cm="1">
        <f t="array" ref="I49">IF($AE49=0,"",INDEX(MASTER!$D$24:$AD$252,$AE49,I$346))</f>
        <v>5</v>
      </c>
      <c r="J49" s="68" cm="1">
        <f t="array" ref="J49">IF($AE49=0,"",INDEX(MASTER!$D$24:$AD$252,$AE49,J$346))</f>
        <v>0</v>
      </c>
      <c r="K49" s="136" cm="1">
        <f t="array" ref="K49">IF($AE49=0,"",INDEX(MASTER!$D$24:$AD$252,$AE49,K$346))</f>
        <v>0</v>
      </c>
      <c r="L49" s="136" cm="1">
        <f t="array" ref="L49">IF($AE49=0,"",INDEX(MASTER!$D$24:$AD$252,$AE49,L$346))</f>
        <v>0</v>
      </c>
      <c r="M49" s="136" cm="1">
        <f t="array" ref="M49">IF($AE49=0,"",INDEX(MASTER!$D$24:$AD$252,$AE49,M$346))</f>
        <v>0.04</v>
      </c>
      <c r="N49" s="136" cm="1">
        <f t="array" ref="N49">IF($AE49=0,"",INDEX(MASTER!$D$24:$AD$252,$AE49,N$346))</f>
        <v>0</v>
      </c>
      <c r="O49" s="20" cm="1">
        <f t="array" ref="O49">IF($AE49=0,"",INDEX(MASTER!$D$24:$AD$252,$AE49,O$346))</f>
        <v>0</v>
      </c>
      <c r="P49" s="20" cm="1">
        <f t="array" ref="P49">IF($AE49=0,"",INDEX(MASTER!$D$24:$AD$252,$AE49,P$346))</f>
        <v>0</v>
      </c>
      <c r="Q49" s="20" cm="1">
        <f t="array" ref="Q49">IF($AE49=0,"",INDEX(MASTER!$D$24:$AD$252,$AE49,Q$346))</f>
        <v>0</v>
      </c>
      <c r="R49" s="20" cm="1">
        <f t="array" ref="R49">IF($AE49=0,"",INDEX(MASTER!$D$24:$AD$252,$AE49,R$346))</f>
        <v>0</v>
      </c>
      <c r="S49" s="20" cm="1">
        <f t="array" ref="S49">IF($AE49=0,"",INDEX(MASTER!$D$24:$AD$252,$AE49,S$346))</f>
        <v>0</v>
      </c>
      <c r="T49" s="20" cm="1">
        <f t="array" ref="T49">IF($AE49=0,"",INDEX(MASTER!$D$24:$AD$252,$AE49,T$346))</f>
        <v>0</v>
      </c>
      <c r="U49" s="20" cm="1">
        <f t="array" ref="U49">IF($AE49=0,"",INDEX(MASTER!$D$24:$AD$252,$AE49,U$346))</f>
        <v>0</v>
      </c>
      <c r="V49" s="20" cm="1">
        <f t="array" ref="V49">IF($AE49=0,"",INDEX(MASTER!$D$24:$AD$252,$AE49,V$346))</f>
        <v>0</v>
      </c>
      <c r="W49" s="20" cm="1">
        <f t="array" ref="W49">IF($AE49=0,"",INDEX(MASTER!$D$24:$AD$252,$AE49,W$346))</f>
        <v>0</v>
      </c>
      <c r="X49" s="20" cm="1">
        <f t="array" ref="X49">IF($AE49=0,"",INDEX(MASTER!$D$24:$AD$252,$AE49,X$346))</f>
        <v>0</v>
      </c>
      <c r="Y49" s="20" cm="1">
        <f t="array" ref="Y49">IF($AE49=0,"",INDEX(MASTER!$D$24:$AD$252,$AE49,Y$346))</f>
        <v>0</v>
      </c>
      <c r="Z49" s="20" cm="1">
        <f t="array" ref="Z49">IF($AE49=0,"",INDEX(MASTER!$D$24:$AD$252,$AE49,Z$346))</f>
        <v>0</v>
      </c>
      <c r="AE49" s="3">
        <v>26</v>
      </c>
    </row>
    <row r="50" spans="1:31" ht="12.75" customHeight="1" x14ac:dyDescent="0.2">
      <c r="A50" s="20" cm="1">
        <f t="array" ref="A50">IF($AE50=0,"",INDEX(MASTER!$D$24:$AD$252,$AE50,A$346))</f>
        <v>344</v>
      </c>
      <c r="B50" s="20" t="str" cm="1">
        <f t="array" ref="B50">IF($AE50=0,"",INDEX(MASTER!$D$24:$AD$252,$AE50,B$346))</f>
        <v>LL-3</v>
      </c>
      <c r="C50" s="20" t="str" cm="1">
        <f t="array" ref="C50">IF($AE50=0,"",INDEX(MASTER!$D$24:$AD$252,$AE50,C$346))</f>
        <v>MONROE STREET</v>
      </c>
      <c r="D50" s="169" cm="1">
        <f t="array" ref="D50">IF($AE50=0,"",INDEX(MASTER!$D$24:$AD$252,$AE50,D$346))</f>
        <v>16386</v>
      </c>
      <c r="E50" s="20" t="str" cm="1">
        <f t="array" ref="E50">IF($AE50=0,"",INDEX(MASTER!$D$24:$AD$252,$AE50,E$346))</f>
        <v>TO</v>
      </c>
      <c r="F50" s="169" cm="1">
        <f t="array" ref="F50">IF($AE50=0,"",INDEX(MASTER!$D$24:$AD$252,$AE50,F$346))</f>
        <v>16694</v>
      </c>
      <c r="G50" s="20" t="str" cm="1">
        <f t="array" ref="G50">IF($AE50=0,"",INDEX(MASTER!$D$24:$AD$252,$AE50,G$346))</f>
        <v>LT</v>
      </c>
      <c r="H50" s="68" t="str" cm="1">
        <f t="array" ref="H50">IF($AE50=0,"",INDEX(MASTER!$D$24:$AD$252,$AE50,H$346))</f>
        <v>02/S&gt;2/04</v>
      </c>
      <c r="I50" s="20" cm="1">
        <f t="array" ref="I50">IF($AE50=0,"",INDEX(MASTER!$D$24:$AD$252,$AE50,I$346))</f>
        <v>8</v>
      </c>
      <c r="J50" s="68" cm="1">
        <f t="array" ref="J50">IF($AE50=0,"",INDEX(MASTER!$D$24:$AD$252,$AE50,J$346))</f>
        <v>0</v>
      </c>
      <c r="K50" s="136" cm="1">
        <f t="array" ref="K50">IF($AE50=0,"",INDEX(MASTER!$D$24:$AD$252,$AE50,K$346))</f>
        <v>0</v>
      </c>
      <c r="L50" s="136" cm="1">
        <f t="array" ref="L50">IF($AE50=0,"",INDEX(MASTER!$D$24:$AD$252,$AE50,L$346))</f>
        <v>0</v>
      </c>
      <c r="M50" s="136" cm="1">
        <f t="array" ref="M50">IF($AE50=0,"",INDEX(MASTER!$D$24:$AD$252,$AE50,M$346))</f>
        <v>0.06</v>
      </c>
      <c r="N50" s="136" cm="1">
        <f t="array" ref="N50">IF($AE50=0,"",INDEX(MASTER!$D$24:$AD$252,$AE50,N$346))</f>
        <v>0</v>
      </c>
      <c r="O50" s="20" cm="1">
        <f t="array" ref="O50">IF($AE50=0,"",INDEX(MASTER!$D$24:$AD$252,$AE50,O$346))</f>
        <v>0</v>
      </c>
      <c r="P50" s="20" cm="1">
        <f t="array" ref="P50">IF($AE50=0,"",INDEX(MASTER!$D$24:$AD$252,$AE50,P$346))</f>
        <v>0</v>
      </c>
      <c r="Q50" s="20" cm="1">
        <f t="array" ref="Q50">IF($AE50=0,"",INDEX(MASTER!$D$24:$AD$252,$AE50,Q$346))</f>
        <v>0</v>
      </c>
      <c r="R50" s="20" cm="1">
        <f t="array" ref="R50">IF($AE50=0,"",INDEX(MASTER!$D$24:$AD$252,$AE50,R$346))</f>
        <v>0</v>
      </c>
      <c r="S50" s="20" cm="1">
        <f t="array" ref="S50">IF($AE50=0,"",INDEX(MASTER!$D$24:$AD$252,$AE50,S$346))</f>
        <v>0</v>
      </c>
      <c r="T50" s="20" cm="1">
        <f t="array" ref="T50">IF($AE50=0,"",INDEX(MASTER!$D$24:$AD$252,$AE50,T$346))</f>
        <v>0</v>
      </c>
      <c r="U50" s="20" cm="1">
        <f t="array" ref="U50">IF($AE50=0,"",INDEX(MASTER!$D$24:$AD$252,$AE50,U$346))</f>
        <v>0</v>
      </c>
      <c r="V50" s="20" cm="1">
        <f t="array" ref="V50">IF($AE50=0,"",INDEX(MASTER!$D$24:$AD$252,$AE50,V$346))</f>
        <v>0</v>
      </c>
      <c r="W50" s="20" cm="1">
        <f t="array" ref="W50">IF($AE50=0,"",INDEX(MASTER!$D$24:$AD$252,$AE50,W$346))</f>
        <v>0</v>
      </c>
      <c r="X50" s="20" cm="1">
        <f t="array" ref="X50">IF($AE50=0,"",INDEX(MASTER!$D$24:$AD$252,$AE50,X$346))</f>
        <v>0</v>
      </c>
      <c r="Y50" s="20" cm="1">
        <f t="array" ref="Y50">IF($AE50=0,"",INDEX(MASTER!$D$24:$AD$252,$AE50,Y$346))</f>
        <v>0</v>
      </c>
      <c r="Z50" s="20" cm="1">
        <f t="array" ref="Z50">IF($AE50=0,"",INDEX(MASTER!$D$24:$AD$252,$AE50,Z$346))</f>
        <v>0</v>
      </c>
      <c r="AE50" s="3">
        <v>27</v>
      </c>
    </row>
    <row r="51" spans="1:31" ht="12.75" customHeight="1" x14ac:dyDescent="0.2">
      <c r="A51" s="20" cm="1">
        <f t="array" ref="A51">IF($AE51=0,"",INDEX(MASTER!$D$24:$AD$252,$AE51,A$346))</f>
        <v>344</v>
      </c>
      <c r="B51" s="20" t="str" cm="1">
        <f t="array" ref="B51">IF($AE51=0,"",INDEX(MASTER!$D$24:$AD$252,$AE51,B$346))</f>
        <v>LL-4</v>
      </c>
      <c r="C51" s="20" t="str" cm="1">
        <f t="array" ref="C51">IF($AE51=0,"",INDEX(MASTER!$D$24:$AD$252,$AE51,C$346))</f>
        <v>MONROE STREET</v>
      </c>
      <c r="D51" s="169" cm="1">
        <f t="array" ref="D51">IF($AE51=0,"",INDEX(MASTER!$D$24:$AD$252,$AE51,D$346))</f>
        <v>16386</v>
      </c>
      <c r="E51" s="20" t="str" cm="1">
        <f t="array" ref="E51">IF($AE51=0,"",INDEX(MASTER!$D$24:$AD$252,$AE51,E$346))</f>
        <v>TO</v>
      </c>
      <c r="F51" s="169" cm="1">
        <f t="array" ref="F51">IF($AE51=0,"",INDEX(MASTER!$D$24:$AD$252,$AE51,F$346))</f>
        <v>16694</v>
      </c>
      <c r="G51" s="20" t="str" cm="1">
        <f t="array" ref="G51">IF($AE51=0,"",INDEX(MASTER!$D$24:$AD$252,$AE51,G$346))</f>
        <v>RT</v>
      </c>
      <c r="H51" s="68" t="str" cm="1">
        <f t="array" ref="H51">IF($AE51=0,"",INDEX(MASTER!$D$24:$AD$252,$AE51,H$346))</f>
        <v>02/S&gt;2/04</v>
      </c>
      <c r="I51" s="20" cm="1">
        <f t="array" ref="I51">IF($AE51=0,"",INDEX(MASTER!$D$24:$AD$252,$AE51,I$346))</f>
        <v>8</v>
      </c>
      <c r="J51" s="68" cm="1">
        <f t="array" ref="J51">IF($AE51=0,"",INDEX(MASTER!$D$24:$AD$252,$AE51,J$346))</f>
        <v>0</v>
      </c>
      <c r="K51" s="136" cm="1">
        <f t="array" ref="K51">IF($AE51=0,"",INDEX(MASTER!$D$24:$AD$252,$AE51,K$346))</f>
        <v>0</v>
      </c>
      <c r="L51" s="136" cm="1">
        <f t="array" ref="L51">IF($AE51=0,"",INDEX(MASTER!$D$24:$AD$252,$AE51,L$346))</f>
        <v>0</v>
      </c>
      <c r="M51" s="136" cm="1">
        <f t="array" ref="M51">IF($AE51=0,"",INDEX(MASTER!$D$24:$AD$252,$AE51,M$346))</f>
        <v>0.06</v>
      </c>
      <c r="N51" s="136" cm="1">
        <f t="array" ref="N51">IF($AE51=0,"",INDEX(MASTER!$D$24:$AD$252,$AE51,N$346))</f>
        <v>0</v>
      </c>
      <c r="O51" s="20" cm="1">
        <f t="array" ref="O51">IF($AE51=0,"",INDEX(MASTER!$D$24:$AD$252,$AE51,O$346))</f>
        <v>0</v>
      </c>
      <c r="P51" s="20" cm="1">
        <f t="array" ref="P51">IF($AE51=0,"",INDEX(MASTER!$D$24:$AD$252,$AE51,P$346))</f>
        <v>0</v>
      </c>
      <c r="Q51" s="20" cm="1">
        <f t="array" ref="Q51">IF($AE51=0,"",INDEX(MASTER!$D$24:$AD$252,$AE51,Q$346))</f>
        <v>0</v>
      </c>
      <c r="R51" s="20" cm="1">
        <f t="array" ref="R51">IF($AE51=0,"",INDEX(MASTER!$D$24:$AD$252,$AE51,R$346))</f>
        <v>0</v>
      </c>
      <c r="S51" s="20" cm="1">
        <f t="array" ref="S51">IF($AE51=0,"",INDEX(MASTER!$D$24:$AD$252,$AE51,S$346))</f>
        <v>0</v>
      </c>
      <c r="T51" s="20" cm="1">
        <f t="array" ref="T51">IF($AE51=0,"",INDEX(MASTER!$D$24:$AD$252,$AE51,T$346))</f>
        <v>0</v>
      </c>
      <c r="U51" s="20" cm="1">
        <f t="array" ref="U51">IF($AE51=0,"",INDEX(MASTER!$D$24:$AD$252,$AE51,U$346))</f>
        <v>0</v>
      </c>
      <c r="V51" s="20" cm="1">
        <f t="array" ref="V51">IF($AE51=0,"",INDEX(MASTER!$D$24:$AD$252,$AE51,V$346))</f>
        <v>0</v>
      </c>
      <c r="W51" s="20" cm="1">
        <f t="array" ref="W51">IF($AE51=0,"",INDEX(MASTER!$D$24:$AD$252,$AE51,W$346))</f>
        <v>0</v>
      </c>
      <c r="X51" s="20" cm="1">
        <f t="array" ref="X51">IF($AE51=0,"",INDEX(MASTER!$D$24:$AD$252,$AE51,X$346))</f>
        <v>0</v>
      </c>
      <c r="Y51" s="20" cm="1">
        <f t="array" ref="Y51">IF($AE51=0,"",INDEX(MASTER!$D$24:$AD$252,$AE51,Y$346))</f>
        <v>0</v>
      </c>
      <c r="Z51" s="20" cm="1">
        <f t="array" ref="Z51">IF($AE51=0,"",INDEX(MASTER!$D$24:$AD$252,$AE51,Z$346))</f>
        <v>0</v>
      </c>
      <c r="AE51" s="3">
        <v>28</v>
      </c>
    </row>
    <row r="52" spans="1:31" ht="12.75" customHeight="1" x14ac:dyDescent="0.2">
      <c r="A52" s="20" cm="1">
        <f t="array" ref="A52">IF($AE52=0,"",INDEX(MASTER!$D$24:$AD$252,$AE52,A$346))</f>
        <v>344</v>
      </c>
      <c r="B52" s="20" t="str" cm="1">
        <f t="array" ref="B52">IF($AE52=0,"",INDEX(MASTER!$D$24:$AD$252,$AE52,B$346))</f>
        <v>LL-5</v>
      </c>
      <c r="C52" s="20" t="str" cm="1">
        <f t="array" ref="C52">IF($AE52=0,"",INDEX(MASTER!$D$24:$AD$252,$AE52,C$346))</f>
        <v>MONROE STREET</v>
      </c>
      <c r="D52" s="169" cm="1">
        <f t="array" ref="D52">IF($AE52=0,"",INDEX(MASTER!$D$24:$AD$252,$AE52,D$346))</f>
        <v>16386</v>
      </c>
      <c r="E52" s="20" t="str" cm="1">
        <f t="array" ref="E52">IF($AE52=0,"",INDEX(MASTER!$D$24:$AD$252,$AE52,E$346))</f>
        <v>TO</v>
      </c>
      <c r="F52" s="169" cm="1">
        <f t="array" ref="F52">IF($AE52=0,"",INDEX(MASTER!$D$24:$AD$252,$AE52,F$346))</f>
        <v>16694</v>
      </c>
      <c r="G52" s="20" t="str" cm="1">
        <f t="array" ref="G52">IF($AE52=0,"",INDEX(MASTER!$D$24:$AD$252,$AE52,G$346))</f>
        <v>RT</v>
      </c>
      <c r="H52" s="68" t="str" cm="1">
        <f t="array" ref="H52">IF($AE52=0,"",INDEX(MASTER!$D$24:$AD$252,$AE52,H$346))</f>
        <v>02/S&gt;2/04</v>
      </c>
      <c r="I52" s="20" cm="1">
        <f t="array" ref="I52">IF($AE52=0,"",INDEX(MASTER!$D$24:$AD$252,$AE52,I$346))</f>
        <v>8</v>
      </c>
      <c r="J52" s="68" cm="1">
        <f t="array" ref="J52">IF($AE52=0,"",INDEX(MASTER!$D$24:$AD$252,$AE52,J$346))</f>
        <v>0</v>
      </c>
      <c r="K52" s="136" cm="1">
        <f t="array" ref="K52">IF($AE52=0,"",INDEX(MASTER!$D$24:$AD$252,$AE52,K$346))</f>
        <v>0</v>
      </c>
      <c r="L52" s="136" cm="1">
        <f t="array" ref="L52">IF($AE52=0,"",INDEX(MASTER!$D$24:$AD$252,$AE52,L$346))</f>
        <v>0</v>
      </c>
      <c r="M52" s="136" cm="1">
        <f t="array" ref="M52">IF($AE52=0,"",INDEX(MASTER!$D$24:$AD$252,$AE52,M$346))</f>
        <v>0.06</v>
      </c>
      <c r="N52" s="136" cm="1">
        <f t="array" ref="N52">IF($AE52=0,"",INDEX(MASTER!$D$24:$AD$252,$AE52,N$346))</f>
        <v>0</v>
      </c>
      <c r="O52" s="20" cm="1">
        <f t="array" ref="O52">IF($AE52=0,"",INDEX(MASTER!$D$24:$AD$252,$AE52,O$346))</f>
        <v>0</v>
      </c>
      <c r="P52" s="20" cm="1">
        <f t="array" ref="P52">IF($AE52=0,"",INDEX(MASTER!$D$24:$AD$252,$AE52,P$346))</f>
        <v>0</v>
      </c>
      <c r="Q52" s="20" cm="1">
        <f t="array" ref="Q52">IF($AE52=0,"",INDEX(MASTER!$D$24:$AD$252,$AE52,Q$346))</f>
        <v>0</v>
      </c>
      <c r="R52" s="20" cm="1">
        <f t="array" ref="R52">IF($AE52=0,"",INDEX(MASTER!$D$24:$AD$252,$AE52,R$346))</f>
        <v>0</v>
      </c>
      <c r="S52" s="20" cm="1">
        <f t="array" ref="S52">IF($AE52=0,"",INDEX(MASTER!$D$24:$AD$252,$AE52,S$346))</f>
        <v>0</v>
      </c>
      <c r="T52" s="20" cm="1">
        <f t="array" ref="T52">IF($AE52=0,"",INDEX(MASTER!$D$24:$AD$252,$AE52,T$346))</f>
        <v>0</v>
      </c>
      <c r="U52" s="20" cm="1">
        <f t="array" ref="U52">IF($AE52=0,"",INDEX(MASTER!$D$24:$AD$252,$AE52,U$346))</f>
        <v>0</v>
      </c>
      <c r="V52" s="20" cm="1">
        <f t="array" ref="V52">IF($AE52=0,"",INDEX(MASTER!$D$24:$AD$252,$AE52,V$346))</f>
        <v>0</v>
      </c>
      <c r="W52" s="20" cm="1">
        <f t="array" ref="W52">IF($AE52=0,"",INDEX(MASTER!$D$24:$AD$252,$AE52,W$346))</f>
        <v>0</v>
      </c>
      <c r="X52" s="20" cm="1">
        <f t="array" ref="X52">IF($AE52=0,"",INDEX(MASTER!$D$24:$AD$252,$AE52,X$346))</f>
        <v>0</v>
      </c>
      <c r="Y52" s="20" cm="1">
        <f t="array" ref="Y52">IF($AE52=0,"",INDEX(MASTER!$D$24:$AD$252,$AE52,Y$346))</f>
        <v>0</v>
      </c>
      <c r="Z52" s="20" cm="1">
        <f t="array" ref="Z52">IF($AE52=0,"",INDEX(MASTER!$D$24:$AD$252,$AE52,Z$346))</f>
        <v>0</v>
      </c>
      <c r="AE52" s="3">
        <v>29</v>
      </c>
    </row>
    <row r="53" spans="1:31" ht="12.75" customHeight="1" x14ac:dyDescent="0.2">
      <c r="A53" s="20" cm="1">
        <f t="array" ref="A53">IF($AE53=0,"",INDEX(MASTER!$D$24:$AD$252,$AE53,A$346))</f>
        <v>344</v>
      </c>
      <c r="B53" s="20" t="str" cm="1">
        <f t="array" ref="B53">IF($AE53=0,"",INDEX(MASTER!$D$24:$AD$252,$AE53,B$346))</f>
        <v>LL-6</v>
      </c>
      <c r="C53" s="20" t="str" cm="1">
        <f t="array" ref="C53">IF($AE53=0,"",INDEX(MASTER!$D$24:$AD$252,$AE53,C$346))</f>
        <v>MONROE STREET</v>
      </c>
      <c r="D53" s="169" cm="1">
        <f t="array" ref="D53">IF($AE53=0,"",INDEX(MASTER!$D$24:$AD$252,$AE53,D$346))</f>
        <v>16820</v>
      </c>
      <c r="E53" s="20" t="str" cm="1">
        <f t="array" ref="E53">IF($AE53=0,"",INDEX(MASTER!$D$24:$AD$252,$AE53,E$346))</f>
        <v>TO</v>
      </c>
      <c r="F53" s="169" cm="1">
        <f t="array" ref="F53">IF($AE53=0,"",INDEX(MASTER!$D$24:$AD$252,$AE53,F$346))</f>
        <v>17518</v>
      </c>
      <c r="G53" s="20" t="str" cm="1">
        <f t="array" ref="G53">IF($AE53=0,"",INDEX(MASTER!$D$24:$AD$252,$AE53,G$346))</f>
        <v>LT</v>
      </c>
      <c r="H53" s="68" t="str" cm="1">
        <f t="array" ref="H53">IF($AE53=0,"",INDEX(MASTER!$D$24:$AD$252,$AE53,H$346))</f>
        <v>02/S&gt;2/04</v>
      </c>
      <c r="I53" s="20" cm="1">
        <f t="array" ref="I53">IF($AE53=0,"",INDEX(MASTER!$D$24:$AD$252,$AE53,I$346))</f>
        <v>17</v>
      </c>
      <c r="J53" s="68" cm="1">
        <f t="array" ref="J53">IF($AE53=0,"",INDEX(MASTER!$D$24:$AD$252,$AE53,J$346))</f>
        <v>0</v>
      </c>
      <c r="K53" s="136" cm="1">
        <f t="array" ref="K53">IF($AE53=0,"",INDEX(MASTER!$D$24:$AD$252,$AE53,K$346))</f>
        <v>0</v>
      </c>
      <c r="L53" s="136" cm="1">
        <f t="array" ref="L53">IF($AE53=0,"",INDEX(MASTER!$D$24:$AD$252,$AE53,L$346))</f>
        <v>0</v>
      </c>
      <c r="M53" s="136" cm="1">
        <f t="array" ref="M53">IF($AE53=0,"",INDEX(MASTER!$D$24:$AD$252,$AE53,M$346))</f>
        <v>0.13</v>
      </c>
      <c r="N53" s="136" cm="1">
        <f t="array" ref="N53">IF($AE53=0,"",INDEX(MASTER!$D$24:$AD$252,$AE53,N$346))</f>
        <v>0</v>
      </c>
      <c r="O53" s="20" cm="1">
        <f t="array" ref="O53">IF($AE53=0,"",INDEX(MASTER!$D$24:$AD$252,$AE53,O$346))</f>
        <v>0</v>
      </c>
      <c r="P53" s="20" cm="1">
        <f t="array" ref="P53">IF($AE53=0,"",INDEX(MASTER!$D$24:$AD$252,$AE53,P$346))</f>
        <v>0</v>
      </c>
      <c r="Q53" s="20" cm="1">
        <f t="array" ref="Q53">IF($AE53=0,"",INDEX(MASTER!$D$24:$AD$252,$AE53,Q$346))</f>
        <v>0</v>
      </c>
      <c r="R53" s="20" cm="1">
        <f t="array" ref="R53">IF($AE53=0,"",INDEX(MASTER!$D$24:$AD$252,$AE53,R$346))</f>
        <v>0</v>
      </c>
      <c r="S53" s="20" cm="1">
        <f t="array" ref="S53">IF($AE53=0,"",INDEX(MASTER!$D$24:$AD$252,$AE53,S$346))</f>
        <v>0</v>
      </c>
      <c r="T53" s="20" cm="1">
        <f t="array" ref="T53">IF($AE53=0,"",INDEX(MASTER!$D$24:$AD$252,$AE53,T$346))</f>
        <v>0</v>
      </c>
      <c r="U53" s="20" cm="1">
        <f t="array" ref="U53">IF($AE53=0,"",INDEX(MASTER!$D$24:$AD$252,$AE53,U$346))</f>
        <v>0</v>
      </c>
      <c r="V53" s="20" cm="1">
        <f t="array" ref="V53">IF($AE53=0,"",INDEX(MASTER!$D$24:$AD$252,$AE53,V$346))</f>
        <v>0</v>
      </c>
      <c r="W53" s="20" cm="1">
        <f t="array" ref="W53">IF($AE53=0,"",INDEX(MASTER!$D$24:$AD$252,$AE53,W$346))</f>
        <v>0</v>
      </c>
      <c r="X53" s="20" cm="1">
        <f t="array" ref="X53">IF($AE53=0,"",INDEX(MASTER!$D$24:$AD$252,$AE53,X$346))</f>
        <v>0</v>
      </c>
      <c r="Y53" s="20" cm="1">
        <f t="array" ref="Y53">IF($AE53=0,"",INDEX(MASTER!$D$24:$AD$252,$AE53,Y$346))</f>
        <v>0</v>
      </c>
      <c r="Z53" s="20" cm="1">
        <f t="array" ref="Z53">IF($AE53=0,"",INDEX(MASTER!$D$24:$AD$252,$AE53,Z$346))</f>
        <v>0</v>
      </c>
      <c r="AE53" s="3">
        <v>30</v>
      </c>
    </row>
    <row r="54" spans="1:31" ht="12.75" customHeight="1" x14ac:dyDescent="0.2">
      <c r="A54" s="20" cm="1">
        <f t="array" ref="A54">IF($AE54=0,"",INDEX(MASTER!$D$24:$AD$252,$AE54,A$346))</f>
        <v>344</v>
      </c>
      <c r="B54" s="20" t="str" cm="1">
        <f t="array" ref="B54">IF($AE54=0,"",INDEX(MASTER!$D$24:$AD$252,$AE54,B$346))</f>
        <v>LL-7</v>
      </c>
      <c r="C54" s="20" t="str" cm="1">
        <f t="array" ref="C54">IF($AE54=0,"",INDEX(MASTER!$D$24:$AD$252,$AE54,C$346))</f>
        <v>MONROE STREET</v>
      </c>
      <c r="D54" s="169" cm="1">
        <f t="array" ref="D54">IF($AE54=0,"",INDEX(MASTER!$D$24:$AD$252,$AE54,D$346))</f>
        <v>16820</v>
      </c>
      <c r="E54" s="20" t="str" cm="1">
        <f t="array" ref="E54">IF($AE54=0,"",INDEX(MASTER!$D$24:$AD$252,$AE54,E$346))</f>
        <v>TO</v>
      </c>
      <c r="F54" s="169" cm="1">
        <f t="array" ref="F54">IF($AE54=0,"",INDEX(MASTER!$D$24:$AD$252,$AE54,F$346))</f>
        <v>17518</v>
      </c>
      <c r="G54" s="20" t="str" cm="1">
        <f t="array" ref="G54">IF($AE54=0,"",INDEX(MASTER!$D$24:$AD$252,$AE54,G$346))</f>
        <v>RT</v>
      </c>
      <c r="H54" s="68" t="str" cm="1">
        <f t="array" ref="H54">IF($AE54=0,"",INDEX(MASTER!$D$24:$AD$252,$AE54,H$346))</f>
        <v>02/S&gt;2/04</v>
      </c>
      <c r="I54" s="20" cm="1">
        <f t="array" ref="I54">IF($AE54=0,"",INDEX(MASTER!$D$24:$AD$252,$AE54,I$346))</f>
        <v>17</v>
      </c>
      <c r="J54" s="68" cm="1">
        <f t="array" ref="J54">IF($AE54=0,"",INDEX(MASTER!$D$24:$AD$252,$AE54,J$346))</f>
        <v>0</v>
      </c>
      <c r="K54" s="136" cm="1">
        <f t="array" ref="K54">IF($AE54=0,"",INDEX(MASTER!$D$24:$AD$252,$AE54,K$346))</f>
        <v>0</v>
      </c>
      <c r="L54" s="136" cm="1">
        <f t="array" ref="L54">IF($AE54=0,"",INDEX(MASTER!$D$24:$AD$252,$AE54,L$346))</f>
        <v>0</v>
      </c>
      <c r="M54" s="136" cm="1">
        <f t="array" ref="M54">IF($AE54=0,"",INDEX(MASTER!$D$24:$AD$252,$AE54,M$346))</f>
        <v>0.13</v>
      </c>
      <c r="N54" s="136" cm="1">
        <f t="array" ref="N54">IF($AE54=0,"",INDEX(MASTER!$D$24:$AD$252,$AE54,N$346))</f>
        <v>0</v>
      </c>
      <c r="O54" s="20" cm="1">
        <f t="array" ref="O54">IF($AE54=0,"",INDEX(MASTER!$D$24:$AD$252,$AE54,O$346))</f>
        <v>0</v>
      </c>
      <c r="P54" s="20" cm="1">
        <f t="array" ref="P54">IF($AE54=0,"",INDEX(MASTER!$D$24:$AD$252,$AE54,P$346))</f>
        <v>0</v>
      </c>
      <c r="Q54" s="20" cm="1">
        <f t="array" ref="Q54">IF($AE54=0,"",INDEX(MASTER!$D$24:$AD$252,$AE54,Q$346))</f>
        <v>0</v>
      </c>
      <c r="R54" s="20" cm="1">
        <f t="array" ref="R54">IF($AE54=0,"",INDEX(MASTER!$D$24:$AD$252,$AE54,R$346))</f>
        <v>0</v>
      </c>
      <c r="S54" s="20" cm="1">
        <f t="array" ref="S54">IF($AE54=0,"",INDEX(MASTER!$D$24:$AD$252,$AE54,S$346))</f>
        <v>0</v>
      </c>
      <c r="T54" s="20" cm="1">
        <f t="array" ref="T54">IF($AE54=0,"",INDEX(MASTER!$D$24:$AD$252,$AE54,T$346))</f>
        <v>0</v>
      </c>
      <c r="U54" s="20" cm="1">
        <f t="array" ref="U54">IF($AE54=0,"",INDEX(MASTER!$D$24:$AD$252,$AE54,U$346))</f>
        <v>0</v>
      </c>
      <c r="V54" s="20" cm="1">
        <f t="array" ref="V54">IF($AE54=0,"",INDEX(MASTER!$D$24:$AD$252,$AE54,V$346))</f>
        <v>0</v>
      </c>
      <c r="W54" s="20" cm="1">
        <f t="array" ref="W54">IF($AE54=0,"",INDEX(MASTER!$D$24:$AD$252,$AE54,W$346))</f>
        <v>0</v>
      </c>
      <c r="X54" s="20" cm="1">
        <f t="array" ref="X54">IF($AE54=0,"",INDEX(MASTER!$D$24:$AD$252,$AE54,X$346))</f>
        <v>0</v>
      </c>
      <c r="Y54" s="20" cm="1">
        <f t="array" ref="Y54">IF($AE54=0,"",INDEX(MASTER!$D$24:$AD$252,$AE54,Y$346))</f>
        <v>0</v>
      </c>
      <c r="Z54" s="20" cm="1">
        <f t="array" ref="Z54">IF($AE54=0,"",INDEX(MASTER!$D$24:$AD$252,$AE54,Z$346))</f>
        <v>0</v>
      </c>
      <c r="AE54" s="3">
        <v>31</v>
      </c>
    </row>
    <row r="55" spans="1:31" ht="12.75" customHeight="1" x14ac:dyDescent="0.2">
      <c r="A55" s="20" cm="1">
        <f t="array" ref="A55">IF($AE55=0,"",INDEX(MASTER!$D$24:$AD$252,$AE55,A$346))</f>
        <v>344</v>
      </c>
      <c r="B55" s="20" t="str" cm="1">
        <f t="array" ref="B55">IF($AE55=0,"",INDEX(MASTER!$D$24:$AD$252,$AE55,B$346))</f>
        <v>LL-8</v>
      </c>
      <c r="C55" s="20" t="str" cm="1">
        <f t="array" ref="C55">IF($AE55=0,"",INDEX(MASTER!$D$24:$AD$252,$AE55,C$346))</f>
        <v>MONROE STREET</v>
      </c>
      <c r="D55" s="169" cm="1">
        <f t="array" ref="D55">IF($AE55=0,"",INDEX(MASTER!$D$24:$AD$252,$AE55,D$346))</f>
        <v>16820</v>
      </c>
      <c r="E55" s="20" t="str" cm="1">
        <f t="array" ref="E55">IF($AE55=0,"",INDEX(MASTER!$D$24:$AD$252,$AE55,E$346))</f>
        <v>TO</v>
      </c>
      <c r="F55" s="169" cm="1">
        <f t="array" ref="F55">IF($AE55=0,"",INDEX(MASTER!$D$24:$AD$252,$AE55,F$346))</f>
        <v>17204</v>
      </c>
      <c r="G55" s="20" t="str" cm="1">
        <f t="array" ref="G55">IF($AE55=0,"",INDEX(MASTER!$D$24:$AD$252,$AE55,G$346))</f>
        <v>RT</v>
      </c>
      <c r="H55" s="68" t="str" cm="1">
        <f t="array" ref="H55">IF($AE55=0,"",INDEX(MASTER!$D$24:$AD$252,$AE55,H$346))</f>
        <v>02/S&gt;2/04</v>
      </c>
      <c r="I55" s="20" cm="1">
        <f t="array" ref="I55">IF($AE55=0,"",INDEX(MASTER!$D$24:$AD$252,$AE55,I$346))</f>
        <v>9</v>
      </c>
      <c r="J55" s="68" cm="1">
        <f t="array" ref="J55">IF($AE55=0,"",INDEX(MASTER!$D$24:$AD$252,$AE55,J$346))</f>
        <v>0</v>
      </c>
      <c r="K55" s="136" cm="1">
        <f t="array" ref="K55">IF($AE55=0,"",INDEX(MASTER!$D$24:$AD$252,$AE55,K$346))</f>
        <v>0</v>
      </c>
      <c r="L55" s="136" cm="1">
        <f t="array" ref="L55">IF($AE55=0,"",INDEX(MASTER!$D$24:$AD$252,$AE55,L$346))</f>
        <v>0</v>
      </c>
      <c r="M55" s="136" cm="1">
        <f t="array" ref="M55">IF($AE55=0,"",INDEX(MASTER!$D$24:$AD$252,$AE55,M$346))</f>
        <v>7.0000000000000007E-2</v>
      </c>
      <c r="N55" s="136" cm="1">
        <f t="array" ref="N55">IF($AE55=0,"",INDEX(MASTER!$D$24:$AD$252,$AE55,N$346))</f>
        <v>0</v>
      </c>
      <c r="O55" s="20" cm="1">
        <f t="array" ref="O55">IF($AE55=0,"",INDEX(MASTER!$D$24:$AD$252,$AE55,O$346))</f>
        <v>0</v>
      </c>
      <c r="P55" s="20" cm="1">
        <f t="array" ref="P55">IF($AE55=0,"",INDEX(MASTER!$D$24:$AD$252,$AE55,P$346))</f>
        <v>0</v>
      </c>
      <c r="Q55" s="20" cm="1">
        <f t="array" ref="Q55">IF($AE55=0,"",INDEX(MASTER!$D$24:$AD$252,$AE55,Q$346))</f>
        <v>0</v>
      </c>
      <c r="R55" s="20" cm="1">
        <f t="array" ref="R55">IF($AE55=0,"",INDEX(MASTER!$D$24:$AD$252,$AE55,R$346))</f>
        <v>0</v>
      </c>
      <c r="S55" s="20" cm="1">
        <f t="array" ref="S55">IF($AE55=0,"",INDEX(MASTER!$D$24:$AD$252,$AE55,S$346))</f>
        <v>0</v>
      </c>
      <c r="T55" s="20" cm="1">
        <f t="array" ref="T55">IF($AE55=0,"",INDEX(MASTER!$D$24:$AD$252,$AE55,T$346))</f>
        <v>0</v>
      </c>
      <c r="U55" s="20" cm="1">
        <f t="array" ref="U55">IF($AE55=0,"",INDEX(MASTER!$D$24:$AD$252,$AE55,U$346))</f>
        <v>0</v>
      </c>
      <c r="V55" s="20" cm="1">
        <f t="array" ref="V55">IF($AE55=0,"",INDEX(MASTER!$D$24:$AD$252,$AE55,V$346))</f>
        <v>0</v>
      </c>
      <c r="W55" s="20" cm="1">
        <f t="array" ref="W55">IF($AE55=0,"",INDEX(MASTER!$D$24:$AD$252,$AE55,W$346))</f>
        <v>0</v>
      </c>
      <c r="X55" s="20" cm="1">
        <f t="array" ref="X55">IF($AE55=0,"",INDEX(MASTER!$D$24:$AD$252,$AE55,X$346))</f>
        <v>0</v>
      </c>
      <c r="Y55" s="20" cm="1">
        <f t="array" ref="Y55">IF($AE55=0,"",INDEX(MASTER!$D$24:$AD$252,$AE55,Y$346))</f>
        <v>0</v>
      </c>
      <c r="Z55" s="20" cm="1">
        <f t="array" ref="Z55">IF($AE55=0,"",INDEX(MASTER!$D$24:$AD$252,$AE55,Z$346))</f>
        <v>0</v>
      </c>
      <c r="AE55" s="3">
        <v>32</v>
      </c>
    </row>
    <row r="56" spans="1:31" ht="12.75" customHeight="1" x14ac:dyDescent="0.2">
      <c r="A56" s="20" cm="1">
        <f t="array" ref="A56">IF($AE56=0,"",INDEX(MASTER!$D$24:$AD$252,$AE56,A$346))</f>
        <v>344</v>
      </c>
      <c r="B56" s="20" t="str" cm="1">
        <f t="array" ref="B56">IF($AE56=0,"",INDEX(MASTER!$D$24:$AD$252,$AE56,B$346))</f>
        <v>SL-1</v>
      </c>
      <c r="C56" s="20" t="str" cm="1">
        <f t="array" ref="C56">IF($AE56=0,"",INDEX(MASTER!$D$24:$AD$252,$AE56,C$346))</f>
        <v>MONROE STREET</v>
      </c>
      <c r="D56" s="169" cm="1">
        <f t="array" ref="D56">IF($AE56=0,"",INDEX(MASTER!$D$24:$AD$252,$AE56,D$346))</f>
        <v>16235</v>
      </c>
      <c r="E56" s="20" cm="1">
        <f t="array" ref="E56">IF($AE56=0,"",INDEX(MASTER!$D$24:$AD$252,$AE56,E$346))</f>
        <v>0</v>
      </c>
      <c r="F56" s="169" cm="1">
        <f t="array" ref="F56">IF($AE56=0,"",INDEX(MASTER!$D$24:$AD$252,$AE56,F$346))</f>
        <v>0</v>
      </c>
      <c r="G56" s="20" t="str" cm="1">
        <f t="array" ref="G56">IF($AE56=0,"",INDEX(MASTER!$D$24:$AD$252,$AE56,G$346))</f>
        <v>LT/RT</v>
      </c>
      <c r="H56" s="68" t="str" cm="1">
        <f t="array" ref="H56">IF($AE56=0,"",INDEX(MASTER!$D$24:$AD$252,$AE56,H$346))</f>
        <v>02/S&gt;2/04</v>
      </c>
      <c r="I56" s="20" cm="1">
        <f t="array" ref="I56">IF($AE56=0,"",INDEX(MASTER!$D$24:$AD$252,$AE56,I$346))</f>
        <v>0</v>
      </c>
      <c r="J56" s="68" cm="1">
        <f t="array" ref="J56">IF($AE56=0,"",INDEX(MASTER!$D$24:$AD$252,$AE56,J$346))</f>
        <v>0</v>
      </c>
      <c r="K56" s="136" cm="1">
        <f t="array" ref="K56">IF($AE56=0,"",INDEX(MASTER!$D$24:$AD$252,$AE56,K$346))</f>
        <v>0</v>
      </c>
      <c r="L56" s="136" cm="1">
        <f t="array" ref="L56">IF($AE56=0,"",INDEX(MASTER!$D$24:$AD$252,$AE56,L$346))</f>
        <v>0</v>
      </c>
      <c r="M56" s="136" cm="1">
        <f t="array" ref="M56">IF($AE56=0,"",INDEX(MASTER!$D$24:$AD$252,$AE56,M$346))</f>
        <v>0</v>
      </c>
      <c r="N56" s="136" cm="1">
        <f t="array" ref="N56">IF($AE56=0,"",INDEX(MASTER!$D$24:$AD$252,$AE56,N$346))</f>
        <v>0</v>
      </c>
      <c r="O56" s="20" cm="1">
        <f t="array" ref="O56">IF($AE56=0,"",INDEX(MASTER!$D$24:$AD$252,$AE56,O$346))</f>
        <v>0</v>
      </c>
      <c r="P56" s="20" cm="1">
        <f t="array" ref="P56">IF($AE56=0,"",INDEX(MASTER!$D$24:$AD$252,$AE56,P$346))</f>
        <v>41</v>
      </c>
      <c r="Q56" s="20" cm="1">
        <f t="array" ref="Q56">IF($AE56=0,"",INDEX(MASTER!$D$24:$AD$252,$AE56,Q$346))</f>
        <v>0</v>
      </c>
      <c r="R56" s="20" cm="1">
        <f t="array" ref="R56">IF($AE56=0,"",INDEX(MASTER!$D$24:$AD$252,$AE56,R$346))</f>
        <v>0</v>
      </c>
      <c r="S56" s="20" cm="1">
        <f t="array" ref="S56">IF($AE56=0,"",INDEX(MASTER!$D$24:$AD$252,$AE56,S$346))</f>
        <v>0</v>
      </c>
      <c r="T56" s="20" cm="1">
        <f t="array" ref="T56">IF($AE56=0,"",INDEX(MASTER!$D$24:$AD$252,$AE56,T$346))</f>
        <v>0</v>
      </c>
      <c r="U56" s="20" cm="1">
        <f t="array" ref="U56">IF($AE56=0,"",INDEX(MASTER!$D$24:$AD$252,$AE56,U$346))</f>
        <v>0</v>
      </c>
      <c r="V56" s="20" cm="1">
        <f t="array" ref="V56">IF($AE56=0,"",INDEX(MASTER!$D$24:$AD$252,$AE56,V$346))</f>
        <v>0</v>
      </c>
      <c r="W56" s="20" cm="1">
        <f t="array" ref="W56">IF($AE56=0,"",INDEX(MASTER!$D$24:$AD$252,$AE56,W$346))</f>
        <v>0</v>
      </c>
      <c r="X56" s="20" cm="1">
        <f t="array" ref="X56">IF($AE56=0,"",INDEX(MASTER!$D$24:$AD$252,$AE56,X$346))</f>
        <v>0</v>
      </c>
      <c r="Y56" s="20" cm="1">
        <f t="array" ref="Y56">IF($AE56=0,"",INDEX(MASTER!$D$24:$AD$252,$AE56,Y$346))</f>
        <v>0</v>
      </c>
      <c r="Z56" s="20" cm="1">
        <f t="array" ref="Z56">IF($AE56=0,"",INDEX(MASTER!$D$24:$AD$252,$AE56,Z$346))</f>
        <v>0</v>
      </c>
      <c r="AE56" s="3">
        <v>33</v>
      </c>
    </row>
    <row r="57" spans="1:31" ht="12.75" customHeight="1" x14ac:dyDescent="0.2">
      <c r="A57" s="20" cm="1">
        <f t="array" ref="A57">IF($AE57=0,"",INDEX(MASTER!$D$24:$AD$252,$AE57,A$346))</f>
        <v>344</v>
      </c>
      <c r="B57" s="20" t="str" cm="1">
        <f t="array" ref="B57">IF($AE57=0,"",INDEX(MASTER!$D$24:$AD$252,$AE57,B$346))</f>
        <v>SL-2</v>
      </c>
      <c r="C57" s="20" t="str" cm="1">
        <f t="array" ref="C57">IF($AE57=0,"",INDEX(MASTER!$D$24:$AD$252,$AE57,C$346))</f>
        <v>MONROE STREET</v>
      </c>
      <c r="D57" s="169" cm="1">
        <f t="array" ref="D57">IF($AE57=0,"",INDEX(MASTER!$D$24:$AD$252,$AE57,D$346))</f>
        <v>16386</v>
      </c>
      <c r="E57" s="20" cm="1">
        <f t="array" ref="E57">IF($AE57=0,"",INDEX(MASTER!$D$24:$AD$252,$AE57,E$346))</f>
        <v>0</v>
      </c>
      <c r="F57" s="169" cm="1">
        <f t="array" ref="F57">IF($AE57=0,"",INDEX(MASTER!$D$24:$AD$252,$AE57,F$346))</f>
        <v>0</v>
      </c>
      <c r="G57" s="20" t="str" cm="1">
        <f t="array" ref="G57">IF($AE57=0,"",INDEX(MASTER!$D$24:$AD$252,$AE57,G$346))</f>
        <v>LT/RT</v>
      </c>
      <c r="H57" s="68" t="str" cm="1">
        <f t="array" ref="H57">IF($AE57=0,"",INDEX(MASTER!$D$24:$AD$252,$AE57,H$346))</f>
        <v>02/S&gt;2/04</v>
      </c>
      <c r="I57" s="20" cm="1">
        <f t="array" ref="I57">IF($AE57=0,"",INDEX(MASTER!$D$24:$AD$252,$AE57,I$346))</f>
        <v>0</v>
      </c>
      <c r="J57" s="68" cm="1">
        <f t="array" ref="J57">IF($AE57=0,"",INDEX(MASTER!$D$24:$AD$252,$AE57,J$346))</f>
        <v>0</v>
      </c>
      <c r="K57" s="136" cm="1">
        <f t="array" ref="K57">IF($AE57=0,"",INDEX(MASTER!$D$24:$AD$252,$AE57,K$346))</f>
        <v>0</v>
      </c>
      <c r="L57" s="136" cm="1">
        <f t="array" ref="L57">IF($AE57=0,"",INDEX(MASTER!$D$24:$AD$252,$AE57,L$346))</f>
        <v>0</v>
      </c>
      <c r="M57" s="136" cm="1">
        <f t="array" ref="M57">IF($AE57=0,"",INDEX(MASTER!$D$24:$AD$252,$AE57,M$346))</f>
        <v>0</v>
      </c>
      <c r="N57" s="136" cm="1">
        <f t="array" ref="N57">IF($AE57=0,"",INDEX(MASTER!$D$24:$AD$252,$AE57,N$346))</f>
        <v>0</v>
      </c>
      <c r="O57" s="20" cm="1">
        <f t="array" ref="O57">IF($AE57=0,"",INDEX(MASTER!$D$24:$AD$252,$AE57,O$346))</f>
        <v>0</v>
      </c>
      <c r="P57" s="20" cm="1">
        <f t="array" ref="P57">IF($AE57=0,"",INDEX(MASTER!$D$24:$AD$252,$AE57,P$346))</f>
        <v>44</v>
      </c>
      <c r="Q57" s="20" cm="1">
        <f t="array" ref="Q57">IF($AE57=0,"",INDEX(MASTER!$D$24:$AD$252,$AE57,Q$346))</f>
        <v>0</v>
      </c>
      <c r="R57" s="20" cm="1">
        <f t="array" ref="R57">IF($AE57=0,"",INDEX(MASTER!$D$24:$AD$252,$AE57,R$346))</f>
        <v>0</v>
      </c>
      <c r="S57" s="20" cm="1">
        <f t="array" ref="S57">IF($AE57=0,"",INDEX(MASTER!$D$24:$AD$252,$AE57,S$346))</f>
        <v>0</v>
      </c>
      <c r="T57" s="20" cm="1">
        <f t="array" ref="T57">IF($AE57=0,"",INDEX(MASTER!$D$24:$AD$252,$AE57,T$346))</f>
        <v>0</v>
      </c>
      <c r="U57" s="20" cm="1">
        <f t="array" ref="U57">IF($AE57=0,"",INDEX(MASTER!$D$24:$AD$252,$AE57,U$346))</f>
        <v>0</v>
      </c>
      <c r="V57" s="20" cm="1">
        <f t="array" ref="V57">IF($AE57=0,"",INDEX(MASTER!$D$24:$AD$252,$AE57,V$346))</f>
        <v>0</v>
      </c>
      <c r="W57" s="20" cm="1">
        <f t="array" ref="W57">IF($AE57=0,"",INDEX(MASTER!$D$24:$AD$252,$AE57,W$346))</f>
        <v>0</v>
      </c>
      <c r="X57" s="20" cm="1">
        <f t="array" ref="X57">IF($AE57=0,"",INDEX(MASTER!$D$24:$AD$252,$AE57,X$346))</f>
        <v>0</v>
      </c>
      <c r="Y57" s="20" cm="1">
        <f t="array" ref="Y57">IF($AE57=0,"",INDEX(MASTER!$D$24:$AD$252,$AE57,Y$346))</f>
        <v>0</v>
      </c>
      <c r="Z57" s="20" cm="1">
        <f t="array" ref="Z57">IF($AE57=0,"",INDEX(MASTER!$D$24:$AD$252,$AE57,Z$346))</f>
        <v>0</v>
      </c>
      <c r="AE57" s="3">
        <v>34</v>
      </c>
    </row>
    <row r="58" spans="1:31" ht="12.75" customHeight="1" x14ac:dyDescent="0.2">
      <c r="A58" s="20" cm="1">
        <f t="array" ref="A58">IF($AE58=0,"",INDEX(MASTER!$D$24:$AD$252,$AE58,A$346))</f>
        <v>344</v>
      </c>
      <c r="B58" s="20" t="str" cm="1">
        <f t="array" ref="B58">IF($AE58=0,"",INDEX(MASTER!$D$24:$AD$252,$AE58,B$346))</f>
        <v>SL-3</v>
      </c>
      <c r="C58" s="20" t="str" cm="1">
        <f t="array" ref="C58">IF($AE58=0,"",INDEX(MASTER!$D$24:$AD$252,$AE58,C$346))</f>
        <v>MONROE STREET</v>
      </c>
      <c r="D58" s="169" cm="1">
        <f t="array" ref="D58">IF($AE58=0,"",INDEX(MASTER!$D$24:$AD$252,$AE58,D$346))</f>
        <v>16694</v>
      </c>
      <c r="E58" s="20" cm="1">
        <f t="array" ref="E58">IF($AE58=0,"",INDEX(MASTER!$D$24:$AD$252,$AE58,E$346))</f>
        <v>0</v>
      </c>
      <c r="F58" s="169" cm="1">
        <f t="array" ref="F58">IF($AE58=0,"",INDEX(MASTER!$D$24:$AD$252,$AE58,F$346))</f>
        <v>0</v>
      </c>
      <c r="G58" s="20" t="str" cm="1">
        <f t="array" ref="G58">IF($AE58=0,"",INDEX(MASTER!$D$24:$AD$252,$AE58,G$346))</f>
        <v>RT</v>
      </c>
      <c r="H58" s="68" t="str" cm="1">
        <f t="array" ref="H58">IF($AE58=0,"",INDEX(MASTER!$D$24:$AD$252,$AE58,H$346))</f>
        <v>02/S&gt;2/04</v>
      </c>
      <c r="I58" s="20" cm="1">
        <f t="array" ref="I58">IF($AE58=0,"",INDEX(MASTER!$D$24:$AD$252,$AE58,I$346))</f>
        <v>0</v>
      </c>
      <c r="J58" s="68" cm="1">
        <f t="array" ref="J58">IF($AE58=0,"",INDEX(MASTER!$D$24:$AD$252,$AE58,J$346))</f>
        <v>0</v>
      </c>
      <c r="K58" s="136" cm="1">
        <f t="array" ref="K58">IF($AE58=0,"",INDEX(MASTER!$D$24:$AD$252,$AE58,K$346))</f>
        <v>0</v>
      </c>
      <c r="L58" s="136" cm="1">
        <f t="array" ref="L58">IF($AE58=0,"",INDEX(MASTER!$D$24:$AD$252,$AE58,L$346))</f>
        <v>0</v>
      </c>
      <c r="M58" s="136" cm="1">
        <f t="array" ref="M58">IF($AE58=0,"",INDEX(MASTER!$D$24:$AD$252,$AE58,M$346))</f>
        <v>0</v>
      </c>
      <c r="N58" s="136" cm="1">
        <f t="array" ref="N58">IF($AE58=0,"",INDEX(MASTER!$D$24:$AD$252,$AE58,N$346))</f>
        <v>0</v>
      </c>
      <c r="O58" s="20" cm="1">
        <f t="array" ref="O58">IF($AE58=0,"",INDEX(MASTER!$D$24:$AD$252,$AE58,O$346))</f>
        <v>0</v>
      </c>
      <c r="P58" s="20" cm="1">
        <f t="array" ref="P58">IF($AE58=0,"",INDEX(MASTER!$D$24:$AD$252,$AE58,P$346))</f>
        <v>33</v>
      </c>
      <c r="Q58" s="20" cm="1">
        <f t="array" ref="Q58">IF($AE58=0,"",INDEX(MASTER!$D$24:$AD$252,$AE58,Q$346))</f>
        <v>0</v>
      </c>
      <c r="R58" s="20" cm="1">
        <f t="array" ref="R58">IF($AE58=0,"",INDEX(MASTER!$D$24:$AD$252,$AE58,R$346))</f>
        <v>0</v>
      </c>
      <c r="S58" s="20" cm="1">
        <f t="array" ref="S58">IF($AE58=0,"",INDEX(MASTER!$D$24:$AD$252,$AE58,S$346))</f>
        <v>0</v>
      </c>
      <c r="T58" s="20" cm="1">
        <f t="array" ref="T58">IF($AE58=0,"",INDEX(MASTER!$D$24:$AD$252,$AE58,T$346))</f>
        <v>0</v>
      </c>
      <c r="U58" s="20" cm="1">
        <f t="array" ref="U58">IF($AE58=0,"",INDEX(MASTER!$D$24:$AD$252,$AE58,U$346))</f>
        <v>0</v>
      </c>
      <c r="V58" s="20" cm="1">
        <f t="array" ref="V58">IF($AE58=0,"",INDEX(MASTER!$D$24:$AD$252,$AE58,V$346))</f>
        <v>0</v>
      </c>
      <c r="W58" s="20" cm="1">
        <f t="array" ref="W58">IF($AE58=0,"",INDEX(MASTER!$D$24:$AD$252,$AE58,W$346))</f>
        <v>0</v>
      </c>
      <c r="X58" s="20" cm="1">
        <f t="array" ref="X58">IF($AE58=0,"",INDEX(MASTER!$D$24:$AD$252,$AE58,X$346))</f>
        <v>0</v>
      </c>
      <c r="Y58" s="20" cm="1">
        <f t="array" ref="Y58">IF($AE58=0,"",INDEX(MASTER!$D$24:$AD$252,$AE58,Y$346))</f>
        <v>0</v>
      </c>
      <c r="Z58" s="20" cm="1">
        <f t="array" ref="Z58">IF($AE58=0,"",INDEX(MASTER!$D$24:$AD$252,$AE58,Z$346))</f>
        <v>0</v>
      </c>
      <c r="AE58" s="3">
        <v>35</v>
      </c>
    </row>
    <row r="59" spans="1:31" ht="12.75" customHeight="1" x14ac:dyDescent="0.2">
      <c r="A59" s="20" cm="1">
        <f t="array" ref="A59">IF($AE59=0,"",INDEX(MASTER!$D$24:$AD$252,$AE59,A$346))</f>
        <v>344</v>
      </c>
      <c r="B59" s="20" t="str" cm="1">
        <f t="array" ref="B59">IF($AE59=0,"",INDEX(MASTER!$D$24:$AD$252,$AE59,B$346))</f>
        <v>SL-4</v>
      </c>
      <c r="C59" s="20" t="str" cm="1">
        <f t="array" ref="C59">IF($AE59=0,"",INDEX(MASTER!$D$24:$AD$252,$AE59,C$346))</f>
        <v>MONROE STREET</v>
      </c>
      <c r="D59" s="169" cm="1">
        <f t="array" ref="D59">IF($AE59=0,"",INDEX(MASTER!$D$24:$AD$252,$AE59,D$346))</f>
        <v>16820</v>
      </c>
      <c r="E59" s="20" cm="1">
        <f t="array" ref="E59">IF($AE59=0,"",INDEX(MASTER!$D$24:$AD$252,$AE59,E$346))</f>
        <v>0</v>
      </c>
      <c r="F59" s="169" cm="1">
        <f t="array" ref="F59">IF($AE59=0,"",INDEX(MASTER!$D$24:$AD$252,$AE59,F$346))</f>
        <v>0</v>
      </c>
      <c r="G59" s="20" t="str" cm="1">
        <f t="array" ref="G59">IF($AE59=0,"",INDEX(MASTER!$D$24:$AD$252,$AE59,G$346))</f>
        <v>LT/RT</v>
      </c>
      <c r="H59" s="68" t="str" cm="1">
        <f t="array" ref="H59">IF($AE59=0,"",INDEX(MASTER!$D$24:$AD$252,$AE59,H$346))</f>
        <v>02/S&gt;2/04</v>
      </c>
      <c r="I59" s="20" cm="1">
        <f t="array" ref="I59">IF($AE59=0,"",INDEX(MASTER!$D$24:$AD$252,$AE59,I$346))</f>
        <v>0</v>
      </c>
      <c r="J59" s="68" cm="1">
        <f t="array" ref="J59">IF($AE59=0,"",INDEX(MASTER!$D$24:$AD$252,$AE59,J$346))</f>
        <v>0</v>
      </c>
      <c r="K59" s="136" cm="1">
        <f t="array" ref="K59">IF($AE59=0,"",INDEX(MASTER!$D$24:$AD$252,$AE59,K$346))</f>
        <v>0</v>
      </c>
      <c r="L59" s="136" cm="1">
        <f t="array" ref="L59">IF($AE59=0,"",INDEX(MASTER!$D$24:$AD$252,$AE59,L$346))</f>
        <v>0</v>
      </c>
      <c r="M59" s="136" cm="1">
        <f t="array" ref="M59">IF($AE59=0,"",INDEX(MASTER!$D$24:$AD$252,$AE59,M$346))</f>
        <v>0</v>
      </c>
      <c r="N59" s="136" cm="1">
        <f t="array" ref="N59">IF($AE59=0,"",INDEX(MASTER!$D$24:$AD$252,$AE59,N$346))</f>
        <v>0</v>
      </c>
      <c r="O59" s="20" cm="1">
        <f t="array" ref="O59">IF($AE59=0,"",INDEX(MASTER!$D$24:$AD$252,$AE59,O$346))</f>
        <v>0</v>
      </c>
      <c r="P59" s="20" cm="1">
        <f t="array" ref="P59">IF($AE59=0,"",INDEX(MASTER!$D$24:$AD$252,$AE59,P$346))</f>
        <v>44</v>
      </c>
      <c r="Q59" s="20" cm="1">
        <f t="array" ref="Q59">IF($AE59=0,"",INDEX(MASTER!$D$24:$AD$252,$AE59,Q$346))</f>
        <v>0</v>
      </c>
      <c r="R59" s="20" cm="1">
        <f t="array" ref="R59">IF($AE59=0,"",INDEX(MASTER!$D$24:$AD$252,$AE59,R$346))</f>
        <v>0</v>
      </c>
      <c r="S59" s="20" cm="1">
        <f t="array" ref="S59">IF($AE59=0,"",INDEX(MASTER!$D$24:$AD$252,$AE59,S$346))</f>
        <v>0</v>
      </c>
      <c r="T59" s="20" cm="1">
        <f t="array" ref="T59">IF($AE59=0,"",INDEX(MASTER!$D$24:$AD$252,$AE59,T$346))</f>
        <v>0</v>
      </c>
      <c r="U59" s="20" cm="1">
        <f t="array" ref="U59">IF($AE59=0,"",INDEX(MASTER!$D$24:$AD$252,$AE59,U$346))</f>
        <v>0</v>
      </c>
      <c r="V59" s="20" cm="1">
        <f t="array" ref="V59">IF($AE59=0,"",INDEX(MASTER!$D$24:$AD$252,$AE59,V$346))</f>
        <v>0</v>
      </c>
      <c r="W59" s="20" cm="1">
        <f t="array" ref="W59">IF($AE59=0,"",INDEX(MASTER!$D$24:$AD$252,$AE59,W$346))</f>
        <v>0</v>
      </c>
      <c r="X59" s="20" cm="1">
        <f t="array" ref="X59">IF($AE59=0,"",INDEX(MASTER!$D$24:$AD$252,$AE59,X$346))</f>
        <v>0</v>
      </c>
      <c r="Y59" s="20" cm="1">
        <f t="array" ref="Y59">IF($AE59=0,"",INDEX(MASTER!$D$24:$AD$252,$AE59,Y$346))</f>
        <v>0</v>
      </c>
      <c r="Z59" s="20" cm="1">
        <f t="array" ref="Z59">IF($AE59=0,"",INDEX(MASTER!$D$24:$AD$252,$AE59,Z$346))</f>
        <v>0</v>
      </c>
      <c r="AE59" s="3">
        <v>36</v>
      </c>
    </row>
    <row r="60" spans="1:31" ht="12.75" customHeight="1" x14ac:dyDescent="0.2">
      <c r="A60" s="20" cm="1">
        <f t="array" ref="A60">IF($AE60=0,"",INDEX(MASTER!$D$24:$AD$252,$AE60,A$346))</f>
        <v>344</v>
      </c>
      <c r="B60" s="20" t="str" cm="1">
        <f t="array" ref="B60">IF($AE60=0,"",INDEX(MASTER!$D$24:$AD$252,$AE60,B$346))</f>
        <v>A-1</v>
      </c>
      <c r="C60" s="20" t="str" cm="1">
        <f t="array" ref="C60">IF($AE60=0,"",INDEX(MASTER!$D$24:$AD$252,$AE60,C$346))</f>
        <v>MONROE STREET</v>
      </c>
      <c r="D60" s="169" cm="1">
        <f t="array" ref="D60">IF($AE60=0,"",INDEX(MASTER!$D$24:$AD$252,$AE60,D$346))</f>
        <v>16092</v>
      </c>
      <c r="E60" s="20" cm="1">
        <f t="array" ref="E60">IF($AE60=0,"",INDEX(MASTER!$D$24:$AD$252,$AE60,E$346))</f>
        <v>0</v>
      </c>
      <c r="F60" s="169" cm="1">
        <f t="array" ref="F60">IF($AE60=0,"",INDEX(MASTER!$D$24:$AD$252,$AE60,F$346))</f>
        <v>0</v>
      </c>
      <c r="G60" s="20" t="str" cm="1">
        <f t="array" ref="G60">IF($AE60=0,"",INDEX(MASTER!$D$24:$AD$252,$AE60,G$346))</f>
        <v>LT/RT</v>
      </c>
      <c r="H60" s="68" t="str" cm="1">
        <f t="array" ref="H60">IF($AE60=0,"",INDEX(MASTER!$D$24:$AD$252,$AE60,H$346))</f>
        <v>02/S&gt;2/04</v>
      </c>
      <c r="I60" s="20" cm="1">
        <f t="array" ref="I60">IF($AE60=0,"",INDEX(MASTER!$D$24:$AD$252,$AE60,I$346))</f>
        <v>0</v>
      </c>
      <c r="J60" s="68" cm="1">
        <f t="array" ref="J60">IF($AE60=0,"",INDEX(MASTER!$D$24:$AD$252,$AE60,J$346))</f>
        <v>0</v>
      </c>
      <c r="K60" s="136" cm="1">
        <f t="array" ref="K60">IF($AE60=0,"",INDEX(MASTER!$D$24:$AD$252,$AE60,K$346))</f>
        <v>0</v>
      </c>
      <c r="L60" s="136" cm="1">
        <f t="array" ref="L60">IF($AE60=0,"",INDEX(MASTER!$D$24:$AD$252,$AE60,L$346))</f>
        <v>0</v>
      </c>
      <c r="M60" s="136" cm="1">
        <f t="array" ref="M60">IF($AE60=0,"",INDEX(MASTER!$D$24:$AD$252,$AE60,M$346))</f>
        <v>0</v>
      </c>
      <c r="N60" s="136" cm="1">
        <f t="array" ref="N60">IF($AE60=0,"",INDEX(MASTER!$D$24:$AD$252,$AE60,N$346))</f>
        <v>0</v>
      </c>
      <c r="O60" s="20" cm="1">
        <f t="array" ref="O60">IF($AE60=0,"",INDEX(MASTER!$D$24:$AD$252,$AE60,O$346))</f>
        <v>0</v>
      </c>
      <c r="P60" s="20" cm="1">
        <f t="array" ref="P60">IF($AE60=0,"",INDEX(MASTER!$D$24:$AD$252,$AE60,P$346))</f>
        <v>0</v>
      </c>
      <c r="Q60" s="20" cm="1">
        <f t="array" ref="Q60">IF($AE60=0,"",INDEX(MASTER!$D$24:$AD$252,$AE60,Q$346))</f>
        <v>0</v>
      </c>
      <c r="R60" s="20" cm="1">
        <f t="array" ref="R60">IF($AE60=0,"",INDEX(MASTER!$D$24:$AD$252,$AE60,R$346))</f>
        <v>0</v>
      </c>
      <c r="S60" s="20" cm="1">
        <f t="array" ref="S60">IF($AE60=0,"",INDEX(MASTER!$D$24:$AD$252,$AE60,S$346))</f>
        <v>0</v>
      </c>
      <c r="T60" s="20" cm="1">
        <f t="array" ref="T60">IF($AE60=0,"",INDEX(MASTER!$D$24:$AD$252,$AE60,T$346))</f>
        <v>1</v>
      </c>
      <c r="U60" s="20" cm="1">
        <f t="array" ref="U60">IF($AE60=0,"",INDEX(MASTER!$D$24:$AD$252,$AE60,U$346))</f>
        <v>0</v>
      </c>
      <c r="V60" s="20" cm="1">
        <f t="array" ref="V60">IF($AE60=0,"",INDEX(MASTER!$D$24:$AD$252,$AE60,V$346))</f>
        <v>0</v>
      </c>
      <c r="W60" s="20" cm="1">
        <f t="array" ref="W60">IF($AE60=0,"",INDEX(MASTER!$D$24:$AD$252,$AE60,W$346))</f>
        <v>0</v>
      </c>
      <c r="X60" s="20" cm="1">
        <f t="array" ref="X60">IF($AE60=0,"",INDEX(MASTER!$D$24:$AD$252,$AE60,X$346))</f>
        <v>0</v>
      </c>
      <c r="Y60" s="20" cm="1">
        <f t="array" ref="Y60">IF($AE60=0,"",INDEX(MASTER!$D$24:$AD$252,$AE60,Y$346))</f>
        <v>0</v>
      </c>
      <c r="Z60" s="20" cm="1">
        <f t="array" ref="Z60">IF($AE60=0,"",INDEX(MASTER!$D$24:$AD$252,$AE60,Z$346))</f>
        <v>0</v>
      </c>
      <c r="AE60" s="3">
        <v>37</v>
      </c>
    </row>
    <row r="61" spans="1:31" ht="12.75" customHeight="1" x14ac:dyDescent="0.2">
      <c r="A61" s="20" cm="1">
        <f t="array" ref="A61">IF($AE61=0,"",INDEX(MASTER!$D$24:$AD$252,$AE61,A$346))</f>
        <v>344</v>
      </c>
      <c r="B61" s="20" t="str" cm="1">
        <f t="array" ref="B61">IF($AE61=0,"",INDEX(MASTER!$D$24:$AD$252,$AE61,B$346))</f>
        <v>A-2</v>
      </c>
      <c r="C61" s="20" t="str" cm="1">
        <f t="array" ref="C61">IF($AE61=0,"",INDEX(MASTER!$D$24:$AD$252,$AE61,C$346))</f>
        <v>MONROE STREET</v>
      </c>
      <c r="D61" s="169" cm="1">
        <f t="array" ref="D61">IF($AE61=0,"",INDEX(MASTER!$D$24:$AD$252,$AE61,D$346))</f>
        <v>16225</v>
      </c>
      <c r="E61" s="20" cm="1">
        <f t="array" ref="E61">IF($AE61=0,"",INDEX(MASTER!$D$24:$AD$252,$AE61,E$346))</f>
        <v>0</v>
      </c>
      <c r="F61" s="169" cm="1">
        <f t="array" ref="F61">IF($AE61=0,"",INDEX(MASTER!$D$24:$AD$252,$AE61,F$346))</f>
        <v>0</v>
      </c>
      <c r="G61" s="20" t="str" cm="1">
        <f t="array" ref="G61">IF($AE61=0,"",INDEX(MASTER!$D$24:$AD$252,$AE61,G$346))</f>
        <v>LT/RT</v>
      </c>
      <c r="H61" s="68" t="str" cm="1">
        <f t="array" ref="H61">IF($AE61=0,"",INDEX(MASTER!$D$24:$AD$252,$AE61,H$346))</f>
        <v>02/S&gt;2/04</v>
      </c>
      <c r="I61" s="20" cm="1">
        <f t="array" ref="I61">IF($AE61=0,"",INDEX(MASTER!$D$24:$AD$252,$AE61,I$346))</f>
        <v>0</v>
      </c>
      <c r="J61" s="68" cm="1">
        <f t="array" ref="J61">IF($AE61=0,"",INDEX(MASTER!$D$24:$AD$252,$AE61,J$346))</f>
        <v>0</v>
      </c>
      <c r="K61" s="136" cm="1">
        <f t="array" ref="K61">IF($AE61=0,"",INDEX(MASTER!$D$24:$AD$252,$AE61,K$346))</f>
        <v>0</v>
      </c>
      <c r="L61" s="136" cm="1">
        <f t="array" ref="L61">IF($AE61=0,"",INDEX(MASTER!$D$24:$AD$252,$AE61,L$346))</f>
        <v>0</v>
      </c>
      <c r="M61" s="136" cm="1">
        <f t="array" ref="M61">IF($AE61=0,"",INDEX(MASTER!$D$24:$AD$252,$AE61,M$346))</f>
        <v>0</v>
      </c>
      <c r="N61" s="136" cm="1">
        <f t="array" ref="N61">IF($AE61=0,"",INDEX(MASTER!$D$24:$AD$252,$AE61,N$346))</f>
        <v>0</v>
      </c>
      <c r="O61" s="20" cm="1">
        <f t="array" ref="O61">IF($AE61=0,"",INDEX(MASTER!$D$24:$AD$252,$AE61,O$346))</f>
        <v>0</v>
      </c>
      <c r="P61" s="20" cm="1">
        <f t="array" ref="P61">IF($AE61=0,"",INDEX(MASTER!$D$24:$AD$252,$AE61,P$346))</f>
        <v>0</v>
      </c>
      <c r="Q61" s="20" cm="1">
        <f t="array" ref="Q61">IF($AE61=0,"",INDEX(MASTER!$D$24:$AD$252,$AE61,Q$346))</f>
        <v>0</v>
      </c>
      <c r="R61" s="20" cm="1">
        <f t="array" ref="R61">IF($AE61=0,"",INDEX(MASTER!$D$24:$AD$252,$AE61,R$346))</f>
        <v>0</v>
      </c>
      <c r="S61" s="20" cm="1">
        <f t="array" ref="S61">IF($AE61=0,"",INDEX(MASTER!$D$24:$AD$252,$AE61,S$346))</f>
        <v>0</v>
      </c>
      <c r="T61" s="20" cm="1">
        <f t="array" ref="T61">IF($AE61=0,"",INDEX(MASTER!$D$24:$AD$252,$AE61,T$346))</f>
        <v>3</v>
      </c>
      <c r="U61" s="20" cm="1">
        <f t="array" ref="U61">IF($AE61=0,"",INDEX(MASTER!$D$24:$AD$252,$AE61,U$346))</f>
        <v>0</v>
      </c>
      <c r="V61" s="20" cm="1">
        <f t="array" ref="V61">IF($AE61=0,"",INDEX(MASTER!$D$24:$AD$252,$AE61,V$346))</f>
        <v>0</v>
      </c>
      <c r="W61" s="20" cm="1">
        <f t="array" ref="W61">IF($AE61=0,"",INDEX(MASTER!$D$24:$AD$252,$AE61,W$346))</f>
        <v>0</v>
      </c>
      <c r="X61" s="20" cm="1">
        <f t="array" ref="X61">IF($AE61=0,"",INDEX(MASTER!$D$24:$AD$252,$AE61,X$346))</f>
        <v>0</v>
      </c>
      <c r="Y61" s="20" cm="1">
        <f t="array" ref="Y61">IF($AE61=0,"",INDEX(MASTER!$D$24:$AD$252,$AE61,Y$346))</f>
        <v>0</v>
      </c>
      <c r="Z61" s="20" cm="1">
        <f t="array" ref="Z61">IF($AE61=0,"",INDEX(MASTER!$D$24:$AD$252,$AE61,Z$346))</f>
        <v>0</v>
      </c>
      <c r="AE61" s="3">
        <v>38</v>
      </c>
    </row>
    <row r="62" spans="1:31" ht="12.75" customHeight="1" x14ac:dyDescent="0.2">
      <c r="A62" s="20" cm="1">
        <f t="array" ref="A62">IF($AE62=0,"",INDEX(MASTER!$D$24:$AD$252,$AE62,A$346))</f>
        <v>344</v>
      </c>
      <c r="B62" s="20" t="str" cm="1">
        <f t="array" ref="B62">IF($AE62=0,"",INDEX(MASTER!$D$24:$AD$252,$AE62,B$346))</f>
        <v>A-3</v>
      </c>
      <c r="C62" s="20" t="str" cm="1">
        <f t="array" ref="C62">IF($AE62=0,"",INDEX(MASTER!$D$24:$AD$252,$AE62,C$346))</f>
        <v>MONROE STREET</v>
      </c>
      <c r="D62" s="169" cm="1">
        <f t="array" ref="D62">IF($AE62=0,"",INDEX(MASTER!$D$24:$AD$252,$AE62,D$346))</f>
        <v>16395</v>
      </c>
      <c r="E62" s="20" cm="1">
        <f t="array" ref="E62">IF($AE62=0,"",INDEX(MASTER!$D$24:$AD$252,$AE62,E$346))</f>
        <v>0</v>
      </c>
      <c r="F62" s="169" cm="1">
        <f t="array" ref="F62">IF($AE62=0,"",INDEX(MASTER!$D$24:$AD$252,$AE62,F$346))</f>
        <v>0</v>
      </c>
      <c r="G62" s="20" t="str" cm="1">
        <f t="array" ref="G62">IF($AE62=0,"",INDEX(MASTER!$D$24:$AD$252,$AE62,G$346))</f>
        <v>LT/RT</v>
      </c>
      <c r="H62" s="68" t="str" cm="1">
        <f t="array" ref="H62">IF($AE62=0,"",INDEX(MASTER!$D$24:$AD$252,$AE62,H$346))</f>
        <v>02/S&gt;2/04</v>
      </c>
      <c r="I62" s="20" cm="1">
        <f t="array" ref="I62">IF($AE62=0,"",INDEX(MASTER!$D$24:$AD$252,$AE62,I$346))</f>
        <v>0</v>
      </c>
      <c r="J62" s="68" cm="1">
        <f t="array" ref="J62">IF($AE62=0,"",INDEX(MASTER!$D$24:$AD$252,$AE62,J$346))</f>
        <v>0</v>
      </c>
      <c r="K62" s="136" cm="1">
        <f t="array" ref="K62">IF($AE62=0,"",INDEX(MASTER!$D$24:$AD$252,$AE62,K$346))</f>
        <v>0</v>
      </c>
      <c r="L62" s="136" cm="1">
        <f t="array" ref="L62">IF($AE62=0,"",INDEX(MASTER!$D$24:$AD$252,$AE62,L$346))</f>
        <v>0</v>
      </c>
      <c r="M62" s="136" cm="1">
        <f t="array" ref="M62">IF($AE62=0,"",INDEX(MASTER!$D$24:$AD$252,$AE62,M$346))</f>
        <v>0</v>
      </c>
      <c r="N62" s="136" cm="1">
        <f t="array" ref="N62">IF($AE62=0,"",INDEX(MASTER!$D$24:$AD$252,$AE62,N$346))</f>
        <v>0</v>
      </c>
      <c r="O62" s="20" cm="1">
        <f t="array" ref="O62">IF($AE62=0,"",INDEX(MASTER!$D$24:$AD$252,$AE62,O$346))</f>
        <v>0</v>
      </c>
      <c r="P62" s="20" cm="1">
        <f t="array" ref="P62">IF($AE62=0,"",INDEX(MASTER!$D$24:$AD$252,$AE62,P$346))</f>
        <v>0</v>
      </c>
      <c r="Q62" s="20" cm="1">
        <f t="array" ref="Q62">IF($AE62=0,"",INDEX(MASTER!$D$24:$AD$252,$AE62,Q$346))</f>
        <v>0</v>
      </c>
      <c r="R62" s="20" cm="1">
        <f t="array" ref="R62">IF($AE62=0,"",INDEX(MASTER!$D$24:$AD$252,$AE62,R$346))</f>
        <v>0</v>
      </c>
      <c r="S62" s="20" cm="1">
        <f t="array" ref="S62">IF($AE62=0,"",INDEX(MASTER!$D$24:$AD$252,$AE62,S$346))</f>
        <v>0</v>
      </c>
      <c r="T62" s="20" cm="1">
        <f t="array" ref="T62">IF($AE62=0,"",INDEX(MASTER!$D$24:$AD$252,$AE62,T$346))</f>
        <v>4</v>
      </c>
      <c r="U62" s="20" cm="1">
        <f t="array" ref="U62">IF($AE62=0,"",INDEX(MASTER!$D$24:$AD$252,$AE62,U$346))</f>
        <v>0</v>
      </c>
      <c r="V62" s="20" cm="1">
        <f t="array" ref="V62">IF($AE62=0,"",INDEX(MASTER!$D$24:$AD$252,$AE62,V$346))</f>
        <v>0</v>
      </c>
      <c r="W62" s="20" cm="1">
        <f t="array" ref="W62">IF($AE62=0,"",INDEX(MASTER!$D$24:$AD$252,$AE62,W$346))</f>
        <v>0</v>
      </c>
      <c r="X62" s="20" cm="1">
        <f t="array" ref="X62">IF($AE62=0,"",INDEX(MASTER!$D$24:$AD$252,$AE62,X$346))</f>
        <v>0</v>
      </c>
      <c r="Y62" s="20" cm="1">
        <f t="array" ref="Y62">IF($AE62=0,"",INDEX(MASTER!$D$24:$AD$252,$AE62,Y$346))</f>
        <v>0</v>
      </c>
      <c r="Z62" s="20" cm="1">
        <f t="array" ref="Z62">IF($AE62=0,"",INDEX(MASTER!$D$24:$AD$252,$AE62,Z$346))</f>
        <v>0</v>
      </c>
      <c r="AE62" s="3">
        <v>39</v>
      </c>
    </row>
    <row r="63" spans="1:31" ht="12.75" customHeight="1" x14ac:dyDescent="0.2">
      <c r="A63" s="20" cm="1">
        <f t="array" ref="A63">IF($AE63=0,"",INDEX(MASTER!$D$24:$AD$252,$AE63,A$346))</f>
        <v>344</v>
      </c>
      <c r="B63" s="20" t="str" cm="1">
        <f t="array" ref="B63">IF($AE63=0,"",INDEX(MASTER!$D$24:$AD$252,$AE63,B$346))</f>
        <v>A-4</v>
      </c>
      <c r="C63" s="20" t="str" cm="1">
        <f t="array" ref="C63">IF($AE63=0,"",INDEX(MASTER!$D$24:$AD$252,$AE63,C$346))</f>
        <v>MONROE STREET</v>
      </c>
      <c r="D63" s="169" cm="1">
        <f t="array" ref="D63">IF($AE63=0,"",INDEX(MASTER!$D$24:$AD$252,$AE63,D$346))</f>
        <v>16528</v>
      </c>
      <c r="E63" s="20" cm="1">
        <f t="array" ref="E63">IF($AE63=0,"",INDEX(MASTER!$D$24:$AD$252,$AE63,E$346))</f>
        <v>0</v>
      </c>
      <c r="F63" s="169" cm="1">
        <f t="array" ref="F63">IF($AE63=0,"",INDEX(MASTER!$D$24:$AD$252,$AE63,F$346))</f>
        <v>0</v>
      </c>
      <c r="G63" s="20" t="str" cm="1">
        <f t="array" ref="G63">IF($AE63=0,"",INDEX(MASTER!$D$24:$AD$252,$AE63,G$346))</f>
        <v>LT/RT</v>
      </c>
      <c r="H63" s="68" t="str" cm="1">
        <f t="array" ref="H63">IF($AE63=0,"",INDEX(MASTER!$D$24:$AD$252,$AE63,H$346))</f>
        <v>02/S&gt;2/04</v>
      </c>
      <c r="I63" s="20" cm="1">
        <f t="array" ref="I63">IF($AE63=0,"",INDEX(MASTER!$D$24:$AD$252,$AE63,I$346))</f>
        <v>0</v>
      </c>
      <c r="J63" s="68" cm="1">
        <f t="array" ref="J63">IF($AE63=0,"",INDEX(MASTER!$D$24:$AD$252,$AE63,J$346))</f>
        <v>0</v>
      </c>
      <c r="K63" s="136" cm="1">
        <f t="array" ref="K63">IF($AE63=0,"",INDEX(MASTER!$D$24:$AD$252,$AE63,K$346))</f>
        <v>0</v>
      </c>
      <c r="L63" s="136" cm="1">
        <f t="array" ref="L63">IF($AE63=0,"",INDEX(MASTER!$D$24:$AD$252,$AE63,L$346))</f>
        <v>0</v>
      </c>
      <c r="M63" s="136" cm="1">
        <f t="array" ref="M63">IF($AE63=0,"",INDEX(MASTER!$D$24:$AD$252,$AE63,M$346))</f>
        <v>0</v>
      </c>
      <c r="N63" s="136" cm="1">
        <f t="array" ref="N63">IF($AE63=0,"",INDEX(MASTER!$D$24:$AD$252,$AE63,N$346))</f>
        <v>0</v>
      </c>
      <c r="O63" s="20" cm="1">
        <f t="array" ref="O63">IF($AE63=0,"",INDEX(MASTER!$D$24:$AD$252,$AE63,O$346))</f>
        <v>0</v>
      </c>
      <c r="P63" s="20" cm="1">
        <f t="array" ref="P63">IF($AE63=0,"",INDEX(MASTER!$D$24:$AD$252,$AE63,P$346))</f>
        <v>0</v>
      </c>
      <c r="Q63" s="20" cm="1">
        <f t="array" ref="Q63">IF($AE63=0,"",INDEX(MASTER!$D$24:$AD$252,$AE63,Q$346))</f>
        <v>0</v>
      </c>
      <c r="R63" s="20" cm="1">
        <f t="array" ref="R63">IF($AE63=0,"",INDEX(MASTER!$D$24:$AD$252,$AE63,R$346))</f>
        <v>0</v>
      </c>
      <c r="S63" s="20" cm="1">
        <f t="array" ref="S63">IF($AE63=0,"",INDEX(MASTER!$D$24:$AD$252,$AE63,S$346))</f>
        <v>0</v>
      </c>
      <c r="T63" s="20" cm="1">
        <f t="array" ref="T63">IF($AE63=0,"",INDEX(MASTER!$D$24:$AD$252,$AE63,T$346))</f>
        <v>4</v>
      </c>
      <c r="U63" s="20" cm="1">
        <f t="array" ref="U63">IF($AE63=0,"",INDEX(MASTER!$D$24:$AD$252,$AE63,U$346))</f>
        <v>0</v>
      </c>
      <c r="V63" s="20" cm="1">
        <f t="array" ref="V63">IF($AE63=0,"",INDEX(MASTER!$D$24:$AD$252,$AE63,V$346))</f>
        <v>0</v>
      </c>
      <c r="W63" s="20" cm="1">
        <f t="array" ref="W63">IF($AE63=0,"",INDEX(MASTER!$D$24:$AD$252,$AE63,W$346))</f>
        <v>0</v>
      </c>
      <c r="X63" s="20" cm="1">
        <f t="array" ref="X63">IF($AE63=0,"",INDEX(MASTER!$D$24:$AD$252,$AE63,X$346))</f>
        <v>0</v>
      </c>
      <c r="Y63" s="20" cm="1">
        <f t="array" ref="Y63">IF($AE63=0,"",INDEX(MASTER!$D$24:$AD$252,$AE63,Y$346))</f>
        <v>0</v>
      </c>
      <c r="Z63" s="20" cm="1">
        <f t="array" ref="Z63">IF($AE63=0,"",INDEX(MASTER!$D$24:$AD$252,$AE63,Z$346))</f>
        <v>0</v>
      </c>
      <c r="AE63" s="3">
        <v>40</v>
      </c>
    </row>
    <row r="64" spans="1:31" ht="12.75" customHeight="1" x14ac:dyDescent="0.2">
      <c r="A64" s="20" cm="1">
        <f t="array" ref="A64">IF($AE64=0,"",INDEX(MASTER!$D$24:$AD$252,$AE64,A$346))</f>
        <v>344</v>
      </c>
      <c r="B64" s="20" t="str" cm="1">
        <f t="array" ref="B64">IF($AE64=0,"",INDEX(MASTER!$D$24:$AD$252,$AE64,B$346))</f>
        <v>A-5</v>
      </c>
      <c r="C64" s="20" t="str" cm="1">
        <f t="array" ref="C64">IF($AE64=0,"",INDEX(MASTER!$D$24:$AD$252,$AE64,C$346))</f>
        <v>MONROE STREET</v>
      </c>
      <c r="D64" s="169" cm="1">
        <f t="array" ref="D64">IF($AE64=0,"",INDEX(MASTER!$D$24:$AD$252,$AE64,D$346))</f>
        <v>16837</v>
      </c>
      <c r="E64" s="20" cm="1">
        <f t="array" ref="E64">IF($AE64=0,"",INDEX(MASTER!$D$24:$AD$252,$AE64,E$346))</f>
        <v>0</v>
      </c>
      <c r="F64" s="169" cm="1">
        <f t="array" ref="F64">IF($AE64=0,"",INDEX(MASTER!$D$24:$AD$252,$AE64,F$346))</f>
        <v>0</v>
      </c>
      <c r="G64" s="20" t="str" cm="1">
        <f t="array" ref="G64">IF($AE64=0,"",INDEX(MASTER!$D$24:$AD$252,$AE64,G$346))</f>
        <v>RT</v>
      </c>
      <c r="H64" s="68" t="str" cm="1">
        <f t="array" ref="H64">IF($AE64=0,"",INDEX(MASTER!$D$24:$AD$252,$AE64,H$346))</f>
        <v>02/S&gt;2/04</v>
      </c>
      <c r="I64" s="20" cm="1">
        <f t="array" ref="I64">IF($AE64=0,"",INDEX(MASTER!$D$24:$AD$252,$AE64,I$346))</f>
        <v>0</v>
      </c>
      <c r="J64" s="68" cm="1">
        <f t="array" ref="J64">IF($AE64=0,"",INDEX(MASTER!$D$24:$AD$252,$AE64,J$346))</f>
        <v>0</v>
      </c>
      <c r="K64" s="136" cm="1">
        <f t="array" ref="K64">IF($AE64=0,"",INDEX(MASTER!$D$24:$AD$252,$AE64,K$346))</f>
        <v>0</v>
      </c>
      <c r="L64" s="136" cm="1">
        <f t="array" ref="L64">IF($AE64=0,"",INDEX(MASTER!$D$24:$AD$252,$AE64,L$346))</f>
        <v>0</v>
      </c>
      <c r="M64" s="136" cm="1">
        <f t="array" ref="M64">IF($AE64=0,"",INDEX(MASTER!$D$24:$AD$252,$AE64,M$346))</f>
        <v>0</v>
      </c>
      <c r="N64" s="136" cm="1">
        <f t="array" ref="N64">IF($AE64=0,"",INDEX(MASTER!$D$24:$AD$252,$AE64,N$346))</f>
        <v>0</v>
      </c>
      <c r="O64" s="20" cm="1">
        <f t="array" ref="O64">IF($AE64=0,"",INDEX(MASTER!$D$24:$AD$252,$AE64,O$346))</f>
        <v>0</v>
      </c>
      <c r="P64" s="20" cm="1">
        <f t="array" ref="P64">IF($AE64=0,"",INDEX(MASTER!$D$24:$AD$252,$AE64,P$346))</f>
        <v>0</v>
      </c>
      <c r="Q64" s="20" cm="1">
        <f t="array" ref="Q64">IF($AE64=0,"",INDEX(MASTER!$D$24:$AD$252,$AE64,Q$346))</f>
        <v>0</v>
      </c>
      <c r="R64" s="20" cm="1">
        <f t="array" ref="R64">IF($AE64=0,"",INDEX(MASTER!$D$24:$AD$252,$AE64,R$346))</f>
        <v>0</v>
      </c>
      <c r="S64" s="20" cm="1">
        <f t="array" ref="S64">IF($AE64=0,"",INDEX(MASTER!$D$24:$AD$252,$AE64,S$346))</f>
        <v>0</v>
      </c>
      <c r="T64" s="20" cm="1">
        <f t="array" ref="T64">IF($AE64=0,"",INDEX(MASTER!$D$24:$AD$252,$AE64,T$346))</f>
        <v>3</v>
      </c>
      <c r="U64" s="20" cm="1">
        <f t="array" ref="U64">IF($AE64=0,"",INDEX(MASTER!$D$24:$AD$252,$AE64,U$346))</f>
        <v>0</v>
      </c>
      <c r="V64" s="20" cm="1">
        <f t="array" ref="V64">IF($AE64=0,"",INDEX(MASTER!$D$24:$AD$252,$AE64,V$346))</f>
        <v>0</v>
      </c>
      <c r="W64" s="20" cm="1">
        <f t="array" ref="W64">IF($AE64=0,"",INDEX(MASTER!$D$24:$AD$252,$AE64,W$346))</f>
        <v>0</v>
      </c>
      <c r="X64" s="20" cm="1">
        <f t="array" ref="X64">IF($AE64=0,"",INDEX(MASTER!$D$24:$AD$252,$AE64,X$346))</f>
        <v>0</v>
      </c>
      <c r="Y64" s="20" cm="1">
        <f t="array" ref="Y64">IF($AE64=0,"",INDEX(MASTER!$D$24:$AD$252,$AE64,Y$346))</f>
        <v>0</v>
      </c>
      <c r="Z64" s="20" cm="1">
        <f t="array" ref="Z64">IF($AE64=0,"",INDEX(MASTER!$D$24:$AD$252,$AE64,Z$346))</f>
        <v>0</v>
      </c>
      <c r="AE64" s="3">
        <v>41</v>
      </c>
    </row>
    <row r="65" spans="1:31" ht="12.75" customHeight="1" x14ac:dyDescent="0.2">
      <c r="A65" s="20" cm="1">
        <f t="array" ref="A65">IF($AE65=0,"",INDEX(MASTER!$D$24:$AD$252,$AE65,A$346))</f>
        <v>344</v>
      </c>
      <c r="B65" s="20" t="str" cm="1">
        <f t="array" ref="B65">IF($AE65=0,"",INDEX(MASTER!$D$24:$AD$252,$AE65,B$346))</f>
        <v>A-6</v>
      </c>
      <c r="C65" s="20" t="str" cm="1">
        <f t="array" ref="C65">IF($AE65=0,"",INDEX(MASTER!$D$24:$AD$252,$AE65,C$346))</f>
        <v>MONROE STREET</v>
      </c>
      <c r="D65" s="169" cm="1">
        <f t="array" ref="D65">IF($AE65=0,"",INDEX(MASTER!$D$24:$AD$252,$AE65,D$346))</f>
        <v>16660</v>
      </c>
      <c r="E65" s="20" cm="1">
        <f t="array" ref="E65">IF($AE65=0,"",INDEX(MASTER!$D$24:$AD$252,$AE65,E$346))</f>
        <v>0</v>
      </c>
      <c r="F65" s="169" cm="1">
        <f t="array" ref="F65">IF($AE65=0,"",INDEX(MASTER!$D$24:$AD$252,$AE65,F$346))</f>
        <v>0</v>
      </c>
      <c r="G65" s="20" t="str" cm="1">
        <f t="array" ref="G65">IF($AE65=0,"",INDEX(MASTER!$D$24:$AD$252,$AE65,G$346))</f>
        <v>LT/RT</v>
      </c>
      <c r="H65" s="68" t="str" cm="1">
        <f t="array" ref="H65">IF($AE65=0,"",INDEX(MASTER!$D$24:$AD$252,$AE65,H$346))</f>
        <v>02/S&gt;2/04</v>
      </c>
      <c r="I65" s="20" cm="1">
        <f t="array" ref="I65">IF($AE65=0,"",INDEX(MASTER!$D$24:$AD$252,$AE65,I$346))</f>
        <v>0</v>
      </c>
      <c r="J65" s="68" cm="1">
        <f t="array" ref="J65">IF($AE65=0,"",INDEX(MASTER!$D$24:$AD$252,$AE65,J$346))</f>
        <v>0</v>
      </c>
      <c r="K65" s="136" cm="1">
        <f t="array" ref="K65">IF($AE65=0,"",INDEX(MASTER!$D$24:$AD$252,$AE65,K$346))</f>
        <v>0</v>
      </c>
      <c r="L65" s="136" cm="1">
        <f t="array" ref="L65">IF($AE65=0,"",INDEX(MASTER!$D$24:$AD$252,$AE65,L$346))</f>
        <v>0</v>
      </c>
      <c r="M65" s="136" cm="1">
        <f t="array" ref="M65">IF($AE65=0,"",INDEX(MASTER!$D$24:$AD$252,$AE65,M$346))</f>
        <v>0</v>
      </c>
      <c r="N65" s="136" cm="1">
        <f t="array" ref="N65">IF($AE65=0,"",INDEX(MASTER!$D$24:$AD$252,$AE65,N$346))</f>
        <v>0</v>
      </c>
      <c r="O65" s="20" cm="1">
        <f t="array" ref="O65">IF($AE65=0,"",INDEX(MASTER!$D$24:$AD$252,$AE65,O$346))</f>
        <v>0</v>
      </c>
      <c r="P65" s="20" cm="1">
        <f t="array" ref="P65">IF($AE65=0,"",INDEX(MASTER!$D$24:$AD$252,$AE65,P$346))</f>
        <v>0</v>
      </c>
      <c r="Q65" s="20" cm="1">
        <f t="array" ref="Q65">IF($AE65=0,"",INDEX(MASTER!$D$24:$AD$252,$AE65,Q$346))</f>
        <v>0</v>
      </c>
      <c r="R65" s="20" cm="1">
        <f t="array" ref="R65">IF($AE65=0,"",INDEX(MASTER!$D$24:$AD$252,$AE65,R$346))</f>
        <v>0</v>
      </c>
      <c r="S65" s="20" cm="1">
        <f t="array" ref="S65">IF($AE65=0,"",INDEX(MASTER!$D$24:$AD$252,$AE65,S$346))</f>
        <v>0</v>
      </c>
      <c r="T65" s="20" cm="1">
        <f t="array" ref="T65">IF($AE65=0,"",INDEX(MASTER!$D$24:$AD$252,$AE65,T$346))</f>
        <v>4</v>
      </c>
      <c r="U65" s="20" cm="1">
        <f t="array" ref="U65">IF($AE65=0,"",INDEX(MASTER!$D$24:$AD$252,$AE65,U$346))</f>
        <v>0</v>
      </c>
      <c r="V65" s="20" cm="1">
        <f t="array" ref="V65">IF($AE65=0,"",INDEX(MASTER!$D$24:$AD$252,$AE65,V$346))</f>
        <v>0</v>
      </c>
      <c r="W65" s="20" cm="1">
        <f t="array" ref="W65">IF($AE65=0,"",INDEX(MASTER!$D$24:$AD$252,$AE65,W$346))</f>
        <v>0</v>
      </c>
      <c r="X65" s="20" cm="1">
        <f t="array" ref="X65">IF($AE65=0,"",INDEX(MASTER!$D$24:$AD$252,$AE65,X$346))</f>
        <v>0</v>
      </c>
      <c r="Y65" s="20" cm="1">
        <f t="array" ref="Y65">IF($AE65=0,"",INDEX(MASTER!$D$24:$AD$252,$AE65,Y$346))</f>
        <v>0</v>
      </c>
      <c r="Z65" s="20" cm="1">
        <f t="array" ref="Z65">IF($AE65=0,"",INDEX(MASTER!$D$24:$AD$252,$AE65,Z$346))</f>
        <v>0</v>
      </c>
      <c r="AE65" s="3">
        <v>42</v>
      </c>
    </row>
    <row r="66" spans="1:31" ht="12.75" customHeight="1" x14ac:dyDescent="0.2">
      <c r="A66" s="20" cm="1">
        <f t="array" ref="A66">IF($AE66=0,"",INDEX(MASTER!$D$24:$AD$252,$AE66,A$346))</f>
        <v>344</v>
      </c>
      <c r="B66" s="20" t="str" cm="1">
        <f t="array" ref="B66">IF($AE66=0,"",INDEX(MASTER!$D$24:$AD$252,$AE66,B$346))</f>
        <v>A-7</v>
      </c>
      <c r="C66" s="20" t="str" cm="1">
        <f t="array" ref="C66">IF($AE66=0,"",INDEX(MASTER!$D$24:$AD$252,$AE66,C$346))</f>
        <v>MONROE STREET</v>
      </c>
      <c r="D66" s="169" cm="1">
        <f t="array" ref="D66">IF($AE66=0,"",INDEX(MASTER!$D$24:$AD$252,$AE66,D$346))</f>
        <v>16669</v>
      </c>
      <c r="E66" s="20" cm="1">
        <f t="array" ref="E66">IF($AE66=0,"",INDEX(MASTER!$D$24:$AD$252,$AE66,E$346))</f>
        <v>0</v>
      </c>
      <c r="F66" s="169" cm="1">
        <f t="array" ref="F66">IF($AE66=0,"",INDEX(MASTER!$D$24:$AD$252,$AE66,F$346))</f>
        <v>0</v>
      </c>
      <c r="G66" s="20" t="str" cm="1">
        <f t="array" ref="G66">IF($AE66=0,"",INDEX(MASTER!$D$24:$AD$252,$AE66,G$346))</f>
        <v>RT</v>
      </c>
      <c r="H66" s="68" t="str" cm="1">
        <f t="array" ref="H66">IF($AE66=0,"",INDEX(MASTER!$D$24:$AD$252,$AE66,H$346))</f>
        <v>02/S&gt;2/04</v>
      </c>
      <c r="I66" s="20" cm="1">
        <f t="array" ref="I66">IF($AE66=0,"",INDEX(MASTER!$D$24:$AD$252,$AE66,I$346))</f>
        <v>0</v>
      </c>
      <c r="J66" s="68" cm="1">
        <f t="array" ref="J66">IF($AE66=0,"",INDEX(MASTER!$D$24:$AD$252,$AE66,J$346))</f>
        <v>0</v>
      </c>
      <c r="K66" s="136" cm="1">
        <f t="array" ref="K66">IF($AE66=0,"",INDEX(MASTER!$D$24:$AD$252,$AE66,K$346))</f>
        <v>0</v>
      </c>
      <c r="L66" s="136" cm="1">
        <f t="array" ref="L66">IF($AE66=0,"",INDEX(MASTER!$D$24:$AD$252,$AE66,L$346))</f>
        <v>0</v>
      </c>
      <c r="M66" s="136" cm="1">
        <f t="array" ref="M66">IF($AE66=0,"",INDEX(MASTER!$D$24:$AD$252,$AE66,M$346))</f>
        <v>0</v>
      </c>
      <c r="N66" s="136" cm="1">
        <f t="array" ref="N66">IF($AE66=0,"",INDEX(MASTER!$D$24:$AD$252,$AE66,N$346))</f>
        <v>0</v>
      </c>
      <c r="O66" s="20" cm="1">
        <f t="array" ref="O66">IF($AE66=0,"",INDEX(MASTER!$D$24:$AD$252,$AE66,O$346))</f>
        <v>0</v>
      </c>
      <c r="P66" s="20" cm="1">
        <f t="array" ref="P66">IF($AE66=0,"",INDEX(MASTER!$D$24:$AD$252,$AE66,P$346))</f>
        <v>0</v>
      </c>
      <c r="Q66" s="20" cm="1">
        <f t="array" ref="Q66">IF($AE66=0,"",INDEX(MASTER!$D$24:$AD$252,$AE66,Q$346))</f>
        <v>0</v>
      </c>
      <c r="R66" s="20" cm="1">
        <f t="array" ref="R66">IF($AE66=0,"",INDEX(MASTER!$D$24:$AD$252,$AE66,R$346))</f>
        <v>0</v>
      </c>
      <c r="S66" s="20" cm="1">
        <f t="array" ref="S66">IF($AE66=0,"",INDEX(MASTER!$D$24:$AD$252,$AE66,S$346))</f>
        <v>0</v>
      </c>
      <c r="T66" s="20" cm="1">
        <f t="array" ref="T66">IF($AE66=0,"",INDEX(MASTER!$D$24:$AD$252,$AE66,T$346))</f>
        <v>3</v>
      </c>
      <c r="U66" s="20" cm="1">
        <f t="array" ref="U66">IF($AE66=0,"",INDEX(MASTER!$D$24:$AD$252,$AE66,U$346))</f>
        <v>0</v>
      </c>
      <c r="V66" s="20" cm="1">
        <f t="array" ref="V66">IF($AE66=0,"",INDEX(MASTER!$D$24:$AD$252,$AE66,V$346))</f>
        <v>0</v>
      </c>
      <c r="W66" s="20" cm="1">
        <f t="array" ref="W66">IF($AE66=0,"",INDEX(MASTER!$D$24:$AD$252,$AE66,W$346))</f>
        <v>0</v>
      </c>
      <c r="X66" s="20" cm="1">
        <f t="array" ref="X66">IF($AE66=0,"",INDEX(MASTER!$D$24:$AD$252,$AE66,X$346))</f>
        <v>0</v>
      </c>
      <c r="Y66" s="20" cm="1">
        <f t="array" ref="Y66">IF($AE66=0,"",INDEX(MASTER!$D$24:$AD$252,$AE66,Y$346))</f>
        <v>0</v>
      </c>
      <c r="Z66" s="20" cm="1">
        <f t="array" ref="Z66">IF($AE66=0,"",INDEX(MASTER!$D$24:$AD$252,$AE66,Z$346))</f>
        <v>0</v>
      </c>
      <c r="AE66" s="3">
        <v>43</v>
      </c>
    </row>
    <row r="67" spans="1:31" ht="12.75" customHeight="1" x14ac:dyDescent="0.2">
      <c r="A67" s="20" cm="1">
        <f t="array" ref="A67">IF($AE67=0,"",INDEX(MASTER!$D$24:$AD$252,$AE67,A$346))</f>
        <v>344</v>
      </c>
      <c r="B67" s="20" t="str" cm="1">
        <f t="array" ref="B67">IF($AE67=0,"",INDEX(MASTER!$D$24:$AD$252,$AE67,B$346))</f>
        <v>A-8</v>
      </c>
      <c r="C67" s="20" t="str" cm="1">
        <f t="array" ref="C67">IF($AE67=0,"",INDEX(MASTER!$D$24:$AD$252,$AE67,C$346))</f>
        <v>MONROE STREET</v>
      </c>
      <c r="D67" s="169" cm="1">
        <f t="array" ref="D67">IF($AE67=0,"",INDEX(MASTER!$D$24:$AD$252,$AE67,D$346))</f>
        <v>16830</v>
      </c>
      <c r="E67" s="20" cm="1">
        <f t="array" ref="E67">IF($AE67=0,"",INDEX(MASTER!$D$24:$AD$252,$AE67,E$346))</f>
        <v>0</v>
      </c>
      <c r="F67" s="169" cm="1">
        <f t="array" ref="F67">IF($AE67=0,"",INDEX(MASTER!$D$24:$AD$252,$AE67,F$346))</f>
        <v>0</v>
      </c>
      <c r="G67" s="20" t="str" cm="1">
        <f t="array" ref="G67">IF($AE67=0,"",INDEX(MASTER!$D$24:$AD$252,$AE67,G$346))</f>
        <v>LT/RT</v>
      </c>
      <c r="H67" s="68" t="str" cm="1">
        <f t="array" ref="H67">IF($AE67=0,"",INDEX(MASTER!$D$24:$AD$252,$AE67,H$346))</f>
        <v>02/S&gt;2/04</v>
      </c>
      <c r="I67" s="20" cm="1">
        <f t="array" ref="I67">IF($AE67=0,"",INDEX(MASTER!$D$24:$AD$252,$AE67,I$346))</f>
        <v>0</v>
      </c>
      <c r="J67" s="68" cm="1">
        <f t="array" ref="J67">IF($AE67=0,"",INDEX(MASTER!$D$24:$AD$252,$AE67,J$346))</f>
        <v>0</v>
      </c>
      <c r="K67" s="136" cm="1">
        <f t="array" ref="K67">IF($AE67=0,"",INDEX(MASTER!$D$24:$AD$252,$AE67,K$346))</f>
        <v>0</v>
      </c>
      <c r="L67" s="136" cm="1">
        <f t="array" ref="L67">IF($AE67=0,"",INDEX(MASTER!$D$24:$AD$252,$AE67,L$346))</f>
        <v>0</v>
      </c>
      <c r="M67" s="136" cm="1">
        <f t="array" ref="M67">IF($AE67=0,"",INDEX(MASTER!$D$24:$AD$252,$AE67,M$346))</f>
        <v>0</v>
      </c>
      <c r="N67" s="136" cm="1">
        <f t="array" ref="N67">IF($AE67=0,"",INDEX(MASTER!$D$24:$AD$252,$AE67,N$346))</f>
        <v>0</v>
      </c>
      <c r="O67" s="20" cm="1">
        <f t="array" ref="O67">IF($AE67=0,"",INDEX(MASTER!$D$24:$AD$252,$AE67,O$346))</f>
        <v>0</v>
      </c>
      <c r="P67" s="20" cm="1">
        <f t="array" ref="P67">IF($AE67=0,"",INDEX(MASTER!$D$24:$AD$252,$AE67,P$346))</f>
        <v>0</v>
      </c>
      <c r="Q67" s="20" cm="1">
        <f t="array" ref="Q67">IF($AE67=0,"",INDEX(MASTER!$D$24:$AD$252,$AE67,Q$346))</f>
        <v>0</v>
      </c>
      <c r="R67" s="20" cm="1">
        <f t="array" ref="R67">IF($AE67=0,"",INDEX(MASTER!$D$24:$AD$252,$AE67,R$346))</f>
        <v>0</v>
      </c>
      <c r="S67" s="20" cm="1">
        <f t="array" ref="S67">IF($AE67=0,"",INDEX(MASTER!$D$24:$AD$252,$AE67,S$346))</f>
        <v>0</v>
      </c>
      <c r="T67" s="20" cm="1">
        <f t="array" ref="T67">IF($AE67=0,"",INDEX(MASTER!$D$24:$AD$252,$AE67,T$346))</f>
        <v>4</v>
      </c>
      <c r="U67" s="20" cm="1">
        <f t="array" ref="U67">IF($AE67=0,"",INDEX(MASTER!$D$24:$AD$252,$AE67,U$346))</f>
        <v>0</v>
      </c>
      <c r="V67" s="20" cm="1">
        <f t="array" ref="V67">IF($AE67=0,"",INDEX(MASTER!$D$24:$AD$252,$AE67,V$346))</f>
        <v>0</v>
      </c>
      <c r="W67" s="20" cm="1">
        <f t="array" ref="W67">IF($AE67=0,"",INDEX(MASTER!$D$24:$AD$252,$AE67,W$346))</f>
        <v>0</v>
      </c>
      <c r="X67" s="20" cm="1">
        <f t="array" ref="X67">IF($AE67=0,"",INDEX(MASTER!$D$24:$AD$252,$AE67,X$346))</f>
        <v>0</v>
      </c>
      <c r="Y67" s="20" cm="1">
        <f t="array" ref="Y67">IF($AE67=0,"",INDEX(MASTER!$D$24:$AD$252,$AE67,Y$346))</f>
        <v>0</v>
      </c>
      <c r="Z67" s="20" cm="1">
        <f t="array" ref="Z67">IF($AE67=0,"",INDEX(MASTER!$D$24:$AD$252,$AE67,Z$346))</f>
        <v>0</v>
      </c>
      <c r="AE67" s="3">
        <v>44</v>
      </c>
    </row>
    <row r="68" spans="1:31" ht="12.75" customHeight="1" x14ac:dyDescent="0.2">
      <c r="A68" s="20" cm="1">
        <f t="array" ref="A68">IF($AE68=0,"",INDEX(MASTER!$D$24:$AD$252,$AE68,A$346))</f>
        <v>0</v>
      </c>
      <c r="B68" s="20" cm="1">
        <f t="array" ref="B68">IF($AE68=0,"",INDEX(MASTER!$D$24:$AD$252,$AE68,B$346))</f>
        <v>0</v>
      </c>
      <c r="C68" s="20" cm="1">
        <f t="array" ref="C68">IF($AE68=0,"",INDEX(MASTER!$D$24:$AD$252,$AE68,C$346))</f>
        <v>0</v>
      </c>
      <c r="D68" s="169" cm="1">
        <f t="array" ref="D68">IF($AE68=0,"",INDEX(MASTER!$D$24:$AD$252,$AE68,D$346))</f>
        <v>0</v>
      </c>
      <c r="E68" s="20" cm="1">
        <f t="array" ref="E68">IF($AE68=0,"",INDEX(MASTER!$D$24:$AD$252,$AE68,E$346))</f>
        <v>0</v>
      </c>
      <c r="F68" s="169" cm="1">
        <f t="array" ref="F68">IF($AE68=0,"",INDEX(MASTER!$D$24:$AD$252,$AE68,F$346))</f>
        <v>0</v>
      </c>
      <c r="G68" s="20" cm="1">
        <f t="array" ref="G68">IF($AE68=0,"",INDEX(MASTER!$D$24:$AD$252,$AE68,G$346))</f>
        <v>0</v>
      </c>
      <c r="H68" s="68" cm="1">
        <f t="array" ref="H68">IF($AE68=0,"",INDEX(MASTER!$D$24:$AD$252,$AE68,H$346))</f>
        <v>0</v>
      </c>
      <c r="I68" s="20" cm="1">
        <f t="array" ref="I68">IF($AE68=0,"",INDEX(MASTER!$D$24:$AD$252,$AE68,I$346))</f>
        <v>0</v>
      </c>
      <c r="J68" s="68" cm="1">
        <f t="array" ref="J68">IF($AE68=0,"",INDEX(MASTER!$D$24:$AD$252,$AE68,J$346))</f>
        <v>0</v>
      </c>
      <c r="K68" s="136" cm="1">
        <f t="array" ref="K68">IF($AE68=0,"",INDEX(MASTER!$D$24:$AD$252,$AE68,K$346))</f>
        <v>0</v>
      </c>
      <c r="L68" s="136" cm="1">
        <f t="array" ref="L68">IF($AE68=0,"",INDEX(MASTER!$D$24:$AD$252,$AE68,L$346))</f>
        <v>0</v>
      </c>
      <c r="M68" s="136" cm="1">
        <f t="array" ref="M68">IF($AE68=0,"",INDEX(MASTER!$D$24:$AD$252,$AE68,M$346))</f>
        <v>0</v>
      </c>
      <c r="N68" s="136" cm="1">
        <f t="array" ref="N68">IF($AE68=0,"",INDEX(MASTER!$D$24:$AD$252,$AE68,N$346))</f>
        <v>0</v>
      </c>
      <c r="O68" s="20" cm="1">
        <f t="array" ref="O68">IF($AE68=0,"",INDEX(MASTER!$D$24:$AD$252,$AE68,O$346))</f>
        <v>0</v>
      </c>
      <c r="P68" s="20" cm="1">
        <f t="array" ref="P68">IF($AE68=0,"",INDEX(MASTER!$D$24:$AD$252,$AE68,P$346))</f>
        <v>0</v>
      </c>
      <c r="Q68" s="20" cm="1">
        <f t="array" ref="Q68">IF($AE68=0,"",INDEX(MASTER!$D$24:$AD$252,$AE68,Q$346))</f>
        <v>0</v>
      </c>
      <c r="R68" s="20" cm="1">
        <f t="array" ref="R68">IF($AE68=0,"",INDEX(MASTER!$D$24:$AD$252,$AE68,R$346))</f>
        <v>0</v>
      </c>
      <c r="S68" s="20" cm="1">
        <f t="array" ref="S68">IF($AE68=0,"",INDEX(MASTER!$D$24:$AD$252,$AE68,S$346))</f>
        <v>0</v>
      </c>
      <c r="T68" s="20" cm="1">
        <f t="array" ref="T68">IF($AE68=0,"",INDEX(MASTER!$D$24:$AD$252,$AE68,T$346))</f>
        <v>0</v>
      </c>
      <c r="U68" s="20" cm="1">
        <f t="array" ref="U68">IF($AE68=0,"",INDEX(MASTER!$D$24:$AD$252,$AE68,U$346))</f>
        <v>0</v>
      </c>
      <c r="V68" s="20" cm="1">
        <f t="array" ref="V68">IF($AE68=0,"",INDEX(MASTER!$D$24:$AD$252,$AE68,V$346))</f>
        <v>0</v>
      </c>
      <c r="W68" s="20" cm="1">
        <f t="array" ref="W68">IF($AE68=0,"",INDEX(MASTER!$D$24:$AD$252,$AE68,W$346))</f>
        <v>0</v>
      </c>
      <c r="X68" s="20" cm="1">
        <f t="array" ref="X68">IF($AE68=0,"",INDEX(MASTER!$D$24:$AD$252,$AE68,X$346))</f>
        <v>0</v>
      </c>
      <c r="Y68" s="20" cm="1">
        <f t="array" ref="Y68">IF($AE68=0,"",INDEX(MASTER!$D$24:$AD$252,$AE68,Y$346))</f>
        <v>0</v>
      </c>
      <c r="Z68" s="20" cm="1">
        <f t="array" ref="Z68">IF($AE68=0,"",INDEX(MASTER!$D$24:$AD$252,$AE68,Z$346))</f>
        <v>0</v>
      </c>
      <c r="AE68" s="3">
        <v>45</v>
      </c>
    </row>
    <row r="69" spans="1:31" ht="12.75" customHeight="1" x14ac:dyDescent="0.2">
      <c r="A69" s="20" cm="1">
        <f t="array" ref="A69">IF($AE69=0,"",INDEX(MASTER!$D$24:$AD$252,$AE69,A$346))</f>
        <v>345</v>
      </c>
      <c r="B69" s="20" t="str" cm="1">
        <f t="array" ref="B69">IF($AE69=0,"",INDEX(MASTER!$D$24:$AD$252,$AE69,B$346))</f>
        <v>CH-7</v>
      </c>
      <c r="C69" s="20" t="str" cm="1">
        <f t="array" ref="C69">IF($AE69=0,"",INDEX(MASTER!$D$24:$AD$252,$AE69,C$346))</f>
        <v>MONROE STREET</v>
      </c>
      <c r="D69" s="169" cm="1">
        <f t="array" ref="D69">IF($AE69=0,"",INDEX(MASTER!$D$24:$AD$252,$AE69,D$346))</f>
        <v>17204</v>
      </c>
      <c r="E69" s="20" t="str" cm="1">
        <f t="array" ref="E69">IF($AE69=0,"",INDEX(MASTER!$D$24:$AD$252,$AE69,E$346))</f>
        <v>TO</v>
      </c>
      <c r="F69" s="169" cm="1">
        <f t="array" ref="F69">IF($AE69=0,"",INDEX(MASTER!$D$24:$AD$252,$AE69,F$346))</f>
        <v>17422</v>
      </c>
      <c r="G69" s="20" t="str" cm="1">
        <f t="array" ref="G69">IF($AE69=0,"",INDEX(MASTER!$D$24:$AD$252,$AE69,G$346))</f>
        <v>RT</v>
      </c>
      <c r="H69" s="68" t="str" cm="1">
        <f t="array" ref="H69">IF($AE69=0,"",INDEX(MASTER!$D$24:$AD$252,$AE69,H$346))</f>
        <v>02/S&gt;2/04</v>
      </c>
      <c r="I69" s="20" cm="1">
        <f t="array" ref="I69">IF($AE69=0,"",INDEX(MASTER!$D$24:$AD$252,$AE69,I$346))</f>
        <v>6</v>
      </c>
      <c r="J69" s="68" cm="1">
        <f t="array" ref="J69">IF($AE69=0,"",INDEX(MASTER!$D$24:$AD$252,$AE69,J$346))</f>
        <v>0</v>
      </c>
      <c r="K69" s="136" cm="1">
        <f t="array" ref="K69">IF($AE69=0,"",INDEX(MASTER!$D$24:$AD$252,$AE69,K$346))</f>
        <v>0</v>
      </c>
      <c r="L69" s="136" cm="1">
        <f t="array" ref="L69">IF($AE69=0,"",INDEX(MASTER!$D$24:$AD$252,$AE69,L$346))</f>
        <v>0</v>
      </c>
      <c r="M69" s="136" cm="1">
        <f t="array" ref="M69">IF($AE69=0,"",INDEX(MASTER!$D$24:$AD$252,$AE69,M$346))</f>
        <v>0</v>
      </c>
      <c r="N69" s="136" cm="1">
        <f t="array" ref="N69">IF($AE69=0,"",INDEX(MASTER!$D$24:$AD$252,$AE69,N$346))</f>
        <v>0</v>
      </c>
      <c r="O69" s="20" cm="1">
        <f t="array" ref="O69">IF($AE69=0,"",INDEX(MASTER!$D$24:$AD$252,$AE69,O$346))</f>
        <v>220</v>
      </c>
      <c r="P69" s="20" cm="1">
        <f t="array" ref="P69">IF($AE69=0,"",INDEX(MASTER!$D$24:$AD$252,$AE69,P$346))</f>
        <v>0</v>
      </c>
      <c r="Q69" s="20" cm="1">
        <f t="array" ref="Q69">IF($AE69=0,"",INDEX(MASTER!$D$24:$AD$252,$AE69,Q$346))</f>
        <v>0</v>
      </c>
      <c r="R69" s="20" cm="1">
        <f t="array" ref="R69">IF($AE69=0,"",INDEX(MASTER!$D$24:$AD$252,$AE69,R$346))</f>
        <v>0</v>
      </c>
      <c r="S69" s="20" cm="1">
        <f t="array" ref="S69">IF($AE69=0,"",INDEX(MASTER!$D$24:$AD$252,$AE69,S$346))</f>
        <v>0</v>
      </c>
      <c r="T69" s="20" cm="1">
        <f t="array" ref="T69">IF($AE69=0,"",INDEX(MASTER!$D$24:$AD$252,$AE69,T$346))</f>
        <v>0</v>
      </c>
      <c r="U69" s="20" cm="1">
        <f t="array" ref="U69">IF($AE69=0,"",INDEX(MASTER!$D$24:$AD$252,$AE69,U$346))</f>
        <v>0</v>
      </c>
      <c r="V69" s="20" cm="1">
        <f t="array" ref="V69">IF($AE69=0,"",INDEX(MASTER!$D$24:$AD$252,$AE69,V$346))</f>
        <v>0</v>
      </c>
      <c r="W69" s="20" cm="1">
        <f t="array" ref="W69">IF($AE69=0,"",INDEX(MASTER!$D$24:$AD$252,$AE69,W$346))</f>
        <v>0</v>
      </c>
      <c r="X69" s="20" cm="1">
        <f t="array" ref="X69">IF($AE69=0,"",INDEX(MASTER!$D$24:$AD$252,$AE69,X$346))</f>
        <v>0</v>
      </c>
      <c r="Y69" s="20" cm="1">
        <f t="array" ref="Y69">IF($AE69=0,"",INDEX(MASTER!$D$24:$AD$252,$AE69,Y$346))</f>
        <v>0</v>
      </c>
      <c r="Z69" s="20" cm="1">
        <f t="array" ref="Z69">IF($AE69=0,"",INDEX(MASTER!$D$24:$AD$252,$AE69,Z$346))</f>
        <v>0</v>
      </c>
      <c r="AE69" s="3">
        <v>46</v>
      </c>
    </row>
    <row r="70" spans="1:31" ht="12.75" customHeight="1" x14ac:dyDescent="0.2">
      <c r="A70" s="20" cm="1">
        <f t="array" ref="A70">IF($AE70=0,"",INDEX(MASTER!$D$24:$AD$252,$AE70,A$346))</f>
        <v>345</v>
      </c>
      <c r="B70" s="20" t="str" cm="1">
        <f t="array" ref="B70">IF($AE70=0,"",INDEX(MASTER!$D$24:$AD$252,$AE70,B$346))</f>
        <v>CH-8</v>
      </c>
      <c r="C70" s="20" t="str" cm="1">
        <f t="array" ref="C70">IF($AE70=0,"",INDEX(MASTER!$D$24:$AD$252,$AE70,C$346))</f>
        <v>MONROE STREET</v>
      </c>
      <c r="D70" s="169" cm="1">
        <f t="array" ref="D70">IF($AE70=0,"",INDEX(MASTER!$D$24:$AD$252,$AE70,D$346))</f>
        <v>17351</v>
      </c>
      <c r="E70" s="20" t="str" cm="1">
        <f t="array" ref="E70">IF($AE70=0,"",INDEX(MASTER!$D$24:$AD$252,$AE70,E$346))</f>
        <v>TO</v>
      </c>
      <c r="F70" s="169" cm="1">
        <f t="array" ref="F70">IF($AE70=0,"",INDEX(MASTER!$D$24:$AD$252,$AE70,F$346))</f>
        <v>17518</v>
      </c>
      <c r="G70" s="20" t="str" cm="1">
        <f t="array" ref="G70">IF($AE70=0,"",INDEX(MASTER!$D$24:$AD$252,$AE70,G$346))</f>
        <v>RT</v>
      </c>
      <c r="H70" s="68" t="str" cm="1">
        <f t="array" ref="H70">IF($AE70=0,"",INDEX(MASTER!$D$24:$AD$252,$AE70,H$346))</f>
        <v>02/S&gt;2/04</v>
      </c>
      <c r="I70" s="20" cm="1">
        <f t="array" ref="I70">IF($AE70=0,"",INDEX(MASTER!$D$24:$AD$252,$AE70,I$346))</f>
        <v>4</v>
      </c>
      <c r="J70" s="68" cm="1">
        <f t="array" ref="J70">IF($AE70=0,"",INDEX(MASTER!$D$24:$AD$252,$AE70,J$346))</f>
        <v>0</v>
      </c>
      <c r="K70" s="136" cm="1">
        <f t="array" ref="K70">IF($AE70=0,"",INDEX(MASTER!$D$24:$AD$252,$AE70,K$346))</f>
        <v>0</v>
      </c>
      <c r="L70" s="136" cm="1">
        <f t="array" ref="L70">IF($AE70=0,"",INDEX(MASTER!$D$24:$AD$252,$AE70,L$346))</f>
        <v>0</v>
      </c>
      <c r="M70" s="136" cm="1">
        <f t="array" ref="M70">IF($AE70=0,"",INDEX(MASTER!$D$24:$AD$252,$AE70,M$346))</f>
        <v>0</v>
      </c>
      <c r="N70" s="136" cm="1">
        <f t="array" ref="N70">IF($AE70=0,"",INDEX(MASTER!$D$24:$AD$252,$AE70,N$346))</f>
        <v>0</v>
      </c>
      <c r="O70" s="20" cm="1">
        <f t="array" ref="O70">IF($AE70=0,"",INDEX(MASTER!$D$24:$AD$252,$AE70,O$346))</f>
        <v>167</v>
      </c>
      <c r="P70" s="20" cm="1">
        <f t="array" ref="P70">IF($AE70=0,"",INDEX(MASTER!$D$24:$AD$252,$AE70,P$346))</f>
        <v>0</v>
      </c>
      <c r="Q70" s="20" cm="1">
        <f t="array" ref="Q70">IF($AE70=0,"",INDEX(MASTER!$D$24:$AD$252,$AE70,Q$346))</f>
        <v>0</v>
      </c>
      <c r="R70" s="20" cm="1">
        <f t="array" ref="R70">IF($AE70=0,"",INDEX(MASTER!$D$24:$AD$252,$AE70,R$346))</f>
        <v>0</v>
      </c>
      <c r="S70" s="20" cm="1">
        <f t="array" ref="S70">IF($AE70=0,"",INDEX(MASTER!$D$24:$AD$252,$AE70,S$346))</f>
        <v>0</v>
      </c>
      <c r="T70" s="20" cm="1">
        <f t="array" ref="T70">IF($AE70=0,"",INDEX(MASTER!$D$24:$AD$252,$AE70,T$346))</f>
        <v>0</v>
      </c>
      <c r="U70" s="20" cm="1">
        <f t="array" ref="U70">IF($AE70=0,"",INDEX(MASTER!$D$24:$AD$252,$AE70,U$346))</f>
        <v>0</v>
      </c>
      <c r="V70" s="20" cm="1">
        <f t="array" ref="V70">IF($AE70=0,"",INDEX(MASTER!$D$24:$AD$252,$AE70,V$346))</f>
        <v>0</v>
      </c>
      <c r="W70" s="20" cm="1">
        <f t="array" ref="W70">IF($AE70=0,"",INDEX(MASTER!$D$24:$AD$252,$AE70,W$346))</f>
        <v>0</v>
      </c>
      <c r="X70" s="20" cm="1">
        <f t="array" ref="X70">IF($AE70=0,"",INDEX(MASTER!$D$24:$AD$252,$AE70,X$346))</f>
        <v>0</v>
      </c>
      <c r="Y70" s="20" cm="1">
        <f t="array" ref="Y70">IF($AE70=0,"",INDEX(MASTER!$D$24:$AD$252,$AE70,Y$346))</f>
        <v>0</v>
      </c>
      <c r="Z70" s="20" cm="1">
        <f t="array" ref="Z70">IF($AE70=0,"",INDEX(MASTER!$D$24:$AD$252,$AE70,Z$346))</f>
        <v>0</v>
      </c>
      <c r="AE70" s="3">
        <v>47</v>
      </c>
    </row>
    <row r="71" spans="1:31" ht="12.75" customHeight="1" x14ac:dyDescent="0.2">
      <c r="A71" s="20" cm="1">
        <f t="array" ref="A71">IF($AE71=0,"",INDEX(MASTER!$D$24:$AD$252,$AE71,A$346))</f>
        <v>345</v>
      </c>
      <c r="B71" s="20" t="str" cm="1">
        <f t="array" ref="B71">IF($AE71=0,"",INDEX(MASTER!$D$24:$AD$252,$AE71,B$346))</f>
        <v>CH-9</v>
      </c>
      <c r="C71" s="20" t="str" cm="1">
        <f t="array" ref="C71">IF($AE71=0,"",INDEX(MASTER!$D$24:$AD$252,$AE71,C$346))</f>
        <v>MONROE STREET</v>
      </c>
      <c r="D71" s="169" cm="1">
        <f t="array" ref="D71">IF($AE71=0,"",INDEX(MASTER!$D$24:$AD$252,$AE71,D$346))</f>
        <v>17367</v>
      </c>
      <c r="E71" s="20" t="str" cm="1">
        <f t="array" ref="E71">IF($AE71=0,"",INDEX(MASTER!$D$24:$AD$252,$AE71,E$346))</f>
        <v>TO</v>
      </c>
      <c r="F71" s="169" cm="1">
        <f t="array" ref="F71">IF($AE71=0,"",INDEX(MASTER!$D$24:$AD$252,$AE71,F$346))</f>
        <v>17421</v>
      </c>
      <c r="G71" s="20" t="str" cm="1">
        <f t="array" ref="G71">IF($AE71=0,"",INDEX(MASTER!$D$24:$AD$252,$AE71,G$346))</f>
        <v>RT</v>
      </c>
      <c r="H71" s="68" t="str" cm="1">
        <f t="array" ref="H71">IF($AE71=0,"",INDEX(MASTER!$D$24:$AD$252,$AE71,H$346))</f>
        <v>02/S&gt;2/04</v>
      </c>
      <c r="I71" s="20" cm="1">
        <f t="array" ref="I71">IF($AE71=0,"",INDEX(MASTER!$D$24:$AD$252,$AE71,I$346))</f>
        <v>3</v>
      </c>
      <c r="J71" s="68" cm="1">
        <f t="array" ref="J71">IF($AE71=0,"",INDEX(MASTER!$D$24:$AD$252,$AE71,J$346))</f>
        <v>0</v>
      </c>
      <c r="K71" s="136" cm="1">
        <f t="array" ref="K71">IF($AE71=0,"",INDEX(MASTER!$D$24:$AD$252,$AE71,K$346))</f>
        <v>0</v>
      </c>
      <c r="L71" s="136" cm="1">
        <f t="array" ref="L71">IF($AE71=0,"",INDEX(MASTER!$D$24:$AD$252,$AE71,L$346))</f>
        <v>0</v>
      </c>
      <c r="M71" s="136" cm="1">
        <f t="array" ref="M71">IF($AE71=0,"",INDEX(MASTER!$D$24:$AD$252,$AE71,M$346))</f>
        <v>0</v>
      </c>
      <c r="N71" s="136" cm="1">
        <f t="array" ref="N71">IF($AE71=0,"",INDEX(MASTER!$D$24:$AD$252,$AE71,N$346))</f>
        <v>0</v>
      </c>
      <c r="O71" s="20" cm="1">
        <f t="array" ref="O71">IF($AE71=0,"",INDEX(MASTER!$D$24:$AD$252,$AE71,O$346))</f>
        <v>55</v>
      </c>
      <c r="P71" s="20" cm="1">
        <f t="array" ref="P71">IF($AE71=0,"",INDEX(MASTER!$D$24:$AD$252,$AE71,P$346))</f>
        <v>0</v>
      </c>
      <c r="Q71" s="20" cm="1">
        <f t="array" ref="Q71">IF($AE71=0,"",INDEX(MASTER!$D$24:$AD$252,$AE71,Q$346))</f>
        <v>0</v>
      </c>
      <c r="R71" s="20" cm="1">
        <f t="array" ref="R71">IF($AE71=0,"",INDEX(MASTER!$D$24:$AD$252,$AE71,R$346))</f>
        <v>0</v>
      </c>
      <c r="S71" s="20" cm="1">
        <f t="array" ref="S71">IF($AE71=0,"",INDEX(MASTER!$D$24:$AD$252,$AE71,S$346))</f>
        <v>0</v>
      </c>
      <c r="T71" s="20" cm="1">
        <f t="array" ref="T71">IF($AE71=0,"",INDEX(MASTER!$D$24:$AD$252,$AE71,T$346))</f>
        <v>0</v>
      </c>
      <c r="U71" s="20" cm="1">
        <f t="array" ref="U71">IF($AE71=0,"",INDEX(MASTER!$D$24:$AD$252,$AE71,U$346))</f>
        <v>0</v>
      </c>
      <c r="V71" s="20" cm="1">
        <f t="array" ref="V71">IF($AE71=0,"",INDEX(MASTER!$D$24:$AD$252,$AE71,V$346))</f>
        <v>0</v>
      </c>
      <c r="W71" s="20" cm="1">
        <f t="array" ref="W71">IF($AE71=0,"",INDEX(MASTER!$D$24:$AD$252,$AE71,W$346))</f>
        <v>0</v>
      </c>
      <c r="X71" s="20" cm="1">
        <f t="array" ref="X71">IF($AE71=0,"",INDEX(MASTER!$D$24:$AD$252,$AE71,X$346))</f>
        <v>0</v>
      </c>
      <c r="Y71" s="20" cm="1">
        <f t="array" ref="Y71">IF($AE71=0,"",INDEX(MASTER!$D$24:$AD$252,$AE71,Y$346))</f>
        <v>0</v>
      </c>
      <c r="Z71" s="20" cm="1">
        <f t="array" ref="Z71">IF($AE71=0,"",INDEX(MASTER!$D$24:$AD$252,$AE71,Z$346))</f>
        <v>0</v>
      </c>
      <c r="AE71" s="3">
        <v>48</v>
      </c>
    </row>
    <row r="72" spans="1:31" ht="12.75" customHeight="1" x14ac:dyDescent="0.2">
      <c r="A72" s="20" cm="1">
        <f t="array" ref="A72">IF($AE72=0,"",INDEX(MASTER!$D$24:$AD$252,$AE72,A$346))</f>
        <v>345</v>
      </c>
      <c r="B72" s="20" t="str" cm="1">
        <f t="array" ref="B72">IF($AE72=0,"",INDEX(MASTER!$D$24:$AD$252,$AE72,B$346))</f>
        <v>CH-9A</v>
      </c>
      <c r="C72" s="20" t="str" cm="1">
        <f t="array" ref="C72">IF($AE72=0,"",INDEX(MASTER!$D$24:$AD$252,$AE72,C$346))</f>
        <v>MONROE STREET</v>
      </c>
      <c r="D72" s="169" cm="1">
        <f t="array" ref="D72">IF($AE72=0,"",INDEX(MASTER!$D$24:$AD$252,$AE72,D$346))</f>
        <v>17583</v>
      </c>
      <c r="E72" s="20" cm="1">
        <f t="array" ref="E72">IF($AE72=0,"",INDEX(MASTER!$D$24:$AD$252,$AE72,E$346))</f>
        <v>0</v>
      </c>
      <c r="F72" s="169" cm="1">
        <f t="array" ref="F72">IF($AE72=0,"",INDEX(MASTER!$D$24:$AD$252,$AE72,F$346))</f>
        <v>0</v>
      </c>
      <c r="G72" s="20" t="str" cm="1">
        <f t="array" ref="G72">IF($AE72=0,"",INDEX(MASTER!$D$24:$AD$252,$AE72,G$346))</f>
        <v>LT</v>
      </c>
      <c r="H72" s="68" t="str" cm="1">
        <f t="array" ref="H72">IF($AE72=0,"",INDEX(MASTER!$D$24:$AD$252,$AE72,H$346))</f>
        <v>01/NHS/21</v>
      </c>
      <c r="I72" s="20" cm="1">
        <f t="array" ref="I72">IF($AE72=0,"",INDEX(MASTER!$D$24:$AD$252,$AE72,I$346))</f>
        <v>0</v>
      </c>
      <c r="J72" s="68" cm="1">
        <f t="array" ref="J72">IF($AE72=0,"",INDEX(MASTER!$D$24:$AD$252,$AE72,J$346))</f>
        <v>0</v>
      </c>
      <c r="K72" s="136" cm="1">
        <f t="array" ref="K72">IF($AE72=0,"",INDEX(MASTER!$D$24:$AD$252,$AE72,K$346))</f>
        <v>0</v>
      </c>
      <c r="L72" s="136" cm="1">
        <f t="array" ref="L72">IF($AE72=0,"",INDEX(MASTER!$D$24:$AD$252,$AE72,L$346))</f>
        <v>0</v>
      </c>
      <c r="M72" s="136" cm="1">
        <f t="array" ref="M72">IF($AE72=0,"",INDEX(MASTER!$D$24:$AD$252,$AE72,M$346))</f>
        <v>0</v>
      </c>
      <c r="N72" s="136" cm="1">
        <f t="array" ref="N72">IF($AE72=0,"",INDEX(MASTER!$D$24:$AD$252,$AE72,N$346))</f>
        <v>0</v>
      </c>
      <c r="O72" s="20" cm="1">
        <f t="array" ref="O72">IF($AE72=0,"",INDEX(MASTER!$D$24:$AD$252,$AE72,O$346))</f>
        <v>26</v>
      </c>
      <c r="P72" s="20" cm="1">
        <f t="array" ref="P72">IF($AE72=0,"",INDEX(MASTER!$D$24:$AD$252,$AE72,P$346))</f>
        <v>0</v>
      </c>
      <c r="Q72" s="20" cm="1">
        <f t="array" ref="Q72">IF($AE72=0,"",INDEX(MASTER!$D$24:$AD$252,$AE72,Q$346))</f>
        <v>0</v>
      </c>
      <c r="R72" s="20" cm="1">
        <f t="array" ref="R72">IF($AE72=0,"",INDEX(MASTER!$D$24:$AD$252,$AE72,R$346))</f>
        <v>0</v>
      </c>
      <c r="S72" s="20" cm="1">
        <f t="array" ref="S72">IF($AE72=0,"",INDEX(MASTER!$D$24:$AD$252,$AE72,S$346))</f>
        <v>0</v>
      </c>
      <c r="T72" s="20" cm="1">
        <f t="array" ref="T72">IF($AE72=0,"",INDEX(MASTER!$D$24:$AD$252,$AE72,T$346))</f>
        <v>0</v>
      </c>
      <c r="U72" s="20" cm="1">
        <f t="array" ref="U72">IF($AE72=0,"",INDEX(MASTER!$D$24:$AD$252,$AE72,U$346))</f>
        <v>0</v>
      </c>
      <c r="V72" s="20" cm="1">
        <f t="array" ref="V72">IF($AE72=0,"",INDEX(MASTER!$D$24:$AD$252,$AE72,V$346))</f>
        <v>0</v>
      </c>
      <c r="W72" s="20" cm="1">
        <f t="array" ref="W72">IF($AE72=0,"",INDEX(MASTER!$D$24:$AD$252,$AE72,W$346))</f>
        <v>0</v>
      </c>
      <c r="X72" s="20" cm="1">
        <f t="array" ref="X72">IF($AE72=0,"",INDEX(MASTER!$D$24:$AD$252,$AE72,X$346))</f>
        <v>0</v>
      </c>
      <c r="Y72" s="20" cm="1">
        <f t="array" ref="Y72">IF($AE72=0,"",INDEX(MASTER!$D$24:$AD$252,$AE72,Y$346))</f>
        <v>0</v>
      </c>
      <c r="Z72" s="20" cm="1">
        <f t="array" ref="Z72">IF($AE72=0,"",INDEX(MASTER!$D$24:$AD$252,$AE72,Z$346))</f>
        <v>0</v>
      </c>
      <c r="AE72" s="3">
        <v>49</v>
      </c>
    </row>
    <row r="73" spans="1:31" ht="12.75" customHeight="1" x14ac:dyDescent="0.2">
      <c r="A73" s="20" cm="1">
        <f t="array" ref="A73">IF($AE73=0,"",INDEX(MASTER!$D$24:$AD$252,$AE73,A$346))</f>
        <v>345</v>
      </c>
      <c r="B73" s="20" t="str" cm="1">
        <f t="array" ref="B73">IF($AE73=0,"",INDEX(MASTER!$D$24:$AD$252,$AE73,B$346))</f>
        <v>CH-10</v>
      </c>
      <c r="C73" s="20" t="str" cm="1">
        <f t="array" ref="C73">IF($AE73=0,"",INDEX(MASTER!$D$24:$AD$252,$AE73,C$346))</f>
        <v>MONROE STREET</v>
      </c>
      <c r="D73" s="169" cm="1">
        <f t="array" ref="D73">IF($AE73=0,"",INDEX(MASTER!$D$24:$AD$252,$AE73,D$346))</f>
        <v>17626</v>
      </c>
      <c r="E73" s="20" t="str" cm="1">
        <f t="array" ref="E73">IF($AE73=0,"",INDEX(MASTER!$D$24:$AD$252,$AE73,E$346))</f>
        <v>TO</v>
      </c>
      <c r="F73" s="169" cm="1">
        <f t="array" ref="F73">IF($AE73=0,"",INDEX(MASTER!$D$24:$AD$252,$AE73,F$346))</f>
        <v>17788</v>
      </c>
      <c r="G73" s="20" t="str" cm="1">
        <f t="array" ref="G73">IF($AE73=0,"",INDEX(MASTER!$D$24:$AD$252,$AE73,G$346))</f>
        <v>LT</v>
      </c>
      <c r="H73" s="68" t="str" cm="1">
        <f t="array" ref="H73">IF($AE73=0,"",INDEX(MASTER!$D$24:$AD$252,$AE73,H$346))</f>
        <v>01/NHS/21</v>
      </c>
      <c r="I73" s="20" cm="1">
        <f t="array" ref="I73">IF($AE73=0,"",INDEX(MASTER!$D$24:$AD$252,$AE73,I$346))</f>
        <v>4</v>
      </c>
      <c r="J73" s="68" cm="1">
        <f t="array" ref="J73">IF($AE73=0,"",INDEX(MASTER!$D$24:$AD$252,$AE73,J$346))</f>
        <v>0</v>
      </c>
      <c r="K73" s="136" cm="1">
        <f t="array" ref="K73">IF($AE73=0,"",INDEX(MASTER!$D$24:$AD$252,$AE73,K$346))</f>
        <v>0</v>
      </c>
      <c r="L73" s="136" cm="1">
        <f t="array" ref="L73">IF($AE73=0,"",INDEX(MASTER!$D$24:$AD$252,$AE73,L$346))</f>
        <v>0</v>
      </c>
      <c r="M73" s="136" cm="1">
        <f t="array" ref="M73">IF($AE73=0,"",INDEX(MASTER!$D$24:$AD$252,$AE73,M$346))</f>
        <v>0</v>
      </c>
      <c r="N73" s="136" cm="1">
        <f t="array" ref="N73">IF($AE73=0,"",INDEX(MASTER!$D$24:$AD$252,$AE73,N$346))</f>
        <v>0</v>
      </c>
      <c r="O73" s="20" cm="1">
        <f t="array" ref="O73">IF($AE73=0,"",INDEX(MASTER!$D$24:$AD$252,$AE73,O$346))</f>
        <v>162</v>
      </c>
      <c r="P73" s="20" cm="1">
        <f t="array" ref="P73">IF($AE73=0,"",INDEX(MASTER!$D$24:$AD$252,$AE73,P$346))</f>
        <v>0</v>
      </c>
      <c r="Q73" s="20" cm="1">
        <f t="array" ref="Q73">IF($AE73=0,"",INDEX(MASTER!$D$24:$AD$252,$AE73,Q$346))</f>
        <v>0</v>
      </c>
      <c r="R73" s="20" cm="1">
        <f t="array" ref="R73">IF($AE73=0,"",INDEX(MASTER!$D$24:$AD$252,$AE73,R$346))</f>
        <v>0</v>
      </c>
      <c r="S73" s="20" cm="1">
        <f t="array" ref="S73">IF($AE73=0,"",INDEX(MASTER!$D$24:$AD$252,$AE73,S$346))</f>
        <v>0</v>
      </c>
      <c r="T73" s="20" cm="1">
        <f t="array" ref="T73">IF($AE73=0,"",INDEX(MASTER!$D$24:$AD$252,$AE73,T$346))</f>
        <v>0</v>
      </c>
      <c r="U73" s="20" cm="1">
        <f t="array" ref="U73">IF($AE73=0,"",INDEX(MASTER!$D$24:$AD$252,$AE73,U$346))</f>
        <v>0</v>
      </c>
      <c r="V73" s="20" cm="1">
        <f t="array" ref="V73">IF($AE73=0,"",INDEX(MASTER!$D$24:$AD$252,$AE73,V$346))</f>
        <v>0</v>
      </c>
      <c r="W73" s="20" cm="1">
        <f t="array" ref="W73">IF($AE73=0,"",INDEX(MASTER!$D$24:$AD$252,$AE73,W$346))</f>
        <v>0</v>
      </c>
      <c r="X73" s="20" cm="1">
        <f t="array" ref="X73">IF($AE73=0,"",INDEX(MASTER!$D$24:$AD$252,$AE73,X$346))</f>
        <v>0</v>
      </c>
      <c r="Y73" s="20" cm="1">
        <f t="array" ref="Y73">IF($AE73=0,"",INDEX(MASTER!$D$24:$AD$252,$AE73,Y$346))</f>
        <v>0</v>
      </c>
      <c r="Z73" s="20" cm="1">
        <f t="array" ref="Z73">IF($AE73=0,"",INDEX(MASTER!$D$24:$AD$252,$AE73,Z$346))</f>
        <v>0</v>
      </c>
      <c r="AE73" s="3">
        <v>50</v>
      </c>
    </row>
    <row r="74" spans="1:31" ht="12.75" customHeight="1" x14ac:dyDescent="0.2">
      <c r="A74" s="20" cm="1">
        <f t="array" ref="A74">IF($AE74=0,"",INDEX(MASTER!$D$24:$AD$252,$AE74,A$346))</f>
        <v>345</v>
      </c>
      <c r="B74" s="20" t="str" cm="1">
        <f t="array" ref="B74">IF($AE74=0,"",INDEX(MASTER!$D$24:$AD$252,$AE74,B$346))</f>
        <v>CH-11</v>
      </c>
      <c r="C74" s="20" t="str" cm="1">
        <f t="array" ref="C74">IF($AE74=0,"",INDEX(MASTER!$D$24:$AD$252,$AE74,C$346))</f>
        <v>MONROE STREET</v>
      </c>
      <c r="D74" s="169" cm="1">
        <f t="array" ref="D74">IF($AE74=0,"",INDEX(MASTER!$D$24:$AD$252,$AE74,D$346))</f>
        <v>17626</v>
      </c>
      <c r="E74" s="20" t="str" cm="1">
        <f t="array" ref="E74">IF($AE74=0,"",INDEX(MASTER!$D$24:$AD$252,$AE74,E$346))</f>
        <v>TO</v>
      </c>
      <c r="F74" s="169" cm="1">
        <f t="array" ref="F74">IF($AE74=0,"",INDEX(MASTER!$D$24:$AD$252,$AE74,F$346))</f>
        <v>18272</v>
      </c>
      <c r="G74" s="20" t="str" cm="1">
        <f t="array" ref="G74">IF($AE74=0,"",INDEX(MASTER!$D$24:$AD$252,$AE74,G$346))</f>
        <v>RT</v>
      </c>
      <c r="H74" s="68" t="str" cm="1">
        <f t="array" ref="H74">IF($AE74=0,"",INDEX(MASTER!$D$24:$AD$252,$AE74,H$346))</f>
        <v>01/NHS/21</v>
      </c>
      <c r="I74" s="20" cm="1">
        <f t="array" ref="I74">IF($AE74=0,"",INDEX(MASTER!$D$24:$AD$252,$AE74,I$346))</f>
        <v>16</v>
      </c>
      <c r="J74" s="68" cm="1">
        <f t="array" ref="J74">IF($AE74=0,"",INDEX(MASTER!$D$24:$AD$252,$AE74,J$346))</f>
        <v>0</v>
      </c>
      <c r="K74" s="136" cm="1">
        <f t="array" ref="K74">IF($AE74=0,"",INDEX(MASTER!$D$24:$AD$252,$AE74,K$346))</f>
        <v>0</v>
      </c>
      <c r="L74" s="136" cm="1">
        <f t="array" ref="L74">IF($AE74=0,"",INDEX(MASTER!$D$24:$AD$252,$AE74,L$346))</f>
        <v>0</v>
      </c>
      <c r="M74" s="136" cm="1">
        <f t="array" ref="M74">IF($AE74=0,"",INDEX(MASTER!$D$24:$AD$252,$AE74,M$346))</f>
        <v>0</v>
      </c>
      <c r="N74" s="136" cm="1">
        <f t="array" ref="N74">IF($AE74=0,"",INDEX(MASTER!$D$24:$AD$252,$AE74,N$346))</f>
        <v>0</v>
      </c>
      <c r="O74" s="20" cm="1">
        <f t="array" ref="O74">IF($AE74=0,"",INDEX(MASTER!$D$24:$AD$252,$AE74,O$346))</f>
        <v>646</v>
      </c>
      <c r="P74" s="20" cm="1">
        <f t="array" ref="P74">IF($AE74=0,"",INDEX(MASTER!$D$24:$AD$252,$AE74,P$346))</f>
        <v>0</v>
      </c>
      <c r="Q74" s="20" cm="1">
        <f t="array" ref="Q74">IF($AE74=0,"",INDEX(MASTER!$D$24:$AD$252,$AE74,Q$346))</f>
        <v>0</v>
      </c>
      <c r="R74" s="20" cm="1">
        <f t="array" ref="R74">IF($AE74=0,"",INDEX(MASTER!$D$24:$AD$252,$AE74,R$346))</f>
        <v>0</v>
      </c>
      <c r="S74" s="20" cm="1">
        <f t="array" ref="S74">IF($AE74=0,"",INDEX(MASTER!$D$24:$AD$252,$AE74,S$346))</f>
        <v>0</v>
      </c>
      <c r="T74" s="20" cm="1">
        <f t="array" ref="T74">IF($AE74=0,"",INDEX(MASTER!$D$24:$AD$252,$AE74,T$346))</f>
        <v>0</v>
      </c>
      <c r="U74" s="20" cm="1">
        <f t="array" ref="U74">IF($AE74=0,"",INDEX(MASTER!$D$24:$AD$252,$AE74,U$346))</f>
        <v>0</v>
      </c>
      <c r="V74" s="20" cm="1">
        <f t="array" ref="V74">IF($AE74=0,"",INDEX(MASTER!$D$24:$AD$252,$AE74,V$346))</f>
        <v>0</v>
      </c>
      <c r="W74" s="20" cm="1">
        <f t="array" ref="W74">IF($AE74=0,"",INDEX(MASTER!$D$24:$AD$252,$AE74,W$346))</f>
        <v>0</v>
      </c>
      <c r="X74" s="20" cm="1">
        <f t="array" ref="X74">IF($AE74=0,"",INDEX(MASTER!$D$24:$AD$252,$AE74,X$346))</f>
        <v>0</v>
      </c>
      <c r="Y74" s="20" cm="1">
        <f t="array" ref="Y74">IF($AE74=0,"",INDEX(MASTER!$D$24:$AD$252,$AE74,Y$346))</f>
        <v>0</v>
      </c>
      <c r="Z74" s="20" cm="1">
        <f t="array" ref="Z74">IF($AE74=0,"",INDEX(MASTER!$D$24:$AD$252,$AE74,Z$346))</f>
        <v>0</v>
      </c>
      <c r="AE74" s="3">
        <v>51</v>
      </c>
    </row>
    <row r="75" spans="1:31" ht="12.75" customHeight="1" x14ac:dyDescent="0.2">
      <c r="A75" s="20" cm="1">
        <f t="array" ref="A75">IF($AE75=0,"",INDEX(MASTER!$D$24:$AD$252,$AE75,A$346))</f>
        <v>345</v>
      </c>
      <c r="B75" s="20" t="str" cm="1">
        <f t="array" ref="B75">IF($AE75=0,"",INDEX(MASTER!$D$24:$AD$252,$AE75,B$346))</f>
        <v>CH-12</v>
      </c>
      <c r="C75" s="20" t="str" cm="1">
        <f t="array" ref="C75">IF($AE75=0,"",INDEX(MASTER!$D$24:$AD$252,$AE75,C$346))</f>
        <v>MONROE STREET</v>
      </c>
      <c r="D75" s="169" cm="1">
        <f t="array" ref="D75">IF($AE75=0,"",INDEX(MASTER!$D$24:$AD$252,$AE75,D$346))</f>
        <v>17626</v>
      </c>
      <c r="E75" s="20" t="str" cm="1">
        <f t="array" ref="E75">IF($AE75=0,"",INDEX(MASTER!$D$24:$AD$252,$AE75,E$346))</f>
        <v>TO</v>
      </c>
      <c r="F75" s="169" cm="1">
        <f t="array" ref="F75">IF($AE75=0,"",INDEX(MASTER!$D$24:$AD$252,$AE75,F$346))</f>
        <v>18117</v>
      </c>
      <c r="G75" s="20" t="str" cm="1">
        <f t="array" ref="G75">IF($AE75=0,"",INDEX(MASTER!$D$24:$AD$252,$AE75,G$346))</f>
        <v>RT</v>
      </c>
      <c r="H75" s="68" t="str" cm="1">
        <f t="array" ref="H75">IF($AE75=0,"",INDEX(MASTER!$D$24:$AD$252,$AE75,H$346))</f>
        <v>01/NHS/21</v>
      </c>
      <c r="I75" s="20" cm="1">
        <f t="array" ref="I75">IF($AE75=0,"",INDEX(MASTER!$D$24:$AD$252,$AE75,I$346))</f>
        <v>15</v>
      </c>
      <c r="J75" s="68" cm="1">
        <f t="array" ref="J75">IF($AE75=0,"",INDEX(MASTER!$D$24:$AD$252,$AE75,J$346))</f>
        <v>0</v>
      </c>
      <c r="K75" s="136" cm="1">
        <f t="array" ref="K75">IF($AE75=0,"",INDEX(MASTER!$D$24:$AD$252,$AE75,K$346))</f>
        <v>0</v>
      </c>
      <c r="L75" s="136" cm="1">
        <f t="array" ref="L75">IF($AE75=0,"",INDEX(MASTER!$D$24:$AD$252,$AE75,L$346))</f>
        <v>0</v>
      </c>
      <c r="M75" s="136" cm="1">
        <f t="array" ref="M75">IF($AE75=0,"",INDEX(MASTER!$D$24:$AD$252,$AE75,M$346))</f>
        <v>0</v>
      </c>
      <c r="N75" s="136" cm="1">
        <f t="array" ref="N75">IF($AE75=0,"",INDEX(MASTER!$D$24:$AD$252,$AE75,N$346))</f>
        <v>0</v>
      </c>
      <c r="O75" s="20" cm="1">
        <f t="array" ref="O75">IF($AE75=0,"",INDEX(MASTER!$D$24:$AD$252,$AE75,O$346))</f>
        <v>591</v>
      </c>
      <c r="P75" s="20" cm="1">
        <f t="array" ref="P75">IF($AE75=0,"",INDEX(MASTER!$D$24:$AD$252,$AE75,P$346))</f>
        <v>0</v>
      </c>
      <c r="Q75" s="20" cm="1">
        <f t="array" ref="Q75">IF($AE75=0,"",INDEX(MASTER!$D$24:$AD$252,$AE75,Q$346))</f>
        <v>0</v>
      </c>
      <c r="R75" s="20" cm="1">
        <f t="array" ref="R75">IF($AE75=0,"",INDEX(MASTER!$D$24:$AD$252,$AE75,R$346))</f>
        <v>0</v>
      </c>
      <c r="S75" s="20" cm="1">
        <f t="array" ref="S75">IF($AE75=0,"",INDEX(MASTER!$D$24:$AD$252,$AE75,S$346))</f>
        <v>0</v>
      </c>
      <c r="T75" s="20" cm="1">
        <f t="array" ref="T75">IF($AE75=0,"",INDEX(MASTER!$D$24:$AD$252,$AE75,T$346))</f>
        <v>0</v>
      </c>
      <c r="U75" s="20" cm="1">
        <f t="array" ref="U75">IF($AE75=0,"",INDEX(MASTER!$D$24:$AD$252,$AE75,U$346))</f>
        <v>0</v>
      </c>
      <c r="V75" s="20" cm="1">
        <f t="array" ref="V75">IF($AE75=0,"",INDEX(MASTER!$D$24:$AD$252,$AE75,V$346))</f>
        <v>0</v>
      </c>
      <c r="W75" s="20" cm="1">
        <f t="array" ref="W75">IF($AE75=0,"",INDEX(MASTER!$D$24:$AD$252,$AE75,W$346))</f>
        <v>0</v>
      </c>
      <c r="X75" s="20" cm="1">
        <f t="array" ref="X75">IF($AE75=0,"",INDEX(MASTER!$D$24:$AD$252,$AE75,X$346))</f>
        <v>0</v>
      </c>
      <c r="Y75" s="20" cm="1">
        <f t="array" ref="Y75">IF($AE75=0,"",INDEX(MASTER!$D$24:$AD$252,$AE75,Y$346))</f>
        <v>0</v>
      </c>
      <c r="Z75" s="20" cm="1">
        <f t="array" ref="Z75">IF($AE75=0,"",INDEX(MASTER!$D$24:$AD$252,$AE75,Z$346))</f>
        <v>0</v>
      </c>
      <c r="AE75" s="3">
        <v>52</v>
      </c>
    </row>
    <row r="76" spans="1:31" ht="12.75" customHeight="1" x14ac:dyDescent="0.2">
      <c r="A76" s="20" cm="1">
        <f t="array" ref="A76">IF($AE76=0,"",INDEX(MASTER!$D$24:$AD$252,$AE76,A$346))</f>
        <v>345</v>
      </c>
      <c r="B76" s="20" t="str" cm="1">
        <f t="array" ref="B76">IF($AE76=0,"",INDEX(MASTER!$D$24:$AD$252,$AE76,B$346))</f>
        <v>CL-5</v>
      </c>
      <c r="C76" s="20" t="str" cm="1">
        <f t="array" ref="C76">IF($AE76=0,"",INDEX(MASTER!$D$24:$AD$252,$AE76,C$346))</f>
        <v>MONROE STREET</v>
      </c>
      <c r="D76" s="169" cm="1">
        <f t="array" ref="D76">IF($AE76=0,"",INDEX(MASTER!$D$24:$AD$252,$AE76,D$346))</f>
        <v>17004</v>
      </c>
      <c r="E76" s="20" t="str" cm="1">
        <f t="array" ref="E76">IF($AE76=0,"",INDEX(MASTER!$D$24:$AD$252,$AE76,E$346))</f>
        <v>TO</v>
      </c>
      <c r="F76" s="169" cm="1">
        <f t="array" ref="F76">IF($AE76=0,"",INDEX(MASTER!$D$24:$AD$252,$AE76,F$346))</f>
        <v>17042</v>
      </c>
      <c r="G76" s="20" t="str" cm="1">
        <f t="array" ref="G76">IF($AE76=0,"",INDEX(MASTER!$D$24:$AD$252,$AE76,G$346))</f>
        <v>LT/RT</v>
      </c>
      <c r="H76" s="68" t="str" cm="1">
        <f t="array" ref="H76">IF($AE76=0,"",INDEX(MASTER!$D$24:$AD$252,$AE76,H$346))</f>
        <v>02/S&gt;2/04</v>
      </c>
      <c r="I76" s="20" cm="1">
        <f t="array" ref="I76">IF($AE76=0,"",INDEX(MASTER!$D$24:$AD$252,$AE76,I$346))</f>
        <v>1</v>
      </c>
      <c r="J76" s="68" cm="1">
        <f t="array" ref="J76">IF($AE76=0,"",INDEX(MASTER!$D$24:$AD$252,$AE76,J$346))</f>
        <v>0</v>
      </c>
      <c r="K76" s="136" cm="1">
        <f t="array" ref="K76">IF($AE76=0,"",INDEX(MASTER!$D$24:$AD$252,$AE76,K$346))</f>
        <v>0</v>
      </c>
      <c r="L76" s="136" cm="1">
        <f t="array" ref="L76">IF($AE76=0,"",INDEX(MASTER!$D$24:$AD$252,$AE76,L$346))</f>
        <v>0</v>
      </c>
      <c r="M76" s="136" cm="1">
        <f t="array" ref="M76">IF($AE76=0,"",INDEX(MASTER!$D$24:$AD$252,$AE76,M$346))</f>
        <v>0</v>
      </c>
      <c r="N76" s="136" cm="1">
        <f t="array" ref="N76">IF($AE76=0,"",INDEX(MASTER!$D$24:$AD$252,$AE76,N$346))</f>
        <v>0.01</v>
      </c>
      <c r="O76" s="20" cm="1">
        <f t="array" ref="O76">IF($AE76=0,"",INDEX(MASTER!$D$24:$AD$252,$AE76,O$346))</f>
        <v>0</v>
      </c>
      <c r="P76" s="20" cm="1">
        <f t="array" ref="P76">IF($AE76=0,"",INDEX(MASTER!$D$24:$AD$252,$AE76,P$346))</f>
        <v>0</v>
      </c>
      <c r="Q76" s="20" cm="1">
        <f t="array" ref="Q76">IF($AE76=0,"",INDEX(MASTER!$D$24:$AD$252,$AE76,Q$346))</f>
        <v>0</v>
      </c>
      <c r="R76" s="20" cm="1">
        <f t="array" ref="R76">IF($AE76=0,"",INDEX(MASTER!$D$24:$AD$252,$AE76,R$346))</f>
        <v>0</v>
      </c>
      <c r="S76" s="20" cm="1">
        <f t="array" ref="S76">IF($AE76=0,"",INDEX(MASTER!$D$24:$AD$252,$AE76,S$346))</f>
        <v>0</v>
      </c>
      <c r="T76" s="20" cm="1">
        <f t="array" ref="T76">IF($AE76=0,"",INDEX(MASTER!$D$24:$AD$252,$AE76,T$346))</f>
        <v>0</v>
      </c>
      <c r="U76" s="20" cm="1">
        <f t="array" ref="U76">IF($AE76=0,"",INDEX(MASTER!$D$24:$AD$252,$AE76,U$346))</f>
        <v>0</v>
      </c>
      <c r="V76" s="20" cm="1">
        <f t="array" ref="V76">IF($AE76=0,"",INDEX(MASTER!$D$24:$AD$252,$AE76,V$346))</f>
        <v>0</v>
      </c>
      <c r="W76" s="20" cm="1">
        <f t="array" ref="W76">IF($AE76=0,"",INDEX(MASTER!$D$24:$AD$252,$AE76,W$346))</f>
        <v>0</v>
      </c>
      <c r="X76" s="20" cm="1">
        <f t="array" ref="X76">IF($AE76=0,"",INDEX(MASTER!$D$24:$AD$252,$AE76,X$346))</f>
        <v>0</v>
      </c>
      <c r="Y76" s="20" cm="1">
        <f t="array" ref="Y76">IF($AE76=0,"",INDEX(MASTER!$D$24:$AD$252,$AE76,Y$346))</f>
        <v>0</v>
      </c>
      <c r="Z76" s="20" cm="1">
        <f t="array" ref="Z76">IF($AE76=0,"",INDEX(MASTER!$D$24:$AD$252,$AE76,Z$346))</f>
        <v>0</v>
      </c>
      <c r="AE76" s="3">
        <v>53</v>
      </c>
    </row>
    <row r="77" spans="1:31" ht="12.75" customHeight="1" x14ac:dyDescent="0.2">
      <c r="A77" s="20" cm="1">
        <f t="array" ref="A77">IF($AE77=0,"",INDEX(MASTER!$D$24:$AD$252,$AE77,A$346))</f>
        <v>345</v>
      </c>
      <c r="B77" s="20" t="str" cm="1">
        <f t="array" ref="B77">IF($AE77=0,"",INDEX(MASTER!$D$24:$AD$252,$AE77,B$346))</f>
        <v>CL-6</v>
      </c>
      <c r="C77" s="20" t="str" cm="1">
        <f t="array" ref="C77">IF($AE77=0,"",INDEX(MASTER!$D$24:$AD$252,$AE77,C$346))</f>
        <v>MONROE STREET</v>
      </c>
      <c r="D77" s="169" cm="1">
        <f t="array" ref="D77">IF($AE77=0,"",INDEX(MASTER!$D$24:$AD$252,$AE77,D$346))</f>
        <v>17626</v>
      </c>
      <c r="E77" s="20" t="str" cm="1">
        <f t="array" ref="E77">IF($AE77=0,"",INDEX(MASTER!$D$24:$AD$252,$AE77,E$346))</f>
        <v>TO</v>
      </c>
      <c r="F77" s="169" cm="1">
        <f t="array" ref="F77">IF($AE77=0,"",INDEX(MASTER!$D$24:$AD$252,$AE77,F$346))</f>
        <v>18680</v>
      </c>
      <c r="G77" s="20" t="str" cm="1">
        <f t="array" ref="G77">IF($AE77=0,"",INDEX(MASTER!$D$24:$AD$252,$AE77,G$346))</f>
        <v>LT/RT</v>
      </c>
      <c r="H77" s="68" t="str" cm="1">
        <f t="array" ref="H77">IF($AE77=0,"",INDEX(MASTER!$D$24:$AD$252,$AE77,H$346))</f>
        <v>01/NHS/21</v>
      </c>
      <c r="I77" s="20" cm="1">
        <f t="array" ref="I77">IF($AE77=0,"",INDEX(MASTER!$D$24:$AD$252,$AE77,I$346))</f>
        <v>13</v>
      </c>
      <c r="J77" s="68" cm="1">
        <f t="array" ref="J77">IF($AE77=0,"",INDEX(MASTER!$D$24:$AD$252,$AE77,J$346))</f>
        <v>0</v>
      </c>
      <c r="K77" s="136" cm="1">
        <f t="array" ref="K77">IF($AE77=0,"",INDEX(MASTER!$D$24:$AD$252,$AE77,K$346))</f>
        <v>0</v>
      </c>
      <c r="L77" s="136" cm="1">
        <f t="array" ref="L77">IF($AE77=0,"",INDEX(MASTER!$D$24:$AD$252,$AE77,L$346))</f>
        <v>0</v>
      </c>
      <c r="M77" s="136" cm="1">
        <f t="array" ref="M77">IF($AE77=0,"",INDEX(MASTER!$D$24:$AD$252,$AE77,M$346))</f>
        <v>0</v>
      </c>
      <c r="N77" s="136" cm="1">
        <f t="array" ref="N77">IF($AE77=0,"",INDEX(MASTER!$D$24:$AD$252,$AE77,N$346))</f>
        <v>0.2</v>
      </c>
      <c r="O77" s="20" cm="1">
        <f t="array" ref="O77">IF($AE77=0,"",INDEX(MASTER!$D$24:$AD$252,$AE77,O$346))</f>
        <v>0</v>
      </c>
      <c r="P77" s="20" cm="1">
        <f t="array" ref="P77">IF($AE77=0,"",INDEX(MASTER!$D$24:$AD$252,$AE77,P$346))</f>
        <v>0</v>
      </c>
      <c r="Q77" s="20" cm="1">
        <f t="array" ref="Q77">IF($AE77=0,"",INDEX(MASTER!$D$24:$AD$252,$AE77,Q$346))</f>
        <v>0</v>
      </c>
      <c r="R77" s="20" cm="1">
        <f t="array" ref="R77">IF($AE77=0,"",INDEX(MASTER!$D$24:$AD$252,$AE77,R$346))</f>
        <v>0</v>
      </c>
      <c r="S77" s="20" cm="1">
        <f t="array" ref="S77">IF($AE77=0,"",INDEX(MASTER!$D$24:$AD$252,$AE77,S$346))</f>
        <v>0</v>
      </c>
      <c r="T77" s="20" cm="1">
        <f t="array" ref="T77">IF($AE77=0,"",INDEX(MASTER!$D$24:$AD$252,$AE77,T$346))</f>
        <v>0</v>
      </c>
      <c r="U77" s="20" cm="1">
        <f t="array" ref="U77">IF($AE77=0,"",INDEX(MASTER!$D$24:$AD$252,$AE77,U$346))</f>
        <v>0</v>
      </c>
      <c r="V77" s="20" cm="1">
        <f t="array" ref="V77">IF($AE77=0,"",INDEX(MASTER!$D$24:$AD$252,$AE77,V$346))</f>
        <v>0</v>
      </c>
      <c r="W77" s="20" cm="1">
        <f t="array" ref="W77">IF($AE77=0,"",INDEX(MASTER!$D$24:$AD$252,$AE77,W$346))</f>
        <v>0</v>
      </c>
      <c r="X77" s="20" cm="1">
        <f t="array" ref="X77">IF($AE77=0,"",INDEX(MASTER!$D$24:$AD$252,$AE77,X$346))</f>
        <v>0</v>
      </c>
      <c r="Y77" s="20" cm="1">
        <f t="array" ref="Y77">IF($AE77=0,"",INDEX(MASTER!$D$24:$AD$252,$AE77,Y$346))</f>
        <v>0</v>
      </c>
      <c r="Z77" s="20" cm="1">
        <f t="array" ref="Z77">IF($AE77=0,"",INDEX(MASTER!$D$24:$AD$252,$AE77,Z$346))</f>
        <v>0</v>
      </c>
      <c r="AE77" s="3">
        <v>54</v>
      </c>
    </row>
    <row r="78" spans="1:31" ht="12.75" customHeight="1" x14ac:dyDescent="0.2">
      <c r="A78" s="20" cm="1">
        <f t="array" ref="A78">IF($AE78=0,"",INDEX(MASTER!$D$24:$AD$252,$AE78,A$346))</f>
        <v>345</v>
      </c>
      <c r="B78" s="20" t="str" cm="1">
        <f t="array" ref="B78">IF($AE78=0,"",INDEX(MASTER!$D$24:$AD$252,$AE78,B$346))</f>
        <v>CL-6A</v>
      </c>
      <c r="C78" s="20" t="str" cm="1">
        <f t="array" ref="C78">IF($AE78=0,"",INDEX(MASTER!$D$24:$AD$252,$AE78,C$346))</f>
        <v>MONROE STREET</v>
      </c>
      <c r="D78" s="169" cm="1">
        <f t="array" ref="D78">IF($AE78=0,"",INDEX(MASTER!$D$24:$AD$252,$AE78,D$346))</f>
        <v>17596</v>
      </c>
      <c r="E78" s="20" cm="1">
        <f t="array" ref="E78">IF($AE78=0,"",INDEX(MASTER!$D$24:$AD$252,$AE78,E$346))</f>
        <v>0</v>
      </c>
      <c r="F78" s="169" cm="1">
        <f t="array" ref="F78">IF($AE78=0,"",INDEX(MASTER!$D$24:$AD$252,$AE78,F$346))</f>
        <v>0</v>
      </c>
      <c r="G78" s="20" t="str" cm="1">
        <f t="array" ref="G78">IF($AE78=0,"",INDEX(MASTER!$D$24:$AD$252,$AE78,G$346))</f>
        <v>LT</v>
      </c>
      <c r="H78" s="68" t="str" cm="1">
        <f t="array" ref="H78">IF($AE78=0,"",INDEX(MASTER!$D$24:$AD$252,$AE78,H$346))</f>
        <v>01/NHS/21</v>
      </c>
      <c r="I78" s="20" cm="1">
        <f t="array" ref="I78">IF($AE78=0,"",INDEX(MASTER!$D$24:$AD$252,$AE78,I$346))</f>
        <v>0</v>
      </c>
      <c r="J78" s="68" cm="1">
        <f t="array" ref="J78">IF($AE78=0,"",INDEX(MASTER!$D$24:$AD$252,$AE78,J$346))</f>
        <v>0</v>
      </c>
      <c r="K78" s="136" cm="1">
        <f t="array" ref="K78">IF($AE78=0,"",INDEX(MASTER!$D$24:$AD$252,$AE78,K$346))</f>
        <v>0</v>
      </c>
      <c r="L78" s="136" cm="1">
        <f t="array" ref="L78">IF($AE78=0,"",INDEX(MASTER!$D$24:$AD$252,$AE78,L$346))</f>
        <v>0</v>
      </c>
      <c r="M78" s="136" cm="1">
        <f t="array" ref="M78">IF($AE78=0,"",INDEX(MASTER!$D$24:$AD$252,$AE78,M$346))</f>
        <v>0</v>
      </c>
      <c r="N78" s="136" cm="1">
        <f t="array" ref="N78">IF($AE78=0,"",INDEX(MASTER!$D$24:$AD$252,$AE78,N$346))</f>
        <v>0.01</v>
      </c>
      <c r="O78" s="20" cm="1">
        <f t="array" ref="O78">IF($AE78=0,"",INDEX(MASTER!$D$24:$AD$252,$AE78,O$346))</f>
        <v>0</v>
      </c>
      <c r="P78" s="20" cm="1">
        <f t="array" ref="P78">IF($AE78=0,"",INDEX(MASTER!$D$24:$AD$252,$AE78,P$346))</f>
        <v>0</v>
      </c>
      <c r="Q78" s="20" cm="1">
        <f t="array" ref="Q78">IF($AE78=0,"",INDEX(MASTER!$D$24:$AD$252,$AE78,Q$346))</f>
        <v>0</v>
      </c>
      <c r="R78" s="20" cm="1">
        <f t="array" ref="R78">IF($AE78=0,"",INDEX(MASTER!$D$24:$AD$252,$AE78,R$346))</f>
        <v>0</v>
      </c>
      <c r="S78" s="20" cm="1">
        <f t="array" ref="S78">IF($AE78=0,"",INDEX(MASTER!$D$24:$AD$252,$AE78,S$346))</f>
        <v>0</v>
      </c>
      <c r="T78" s="20" cm="1">
        <f t="array" ref="T78">IF($AE78=0,"",INDEX(MASTER!$D$24:$AD$252,$AE78,T$346))</f>
        <v>0</v>
      </c>
      <c r="U78" s="20" cm="1">
        <f t="array" ref="U78">IF($AE78=0,"",INDEX(MASTER!$D$24:$AD$252,$AE78,U$346))</f>
        <v>0</v>
      </c>
      <c r="V78" s="20" cm="1">
        <f t="array" ref="V78">IF($AE78=0,"",INDEX(MASTER!$D$24:$AD$252,$AE78,V$346))</f>
        <v>0</v>
      </c>
      <c r="W78" s="20" cm="1">
        <f t="array" ref="W78">IF($AE78=0,"",INDEX(MASTER!$D$24:$AD$252,$AE78,W$346))</f>
        <v>0</v>
      </c>
      <c r="X78" s="20" cm="1">
        <f t="array" ref="X78">IF($AE78=0,"",INDEX(MASTER!$D$24:$AD$252,$AE78,X$346))</f>
        <v>0</v>
      </c>
      <c r="Y78" s="20" cm="1">
        <f t="array" ref="Y78">IF($AE78=0,"",INDEX(MASTER!$D$24:$AD$252,$AE78,Y$346))</f>
        <v>0</v>
      </c>
      <c r="Z78" s="20" cm="1">
        <f t="array" ref="Z78">IF($AE78=0,"",INDEX(MASTER!$D$24:$AD$252,$AE78,Z$346))</f>
        <v>0</v>
      </c>
      <c r="AE78" s="3">
        <v>55</v>
      </c>
    </row>
    <row r="79" spans="1:31" ht="12.75" customHeight="1" x14ac:dyDescent="0.2">
      <c r="A79" s="20" cm="1">
        <f t="array" ref="A79">IF($AE79=0,"",INDEX(MASTER!$D$24:$AD$252,$AE79,A$346))</f>
        <v>345</v>
      </c>
      <c r="B79" s="20" t="str" cm="1">
        <f t="array" ref="B79">IF($AE79=0,"",INDEX(MASTER!$D$24:$AD$252,$AE79,B$346))</f>
        <v>CW-5</v>
      </c>
      <c r="C79" s="20" t="str" cm="1">
        <f t="array" ref="C79">IF($AE79=0,"",INDEX(MASTER!$D$24:$AD$252,$AE79,C$346))</f>
        <v>MONROE STREET</v>
      </c>
      <c r="D79" s="169" cm="1">
        <f t="array" ref="D79">IF($AE79=0,"",INDEX(MASTER!$D$24:$AD$252,$AE79,D$346))</f>
        <v>17564</v>
      </c>
      <c r="E79" s="20" t="str" cm="1">
        <f t="array" ref="E79">IF($AE79=0,"",INDEX(MASTER!$D$24:$AD$252,$AE79,E$346))</f>
        <v>TO</v>
      </c>
      <c r="F79" s="169" cm="1">
        <f t="array" ref="F79">IF($AE79=0,"",INDEX(MASTER!$D$24:$AD$252,$AE79,F$346))</f>
        <v>17622</v>
      </c>
      <c r="G79" s="20" t="str" cm="1">
        <f t="array" ref="G79">IF($AE79=0,"",INDEX(MASTER!$D$24:$AD$252,$AE79,G$346))</f>
        <v>LT</v>
      </c>
      <c r="H79" s="68" t="str" cm="1">
        <f t="array" ref="H79">IF($AE79=0,"",INDEX(MASTER!$D$24:$AD$252,$AE79,H$346))</f>
        <v>01/NHS/21</v>
      </c>
      <c r="I79" s="20" cm="1">
        <f t="array" ref="I79">IF($AE79=0,"",INDEX(MASTER!$D$24:$AD$252,$AE79,I$346))</f>
        <v>0</v>
      </c>
      <c r="J79" s="68" cm="1">
        <f t="array" ref="J79">IF($AE79=0,"",INDEX(MASTER!$D$24:$AD$252,$AE79,J$346))</f>
        <v>0</v>
      </c>
      <c r="K79" s="136" cm="1">
        <f t="array" ref="K79">IF($AE79=0,"",INDEX(MASTER!$D$24:$AD$252,$AE79,K$346))</f>
        <v>0</v>
      </c>
      <c r="L79" s="136" cm="1">
        <f t="array" ref="L79">IF($AE79=0,"",INDEX(MASTER!$D$24:$AD$252,$AE79,L$346))</f>
        <v>0</v>
      </c>
      <c r="M79" s="136" cm="1">
        <f t="array" ref="M79">IF($AE79=0,"",INDEX(MASTER!$D$24:$AD$252,$AE79,M$346))</f>
        <v>0</v>
      </c>
      <c r="N79" s="136" cm="1">
        <f t="array" ref="N79">IF($AE79=0,"",INDEX(MASTER!$D$24:$AD$252,$AE79,N$346))</f>
        <v>0</v>
      </c>
      <c r="O79" s="20" cm="1">
        <f t="array" ref="O79">IF($AE79=0,"",INDEX(MASTER!$D$24:$AD$252,$AE79,O$346))</f>
        <v>0</v>
      </c>
      <c r="P79" s="20" cm="1">
        <f t="array" ref="P79">IF($AE79=0,"",INDEX(MASTER!$D$24:$AD$252,$AE79,P$346))</f>
        <v>0</v>
      </c>
      <c r="Q79" s="20" cm="1">
        <f t="array" ref="Q79">IF($AE79=0,"",INDEX(MASTER!$D$24:$AD$252,$AE79,Q$346))</f>
        <v>112</v>
      </c>
      <c r="R79" s="20" cm="1">
        <f t="array" ref="R79">IF($AE79=0,"",INDEX(MASTER!$D$24:$AD$252,$AE79,R$346))</f>
        <v>0</v>
      </c>
      <c r="S79" s="20" cm="1">
        <f t="array" ref="S79">IF($AE79=0,"",INDEX(MASTER!$D$24:$AD$252,$AE79,S$346))</f>
        <v>0</v>
      </c>
      <c r="T79" s="20" cm="1">
        <f t="array" ref="T79">IF($AE79=0,"",INDEX(MASTER!$D$24:$AD$252,$AE79,T$346))</f>
        <v>0</v>
      </c>
      <c r="U79" s="20" cm="1">
        <f t="array" ref="U79">IF($AE79=0,"",INDEX(MASTER!$D$24:$AD$252,$AE79,U$346))</f>
        <v>0</v>
      </c>
      <c r="V79" s="20" cm="1">
        <f t="array" ref="V79">IF($AE79=0,"",INDEX(MASTER!$D$24:$AD$252,$AE79,V$346))</f>
        <v>0</v>
      </c>
      <c r="W79" s="20" cm="1">
        <f t="array" ref="W79">IF($AE79=0,"",INDEX(MASTER!$D$24:$AD$252,$AE79,W$346))</f>
        <v>0</v>
      </c>
      <c r="X79" s="20" cm="1">
        <f t="array" ref="X79">IF($AE79=0,"",INDEX(MASTER!$D$24:$AD$252,$AE79,X$346))</f>
        <v>0</v>
      </c>
      <c r="Y79" s="20" cm="1">
        <f t="array" ref="Y79">IF($AE79=0,"",INDEX(MASTER!$D$24:$AD$252,$AE79,Y$346))</f>
        <v>0</v>
      </c>
      <c r="Z79" s="20" cm="1">
        <f t="array" ref="Z79">IF($AE79=0,"",INDEX(MASTER!$D$24:$AD$252,$AE79,Z$346))</f>
        <v>0</v>
      </c>
      <c r="AE79" s="3">
        <v>56</v>
      </c>
    </row>
    <row r="80" spans="1:31" ht="12.75" customHeight="1" x14ac:dyDescent="0.2">
      <c r="A80" s="20" cm="1">
        <f t="array" ref="A80">IF($AE80=0,"",INDEX(MASTER!$D$24:$AD$252,$AE80,A$346))</f>
        <v>345</v>
      </c>
      <c r="B80" s="20" t="str" cm="1">
        <f t="array" ref="B80">IF($AE80=0,"",INDEX(MASTER!$D$24:$AD$252,$AE80,B$346))</f>
        <v>DW-4</v>
      </c>
      <c r="C80" s="20" t="str" cm="1">
        <f t="array" ref="C80">IF($AE80=0,"",INDEX(MASTER!$D$24:$AD$252,$AE80,C$346))</f>
        <v>MONROE STREET</v>
      </c>
      <c r="D80" s="169" cm="1">
        <f t="array" ref="D80">IF($AE80=0,"",INDEX(MASTER!$D$24:$AD$252,$AE80,D$346))</f>
        <v>17518</v>
      </c>
      <c r="E80" s="20" t="str" cm="1">
        <f t="array" ref="E80">IF($AE80=0,"",INDEX(MASTER!$D$24:$AD$252,$AE80,E$346))</f>
        <v>TO</v>
      </c>
      <c r="F80" s="169" cm="1">
        <f t="array" ref="F80">IF($AE80=0,"",INDEX(MASTER!$D$24:$AD$252,$AE80,F$346))</f>
        <v>17626</v>
      </c>
      <c r="G80" s="20" t="str" cm="1">
        <f t="array" ref="G80">IF($AE80=0,"",INDEX(MASTER!$D$24:$AD$252,$AE80,G$346))</f>
        <v>LT</v>
      </c>
      <c r="H80" s="68" t="str" cm="1">
        <f t="array" ref="H80">IF($AE80=0,"",INDEX(MASTER!$D$24:$AD$252,$AE80,H$346))</f>
        <v>01/NHS/21</v>
      </c>
      <c r="I80" s="20" cm="1">
        <f t="array" ref="I80">IF($AE80=0,"",INDEX(MASTER!$D$24:$AD$252,$AE80,I$346))</f>
        <v>0</v>
      </c>
      <c r="J80" s="68" cm="1">
        <f t="array" ref="J80">IF($AE80=0,"",INDEX(MASTER!$D$24:$AD$252,$AE80,J$346))</f>
        <v>0</v>
      </c>
      <c r="K80" s="136" cm="1">
        <f t="array" ref="K80">IF($AE80=0,"",INDEX(MASTER!$D$24:$AD$252,$AE80,K$346))</f>
        <v>0</v>
      </c>
      <c r="L80" s="136" cm="1">
        <f t="array" ref="L80">IF($AE80=0,"",INDEX(MASTER!$D$24:$AD$252,$AE80,L$346))</f>
        <v>0</v>
      </c>
      <c r="M80" s="136" cm="1">
        <f t="array" ref="M80">IF($AE80=0,"",INDEX(MASTER!$D$24:$AD$252,$AE80,M$346))</f>
        <v>0</v>
      </c>
      <c r="N80" s="136" cm="1">
        <f t="array" ref="N80">IF($AE80=0,"",INDEX(MASTER!$D$24:$AD$252,$AE80,N$346))</f>
        <v>0</v>
      </c>
      <c r="O80" s="20" cm="1">
        <f t="array" ref="O80">IF($AE80=0,"",INDEX(MASTER!$D$24:$AD$252,$AE80,O$346))</f>
        <v>0</v>
      </c>
      <c r="P80" s="20" cm="1">
        <f t="array" ref="P80">IF($AE80=0,"",INDEX(MASTER!$D$24:$AD$252,$AE80,P$346))</f>
        <v>0</v>
      </c>
      <c r="Q80" s="20" cm="1">
        <f t="array" ref="Q80">IF($AE80=0,"",INDEX(MASTER!$D$24:$AD$252,$AE80,Q$346))</f>
        <v>0</v>
      </c>
      <c r="R80" s="20" cm="1">
        <f t="array" ref="R80">IF($AE80=0,"",INDEX(MASTER!$D$24:$AD$252,$AE80,R$346))</f>
        <v>0</v>
      </c>
      <c r="S80" s="20" cm="1">
        <f t="array" ref="S80">IF($AE80=0,"",INDEX(MASTER!$D$24:$AD$252,$AE80,S$346))</f>
        <v>0</v>
      </c>
      <c r="T80" s="20" cm="1">
        <f t="array" ref="T80">IF($AE80=0,"",INDEX(MASTER!$D$24:$AD$252,$AE80,T$346))</f>
        <v>0</v>
      </c>
      <c r="U80" s="20" cm="1">
        <f t="array" ref="U80">IF($AE80=0,"",INDEX(MASTER!$D$24:$AD$252,$AE80,U$346))</f>
        <v>0</v>
      </c>
      <c r="V80" s="20" cm="1">
        <f t="array" ref="V80">IF($AE80=0,"",INDEX(MASTER!$D$24:$AD$252,$AE80,V$346))</f>
        <v>108</v>
      </c>
      <c r="W80" s="20" cm="1">
        <f t="array" ref="W80">IF($AE80=0,"",INDEX(MASTER!$D$24:$AD$252,$AE80,W$346))</f>
        <v>0</v>
      </c>
      <c r="X80" s="20" cm="1">
        <f t="array" ref="X80">IF($AE80=0,"",INDEX(MASTER!$D$24:$AD$252,$AE80,X$346))</f>
        <v>0</v>
      </c>
      <c r="Y80" s="20" cm="1">
        <f t="array" ref="Y80">IF($AE80=0,"",INDEX(MASTER!$D$24:$AD$252,$AE80,Y$346))</f>
        <v>0</v>
      </c>
      <c r="Z80" s="20" cm="1">
        <f t="array" ref="Z80">IF($AE80=0,"",INDEX(MASTER!$D$24:$AD$252,$AE80,Z$346))</f>
        <v>0</v>
      </c>
      <c r="AE80" s="3">
        <v>57</v>
      </c>
    </row>
    <row r="81" spans="1:31" ht="12.75" customHeight="1" x14ac:dyDescent="0.2">
      <c r="A81" s="20" cm="1">
        <f t="array" ref="A81">IF($AE81=0,"",INDEX(MASTER!$D$24:$AD$252,$AE81,A$346))</f>
        <v>345</v>
      </c>
      <c r="B81" s="20" t="str" cm="1">
        <f t="array" ref="B81">IF($AE81=0,"",INDEX(MASTER!$D$24:$AD$252,$AE81,B$346))</f>
        <v>DW-5</v>
      </c>
      <c r="C81" s="20" t="str" cm="1">
        <f t="array" ref="C81">IF($AE81=0,"",INDEX(MASTER!$D$24:$AD$252,$AE81,C$346))</f>
        <v>MONROE STREET</v>
      </c>
      <c r="D81" s="169" cm="1">
        <f t="array" ref="D81">IF($AE81=0,"",INDEX(MASTER!$D$24:$AD$252,$AE81,D$346))</f>
        <v>17518</v>
      </c>
      <c r="E81" s="20" t="str" cm="1">
        <f t="array" ref="E81">IF($AE81=0,"",INDEX(MASTER!$D$24:$AD$252,$AE81,E$346))</f>
        <v>TO</v>
      </c>
      <c r="F81" s="169" cm="1">
        <f t="array" ref="F81">IF($AE81=0,"",INDEX(MASTER!$D$24:$AD$252,$AE81,F$346))</f>
        <v>17626</v>
      </c>
      <c r="G81" s="20" t="str" cm="1">
        <f t="array" ref="G81">IF($AE81=0,"",INDEX(MASTER!$D$24:$AD$252,$AE81,G$346))</f>
        <v>LT</v>
      </c>
      <c r="H81" s="68" t="str" cm="1">
        <f t="array" ref="H81">IF($AE81=0,"",INDEX(MASTER!$D$24:$AD$252,$AE81,H$346))</f>
        <v>01/NHS/21</v>
      </c>
      <c r="I81" s="20" cm="1">
        <f t="array" ref="I81">IF($AE81=0,"",INDEX(MASTER!$D$24:$AD$252,$AE81,I$346))</f>
        <v>0</v>
      </c>
      <c r="J81" s="68" cm="1">
        <f t="array" ref="J81">IF($AE81=0,"",INDEX(MASTER!$D$24:$AD$252,$AE81,J$346))</f>
        <v>0</v>
      </c>
      <c r="K81" s="136" cm="1">
        <f t="array" ref="K81">IF($AE81=0,"",INDEX(MASTER!$D$24:$AD$252,$AE81,K$346))</f>
        <v>0</v>
      </c>
      <c r="L81" s="136" cm="1">
        <f t="array" ref="L81">IF($AE81=0,"",INDEX(MASTER!$D$24:$AD$252,$AE81,L$346))</f>
        <v>0</v>
      </c>
      <c r="M81" s="136" cm="1">
        <f t="array" ref="M81">IF($AE81=0,"",INDEX(MASTER!$D$24:$AD$252,$AE81,M$346))</f>
        <v>0</v>
      </c>
      <c r="N81" s="136" cm="1">
        <f t="array" ref="N81">IF($AE81=0,"",INDEX(MASTER!$D$24:$AD$252,$AE81,N$346))</f>
        <v>0</v>
      </c>
      <c r="O81" s="20" cm="1">
        <f t="array" ref="O81">IF($AE81=0,"",INDEX(MASTER!$D$24:$AD$252,$AE81,O$346))</f>
        <v>0</v>
      </c>
      <c r="P81" s="20" cm="1">
        <f t="array" ref="P81">IF($AE81=0,"",INDEX(MASTER!$D$24:$AD$252,$AE81,P$346))</f>
        <v>0</v>
      </c>
      <c r="Q81" s="20" cm="1">
        <f t="array" ref="Q81">IF($AE81=0,"",INDEX(MASTER!$D$24:$AD$252,$AE81,Q$346))</f>
        <v>0</v>
      </c>
      <c r="R81" s="20" cm="1">
        <f t="array" ref="R81">IF($AE81=0,"",INDEX(MASTER!$D$24:$AD$252,$AE81,R$346))</f>
        <v>0</v>
      </c>
      <c r="S81" s="20" cm="1">
        <f t="array" ref="S81">IF($AE81=0,"",INDEX(MASTER!$D$24:$AD$252,$AE81,S$346))</f>
        <v>0</v>
      </c>
      <c r="T81" s="20" cm="1">
        <f t="array" ref="T81">IF($AE81=0,"",INDEX(MASTER!$D$24:$AD$252,$AE81,T$346))</f>
        <v>0</v>
      </c>
      <c r="U81" s="20" cm="1">
        <f t="array" ref="U81">IF($AE81=0,"",INDEX(MASTER!$D$24:$AD$252,$AE81,U$346))</f>
        <v>0</v>
      </c>
      <c r="V81" s="20" cm="1">
        <f t="array" ref="V81">IF($AE81=0,"",INDEX(MASTER!$D$24:$AD$252,$AE81,V$346))</f>
        <v>108</v>
      </c>
      <c r="W81" s="20" cm="1">
        <f t="array" ref="W81">IF($AE81=0,"",INDEX(MASTER!$D$24:$AD$252,$AE81,W$346))</f>
        <v>0</v>
      </c>
      <c r="X81" s="20" cm="1">
        <f t="array" ref="X81">IF($AE81=0,"",INDEX(MASTER!$D$24:$AD$252,$AE81,X$346))</f>
        <v>0</v>
      </c>
      <c r="Y81" s="20" cm="1">
        <f t="array" ref="Y81">IF($AE81=0,"",INDEX(MASTER!$D$24:$AD$252,$AE81,Y$346))</f>
        <v>0</v>
      </c>
      <c r="Z81" s="20" cm="1">
        <f t="array" ref="Z81">IF($AE81=0,"",INDEX(MASTER!$D$24:$AD$252,$AE81,Z$346))</f>
        <v>0</v>
      </c>
      <c r="AE81" s="3">
        <v>58</v>
      </c>
    </row>
    <row r="82" spans="1:31" ht="12.75" customHeight="1" x14ac:dyDescent="0.2">
      <c r="A82" s="20" cm="1">
        <f t="array" ref="A82">IF($AE82=0,"",INDEX(MASTER!$D$24:$AD$252,$AE82,A$346))</f>
        <v>345</v>
      </c>
      <c r="B82" s="20" t="str" cm="1">
        <f t="array" ref="B82">IF($AE82=0,"",INDEX(MASTER!$D$24:$AD$252,$AE82,B$346))</f>
        <v>DW-6</v>
      </c>
      <c r="C82" s="20" t="str" cm="1">
        <f t="array" ref="C82">IF($AE82=0,"",INDEX(MASTER!$D$24:$AD$252,$AE82,C$346))</f>
        <v>MONROE STREET</v>
      </c>
      <c r="D82" s="169" cm="1">
        <f t="array" ref="D82">IF($AE82=0,"",INDEX(MASTER!$D$24:$AD$252,$AE82,D$346))</f>
        <v>17540</v>
      </c>
      <c r="E82" s="20" t="str" cm="1">
        <f t="array" ref="E82">IF($AE82=0,"",INDEX(MASTER!$D$24:$AD$252,$AE82,E$346))</f>
        <v>TO</v>
      </c>
      <c r="F82" s="169" cm="1">
        <f t="array" ref="F82">IF($AE82=0,"",INDEX(MASTER!$D$24:$AD$252,$AE82,F$346))</f>
        <v>17626</v>
      </c>
      <c r="G82" s="20" t="str" cm="1">
        <f t="array" ref="G82">IF($AE82=0,"",INDEX(MASTER!$D$24:$AD$252,$AE82,G$346))</f>
        <v>RT</v>
      </c>
      <c r="H82" s="68" t="str" cm="1">
        <f t="array" ref="H82">IF($AE82=0,"",INDEX(MASTER!$D$24:$AD$252,$AE82,H$346))</f>
        <v>01/NHS/21</v>
      </c>
      <c r="I82" s="20" cm="1">
        <f t="array" ref="I82">IF($AE82=0,"",INDEX(MASTER!$D$24:$AD$252,$AE82,I$346))</f>
        <v>0</v>
      </c>
      <c r="J82" s="68" cm="1">
        <f t="array" ref="J82">IF($AE82=0,"",INDEX(MASTER!$D$24:$AD$252,$AE82,J$346))</f>
        <v>0</v>
      </c>
      <c r="K82" s="136" cm="1">
        <f t="array" ref="K82">IF($AE82=0,"",INDEX(MASTER!$D$24:$AD$252,$AE82,K$346))</f>
        <v>0</v>
      </c>
      <c r="L82" s="136" cm="1">
        <f t="array" ref="L82">IF($AE82=0,"",INDEX(MASTER!$D$24:$AD$252,$AE82,L$346))</f>
        <v>0</v>
      </c>
      <c r="M82" s="136" cm="1">
        <f t="array" ref="M82">IF($AE82=0,"",INDEX(MASTER!$D$24:$AD$252,$AE82,M$346))</f>
        <v>0</v>
      </c>
      <c r="N82" s="136" cm="1">
        <f t="array" ref="N82">IF($AE82=0,"",INDEX(MASTER!$D$24:$AD$252,$AE82,N$346))</f>
        <v>0</v>
      </c>
      <c r="O82" s="20" cm="1">
        <f t="array" ref="O82">IF($AE82=0,"",INDEX(MASTER!$D$24:$AD$252,$AE82,O$346))</f>
        <v>0</v>
      </c>
      <c r="P82" s="20" cm="1">
        <f t="array" ref="P82">IF($AE82=0,"",INDEX(MASTER!$D$24:$AD$252,$AE82,P$346))</f>
        <v>0</v>
      </c>
      <c r="Q82" s="20" cm="1">
        <f t="array" ref="Q82">IF($AE82=0,"",INDEX(MASTER!$D$24:$AD$252,$AE82,Q$346))</f>
        <v>0</v>
      </c>
      <c r="R82" s="20" cm="1">
        <f t="array" ref="R82">IF($AE82=0,"",INDEX(MASTER!$D$24:$AD$252,$AE82,R$346))</f>
        <v>0</v>
      </c>
      <c r="S82" s="20" cm="1">
        <f t="array" ref="S82">IF($AE82=0,"",INDEX(MASTER!$D$24:$AD$252,$AE82,S$346))</f>
        <v>0</v>
      </c>
      <c r="T82" s="20" cm="1">
        <f t="array" ref="T82">IF($AE82=0,"",INDEX(MASTER!$D$24:$AD$252,$AE82,T$346))</f>
        <v>0</v>
      </c>
      <c r="U82" s="20" cm="1">
        <f t="array" ref="U82">IF($AE82=0,"",INDEX(MASTER!$D$24:$AD$252,$AE82,U$346))</f>
        <v>0</v>
      </c>
      <c r="V82" s="20" cm="1">
        <f t="array" ref="V82">IF($AE82=0,"",INDEX(MASTER!$D$24:$AD$252,$AE82,V$346))</f>
        <v>104</v>
      </c>
      <c r="W82" s="20" cm="1">
        <f t="array" ref="W82">IF($AE82=0,"",INDEX(MASTER!$D$24:$AD$252,$AE82,W$346))</f>
        <v>0</v>
      </c>
      <c r="X82" s="20" cm="1">
        <f t="array" ref="X82">IF($AE82=0,"",INDEX(MASTER!$D$24:$AD$252,$AE82,X$346))</f>
        <v>0</v>
      </c>
      <c r="Y82" s="20" cm="1">
        <f t="array" ref="Y82">IF($AE82=0,"",INDEX(MASTER!$D$24:$AD$252,$AE82,Y$346))</f>
        <v>0</v>
      </c>
      <c r="Z82" s="20" cm="1">
        <f t="array" ref="Z82">IF($AE82=0,"",INDEX(MASTER!$D$24:$AD$252,$AE82,Z$346))</f>
        <v>0</v>
      </c>
      <c r="AE82" s="3">
        <v>59</v>
      </c>
    </row>
    <row r="83" spans="1:31" ht="12.75" customHeight="1" x14ac:dyDescent="0.2">
      <c r="A83" s="20" cm="1">
        <f t="array" ref="A83">IF($AE83=0,"",INDEX(MASTER!$D$24:$AD$252,$AE83,A$346))</f>
        <v>345</v>
      </c>
      <c r="B83" s="20" t="str" cm="1">
        <f t="array" ref="B83">IF($AE83=0,"",INDEX(MASTER!$D$24:$AD$252,$AE83,B$346))</f>
        <v>DW-7</v>
      </c>
      <c r="C83" s="20" t="str" cm="1">
        <f t="array" ref="C83">IF($AE83=0,"",INDEX(MASTER!$D$24:$AD$252,$AE83,C$346))</f>
        <v>MONROE STREET</v>
      </c>
      <c r="D83" s="169" cm="1">
        <f t="array" ref="D83">IF($AE83=0,"",INDEX(MASTER!$D$24:$AD$252,$AE83,D$346))</f>
        <v>17570</v>
      </c>
      <c r="E83" s="20" t="str" cm="1">
        <f t="array" ref="E83">IF($AE83=0,"",INDEX(MASTER!$D$24:$AD$252,$AE83,E$346))</f>
        <v>TO</v>
      </c>
      <c r="F83" s="169" cm="1">
        <f t="array" ref="F83">IF($AE83=0,"",INDEX(MASTER!$D$24:$AD$252,$AE83,F$346))</f>
        <v>17596</v>
      </c>
      <c r="G83" s="20" t="str" cm="1">
        <f t="array" ref="G83">IF($AE83=0,"",INDEX(MASTER!$D$24:$AD$252,$AE83,G$346))</f>
        <v>LT/RT</v>
      </c>
      <c r="H83" s="68" t="str" cm="1">
        <f t="array" ref="H83">IF($AE83=0,"",INDEX(MASTER!$D$24:$AD$252,$AE83,H$346))</f>
        <v>01/NHS/21</v>
      </c>
      <c r="I83" s="20" cm="1">
        <f t="array" ref="I83">IF($AE83=0,"",INDEX(MASTER!$D$24:$AD$252,$AE83,I$346))</f>
        <v>0</v>
      </c>
      <c r="J83" s="68" cm="1">
        <f t="array" ref="J83">IF($AE83=0,"",INDEX(MASTER!$D$24:$AD$252,$AE83,J$346))</f>
        <v>0</v>
      </c>
      <c r="K83" s="136" cm="1">
        <f t="array" ref="K83">IF($AE83=0,"",INDEX(MASTER!$D$24:$AD$252,$AE83,K$346))</f>
        <v>0</v>
      </c>
      <c r="L83" s="136" cm="1">
        <f t="array" ref="L83">IF($AE83=0,"",INDEX(MASTER!$D$24:$AD$252,$AE83,L$346))</f>
        <v>0</v>
      </c>
      <c r="M83" s="136" cm="1">
        <f t="array" ref="M83">IF($AE83=0,"",INDEX(MASTER!$D$24:$AD$252,$AE83,M$346))</f>
        <v>0</v>
      </c>
      <c r="N83" s="136" cm="1">
        <f t="array" ref="N83">IF($AE83=0,"",INDEX(MASTER!$D$24:$AD$252,$AE83,N$346))</f>
        <v>0</v>
      </c>
      <c r="O83" s="20" cm="1">
        <f t="array" ref="O83">IF($AE83=0,"",INDEX(MASTER!$D$24:$AD$252,$AE83,O$346))</f>
        <v>0</v>
      </c>
      <c r="P83" s="20" cm="1">
        <f t="array" ref="P83">IF($AE83=0,"",INDEX(MASTER!$D$24:$AD$252,$AE83,P$346))</f>
        <v>0</v>
      </c>
      <c r="Q83" s="20" cm="1">
        <f t="array" ref="Q83">IF($AE83=0,"",INDEX(MASTER!$D$24:$AD$252,$AE83,Q$346))</f>
        <v>0</v>
      </c>
      <c r="R83" s="20" cm="1">
        <f t="array" ref="R83">IF($AE83=0,"",INDEX(MASTER!$D$24:$AD$252,$AE83,R$346))</f>
        <v>0</v>
      </c>
      <c r="S83" s="20" cm="1">
        <f t="array" ref="S83">IF($AE83=0,"",INDEX(MASTER!$D$24:$AD$252,$AE83,S$346))</f>
        <v>0</v>
      </c>
      <c r="T83" s="20" cm="1">
        <f t="array" ref="T83">IF($AE83=0,"",INDEX(MASTER!$D$24:$AD$252,$AE83,T$346))</f>
        <v>0</v>
      </c>
      <c r="U83" s="20" cm="1">
        <f t="array" ref="U83">IF($AE83=0,"",INDEX(MASTER!$D$24:$AD$252,$AE83,U$346))</f>
        <v>0</v>
      </c>
      <c r="V83" s="20" cm="1">
        <f t="array" ref="V83">IF($AE83=0,"",INDEX(MASTER!$D$24:$AD$252,$AE83,V$346))</f>
        <v>137</v>
      </c>
      <c r="W83" s="20" cm="1">
        <f t="array" ref="W83">IF($AE83=0,"",INDEX(MASTER!$D$24:$AD$252,$AE83,W$346))</f>
        <v>0</v>
      </c>
      <c r="X83" s="20" cm="1">
        <f t="array" ref="X83">IF($AE83=0,"",INDEX(MASTER!$D$24:$AD$252,$AE83,X$346))</f>
        <v>0</v>
      </c>
      <c r="Y83" s="20" cm="1">
        <f t="array" ref="Y83">IF($AE83=0,"",INDEX(MASTER!$D$24:$AD$252,$AE83,Y$346))</f>
        <v>0</v>
      </c>
      <c r="Z83" s="20" cm="1">
        <f t="array" ref="Z83">IF($AE83=0,"",INDEX(MASTER!$D$24:$AD$252,$AE83,Z$346))</f>
        <v>0</v>
      </c>
      <c r="AE83" s="3">
        <v>60</v>
      </c>
    </row>
    <row r="84" spans="1:31" ht="12.75" customHeight="1" x14ac:dyDescent="0.2">
      <c r="A84" s="20" cm="1">
        <f t="array" ref="A84">IF($AE84=0,"",INDEX(MASTER!$D$24:$AD$252,$AE84,A$346))</f>
        <v>345</v>
      </c>
      <c r="B84" s="20" t="str" cm="1">
        <f t="array" ref="B84">IF($AE84=0,"",INDEX(MASTER!$D$24:$AD$252,$AE84,B$346))</f>
        <v>DY-3</v>
      </c>
      <c r="C84" s="20" t="str" cm="1">
        <f t="array" ref="C84">IF($AE84=0,"",INDEX(MASTER!$D$24:$AD$252,$AE84,C$346))</f>
        <v>MONROE STREET</v>
      </c>
      <c r="D84" s="169" cm="1">
        <f t="array" ref="D84">IF($AE84=0,"",INDEX(MASTER!$D$24:$AD$252,$AE84,D$346))</f>
        <v>17550</v>
      </c>
      <c r="E84" s="20" t="str" cm="1">
        <f t="array" ref="E84">IF($AE84=0,"",INDEX(MASTER!$D$24:$AD$252,$AE84,E$346))</f>
        <v>TO</v>
      </c>
      <c r="F84" s="169" cm="1">
        <f t="array" ref="F84">IF($AE84=0,"",INDEX(MASTER!$D$24:$AD$252,$AE84,F$346))</f>
        <v>17626</v>
      </c>
      <c r="G84" s="20" t="str" cm="1">
        <f t="array" ref="G84">IF($AE84=0,"",INDEX(MASTER!$D$24:$AD$252,$AE84,G$346))</f>
        <v>RT</v>
      </c>
      <c r="H84" s="68" t="str" cm="1">
        <f t="array" ref="H84">IF($AE84=0,"",INDEX(MASTER!$D$24:$AD$252,$AE84,H$346))</f>
        <v>01/NHS/21</v>
      </c>
      <c r="I84" s="20" cm="1">
        <f t="array" ref="I84">IF($AE84=0,"",INDEX(MASTER!$D$24:$AD$252,$AE84,I$346))</f>
        <v>0</v>
      </c>
      <c r="J84" s="68" cm="1">
        <f t="array" ref="J84">IF($AE84=0,"",INDEX(MASTER!$D$24:$AD$252,$AE84,J$346))</f>
        <v>0</v>
      </c>
      <c r="K84" s="136" cm="1">
        <f t="array" ref="K84">IF($AE84=0,"",INDEX(MASTER!$D$24:$AD$252,$AE84,K$346))</f>
        <v>0</v>
      </c>
      <c r="L84" s="136" cm="1">
        <f t="array" ref="L84">IF($AE84=0,"",INDEX(MASTER!$D$24:$AD$252,$AE84,L$346))</f>
        <v>0</v>
      </c>
      <c r="M84" s="136" cm="1">
        <f t="array" ref="M84">IF($AE84=0,"",INDEX(MASTER!$D$24:$AD$252,$AE84,M$346))</f>
        <v>0</v>
      </c>
      <c r="N84" s="136" cm="1">
        <f t="array" ref="N84">IF($AE84=0,"",INDEX(MASTER!$D$24:$AD$252,$AE84,N$346))</f>
        <v>0</v>
      </c>
      <c r="O84" s="20" cm="1">
        <f t="array" ref="O84">IF($AE84=0,"",INDEX(MASTER!$D$24:$AD$252,$AE84,O$346))</f>
        <v>0</v>
      </c>
      <c r="P84" s="20" cm="1">
        <f t="array" ref="P84">IF($AE84=0,"",INDEX(MASTER!$D$24:$AD$252,$AE84,P$346))</f>
        <v>0</v>
      </c>
      <c r="Q84" s="20" cm="1">
        <f t="array" ref="Q84">IF($AE84=0,"",INDEX(MASTER!$D$24:$AD$252,$AE84,Q$346))</f>
        <v>0</v>
      </c>
      <c r="R84" s="20" cm="1">
        <f t="array" ref="R84">IF($AE84=0,"",INDEX(MASTER!$D$24:$AD$252,$AE84,R$346))</f>
        <v>0</v>
      </c>
      <c r="S84" s="20" cm="1">
        <f t="array" ref="S84">IF($AE84=0,"",INDEX(MASTER!$D$24:$AD$252,$AE84,S$346))</f>
        <v>0</v>
      </c>
      <c r="T84" s="20" cm="1">
        <f t="array" ref="T84">IF($AE84=0,"",INDEX(MASTER!$D$24:$AD$252,$AE84,T$346))</f>
        <v>0</v>
      </c>
      <c r="U84" s="20" cm="1">
        <f t="array" ref="U84">IF($AE84=0,"",INDEX(MASTER!$D$24:$AD$252,$AE84,U$346))</f>
        <v>0</v>
      </c>
      <c r="V84" s="20" cm="1">
        <f t="array" ref="V84">IF($AE84=0,"",INDEX(MASTER!$D$24:$AD$252,$AE84,V$346))</f>
        <v>0</v>
      </c>
      <c r="W84" s="20" cm="1">
        <f t="array" ref="W84">IF($AE84=0,"",INDEX(MASTER!$D$24:$AD$252,$AE84,W$346))</f>
        <v>91</v>
      </c>
      <c r="X84" s="20" cm="1">
        <f t="array" ref="X84">IF($AE84=0,"",INDEX(MASTER!$D$24:$AD$252,$AE84,X$346))</f>
        <v>0</v>
      </c>
      <c r="Y84" s="20" cm="1">
        <f t="array" ref="Y84">IF($AE84=0,"",INDEX(MASTER!$D$24:$AD$252,$AE84,Y$346))</f>
        <v>0</v>
      </c>
      <c r="Z84" s="20" cm="1">
        <f t="array" ref="Z84">IF($AE84=0,"",INDEX(MASTER!$D$24:$AD$252,$AE84,Z$346))</f>
        <v>0</v>
      </c>
      <c r="AE84" s="3">
        <v>61</v>
      </c>
    </row>
    <row r="85" spans="1:31" ht="12.75" customHeight="1" x14ac:dyDescent="0.2">
      <c r="A85" s="20" cm="1">
        <f t="array" ref="A85">IF($AE85=0,"",INDEX(MASTER!$D$24:$AD$252,$AE85,A$346))</f>
        <v>345</v>
      </c>
      <c r="B85" s="20" t="str" cm="1">
        <f t="array" ref="B85">IF($AE85=0,"",INDEX(MASTER!$D$24:$AD$252,$AE85,B$346))</f>
        <v>ELW-5</v>
      </c>
      <c r="C85" s="20" t="str" cm="1">
        <f t="array" ref="C85">IF($AE85=0,"",INDEX(MASTER!$D$24:$AD$252,$AE85,C$346))</f>
        <v>MONROE STREET</v>
      </c>
      <c r="D85" s="169" cm="1">
        <f t="array" ref="D85">IF($AE85=0,"",INDEX(MASTER!$D$24:$AD$252,$AE85,D$346))</f>
        <v>17421</v>
      </c>
      <c r="E85" s="20" t="str" cm="1">
        <f t="array" ref="E85">IF($AE85=0,"",INDEX(MASTER!$D$24:$AD$252,$AE85,E$346))</f>
        <v>TO</v>
      </c>
      <c r="F85" s="169" cm="1">
        <f t="array" ref="F85">IF($AE85=0,"",INDEX(MASTER!$D$24:$AD$252,$AE85,F$346))</f>
        <v>17494</v>
      </c>
      <c r="G85" s="20" t="str" cm="1">
        <f t="array" ref="G85">IF($AE85=0,"",INDEX(MASTER!$D$24:$AD$252,$AE85,G$346))</f>
        <v>RT</v>
      </c>
      <c r="H85" s="68" t="str" cm="1">
        <f t="array" ref="H85">IF($AE85=0,"",INDEX(MASTER!$D$24:$AD$252,$AE85,H$346))</f>
        <v>02/S&gt;2/04</v>
      </c>
      <c r="I85" s="20" cm="1">
        <f t="array" ref="I85">IF($AE85=0,"",INDEX(MASTER!$D$24:$AD$252,$AE85,I$346))</f>
        <v>0</v>
      </c>
      <c r="J85" s="68" cm="1">
        <f t="array" ref="J85">IF($AE85=0,"",INDEX(MASTER!$D$24:$AD$252,$AE85,J$346))</f>
        <v>0</v>
      </c>
      <c r="K85" s="136" cm="1">
        <f t="array" ref="K85">IF($AE85=0,"",INDEX(MASTER!$D$24:$AD$252,$AE85,K$346))</f>
        <v>0.02</v>
      </c>
      <c r="L85" s="136" cm="1">
        <f t="array" ref="L85">IF($AE85=0,"",INDEX(MASTER!$D$24:$AD$252,$AE85,L$346))</f>
        <v>0</v>
      </c>
      <c r="M85" s="136" cm="1">
        <f t="array" ref="M85">IF($AE85=0,"",INDEX(MASTER!$D$24:$AD$252,$AE85,M$346))</f>
        <v>0</v>
      </c>
      <c r="N85" s="136" cm="1">
        <f t="array" ref="N85">IF($AE85=0,"",INDEX(MASTER!$D$24:$AD$252,$AE85,N$346))</f>
        <v>0</v>
      </c>
      <c r="O85" s="20" cm="1">
        <f t="array" ref="O85">IF($AE85=0,"",INDEX(MASTER!$D$24:$AD$252,$AE85,O$346))</f>
        <v>0</v>
      </c>
      <c r="P85" s="20" cm="1">
        <f t="array" ref="P85">IF($AE85=0,"",INDEX(MASTER!$D$24:$AD$252,$AE85,P$346))</f>
        <v>0</v>
      </c>
      <c r="Q85" s="20" cm="1">
        <f t="array" ref="Q85">IF($AE85=0,"",INDEX(MASTER!$D$24:$AD$252,$AE85,Q$346))</f>
        <v>0</v>
      </c>
      <c r="R85" s="20" cm="1">
        <f t="array" ref="R85">IF($AE85=0,"",INDEX(MASTER!$D$24:$AD$252,$AE85,R$346))</f>
        <v>0</v>
      </c>
      <c r="S85" s="20" cm="1">
        <f t="array" ref="S85">IF($AE85=0,"",INDEX(MASTER!$D$24:$AD$252,$AE85,S$346))</f>
        <v>0</v>
      </c>
      <c r="T85" s="20" cm="1">
        <f t="array" ref="T85">IF($AE85=0,"",INDEX(MASTER!$D$24:$AD$252,$AE85,T$346))</f>
        <v>0</v>
      </c>
      <c r="U85" s="20" cm="1">
        <f t="array" ref="U85">IF($AE85=0,"",INDEX(MASTER!$D$24:$AD$252,$AE85,U$346))</f>
        <v>0</v>
      </c>
      <c r="V85" s="20" cm="1">
        <f t="array" ref="V85">IF($AE85=0,"",INDEX(MASTER!$D$24:$AD$252,$AE85,V$346))</f>
        <v>0</v>
      </c>
      <c r="W85" s="20" cm="1">
        <f t="array" ref="W85">IF($AE85=0,"",INDEX(MASTER!$D$24:$AD$252,$AE85,W$346))</f>
        <v>0</v>
      </c>
      <c r="X85" s="20" cm="1">
        <f t="array" ref="X85">IF($AE85=0,"",INDEX(MASTER!$D$24:$AD$252,$AE85,X$346))</f>
        <v>0</v>
      </c>
      <c r="Y85" s="20" cm="1">
        <f t="array" ref="Y85">IF($AE85=0,"",INDEX(MASTER!$D$24:$AD$252,$AE85,Y$346))</f>
        <v>0</v>
      </c>
      <c r="Z85" s="20" cm="1">
        <f t="array" ref="Z85">IF($AE85=0,"",INDEX(MASTER!$D$24:$AD$252,$AE85,Z$346))</f>
        <v>0</v>
      </c>
      <c r="AE85" s="3">
        <v>62</v>
      </c>
    </row>
    <row r="86" spans="1:31" ht="12.75" customHeight="1" x14ac:dyDescent="0.2">
      <c r="A86" s="20" cm="1">
        <f t="array" ref="A86">IF($AE86=0,"",INDEX(MASTER!$D$24:$AD$252,$AE86,A$346))</f>
        <v>345</v>
      </c>
      <c r="B86" s="20" t="str" cm="1">
        <f t="array" ref="B86">IF($AE86=0,"",INDEX(MASTER!$D$24:$AD$252,$AE86,B$346))</f>
        <v>ELW-6</v>
      </c>
      <c r="C86" s="20" t="str" cm="1">
        <f t="array" ref="C86">IF($AE86=0,"",INDEX(MASTER!$D$24:$AD$252,$AE86,C$346))</f>
        <v>MONROE STREET</v>
      </c>
      <c r="D86" s="169" cm="1">
        <f t="array" ref="D86">IF($AE86=0,"",INDEX(MASTER!$D$24:$AD$252,$AE86,D$346))</f>
        <v>17422</v>
      </c>
      <c r="E86" s="20" t="str" cm="1">
        <f t="array" ref="E86">IF($AE86=0,"",INDEX(MASTER!$D$24:$AD$252,$AE86,E$346))</f>
        <v>TO</v>
      </c>
      <c r="F86" s="169" cm="1">
        <f t="array" ref="F86">IF($AE86=0,"",INDEX(MASTER!$D$24:$AD$252,$AE86,F$346))</f>
        <v>17494</v>
      </c>
      <c r="G86" s="20" t="str" cm="1">
        <f t="array" ref="G86">IF($AE86=0,"",INDEX(MASTER!$D$24:$AD$252,$AE86,G$346))</f>
        <v>RT</v>
      </c>
      <c r="H86" s="68" t="str" cm="1">
        <f t="array" ref="H86">IF($AE86=0,"",INDEX(MASTER!$D$24:$AD$252,$AE86,H$346))</f>
        <v>02/S&gt;2/04</v>
      </c>
      <c r="I86" s="20" cm="1">
        <f t="array" ref="I86">IF($AE86=0,"",INDEX(MASTER!$D$24:$AD$252,$AE86,I$346))</f>
        <v>0</v>
      </c>
      <c r="J86" s="68" cm="1">
        <f t="array" ref="J86">IF($AE86=0,"",INDEX(MASTER!$D$24:$AD$252,$AE86,J$346))</f>
        <v>0</v>
      </c>
      <c r="K86" s="136" cm="1">
        <f t="array" ref="K86">IF($AE86=0,"",INDEX(MASTER!$D$24:$AD$252,$AE86,K$346))</f>
        <v>0.03</v>
      </c>
      <c r="L86" s="136" cm="1">
        <f t="array" ref="L86">IF($AE86=0,"",INDEX(MASTER!$D$24:$AD$252,$AE86,L$346))</f>
        <v>0</v>
      </c>
      <c r="M86" s="136" cm="1">
        <f t="array" ref="M86">IF($AE86=0,"",INDEX(MASTER!$D$24:$AD$252,$AE86,M$346))</f>
        <v>0</v>
      </c>
      <c r="N86" s="136" cm="1">
        <f t="array" ref="N86">IF($AE86=0,"",INDEX(MASTER!$D$24:$AD$252,$AE86,N$346))</f>
        <v>0</v>
      </c>
      <c r="O86" s="20" cm="1">
        <f t="array" ref="O86">IF($AE86=0,"",INDEX(MASTER!$D$24:$AD$252,$AE86,O$346))</f>
        <v>0</v>
      </c>
      <c r="P86" s="20" cm="1">
        <f t="array" ref="P86">IF($AE86=0,"",INDEX(MASTER!$D$24:$AD$252,$AE86,P$346))</f>
        <v>0</v>
      </c>
      <c r="Q86" s="20" cm="1">
        <f t="array" ref="Q86">IF($AE86=0,"",INDEX(MASTER!$D$24:$AD$252,$AE86,Q$346))</f>
        <v>0</v>
      </c>
      <c r="R86" s="20" cm="1">
        <f t="array" ref="R86">IF($AE86=0,"",INDEX(MASTER!$D$24:$AD$252,$AE86,R$346))</f>
        <v>0</v>
      </c>
      <c r="S86" s="20" cm="1">
        <f t="array" ref="S86">IF($AE86=0,"",INDEX(MASTER!$D$24:$AD$252,$AE86,S$346))</f>
        <v>0</v>
      </c>
      <c r="T86" s="20" cm="1">
        <f t="array" ref="T86">IF($AE86=0,"",INDEX(MASTER!$D$24:$AD$252,$AE86,T$346))</f>
        <v>0</v>
      </c>
      <c r="U86" s="20" cm="1">
        <f t="array" ref="U86">IF($AE86=0,"",INDEX(MASTER!$D$24:$AD$252,$AE86,U$346))</f>
        <v>0</v>
      </c>
      <c r="V86" s="20" cm="1">
        <f t="array" ref="V86">IF($AE86=0,"",INDEX(MASTER!$D$24:$AD$252,$AE86,V$346))</f>
        <v>0</v>
      </c>
      <c r="W86" s="20" cm="1">
        <f t="array" ref="W86">IF($AE86=0,"",INDEX(MASTER!$D$24:$AD$252,$AE86,W$346))</f>
        <v>0</v>
      </c>
      <c r="X86" s="20" cm="1">
        <f t="array" ref="X86">IF($AE86=0,"",INDEX(MASTER!$D$24:$AD$252,$AE86,X$346))</f>
        <v>0</v>
      </c>
      <c r="Y86" s="20" cm="1">
        <f t="array" ref="Y86">IF($AE86=0,"",INDEX(MASTER!$D$24:$AD$252,$AE86,Y$346))</f>
        <v>0</v>
      </c>
      <c r="Z86" s="20" cm="1">
        <f t="array" ref="Z86">IF($AE86=0,"",INDEX(MASTER!$D$24:$AD$252,$AE86,Z$346))</f>
        <v>0</v>
      </c>
      <c r="AE86" s="3">
        <v>63</v>
      </c>
    </row>
    <row r="87" spans="1:31" ht="12.75" customHeight="1" x14ac:dyDescent="0.2">
      <c r="A87" s="20" cm="1">
        <f t="array" ref="A87">IF($AE87=0,"",INDEX(MASTER!$D$24:$AD$252,$AE87,A$346))</f>
        <v>345</v>
      </c>
      <c r="B87" s="20" t="str" cm="1">
        <f t="array" ref="B87">IF($AE87=0,"",INDEX(MASTER!$D$24:$AD$252,$AE87,B$346))</f>
        <v>ELW-7</v>
      </c>
      <c r="C87" s="20" t="str" cm="1">
        <f t="array" ref="C87">IF($AE87=0,"",INDEX(MASTER!$D$24:$AD$252,$AE87,C$346))</f>
        <v>MONROE STREET</v>
      </c>
      <c r="D87" s="169" cm="1">
        <f t="array" ref="D87">IF($AE87=0,"",INDEX(MASTER!$D$24:$AD$252,$AE87,D$346))</f>
        <v>17626</v>
      </c>
      <c r="E87" s="20" t="str" cm="1">
        <f t="array" ref="E87">IF($AE87=0,"",INDEX(MASTER!$D$24:$AD$252,$AE87,E$346))</f>
        <v>TO</v>
      </c>
      <c r="F87" s="169" cm="1">
        <f t="array" ref="F87">IF($AE87=0,"",INDEX(MASTER!$D$24:$AD$252,$AE87,F$346))</f>
        <v>18721</v>
      </c>
      <c r="G87" s="20" t="str" cm="1">
        <f t="array" ref="G87">IF($AE87=0,"",INDEX(MASTER!$D$24:$AD$252,$AE87,G$346))</f>
        <v>LT</v>
      </c>
      <c r="H87" s="68" t="str" cm="1">
        <f t="array" ref="H87">IF($AE87=0,"",INDEX(MASTER!$D$24:$AD$252,$AE87,H$346))</f>
        <v>01/NHS/21</v>
      </c>
      <c r="I87" s="20" cm="1">
        <f t="array" ref="I87">IF($AE87=0,"",INDEX(MASTER!$D$24:$AD$252,$AE87,I$346))</f>
        <v>16</v>
      </c>
      <c r="J87" s="68" cm="1">
        <f t="array" ref="J87">IF($AE87=0,"",INDEX(MASTER!$D$24:$AD$252,$AE87,J$346))</f>
        <v>0</v>
      </c>
      <c r="K87" s="136" cm="1">
        <f t="array" ref="K87">IF($AE87=0,"",INDEX(MASTER!$D$24:$AD$252,$AE87,K$346))</f>
        <v>0.21</v>
      </c>
      <c r="L87" s="136" cm="1">
        <f t="array" ref="L87">IF($AE87=0,"",INDEX(MASTER!$D$24:$AD$252,$AE87,L$346))</f>
        <v>0</v>
      </c>
      <c r="M87" s="136" cm="1">
        <f t="array" ref="M87">IF($AE87=0,"",INDEX(MASTER!$D$24:$AD$252,$AE87,M$346))</f>
        <v>0</v>
      </c>
      <c r="N87" s="136" cm="1">
        <f t="array" ref="N87">IF($AE87=0,"",INDEX(MASTER!$D$24:$AD$252,$AE87,N$346))</f>
        <v>0</v>
      </c>
      <c r="O87" s="20" cm="1">
        <f t="array" ref="O87">IF($AE87=0,"",INDEX(MASTER!$D$24:$AD$252,$AE87,O$346))</f>
        <v>0</v>
      </c>
      <c r="P87" s="20" cm="1">
        <f t="array" ref="P87">IF($AE87=0,"",INDEX(MASTER!$D$24:$AD$252,$AE87,P$346))</f>
        <v>0</v>
      </c>
      <c r="Q87" s="20" cm="1">
        <f t="array" ref="Q87">IF($AE87=0,"",INDEX(MASTER!$D$24:$AD$252,$AE87,Q$346))</f>
        <v>0</v>
      </c>
      <c r="R87" s="20" cm="1">
        <f t="array" ref="R87">IF($AE87=0,"",INDEX(MASTER!$D$24:$AD$252,$AE87,R$346))</f>
        <v>0</v>
      </c>
      <c r="S87" s="20" cm="1">
        <f t="array" ref="S87">IF($AE87=0,"",INDEX(MASTER!$D$24:$AD$252,$AE87,S$346))</f>
        <v>0</v>
      </c>
      <c r="T87" s="20" cm="1">
        <f t="array" ref="T87">IF($AE87=0,"",INDEX(MASTER!$D$24:$AD$252,$AE87,T$346))</f>
        <v>0</v>
      </c>
      <c r="U87" s="20" cm="1">
        <f t="array" ref="U87">IF($AE87=0,"",INDEX(MASTER!$D$24:$AD$252,$AE87,U$346))</f>
        <v>0</v>
      </c>
      <c r="V87" s="20" cm="1">
        <f t="array" ref="V87">IF($AE87=0,"",INDEX(MASTER!$D$24:$AD$252,$AE87,V$346))</f>
        <v>0</v>
      </c>
      <c r="W87" s="20" cm="1">
        <f t="array" ref="W87">IF($AE87=0,"",INDEX(MASTER!$D$24:$AD$252,$AE87,W$346))</f>
        <v>0</v>
      </c>
      <c r="X87" s="20" cm="1">
        <f t="array" ref="X87">IF($AE87=0,"",INDEX(MASTER!$D$24:$AD$252,$AE87,X$346))</f>
        <v>0</v>
      </c>
      <c r="Y87" s="20" cm="1">
        <f t="array" ref="Y87">IF($AE87=0,"",INDEX(MASTER!$D$24:$AD$252,$AE87,Y$346))</f>
        <v>0</v>
      </c>
      <c r="Z87" s="20" cm="1">
        <f t="array" ref="Z87">IF($AE87=0,"",INDEX(MASTER!$D$24:$AD$252,$AE87,Z$346))</f>
        <v>0</v>
      </c>
      <c r="AE87" s="3">
        <v>64</v>
      </c>
    </row>
    <row r="88" spans="1:31" ht="12.75" customHeight="1" x14ac:dyDescent="0.2">
      <c r="A88" s="20" cm="1">
        <f t="array" ref="A88">IF($AE88=0,"",INDEX(MASTER!$D$24:$AD$252,$AE88,A$346))</f>
        <v>345</v>
      </c>
      <c r="B88" s="20" t="str" cm="1">
        <f t="array" ref="B88">IF($AE88=0,"",INDEX(MASTER!$D$24:$AD$252,$AE88,B$346))</f>
        <v>ELW-8</v>
      </c>
      <c r="C88" s="20" t="str" cm="1">
        <f t="array" ref="C88">IF($AE88=0,"",INDEX(MASTER!$D$24:$AD$252,$AE88,C$346))</f>
        <v>MONROE STREET</v>
      </c>
      <c r="D88" s="169" cm="1">
        <f t="array" ref="D88">IF($AE88=0,"",INDEX(MASTER!$D$24:$AD$252,$AE88,D$346))</f>
        <v>17649</v>
      </c>
      <c r="E88" s="20" t="str" cm="1">
        <f t="array" ref="E88">IF($AE88=0,"",INDEX(MASTER!$D$24:$AD$252,$AE88,E$346))</f>
        <v>TO</v>
      </c>
      <c r="F88" s="169" cm="1">
        <f t="array" ref="F88">IF($AE88=0,"",INDEX(MASTER!$D$24:$AD$252,$AE88,F$346))</f>
        <v>18663</v>
      </c>
      <c r="G88" s="20" t="str" cm="1">
        <f t="array" ref="G88">IF($AE88=0,"",INDEX(MASTER!$D$24:$AD$252,$AE88,G$346))</f>
        <v>RT</v>
      </c>
      <c r="H88" s="68" t="str" cm="1">
        <f t="array" ref="H88">IF($AE88=0,"",INDEX(MASTER!$D$24:$AD$252,$AE88,H$346))</f>
        <v>01/NHS/21</v>
      </c>
      <c r="I88" s="20" cm="1">
        <f t="array" ref="I88">IF($AE88=0,"",INDEX(MASTER!$D$24:$AD$252,$AE88,I$346))</f>
        <v>16</v>
      </c>
      <c r="J88" s="68" cm="1">
        <f t="array" ref="J88">IF($AE88=0,"",INDEX(MASTER!$D$24:$AD$252,$AE88,J$346))</f>
        <v>0</v>
      </c>
      <c r="K88" s="136" cm="1">
        <f t="array" ref="K88">IF($AE88=0,"",INDEX(MASTER!$D$24:$AD$252,$AE88,K$346))</f>
        <v>0.19</v>
      </c>
      <c r="L88" s="136" cm="1">
        <f t="array" ref="L88">IF($AE88=0,"",INDEX(MASTER!$D$24:$AD$252,$AE88,L$346))</f>
        <v>0</v>
      </c>
      <c r="M88" s="136" cm="1">
        <f t="array" ref="M88">IF($AE88=0,"",INDEX(MASTER!$D$24:$AD$252,$AE88,M$346))</f>
        <v>0</v>
      </c>
      <c r="N88" s="136" cm="1">
        <f t="array" ref="N88">IF($AE88=0,"",INDEX(MASTER!$D$24:$AD$252,$AE88,N$346))</f>
        <v>0</v>
      </c>
      <c r="O88" s="20" cm="1">
        <f t="array" ref="O88">IF($AE88=0,"",INDEX(MASTER!$D$24:$AD$252,$AE88,O$346))</f>
        <v>0</v>
      </c>
      <c r="P88" s="20" cm="1">
        <f t="array" ref="P88">IF($AE88=0,"",INDEX(MASTER!$D$24:$AD$252,$AE88,P$346))</f>
        <v>0</v>
      </c>
      <c r="Q88" s="20" cm="1">
        <f t="array" ref="Q88">IF($AE88=0,"",INDEX(MASTER!$D$24:$AD$252,$AE88,Q$346))</f>
        <v>0</v>
      </c>
      <c r="R88" s="20" cm="1">
        <f t="array" ref="R88">IF($AE88=0,"",INDEX(MASTER!$D$24:$AD$252,$AE88,R$346))</f>
        <v>0</v>
      </c>
      <c r="S88" s="20" cm="1">
        <f t="array" ref="S88">IF($AE88=0,"",INDEX(MASTER!$D$24:$AD$252,$AE88,S$346))</f>
        <v>0</v>
      </c>
      <c r="T88" s="20" cm="1">
        <f t="array" ref="T88">IF($AE88=0,"",INDEX(MASTER!$D$24:$AD$252,$AE88,T$346))</f>
        <v>0</v>
      </c>
      <c r="U88" s="20" cm="1">
        <f t="array" ref="U88">IF($AE88=0,"",INDEX(MASTER!$D$24:$AD$252,$AE88,U$346))</f>
        <v>0</v>
      </c>
      <c r="V88" s="20" cm="1">
        <f t="array" ref="V88">IF($AE88=0,"",INDEX(MASTER!$D$24:$AD$252,$AE88,V$346))</f>
        <v>0</v>
      </c>
      <c r="W88" s="20" cm="1">
        <f t="array" ref="W88">IF($AE88=0,"",INDEX(MASTER!$D$24:$AD$252,$AE88,W$346))</f>
        <v>0</v>
      </c>
      <c r="X88" s="20" cm="1">
        <f t="array" ref="X88">IF($AE88=0,"",INDEX(MASTER!$D$24:$AD$252,$AE88,X$346))</f>
        <v>0</v>
      </c>
      <c r="Y88" s="20" cm="1">
        <f t="array" ref="Y88">IF($AE88=0,"",INDEX(MASTER!$D$24:$AD$252,$AE88,Y$346))</f>
        <v>0</v>
      </c>
      <c r="Z88" s="20" cm="1">
        <f t="array" ref="Z88">IF($AE88=0,"",INDEX(MASTER!$D$24:$AD$252,$AE88,Z$346))</f>
        <v>0</v>
      </c>
      <c r="AE88" s="3">
        <v>65</v>
      </c>
    </row>
    <row r="89" spans="1:31" ht="12.75" customHeight="1" thickBot="1" x14ac:dyDescent="0.25">
      <c r="A89" s="20" t="str" cm="1">
        <f t="array" ref="A89">IF($AE89=0,"",INDEX(MASTER!$D$24:$AD$252,$AE89,A$346))</f>
        <v/>
      </c>
      <c r="B89" s="172" t="str" cm="1">
        <f t="array" ref="B89">IF($AE89=0,"",INDEX(MASTER!$D$24:$AD$252,$AE89,B$346))</f>
        <v/>
      </c>
      <c r="C89" s="172" t="str" cm="1">
        <f t="array" ref="C89">IF($AE89=0,"",INDEX(MASTER!$D$24:$AD$252,$AE89,C$346))</f>
        <v/>
      </c>
      <c r="D89" s="173" t="str" cm="1">
        <f t="array" ref="D89">IF($AE89=0,"",INDEX(MASTER!$D$24:$AD$252,$AE89,D$346))</f>
        <v/>
      </c>
      <c r="E89" s="172" t="str" cm="1">
        <f t="array" ref="E89">IF($AE89=0,"",INDEX(MASTER!$D$24:$AD$252,$AE89,E$346))</f>
        <v/>
      </c>
      <c r="F89" s="173" t="str" cm="1">
        <f t="array" ref="F89">IF($AE89=0,"",INDEX(MASTER!$D$24:$AD$252,$AE89,F$346))</f>
        <v/>
      </c>
      <c r="G89" s="172" t="str" cm="1">
        <f t="array" ref="G89">IF($AE89=0,"",INDEX(MASTER!$D$24:$AD$252,$AE89,G$346))</f>
        <v/>
      </c>
      <c r="H89" s="184" t="str" cm="1">
        <f t="array" ref="H89">IF($AE89=0,"",INDEX(MASTER!$D$24:$AD$252,$AE89,H$346))</f>
        <v/>
      </c>
      <c r="I89" s="172" t="str" cm="1">
        <f t="array" ref="I89">IF($AE89=0,"",INDEX(MASTER!$D$24:$AD$252,$AE89,I$346))</f>
        <v/>
      </c>
      <c r="J89" s="184" t="str" cm="1">
        <f t="array" ref="J89">IF($AE89=0,"",INDEX(MASTER!$D$24:$AD$252,$AE89,J$346))</f>
        <v/>
      </c>
      <c r="K89" s="174" t="str" cm="1">
        <f t="array" ref="K89">IF($AE89=0,"",INDEX(MASTER!$D$24:$AD$252,$AE89,K$346))</f>
        <v/>
      </c>
      <c r="L89" s="174" t="str" cm="1">
        <f t="array" ref="L89">IF($AE89=0,"",INDEX(MASTER!$D$24:$AD$252,$AE89,L$346))</f>
        <v/>
      </c>
      <c r="M89" s="174" t="str" cm="1">
        <f t="array" ref="M89">IF($AE89=0,"",INDEX(MASTER!$D$24:$AD$252,$AE89,M$346))</f>
        <v/>
      </c>
      <c r="N89" s="174" t="str" cm="1">
        <f t="array" ref="N89">IF($AE89=0,"",INDEX(MASTER!$D$24:$AD$252,$AE89,N$346))</f>
        <v/>
      </c>
      <c r="O89" s="172" t="str" cm="1">
        <f t="array" ref="O89">IF($AE89=0,"",INDEX(MASTER!$D$24:$AD$252,$AE89,O$346))</f>
        <v/>
      </c>
      <c r="P89" s="172" t="str" cm="1">
        <f t="array" ref="P89">IF($AE89=0,"",INDEX(MASTER!$D$24:$AD$252,$AE89,P$346))</f>
        <v/>
      </c>
      <c r="Q89" s="172" t="str" cm="1">
        <f t="array" ref="Q89">IF($AE89=0,"",INDEX(MASTER!$D$24:$AD$252,$AE89,Q$346))</f>
        <v/>
      </c>
      <c r="R89" s="172" t="str" cm="1">
        <f t="array" ref="R89">IF($AE89=0,"",INDEX(MASTER!$D$24:$AD$252,$AE89,R$346))</f>
        <v/>
      </c>
      <c r="S89" s="172" t="str" cm="1">
        <f t="array" ref="S89">IF($AE89=0,"",INDEX(MASTER!$D$24:$AD$252,$AE89,S$346))</f>
        <v/>
      </c>
      <c r="T89" s="172" t="str" cm="1">
        <f t="array" ref="T89">IF($AE89=0,"",INDEX(MASTER!$D$24:$AD$252,$AE89,T$346))</f>
        <v/>
      </c>
      <c r="U89" s="172" t="str" cm="1">
        <f t="array" ref="U89">IF($AE89=0,"",INDEX(MASTER!$D$24:$AD$252,$AE89,U$346))</f>
        <v/>
      </c>
      <c r="V89" s="172" t="str" cm="1">
        <f t="array" ref="V89">IF($AE89=0,"",INDEX(MASTER!$D$24:$AD$252,$AE89,V$346))</f>
        <v/>
      </c>
      <c r="W89" s="172" t="str" cm="1">
        <f t="array" ref="W89">IF($AE89=0,"",INDEX(MASTER!$D$24:$AD$252,$AE89,W$346))</f>
        <v/>
      </c>
      <c r="X89" s="172" t="str" cm="1">
        <f t="array" ref="X89">IF($AE89=0,"",INDEX(MASTER!$D$24:$AD$252,$AE89,X$346))</f>
        <v/>
      </c>
      <c r="Y89" s="172" t="str" cm="1">
        <f t="array" ref="Y89">IF($AE89=0,"",INDEX(MASTER!$D$24:$AD$252,$AE89,Y$346))</f>
        <v/>
      </c>
      <c r="Z89" s="172" t="str" cm="1">
        <f t="array" ref="Z89">IF($AE89=0,"",INDEX(MASTER!$D$24:$AD$252,$AE89,Z$346))</f>
        <v/>
      </c>
    </row>
    <row r="90" spans="1:31" ht="12.75" customHeight="1" thickBot="1" x14ac:dyDescent="0.25">
      <c r="A90" s="239" t="s">
        <v>24</v>
      </c>
      <c r="B90" s="240"/>
      <c r="C90" s="240"/>
      <c r="D90" s="240"/>
      <c r="E90" s="240"/>
      <c r="F90" s="240"/>
      <c r="G90" s="240"/>
      <c r="H90" s="54">
        <f>SUM(H24:H89)</f>
        <v>0</v>
      </c>
      <c r="I90" s="54">
        <f t="shared" ref="I90:Z90" si="7">SUM(I24:I89)</f>
        <v>244</v>
      </c>
      <c r="J90" s="54">
        <f t="shared" si="7"/>
        <v>0</v>
      </c>
      <c r="K90" s="175">
        <f t="shared" si="7"/>
        <v>0.85000000000000009</v>
      </c>
      <c r="L90" s="175">
        <f t="shared" si="7"/>
        <v>0</v>
      </c>
      <c r="M90" s="175">
        <f t="shared" si="7"/>
        <v>0.59000000000000008</v>
      </c>
      <c r="N90" s="175">
        <f t="shared" si="7"/>
        <v>0.39</v>
      </c>
      <c r="O90" s="54">
        <f t="shared" si="7"/>
        <v>3075</v>
      </c>
      <c r="P90" s="54">
        <f t="shared" si="7"/>
        <v>162</v>
      </c>
      <c r="Q90" s="54">
        <f t="shared" si="7"/>
        <v>712</v>
      </c>
      <c r="R90" s="54">
        <f t="shared" si="7"/>
        <v>46</v>
      </c>
      <c r="S90" s="54">
        <f t="shared" si="7"/>
        <v>0</v>
      </c>
      <c r="T90" s="54">
        <f t="shared" si="7"/>
        <v>26</v>
      </c>
      <c r="U90" s="54">
        <f t="shared" si="7"/>
        <v>0</v>
      </c>
      <c r="V90" s="54">
        <f t="shared" si="7"/>
        <v>649</v>
      </c>
      <c r="W90" s="54">
        <f t="shared" si="7"/>
        <v>265</v>
      </c>
      <c r="X90" s="54">
        <f t="shared" si="7"/>
        <v>0</v>
      </c>
      <c r="Y90" s="54">
        <f t="shared" si="7"/>
        <v>0</v>
      </c>
      <c r="Z90" s="55">
        <f t="shared" si="7"/>
        <v>0</v>
      </c>
    </row>
    <row r="92" spans="1:31" ht="12.75" customHeight="1" x14ac:dyDescent="0.2">
      <c r="A92" s="227">
        <f>A7+1</f>
        <v>2</v>
      </c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</row>
    <row r="93" spans="1:31" ht="12.75" customHeight="1" x14ac:dyDescent="0.2">
      <c r="A93" s="228" t="s">
        <v>16</v>
      </c>
      <c r="B93" s="228"/>
      <c r="C93" s="228"/>
      <c r="D93" s="228"/>
      <c r="E93" s="228"/>
      <c r="F93" s="228"/>
      <c r="G93" s="228"/>
      <c r="H93" s="115" t="str" cm="1">
        <f t="array" ref="H93">IF($AE$93=0,"",IF(INDEX(MASTER!$K$8:$AD$9,$AE$93,A$346)=0,"",INDEX(MASTER!$K$8:$AD$9,$AE$93,A$346)))</f>
        <v>621e00100</v>
      </c>
      <c r="I93" s="115" t="str" cm="1">
        <f t="array" ref="I93">IF($AE$93=0,"",IF(INDEX(MASTER!$K$8:$AD$9,$AE$93,B$346)=0,"",INDEX(MASTER!$K$8:$AD$9,$AE$93,B$346)))</f>
        <v>621e00100</v>
      </c>
      <c r="J93" s="115" t="str" cm="1">
        <f t="array" ref="J93">IF($AE$93=0,"",IF(INDEX(MASTER!$K$8:$AD$9,$AE$93,C$346)=0,"",INDEX(MASTER!$K$8:$AD$9,$AE$93,C$346)))</f>
        <v>621e54000</v>
      </c>
      <c r="K93" s="89" t="str" cm="1">
        <f t="array" ref="K93">IF($AE$93=0,"",IF(INDEX(MASTER!$K$8:$AD$9,$AE$93,D$346)=0,"",INDEX(MASTER!$K$8:$AD$9,$AE$93,D$346)))</f>
        <v>642E00100</v>
      </c>
      <c r="L93" s="89" t="str" cm="1">
        <f t="array" ref="L93">IF($AE$93=0,"",IF(INDEX(MASTER!$K$8:$AD$9,$AE$93,E$346)=0,"",INDEX(MASTER!$K$8:$AD$9,$AE$93,E$346)))</f>
        <v>642E00100</v>
      </c>
      <c r="M93" s="89" t="str" cm="1">
        <f t="array" ref="M93">IF($AE$93=0,"",IF(INDEX(MASTER!$K$8:$AD$9,$AE$93,F$346)=0,"",INDEX(MASTER!$K$8:$AD$9,$AE$93,F$346)))</f>
        <v>642E00200</v>
      </c>
      <c r="N93" s="89" t="str" cm="1">
        <f t="array" ref="N93">IF($AE$93=0,"",IF(INDEX(MASTER!$K$8:$AD$9,$AE$93,G$346)=0,"",INDEX(MASTER!$K$8:$AD$9,$AE$93,G$346)))</f>
        <v>642E00300</v>
      </c>
      <c r="O93" s="115" t="str" cm="1">
        <f t="array" ref="O93">IF($AE$93=0,"",IF(INDEX(MASTER!$K$8:$AD$9,$AE$93,H$346)=0,"",INDEX(MASTER!$K$8:$AD$9,$AE$93,H$346)))</f>
        <v>642E00400</v>
      </c>
      <c r="P93" s="115" t="str" cm="1">
        <f t="array" ref="P93">IF($AE$93=0,"",IF(INDEX(MASTER!$K$8:$AD$9,$AE$93,I$346)=0,"",INDEX(MASTER!$K$8:$AD$9,$AE$93,I$346)))</f>
        <v>642E00500</v>
      </c>
      <c r="Q93" s="115" t="str" cm="1">
        <f t="array" ref="Q93">IF($AE$93=0,"",IF(INDEX(MASTER!$K$8:$AD$9,$AE$93,J$346)=0,"",INDEX(MASTER!$K$8:$AD$9,$AE$93,J$346)))</f>
        <v>642E00631</v>
      </c>
      <c r="R93" s="115" t="str" cm="1">
        <f t="array" ref="R93">IF($AE$93=0,"",IF(INDEX(MASTER!$K$8:$AD$9,$AE$93,K$346)=0,"",INDEX(MASTER!$K$8:$AD$9,$AE$93,K$346)))</f>
        <v>642E00700</v>
      </c>
      <c r="S93" s="115" t="str" cm="1">
        <f t="array" ref="S93">IF($AE$93=0,"",IF(INDEX(MASTER!$K$8:$AD$9,$AE$93,L$346)=0,"",INDEX(MASTER!$K$8:$AD$9,$AE$93,L$346)))</f>
        <v>642E00700</v>
      </c>
      <c r="T93" s="115" t="str" cm="1">
        <f t="array" ref="T93">IF($AE$93=0,"",IF(INDEX(MASTER!$K$8:$AD$9,$AE$93,M$346)=0,"",INDEX(MASTER!$K$8:$AD$9,$AE$93,M$346)))</f>
        <v>642E01300</v>
      </c>
      <c r="U93" s="115" t="str" cm="1">
        <f t="array" ref="U93">IF($AE$93=0,"",IF(INDEX(MASTER!$K$8:$AD$9,$AE$93,N$346)=0,"",INDEX(MASTER!$K$8:$AD$9,$AE$93,N$346)))</f>
        <v>642E01352</v>
      </c>
      <c r="V93" s="115" t="str" cm="1">
        <f t="array" ref="V93">IF($AE$93=0,"",IF(INDEX(MASTER!$K$8:$AD$9,$AE$93,O$346)=0,"",INDEX(MASTER!$K$8:$AD$9,$AE$93,O$346)))</f>
        <v>642E01500</v>
      </c>
      <c r="W93" s="115" t="str" cm="1">
        <f t="array" ref="W93">IF($AE$93=0,"",IF(INDEX(MASTER!$K$8:$AD$9,$AE$93,P$346)=0,"",INDEX(MASTER!$K$8:$AD$9,$AE$93,P$346)))</f>
        <v>642E01500</v>
      </c>
      <c r="X93" s="115" t="str" cm="1">
        <f t="array" ref="X93">IF($AE$93=0,"",IF(INDEX(MASTER!$K$8:$AD$9,$AE$93,Q$346)=0,"",INDEX(MASTER!$K$8:$AD$9,$AE$93,Q$346)))</f>
        <v>642E20802</v>
      </c>
      <c r="Y93" s="115" t="str" cm="1">
        <f t="array" ref="Y93">IF($AE$93=0,"",IF(INDEX(MASTER!$K$8:$AD$9,$AE$93,R$346)=0,"",INDEX(MASTER!$K$8:$AD$9,$AE$93,R$346)))</f>
        <v>620e00500</v>
      </c>
      <c r="Z93" s="115" t="str" cm="1">
        <f t="array" ref="Z93">IF($AE$93=0,"",IF(INDEX(MASTER!$K$8:$AD$9,$AE$93,S$346)=0,"",INDEX(MASTER!$K$8:$AD$9,$AE$93,S$346)))</f>
        <v/>
      </c>
      <c r="AE93" s="3">
        <v>1</v>
      </c>
    </row>
    <row r="94" spans="1:31" ht="12.75" customHeight="1" x14ac:dyDescent="0.2">
      <c r="A94" s="229" t="s">
        <v>17</v>
      </c>
      <c r="B94" s="229"/>
      <c r="C94" s="229"/>
      <c r="D94" s="229"/>
      <c r="E94" s="229"/>
      <c r="F94" s="229"/>
      <c r="G94" s="229"/>
      <c r="H94" s="116" t="str" cm="1">
        <f t="array" ref="H94">IF($AE$94=0,"",IF(INDEX(MASTER!$K$8:$AD$9,$AE$94,A$346)=0,"",INDEX(MASTER!$K$8:$AD$9,$AE$94,A$346)))</f>
        <v/>
      </c>
      <c r="I94" s="116" t="str" cm="1">
        <f t="array" ref="I94">IF($AE$94=0,"",IF(INDEX(MASTER!$K$8:$AD$9,$AE$94,B$346)=0,"",INDEX(MASTER!$K$8:$AD$9,$AE$94,B$346)))</f>
        <v/>
      </c>
      <c r="J94" s="116" t="str" cm="1">
        <f t="array" ref="J94">IF($AE$94=0,"",IF(INDEX(MASTER!$K$8:$AD$9,$AE$94,C$346)=0,"",INDEX(MASTER!$K$8:$AD$9,$AE$94,C$346)))</f>
        <v/>
      </c>
      <c r="K94" s="91" t="str" cm="1">
        <f t="array" ref="K94">IF($AE$94=0,"",IF(INDEX(MASTER!$K$8:$AD$9,$AE$94,D$346)=0,"",INDEX(MASTER!$K$8:$AD$9,$AE$94,D$346)))</f>
        <v xml:space="preserve"> WHITE</v>
      </c>
      <c r="L94" s="91" t="str" cm="1">
        <f t="array" ref="L94">IF($AE$94=0,"",IF(INDEX(MASTER!$K$8:$AD$9,$AE$94,E$346)=0,"",INDEX(MASTER!$K$8:$AD$9,$AE$94,E$346)))</f>
        <v xml:space="preserve"> YELLOW</v>
      </c>
      <c r="M94" s="91" t="str" cm="1">
        <f t="array" ref="M94">IF($AE$94=0,"",IF(INDEX(MASTER!$K$8:$AD$9,$AE$94,F$346)=0,"",INDEX(MASTER!$K$8:$AD$9,$AE$94,F$346)))</f>
        <v/>
      </c>
      <c r="N94" s="91" t="str" cm="1">
        <f t="array" ref="N94">IF($AE$94=0,"",IF(INDEX(MASTER!$K$8:$AD$9,$AE$94,G$346)=0,"",INDEX(MASTER!$K$8:$AD$9,$AE$94,G$346)))</f>
        <v/>
      </c>
      <c r="O94" s="116" t="str" cm="1">
        <f t="array" ref="O94">IF($AE$94=0,"",IF(INDEX(MASTER!$K$8:$AD$9,$AE$94,H$346)=0,"",INDEX(MASTER!$K$8:$AD$9,$AE$94,H$346)))</f>
        <v/>
      </c>
      <c r="P94" s="116" t="str" cm="1">
        <f t="array" ref="P94">IF($AE$94=0,"",IF(INDEX(MASTER!$K$8:$AD$9,$AE$94,I$346)=0,"",INDEX(MASTER!$K$8:$AD$9,$AE$94,I$346)))</f>
        <v/>
      </c>
      <c r="Q94" s="116" t="str" cm="1">
        <f t="array" ref="Q94">IF($AE$94=0,"",IF(INDEX(MASTER!$K$8:$AD$9,$AE$94,J$346)=0,"",INDEX(MASTER!$K$8:$AD$9,$AE$94,J$346)))</f>
        <v/>
      </c>
      <c r="R94" s="116" t="str" cm="1">
        <f t="array" ref="R94">IF($AE$94=0,"",IF(INDEX(MASTER!$K$8:$AD$9,$AE$94,K$346)=0,"",INDEX(MASTER!$K$8:$AD$9,$AE$94,K$346)))</f>
        <v xml:space="preserve"> WHITE</v>
      </c>
      <c r="S94" s="116" t="str" cm="1">
        <f t="array" ref="S94">IF($AE$94=0,"",IF(INDEX(MASTER!$K$8:$AD$9,$AE$94,L$346)=0,"",INDEX(MASTER!$K$8:$AD$9,$AE$94,L$346)))</f>
        <v>YELLOW</v>
      </c>
      <c r="T94" s="116" t="str" cm="1">
        <f t="array" ref="T94">IF($AE$94=0,"",IF(INDEX(MASTER!$K$8:$AD$9,$AE$94,M$346)=0,"",INDEX(MASTER!$K$8:$AD$9,$AE$94,M$346)))</f>
        <v/>
      </c>
      <c r="U94" s="116" t="str" cm="1">
        <f t="array" ref="U94">IF($AE$94=0,"",IF(INDEX(MASTER!$K$8:$AD$9,$AE$94,N$346)=0,"",INDEX(MASTER!$K$8:$AD$9,$AE$94,N$346)))</f>
        <v/>
      </c>
      <c r="V94" s="116" t="str" cm="1">
        <f t="array" ref="V94">IF($AE$94=0,"",IF(INDEX(MASTER!$K$8:$AD$9,$AE$94,O$346)=0,"",INDEX(MASTER!$K$8:$AD$9,$AE$94,O$346)))</f>
        <v xml:space="preserve"> WHITE</v>
      </c>
      <c r="W94" s="116" t="str" cm="1">
        <f t="array" ref="W94">IF($AE$94=0,"",IF(INDEX(MASTER!$K$8:$AD$9,$AE$94,P$346)=0,"",INDEX(MASTER!$K$8:$AD$9,$AE$94,P$346)))</f>
        <v xml:space="preserve"> YELLOW</v>
      </c>
      <c r="X94" s="116" t="str" cm="1">
        <f t="array" ref="X94">IF($AE$94=0,"",IF(INDEX(MASTER!$K$8:$AD$9,$AE$94,Q$346)=0,"",INDEX(MASTER!$K$8:$AD$9,$AE$94,Q$346)))</f>
        <v/>
      </c>
      <c r="Y94" s="116" t="str" cm="1">
        <f t="array" ref="Y94">IF($AE$94=0,"",IF(INDEX(MASTER!$K$8:$AD$9,$AE$94,R$346)=0,"",INDEX(MASTER!$K$8:$AD$9,$AE$94,R$346)))</f>
        <v/>
      </c>
      <c r="Z94" s="116" t="str" cm="1">
        <f t="array" ref="Z94">IF($AE$94=0,"",IF(INDEX(MASTER!$K$8:$AD$9,$AE$94,S$346)=0,"",INDEX(MASTER!$K$8:$AD$9,$AE$94,S$346)))</f>
        <v/>
      </c>
      <c r="AE94" s="3">
        <v>2</v>
      </c>
    </row>
    <row r="95" spans="1:31" ht="12.75" customHeight="1" x14ac:dyDescent="0.2">
      <c r="A95" s="218" t="s">
        <v>0</v>
      </c>
      <c r="B95" s="218" t="s">
        <v>0</v>
      </c>
      <c r="C95" s="218" t="s">
        <v>14</v>
      </c>
      <c r="D95" s="230" t="s">
        <v>1</v>
      </c>
      <c r="E95" s="231"/>
      <c r="F95" s="231"/>
      <c r="G95" s="234" t="s">
        <v>15</v>
      </c>
      <c r="H95" s="248" t="s">
        <v>274</v>
      </c>
      <c r="I95" s="102" t="str">
        <f t="shared" ref="I95:Z95" si="8">IF(OR(TRIM(I93)=0,TRIM(I93)=""),"",IF(IFERROR(TRIM(INDEX(QryItemNamed,MATCH(TRIM(I93),ITEM,0),2)),"")="Y","SPECIAL",LEFT(IFERROR(TRIM(INDEX(ITEM,MATCH(TRIM(I93),ITEM,0))),""),3)))</f>
        <v>621</v>
      </c>
      <c r="J95" s="102" t="str">
        <f t="shared" si="8"/>
        <v>621</v>
      </c>
      <c r="K95" s="81" t="str">
        <f t="shared" si="8"/>
        <v>642</v>
      </c>
      <c r="L95" s="81" t="str">
        <f t="shared" si="8"/>
        <v>642</v>
      </c>
      <c r="M95" s="81" t="str">
        <f t="shared" si="8"/>
        <v>642</v>
      </c>
      <c r="N95" s="81" t="str">
        <f t="shared" si="8"/>
        <v>642</v>
      </c>
      <c r="O95" s="102" t="str">
        <f t="shared" si="8"/>
        <v>642</v>
      </c>
      <c r="P95" s="102" t="str">
        <f t="shared" si="8"/>
        <v>642</v>
      </c>
      <c r="Q95" s="81" t="str">
        <f t="shared" si="8"/>
        <v>642</v>
      </c>
      <c r="R95" s="81" t="str">
        <f t="shared" si="8"/>
        <v>642</v>
      </c>
      <c r="S95" s="102">
        <v>642</v>
      </c>
      <c r="T95" s="102">
        <v>642</v>
      </c>
      <c r="U95" s="102">
        <v>642</v>
      </c>
      <c r="V95" s="102" t="str">
        <f t="shared" ref="V95:X95" si="9">IF(OR(TRIM(V93)=0,TRIM(V93)=""),"",IF(IFERROR(TRIM(INDEX(QryItemNamed,MATCH(TRIM(V93),ITEM,0),2)),"")="Y","SPECIAL",LEFT(IFERROR(TRIM(INDEX(ITEM,MATCH(TRIM(V93),ITEM,0))),""),3)))</f>
        <v>642</v>
      </c>
      <c r="W95" s="17" t="str">
        <f t="shared" si="9"/>
        <v>642</v>
      </c>
      <c r="X95" s="17" t="str">
        <f t="shared" si="9"/>
        <v>642</v>
      </c>
      <c r="Y95" s="17" t="str">
        <f t="shared" si="8"/>
        <v>620</v>
      </c>
      <c r="Z95" s="17" t="str">
        <f t="shared" si="8"/>
        <v/>
      </c>
    </row>
    <row r="96" spans="1:31" ht="12.75" customHeight="1" x14ac:dyDescent="0.2">
      <c r="A96" s="219"/>
      <c r="B96" s="219"/>
      <c r="C96" s="219"/>
      <c r="D96" s="232"/>
      <c r="E96" s="233"/>
      <c r="F96" s="233"/>
      <c r="G96" s="235"/>
      <c r="H96" s="248"/>
      <c r="I96" s="220" t="str">
        <f t="shared" ref="I96:Z96" si="10">IF(OR(TRIM(I93)=0,TRIM(I93)=""),IF(I94="","",I94),IF(IFERROR(TRIM(INDEX(QryItemNamed,MATCH(TRIM(I93),ITEM,0),2)),"")="Y",TRIM(RIGHT(IFERROR(TRIM(INDEX(QryItemNamed,MATCH(TRIM(I93),ITEM,0),4)),"123456789012"),LEN(IFERROR(TRIM(INDEX(QryItemNamed,MATCH(TRIM(I93),ITEM,0),4)),"123456789012"))-9))&amp;I94,IFERROR(TRIM(INDEX(QryItemNamed,MATCH(TRIM(I93),ITEM,0),4))&amp;I94,"ITEM CODE DOES NOT EXIST IN ITEM MASTER")))</f>
        <v>RPM</v>
      </c>
      <c r="J96" s="245" t="str">
        <f t="shared" si="10"/>
        <v>RAISED PAVEMENT MARKER REMOVED</v>
      </c>
      <c r="K96" s="206" t="str">
        <f t="shared" si="10"/>
        <v>EDGE LINE, 4", TYPE 1 WHITE</v>
      </c>
      <c r="L96" s="206" t="str">
        <f t="shared" si="10"/>
        <v>EDGE LINE, 4", TYPE 1 YELLOW</v>
      </c>
      <c r="M96" s="206" t="str">
        <f t="shared" si="10"/>
        <v>LANE LINE, 4", TYPE 1</v>
      </c>
      <c r="N96" s="206" t="str">
        <f t="shared" si="10"/>
        <v>CENTER LINE, TYPE 1</v>
      </c>
      <c r="O96" s="220" t="str">
        <f t="shared" si="10"/>
        <v>CHANNELIZING LINE, 8", TYPE 1</v>
      </c>
      <c r="P96" s="220" t="str">
        <f t="shared" si="10"/>
        <v>STOP LINE, TYPE 1</v>
      </c>
      <c r="Q96" s="206" t="str">
        <f t="shared" si="10"/>
        <v>CROSSWALK LINE, 24", TYPE 1, AS PER PLAN</v>
      </c>
      <c r="R96" s="206" t="str">
        <f>IF(OR(TRIM(R93)=0,TRIM(R93)=""),IF(R94="","",R94),IF(IFERROR(TRIM(INDEX(QryItemNamed,MATCH(TRIM(R93),ITEM,0),2)),"")="Y",TRIM(RIGHT(IFERROR(TRIM(INDEX(QryItemNamed,MATCH(TRIM(R93),ITEM,0),4)),"123456789012"),LEN(IFERROR(TRIM(INDEX(QryItemNamed,MATCH(TRIM(R93),ITEM,0),4)),"123456789012"))-9))&amp;R94,IFERROR(TRIM(INDEX(QryItemNamed,MATCH(TRIM(R93),ITEM,0),4))&amp;R94,"ITEM CODE DOES NOT EXIST IN ITEM MASTER")))</f>
        <v>TRANSVERSE/DIAGONAL LINE, TYPE 1 WHITE</v>
      </c>
      <c r="S96" s="206" t="str">
        <f>IF(OR(TRIM(S93)=0,TRIM(S93)=""),IF(S94="","",S94),IF(IFERROR(TRIM(INDEX(QryItemNamed,MATCH(TRIM(S93),ITEM,0),2)),"")="Y",TRIM(RIGHT(IFERROR(TRIM(INDEX(QryItemNamed,MATCH(TRIM(S93),ITEM,0),4)),"123456789012"),LEN(IFERROR(TRIM(INDEX(QryItemNamed,MATCH(TRIM(S93),ITEM,0),4)),"123456789012"))-9))&amp;S94,IFERROR(TRIM(INDEX(QryItemNamed,MATCH(TRIM(S93),ITEM,0),4))&amp;S94,"ITEM CODE DOES NOT EXIST IN ITEM MASTER")))</f>
        <v>TRANSVERSE/DIAGONAL LINE, TYPE 1YELLOW</v>
      </c>
      <c r="T96" s="220" t="s">
        <v>286</v>
      </c>
      <c r="U96" s="220" t="s">
        <v>131</v>
      </c>
      <c r="V96" s="220" t="str">
        <f t="shared" ref="V96:X96" si="11">IF(OR(TRIM(V93)=0,TRIM(V93)=""),IF(V94="","",V94),IF(IFERROR(TRIM(INDEX(QryItemNamed,MATCH(TRIM(V93),ITEM,0),2)),"")="Y",TRIM(RIGHT(IFERROR(TRIM(INDEX(QryItemNamed,MATCH(TRIM(V93),ITEM,0),4)),"123456789012"),LEN(IFERROR(TRIM(INDEX(QryItemNamed,MATCH(TRIM(V93),ITEM,0),4)),"123456789012"))-9))&amp;V94,IFERROR(TRIM(INDEX(QryItemNamed,MATCH(TRIM(V93),ITEM,0),4))&amp;V94,"ITEM CODE DOES NOT EXIST IN ITEM MASTER")))</f>
        <v>DOTTED LINE, 4", TYPE 1 WHITE</v>
      </c>
      <c r="W96" s="236" t="str">
        <f t="shared" si="11"/>
        <v>DOTTED LINE, 4", TYPE 1 YELLOW</v>
      </c>
      <c r="X96" s="236" t="str">
        <f t="shared" si="11"/>
        <v>YIELD LINE, TYPE 1</v>
      </c>
      <c r="Y96" s="236" t="str">
        <f t="shared" si="10"/>
        <v>DELINEATOR, POST GROUND MOUNTED</v>
      </c>
      <c r="Z96" s="251" t="str">
        <f t="shared" si="10"/>
        <v/>
      </c>
    </row>
    <row r="97" spans="1:31" ht="12.75" customHeight="1" x14ac:dyDescent="0.2">
      <c r="A97" s="219"/>
      <c r="B97" s="219"/>
      <c r="C97" s="219"/>
      <c r="D97" s="232"/>
      <c r="E97" s="233"/>
      <c r="F97" s="233"/>
      <c r="G97" s="235"/>
      <c r="H97" s="248"/>
      <c r="I97" s="221"/>
      <c r="J97" s="246"/>
      <c r="K97" s="207"/>
      <c r="L97" s="207"/>
      <c r="M97" s="207"/>
      <c r="N97" s="207"/>
      <c r="O97" s="221"/>
      <c r="P97" s="221"/>
      <c r="Q97" s="207"/>
      <c r="R97" s="207"/>
      <c r="S97" s="207"/>
      <c r="T97" s="221"/>
      <c r="U97" s="221"/>
      <c r="V97" s="221"/>
      <c r="W97" s="237"/>
      <c r="X97" s="237"/>
      <c r="Y97" s="237"/>
      <c r="Z97" s="252"/>
    </row>
    <row r="98" spans="1:31" ht="12.75" customHeight="1" x14ac:dyDescent="0.2">
      <c r="A98" s="219"/>
      <c r="B98" s="219"/>
      <c r="C98" s="219"/>
      <c r="D98" s="232"/>
      <c r="E98" s="233"/>
      <c r="F98" s="233"/>
      <c r="G98" s="235"/>
      <c r="H98" s="248"/>
      <c r="I98" s="221"/>
      <c r="J98" s="246"/>
      <c r="K98" s="207"/>
      <c r="L98" s="207"/>
      <c r="M98" s="207"/>
      <c r="N98" s="207"/>
      <c r="O98" s="221"/>
      <c r="P98" s="221"/>
      <c r="Q98" s="207"/>
      <c r="R98" s="207"/>
      <c r="S98" s="207"/>
      <c r="T98" s="221"/>
      <c r="U98" s="221"/>
      <c r="V98" s="221"/>
      <c r="W98" s="237"/>
      <c r="X98" s="237"/>
      <c r="Y98" s="237"/>
      <c r="Z98" s="252"/>
    </row>
    <row r="99" spans="1:31" ht="12.75" customHeight="1" x14ac:dyDescent="0.2">
      <c r="A99" s="219"/>
      <c r="B99" s="219"/>
      <c r="C99" s="219"/>
      <c r="D99" s="232"/>
      <c r="E99" s="233"/>
      <c r="F99" s="233"/>
      <c r="G99" s="235"/>
      <c r="H99" s="248"/>
      <c r="I99" s="221"/>
      <c r="J99" s="246"/>
      <c r="K99" s="207"/>
      <c r="L99" s="207"/>
      <c r="M99" s="207"/>
      <c r="N99" s="207"/>
      <c r="O99" s="221"/>
      <c r="P99" s="221"/>
      <c r="Q99" s="207"/>
      <c r="R99" s="207"/>
      <c r="S99" s="207"/>
      <c r="T99" s="221"/>
      <c r="U99" s="221"/>
      <c r="V99" s="221"/>
      <c r="W99" s="237"/>
      <c r="X99" s="237"/>
      <c r="Y99" s="237"/>
      <c r="Z99" s="252"/>
    </row>
    <row r="100" spans="1:31" ht="12.75" customHeight="1" x14ac:dyDescent="0.2">
      <c r="A100" s="219"/>
      <c r="B100" s="219"/>
      <c r="C100" s="219"/>
      <c r="D100" s="232"/>
      <c r="E100" s="233"/>
      <c r="F100" s="233"/>
      <c r="G100" s="235"/>
      <c r="H100" s="248"/>
      <c r="I100" s="221"/>
      <c r="J100" s="246"/>
      <c r="K100" s="207"/>
      <c r="L100" s="207"/>
      <c r="M100" s="207"/>
      <c r="N100" s="207"/>
      <c r="O100" s="221"/>
      <c r="P100" s="221"/>
      <c r="Q100" s="207"/>
      <c r="R100" s="207"/>
      <c r="S100" s="207"/>
      <c r="T100" s="221"/>
      <c r="U100" s="221"/>
      <c r="V100" s="221"/>
      <c r="W100" s="237"/>
      <c r="X100" s="237"/>
      <c r="Y100" s="237"/>
      <c r="Z100" s="252"/>
    </row>
    <row r="101" spans="1:31" ht="12.75" customHeight="1" x14ac:dyDescent="0.2">
      <c r="A101" s="219"/>
      <c r="B101" s="219"/>
      <c r="C101" s="219"/>
      <c r="D101" s="232"/>
      <c r="E101" s="233"/>
      <c r="F101" s="233"/>
      <c r="G101" s="235"/>
      <c r="H101" s="248"/>
      <c r="I101" s="221"/>
      <c r="J101" s="246"/>
      <c r="K101" s="207"/>
      <c r="L101" s="207"/>
      <c r="M101" s="207"/>
      <c r="N101" s="207"/>
      <c r="O101" s="221"/>
      <c r="P101" s="221"/>
      <c r="Q101" s="207"/>
      <c r="R101" s="207"/>
      <c r="S101" s="207"/>
      <c r="T101" s="221"/>
      <c r="U101" s="221"/>
      <c r="V101" s="221"/>
      <c r="W101" s="237"/>
      <c r="X101" s="237"/>
      <c r="Y101" s="237"/>
      <c r="Z101" s="252"/>
    </row>
    <row r="102" spans="1:31" ht="12.75" customHeight="1" x14ac:dyDescent="0.2">
      <c r="A102" s="219"/>
      <c r="B102" s="219"/>
      <c r="C102" s="219"/>
      <c r="D102" s="232"/>
      <c r="E102" s="233"/>
      <c r="F102" s="233"/>
      <c r="G102" s="235"/>
      <c r="H102" s="248"/>
      <c r="I102" s="221"/>
      <c r="J102" s="246"/>
      <c r="K102" s="207"/>
      <c r="L102" s="207"/>
      <c r="M102" s="207"/>
      <c r="N102" s="207"/>
      <c r="O102" s="221"/>
      <c r="P102" s="221"/>
      <c r="Q102" s="207"/>
      <c r="R102" s="207"/>
      <c r="S102" s="207"/>
      <c r="T102" s="221"/>
      <c r="U102" s="221"/>
      <c r="V102" s="221"/>
      <c r="W102" s="237"/>
      <c r="X102" s="237"/>
      <c r="Y102" s="237"/>
      <c r="Z102" s="252"/>
    </row>
    <row r="103" spans="1:31" ht="12.75" customHeight="1" x14ac:dyDescent="0.2">
      <c r="A103" s="219"/>
      <c r="B103" s="219"/>
      <c r="C103" s="219"/>
      <c r="D103" s="232"/>
      <c r="E103" s="233"/>
      <c r="F103" s="233"/>
      <c r="G103" s="235"/>
      <c r="H103" s="248"/>
      <c r="I103" s="221"/>
      <c r="J103" s="246"/>
      <c r="K103" s="207"/>
      <c r="L103" s="207"/>
      <c r="M103" s="207"/>
      <c r="N103" s="207"/>
      <c r="O103" s="221"/>
      <c r="P103" s="221"/>
      <c r="Q103" s="207"/>
      <c r="R103" s="207"/>
      <c r="S103" s="207"/>
      <c r="T103" s="221"/>
      <c r="U103" s="221"/>
      <c r="V103" s="221"/>
      <c r="W103" s="237"/>
      <c r="X103" s="237"/>
      <c r="Y103" s="237"/>
      <c r="Z103" s="252"/>
    </row>
    <row r="104" spans="1:31" ht="12.75" customHeight="1" x14ac:dyDescent="0.2">
      <c r="A104" s="219"/>
      <c r="B104" s="219"/>
      <c r="C104" s="219"/>
      <c r="D104" s="232"/>
      <c r="E104" s="233"/>
      <c r="F104" s="233"/>
      <c r="G104" s="235"/>
      <c r="H104" s="248"/>
      <c r="I104" s="221"/>
      <c r="J104" s="246"/>
      <c r="K104" s="207"/>
      <c r="L104" s="207"/>
      <c r="M104" s="207"/>
      <c r="N104" s="207"/>
      <c r="O104" s="221"/>
      <c r="P104" s="221"/>
      <c r="Q104" s="207"/>
      <c r="R104" s="207"/>
      <c r="S104" s="207"/>
      <c r="T104" s="221"/>
      <c r="U104" s="221"/>
      <c r="V104" s="221"/>
      <c r="W104" s="237"/>
      <c r="X104" s="237"/>
      <c r="Y104" s="237"/>
      <c r="Z104" s="252"/>
    </row>
    <row r="105" spans="1:31" ht="12.75" customHeight="1" x14ac:dyDescent="0.2">
      <c r="A105" s="219"/>
      <c r="B105" s="219"/>
      <c r="C105" s="219"/>
      <c r="D105" s="232"/>
      <c r="E105" s="233"/>
      <c r="F105" s="233"/>
      <c r="G105" s="235"/>
      <c r="H105" s="248"/>
      <c r="I105" s="221"/>
      <c r="J105" s="246"/>
      <c r="K105" s="207"/>
      <c r="L105" s="207"/>
      <c r="M105" s="207"/>
      <c r="N105" s="207"/>
      <c r="O105" s="221"/>
      <c r="P105" s="221"/>
      <c r="Q105" s="207"/>
      <c r="R105" s="207"/>
      <c r="S105" s="207"/>
      <c r="T105" s="221"/>
      <c r="U105" s="221"/>
      <c r="V105" s="221"/>
      <c r="W105" s="237"/>
      <c r="X105" s="237"/>
      <c r="Y105" s="237"/>
      <c r="Z105" s="252"/>
    </row>
    <row r="106" spans="1:31" ht="12.75" customHeight="1" x14ac:dyDescent="0.2">
      <c r="A106" s="219"/>
      <c r="B106" s="219"/>
      <c r="C106" s="219"/>
      <c r="D106" s="232"/>
      <c r="E106" s="233"/>
      <c r="F106" s="233"/>
      <c r="G106" s="235"/>
      <c r="H106" s="248"/>
      <c r="I106" s="221"/>
      <c r="J106" s="246"/>
      <c r="K106" s="207"/>
      <c r="L106" s="207"/>
      <c r="M106" s="207"/>
      <c r="N106" s="207"/>
      <c r="O106" s="221"/>
      <c r="P106" s="221"/>
      <c r="Q106" s="207"/>
      <c r="R106" s="207"/>
      <c r="S106" s="207"/>
      <c r="T106" s="221"/>
      <c r="U106" s="221"/>
      <c r="V106" s="221"/>
      <c r="W106" s="237"/>
      <c r="X106" s="237"/>
      <c r="Y106" s="237"/>
      <c r="Z106" s="252"/>
    </row>
    <row r="107" spans="1:31" ht="12.75" customHeight="1" x14ac:dyDescent="0.2">
      <c r="A107" s="219"/>
      <c r="B107" s="219"/>
      <c r="C107" s="219"/>
      <c r="D107" s="232"/>
      <c r="E107" s="233"/>
      <c r="F107" s="233"/>
      <c r="G107" s="235"/>
      <c r="H107" s="248"/>
      <c r="I107" s="222"/>
      <c r="J107" s="247"/>
      <c r="K107" s="208"/>
      <c r="L107" s="208"/>
      <c r="M107" s="208"/>
      <c r="N107" s="208"/>
      <c r="O107" s="222"/>
      <c r="P107" s="222"/>
      <c r="Q107" s="208"/>
      <c r="R107" s="208"/>
      <c r="S107" s="208"/>
      <c r="T107" s="222"/>
      <c r="U107" s="222"/>
      <c r="V107" s="222"/>
      <c r="W107" s="238"/>
      <c r="X107" s="238"/>
      <c r="Y107" s="238"/>
      <c r="Z107" s="253"/>
    </row>
    <row r="108" spans="1:31" ht="12.75" customHeight="1" thickBot="1" x14ac:dyDescent="0.25">
      <c r="A108" s="242"/>
      <c r="B108" s="242"/>
      <c r="C108" s="242"/>
      <c r="D108" s="243"/>
      <c r="E108" s="244"/>
      <c r="F108" s="244"/>
      <c r="G108" s="235"/>
      <c r="H108" s="248"/>
      <c r="I108" s="103" t="str">
        <f t="shared" ref="I108:Z108" si="12">IF(OR(TRIM(I93)=0,TRIM(I93)=""),"",IF(IFERROR(TRIM(INDEX(QryItemNamed,MATCH(TRIM(I93),ITEM,0),3)),"")="LS","",IFERROR(TRIM(INDEX(QryItemNamed,MATCH(TRIM(I93),ITEM,0),3)),"")))</f>
        <v>EACH</v>
      </c>
      <c r="J108" s="103" t="str">
        <f t="shared" si="12"/>
        <v>EACH</v>
      </c>
      <c r="K108" s="82" t="str">
        <f t="shared" si="12"/>
        <v>MILE</v>
      </c>
      <c r="L108" s="82" t="str">
        <f t="shared" si="12"/>
        <v>MILE</v>
      </c>
      <c r="M108" s="82" t="str">
        <f t="shared" si="12"/>
        <v>MILE</v>
      </c>
      <c r="N108" s="82" t="str">
        <f t="shared" si="12"/>
        <v>MILE</v>
      </c>
      <c r="O108" s="103" t="str">
        <f t="shared" si="12"/>
        <v>FT</v>
      </c>
      <c r="P108" s="103" t="str">
        <f t="shared" si="12"/>
        <v>FT</v>
      </c>
      <c r="Q108" s="82" t="str">
        <f t="shared" si="12"/>
        <v>FT</v>
      </c>
      <c r="R108" s="82" t="str">
        <f t="shared" si="12"/>
        <v>FT</v>
      </c>
      <c r="S108" s="82" t="str">
        <f t="shared" si="12"/>
        <v>FT</v>
      </c>
      <c r="T108" s="103" t="s">
        <v>92</v>
      </c>
      <c r="U108" s="103" t="s">
        <v>92</v>
      </c>
      <c r="V108" s="103" t="str">
        <f t="shared" ref="V108:X108" si="13">IF(OR(TRIM(V93)=0,TRIM(V93)=""),"",IF(IFERROR(TRIM(INDEX(QryItemNamed,MATCH(TRIM(V93),ITEM,0),3)),"")="LS","",IFERROR(TRIM(INDEX(QryItemNamed,MATCH(TRIM(V93),ITEM,0),3)),"")))</f>
        <v>FT</v>
      </c>
      <c r="W108" s="18" t="str">
        <f t="shared" si="13"/>
        <v>FT</v>
      </c>
      <c r="X108" s="18" t="str">
        <f t="shared" si="13"/>
        <v>FT</v>
      </c>
      <c r="Y108" s="18" t="str">
        <f t="shared" si="12"/>
        <v>EACH</v>
      </c>
      <c r="Z108" s="18" t="str">
        <f t="shared" si="12"/>
        <v/>
      </c>
    </row>
    <row r="109" spans="1:31" ht="12.75" customHeight="1" x14ac:dyDescent="0.2">
      <c r="A109" s="20" cm="1">
        <f t="array" ref="A109">IF($AE109=0,"",INDEX(MASTER!$D$24:$AD$252,$AE109,A$346))</f>
        <v>345</v>
      </c>
      <c r="B109" s="20" t="str" cm="1">
        <f t="array" ref="B109">IF($AE109=0,"",INDEX(MASTER!$D$24:$AD$252,$AE109,B$346))</f>
        <v>ELY-1</v>
      </c>
      <c r="C109" s="20" t="str" cm="1">
        <f t="array" ref="C109">IF($AE109=0,"",INDEX(MASTER!$D$24:$AD$252,$AE109,C$346))</f>
        <v>MONROE STREET</v>
      </c>
      <c r="D109" s="169" cm="1">
        <f t="array" ref="D109">IF($AE109=0,"",INDEX(MASTER!$D$24:$AD$252,$AE109,D$346))</f>
        <v>17042</v>
      </c>
      <c r="E109" s="20" t="str" cm="1">
        <f t="array" ref="E109">IF($AE109=0,"",INDEX(MASTER!$D$24:$AD$252,$AE109,E$346))</f>
        <v>TO</v>
      </c>
      <c r="F109" s="169" cm="1">
        <f t="array" ref="F109">IF($AE109=0,"",INDEX(MASTER!$D$24:$AD$252,$AE109,F$346))</f>
        <v>17518</v>
      </c>
      <c r="G109" s="20" t="str" cm="1">
        <f t="array" ref="G109">IF($AE109=0,"",INDEX(MASTER!$D$24:$AD$252,$AE109,G$346))</f>
        <v>LT/RT</v>
      </c>
      <c r="H109" s="68" t="str" cm="1">
        <f t="array" ref="H109">IF($AE109=0,"",INDEX(MASTER!$D$24:$AD$252,$AE109,H$346))</f>
        <v>02/S&gt;2/04</v>
      </c>
      <c r="I109" s="20" cm="1">
        <f t="array" ref="I109">IF($AE109=0,"",INDEX(MASTER!$D$24:$AD$252,$AE109,I$346))</f>
        <v>0</v>
      </c>
      <c r="J109" s="68" cm="1">
        <f t="array" ref="J109">IF($AE109=0,"",INDEX(MASTER!$D$24:$AD$252,$AE109,J$346))</f>
        <v>0</v>
      </c>
      <c r="K109" s="136" cm="1">
        <f t="array" ref="K109">IF($AE109=0,"",INDEX(MASTER!$D$24:$AD$252,$AE109,K$346))</f>
        <v>0</v>
      </c>
      <c r="L109" s="136" cm="1">
        <f t="array" ref="L109">IF($AE109=0,"",INDEX(MASTER!$D$24:$AD$252,$AE109,L$346))</f>
        <v>0.09</v>
      </c>
      <c r="M109" s="136" cm="1">
        <f t="array" ref="M109">IF($AE109=0,"",INDEX(MASTER!$D$24:$AD$252,$AE109,M$346))</f>
        <v>0</v>
      </c>
      <c r="N109" s="136" cm="1">
        <f t="array" ref="N109">IF($AE109=0,"",INDEX(MASTER!$D$24:$AD$252,$AE109,N$346))</f>
        <v>0</v>
      </c>
      <c r="O109" s="20" cm="1">
        <f t="array" ref="O109">IF($AE109=0,"",INDEX(MASTER!$D$24:$AD$252,$AE109,O$346))</f>
        <v>0</v>
      </c>
      <c r="P109" s="20" cm="1">
        <f t="array" ref="P109">IF($AE109=0,"",INDEX(MASTER!$D$24:$AD$252,$AE109,P$346))</f>
        <v>0</v>
      </c>
      <c r="Q109" s="20" cm="1">
        <f t="array" ref="Q109">IF($AE109=0,"",INDEX(MASTER!$D$24:$AD$252,$AE109,Q$346))</f>
        <v>0</v>
      </c>
      <c r="R109" s="20" cm="1">
        <f t="array" ref="R109">IF($AE109=0,"",INDEX(MASTER!$D$24:$AD$252,$AE109,R$346))</f>
        <v>0</v>
      </c>
      <c r="S109" s="20" cm="1">
        <f t="array" ref="S109">IF($AE109=0,"",INDEX(MASTER!$D$24:$AD$252,$AE109,S$346))</f>
        <v>0</v>
      </c>
      <c r="T109" s="20" cm="1">
        <f t="array" ref="T109">IF($AE109=0,"",INDEX(MASTER!$D$24:$AD$252,$AE109,T$346))</f>
        <v>0</v>
      </c>
      <c r="U109" s="20" cm="1">
        <f t="array" ref="U109">IF($AE109=0,"",INDEX(MASTER!$D$24:$AD$252,$AE109,U$346))</f>
        <v>0</v>
      </c>
      <c r="V109" s="20" cm="1">
        <f t="array" ref="V109">IF($AE109=0,"",INDEX(MASTER!$D$24:$AD$252,$AE109,V$346))</f>
        <v>0</v>
      </c>
      <c r="W109" s="20" cm="1">
        <f t="array" ref="W109">IF($AE109=0,"",INDEX(MASTER!$D$24:$AD$252,$AE109,W$346))</f>
        <v>0</v>
      </c>
      <c r="X109" s="20" cm="1">
        <f t="array" ref="X109">IF($AE109=0,"",INDEX(MASTER!$D$24:$AD$252,$AE109,X$346))</f>
        <v>0</v>
      </c>
      <c r="Y109" s="20" cm="1">
        <f t="array" ref="Y109">IF($AE109=0,"",INDEX(MASTER!$D$24:$AD$252,$AE109,Y$346))</f>
        <v>0</v>
      </c>
      <c r="Z109" s="20" cm="1">
        <f t="array" ref="Z109">IF($AE109=0,"",INDEX(MASTER!$D$24:$AD$252,$AE109,Z$346))</f>
        <v>0</v>
      </c>
      <c r="AE109" s="3">
        <v>66</v>
      </c>
    </row>
    <row r="110" spans="1:31" ht="12.75" customHeight="1" x14ac:dyDescent="0.2">
      <c r="A110" s="20" cm="1">
        <f t="array" ref="A110">IF($AE110=0,"",INDEX(MASTER!$D$24:$AD$252,$AE110,A$346))</f>
        <v>345</v>
      </c>
      <c r="B110" s="20" t="str" cm="1">
        <f t="array" ref="B110">IF($AE110=0,"",INDEX(MASTER!$D$24:$AD$252,$AE110,B$346))</f>
        <v>ELY-2</v>
      </c>
      <c r="C110" s="20" t="str" cm="1">
        <f t="array" ref="C110">IF($AE110=0,"",INDEX(MASTER!$D$24:$AD$252,$AE110,C$346))</f>
        <v>MONROE STREET</v>
      </c>
      <c r="D110" s="169" cm="1">
        <f t="array" ref="D110">IF($AE110=0,"",INDEX(MASTER!$D$24:$AD$252,$AE110,D$346))</f>
        <v>17042</v>
      </c>
      <c r="E110" s="20" t="str" cm="1">
        <f t="array" ref="E110">IF($AE110=0,"",INDEX(MASTER!$D$24:$AD$252,$AE110,E$346))</f>
        <v>TO</v>
      </c>
      <c r="F110" s="169" cm="1">
        <f t="array" ref="F110">IF($AE110=0,"",INDEX(MASTER!$D$24:$AD$252,$AE110,F$346))</f>
        <v>17518</v>
      </c>
      <c r="G110" s="20" t="str" cm="1">
        <f t="array" ref="G110">IF($AE110=0,"",INDEX(MASTER!$D$24:$AD$252,$AE110,G$346))</f>
        <v>RT</v>
      </c>
      <c r="H110" s="68" t="str" cm="1">
        <f t="array" ref="H110">IF($AE110=0,"",INDEX(MASTER!$D$24:$AD$252,$AE110,H$346))</f>
        <v>02/S&gt;2/04</v>
      </c>
      <c r="I110" s="20" cm="1">
        <f t="array" ref="I110">IF($AE110=0,"",INDEX(MASTER!$D$24:$AD$252,$AE110,I$346))</f>
        <v>0</v>
      </c>
      <c r="J110" s="68" cm="1">
        <f t="array" ref="J110">IF($AE110=0,"",INDEX(MASTER!$D$24:$AD$252,$AE110,J$346))</f>
        <v>0</v>
      </c>
      <c r="K110" s="136" cm="1">
        <f t="array" ref="K110">IF($AE110=0,"",INDEX(MASTER!$D$24:$AD$252,$AE110,K$346))</f>
        <v>0</v>
      </c>
      <c r="L110" s="136" cm="1">
        <f t="array" ref="L110">IF($AE110=0,"",INDEX(MASTER!$D$24:$AD$252,$AE110,L$346))</f>
        <v>0.09</v>
      </c>
      <c r="M110" s="136" cm="1">
        <f t="array" ref="M110">IF($AE110=0,"",INDEX(MASTER!$D$24:$AD$252,$AE110,M$346))</f>
        <v>0</v>
      </c>
      <c r="N110" s="136" cm="1">
        <f t="array" ref="N110">IF($AE110=0,"",INDEX(MASTER!$D$24:$AD$252,$AE110,N$346))</f>
        <v>0</v>
      </c>
      <c r="O110" s="20" cm="1">
        <f t="array" ref="O110">IF($AE110=0,"",INDEX(MASTER!$D$24:$AD$252,$AE110,O$346))</f>
        <v>0</v>
      </c>
      <c r="P110" s="20" cm="1">
        <f t="array" ref="P110">IF($AE110=0,"",INDEX(MASTER!$D$24:$AD$252,$AE110,P$346))</f>
        <v>0</v>
      </c>
      <c r="Q110" s="20" cm="1">
        <f t="array" ref="Q110">IF($AE110=0,"",INDEX(MASTER!$D$24:$AD$252,$AE110,Q$346))</f>
        <v>0</v>
      </c>
      <c r="R110" s="20" cm="1">
        <f t="array" ref="R110">IF($AE110=0,"",INDEX(MASTER!$D$24:$AD$252,$AE110,R$346))</f>
        <v>0</v>
      </c>
      <c r="S110" s="20" cm="1">
        <f t="array" ref="S110">IF($AE110=0,"",INDEX(MASTER!$D$24:$AD$252,$AE110,S$346))</f>
        <v>0</v>
      </c>
      <c r="T110" s="20" cm="1">
        <f t="array" ref="T110">IF($AE110=0,"",INDEX(MASTER!$D$24:$AD$252,$AE110,T$346))</f>
        <v>0</v>
      </c>
      <c r="U110" s="20" cm="1">
        <f t="array" ref="U110">IF($AE110=0,"",INDEX(MASTER!$D$24:$AD$252,$AE110,U$346))</f>
        <v>0</v>
      </c>
      <c r="V110" s="20" cm="1">
        <f t="array" ref="V110">IF($AE110=0,"",INDEX(MASTER!$D$24:$AD$252,$AE110,V$346))</f>
        <v>0</v>
      </c>
      <c r="W110" s="20" cm="1">
        <f t="array" ref="W110">IF($AE110=0,"",INDEX(MASTER!$D$24:$AD$252,$AE110,W$346))</f>
        <v>0</v>
      </c>
      <c r="X110" s="20" cm="1">
        <f t="array" ref="X110">IF($AE110=0,"",INDEX(MASTER!$D$24:$AD$252,$AE110,X$346))</f>
        <v>0</v>
      </c>
      <c r="Y110" s="20" cm="1">
        <f t="array" ref="Y110">IF($AE110=0,"",INDEX(MASTER!$D$24:$AD$252,$AE110,Y$346))</f>
        <v>0</v>
      </c>
      <c r="Z110" s="20" cm="1">
        <f t="array" ref="Z110">IF($AE110=0,"",INDEX(MASTER!$D$24:$AD$252,$AE110,Z$346))</f>
        <v>0</v>
      </c>
      <c r="AE110" s="3">
        <v>67</v>
      </c>
    </row>
    <row r="111" spans="1:31" ht="12.75" customHeight="1" x14ac:dyDescent="0.2">
      <c r="A111" s="20" cm="1">
        <f t="array" ref="A111">IF($AE111=0,"",INDEX(MASTER!$D$24:$AD$252,$AE111,A$346))</f>
        <v>345</v>
      </c>
      <c r="B111" s="20" t="str" cm="1">
        <f t="array" ref="B111">IF($AE111=0,"",INDEX(MASTER!$D$24:$AD$252,$AE111,B$346))</f>
        <v>LL-9</v>
      </c>
      <c r="C111" s="20" t="str" cm="1">
        <f t="array" ref="C111">IF($AE111=0,"",INDEX(MASTER!$D$24:$AD$252,$AE111,C$346))</f>
        <v>MONROE STREET</v>
      </c>
      <c r="D111" s="169" cm="1">
        <f t="array" ref="D111">IF($AE111=0,"",INDEX(MASTER!$D$24:$AD$252,$AE111,D$346))</f>
        <v>17003</v>
      </c>
      <c r="E111" s="20" t="str" cm="1">
        <f t="array" ref="E111">IF($AE111=0,"",INDEX(MASTER!$D$24:$AD$252,$AE111,E$346))</f>
        <v>TO</v>
      </c>
      <c r="F111" s="169" cm="1">
        <f t="array" ref="F111">IF($AE111=0,"",INDEX(MASTER!$D$24:$AD$252,$AE111,F$346))</f>
        <v>17518</v>
      </c>
      <c r="G111" s="20" t="str" cm="1">
        <f t="array" ref="G111">IF($AE111=0,"",INDEX(MASTER!$D$24:$AD$252,$AE111,G$346))</f>
        <v>LT</v>
      </c>
      <c r="H111" s="68" t="str" cm="1">
        <f t="array" ref="H111">IF($AE111=0,"",INDEX(MASTER!$D$24:$AD$252,$AE111,H$346))</f>
        <v>02/S&gt;2/04</v>
      </c>
      <c r="I111" s="20" cm="1">
        <f t="array" ref="I111">IF($AE111=0,"",INDEX(MASTER!$D$24:$AD$252,$AE111,I$346))</f>
        <v>7</v>
      </c>
      <c r="J111" s="68" cm="1">
        <f t="array" ref="J111">IF($AE111=0,"",INDEX(MASTER!$D$24:$AD$252,$AE111,J$346))</f>
        <v>0</v>
      </c>
      <c r="K111" s="136" cm="1">
        <f t="array" ref="K111">IF($AE111=0,"",INDEX(MASTER!$D$24:$AD$252,$AE111,K$346))</f>
        <v>0</v>
      </c>
      <c r="L111" s="136" cm="1">
        <f t="array" ref="L111">IF($AE111=0,"",INDEX(MASTER!$D$24:$AD$252,$AE111,L$346))</f>
        <v>0</v>
      </c>
      <c r="M111" s="136" cm="1">
        <f t="array" ref="M111">IF($AE111=0,"",INDEX(MASTER!$D$24:$AD$252,$AE111,M$346))</f>
        <v>0.1</v>
      </c>
      <c r="N111" s="136" cm="1">
        <f t="array" ref="N111">IF($AE111=0,"",INDEX(MASTER!$D$24:$AD$252,$AE111,N$346))</f>
        <v>0</v>
      </c>
      <c r="O111" s="20" cm="1">
        <f t="array" ref="O111">IF($AE111=0,"",INDEX(MASTER!$D$24:$AD$252,$AE111,O$346))</f>
        <v>0</v>
      </c>
      <c r="P111" s="20" cm="1">
        <f t="array" ref="P111">IF($AE111=0,"",INDEX(MASTER!$D$24:$AD$252,$AE111,P$346))</f>
        <v>0</v>
      </c>
      <c r="Q111" s="20" cm="1">
        <f t="array" ref="Q111">IF($AE111=0,"",INDEX(MASTER!$D$24:$AD$252,$AE111,Q$346))</f>
        <v>0</v>
      </c>
      <c r="R111" s="20" cm="1">
        <f t="array" ref="R111">IF($AE111=0,"",INDEX(MASTER!$D$24:$AD$252,$AE111,R$346))</f>
        <v>0</v>
      </c>
      <c r="S111" s="20" cm="1">
        <f t="array" ref="S111">IF($AE111=0,"",INDEX(MASTER!$D$24:$AD$252,$AE111,S$346))</f>
        <v>0</v>
      </c>
      <c r="T111" s="20" cm="1">
        <f t="array" ref="T111">IF($AE111=0,"",INDEX(MASTER!$D$24:$AD$252,$AE111,T$346))</f>
        <v>0</v>
      </c>
      <c r="U111" s="20" cm="1">
        <f t="array" ref="U111">IF($AE111=0,"",INDEX(MASTER!$D$24:$AD$252,$AE111,U$346))</f>
        <v>0</v>
      </c>
      <c r="V111" s="20" cm="1">
        <f t="array" ref="V111">IF($AE111=0,"",INDEX(MASTER!$D$24:$AD$252,$AE111,V$346))</f>
        <v>0</v>
      </c>
      <c r="W111" s="20" cm="1">
        <f t="array" ref="W111">IF($AE111=0,"",INDEX(MASTER!$D$24:$AD$252,$AE111,W$346))</f>
        <v>0</v>
      </c>
      <c r="X111" s="20" cm="1">
        <f t="array" ref="X111">IF($AE111=0,"",INDEX(MASTER!$D$24:$AD$252,$AE111,X$346))</f>
        <v>0</v>
      </c>
      <c r="Y111" s="20" cm="1">
        <f t="array" ref="Y111">IF($AE111=0,"",INDEX(MASTER!$D$24:$AD$252,$AE111,Y$346))</f>
        <v>0</v>
      </c>
      <c r="Z111" s="20" cm="1">
        <f t="array" ref="Z111">IF($AE111=0,"",INDEX(MASTER!$D$24:$AD$252,$AE111,Z$346))</f>
        <v>0</v>
      </c>
      <c r="AE111" s="3">
        <v>68</v>
      </c>
    </row>
    <row r="112" spans="1:31" ht="12.75" customHeight="1" x14ac:dyDescent="0.2">
      <c r="A112" s="20" cm="1">
        <f t="array" ref="A112">IF($AE112=0,"",INDEX(MASTER!$D$24:$AD$252,$AE112,A$346))</f>
        <v>345</v>
      </c>
      <c r="B112" s="20" t="str" cm="1">
        <f t="array" ref="B112">IF($AE112=0,"",INDEX(MASTER!$D$24:$AD$252,$AE112,B$346))</f>
        <v>LL-10</v>
      </c>
      <c r="C112" s="20" t="str" cm="1">
        <f t="array" ref="C112">IF($AE112=0,"",INDEX(MASTER!$D$24:$AD$252,$AE112,C$346))</f>
        <v>MONROE STREET</v>
      </c>
      <c r="D112" s="169" cm="1">
        <f t="array" ref="D112">IF($AE112=0,"",INDEX(MASTER!$D$24:$AD$252,$AE112,D$346))</f>
        <v>17626</v>
      </c>
      <c r="E112" s="20" t="str" cm="1">
        <f t="array" ref="E112">IF($AE112=0,"",INDEX(MASTER!$D$24:$AD$252,$AE112,E$346))</f>
        <v>TO</v>
      </c>
      <c r="F112" s="169" cm="1">
        <f t="array" ref="F112">IF($AE112=0,"",INDEX(MASTER!$D$24:$AD$252,$AE112,F$346))</f>
        <v>18680</v>
      </c>
      <c r="G112" s="20" t="str" cm="1">
        <f t="array" ref="G112">IF($AE112=0,"",INDEX(MASTER!$D$24:$AD$252,$AE112,G$346))</f>
        <v>LT</v>
      </c>
      <c r="H112" s="68" t="str" cm="1">
        <f t="array" ref="H112">IF($AE112=0,"",INDEX(MASTER!$D$24:$AD$252,$AE112,H$346))</f>
        <v>01/NHS/21</v>
      </c>
      <c r="I112" s="20" cm="1">
        <f t="array" ref="I112">IF($AE112=0,"",INDEX(MASTER!$D$24:$AD$252,$AE112,I$346))</f>
        <v>13</v>
      </c>
      <c r="J112" s="68" cm="1">
        <f t="array" ref="J112">IF($AE112=0,"",INDEX(MASTER!$D$24:$AD$252,$AE112,J$346))</f>
        <v>0</v>
      </c>
      <c r="K112" s="136" cm="1">
        <f t="array" ref="K112">IF($AE112=0,"",INDEX(MASTER!$D$24:$AD$252,$AE112,K$346))</f>
        <v>0</v>
      </c>
      <c r="L112" s="136" cm="1">
        <f t="array" ref="L112">IF($AE112=0,"",INDEX(MASTER!$D$24:$AD$252,$AE112,L$346))</f>
        <v>0</v>
      </c>
      <c r="M112" s="136" cm="1">
        <f t="array" ref="M112">IF($AE112=0,"",INDEX(MASTER!$D$24:$AD$252,$AE112,M$346))</f>
        <v>0.2</v>
      </c>
      <c r="N112" s="136" cm="1">
        <f t="array" ref="N112">IF($AE112=0,"",INDEX(MASTER!$D$24:$AD$252,$AE112,N$346))</f>
        <v>0</v>
      </c>
      <c r="O112" s="20" cm="1">
        <f t="array" ref="O112">IF($AE112=0,"",INDEX(MASTER!$D$24:$AD$252,$AE112,O$346))</f>
        <v>0</v>
      </c>
      <c r="P112" s="20" cm="1">
        <f t="array" ref="P112">IF($AE112=0,"",INDEX(MASTER!$D$24:$AD$252,$AE112,P$346))</f>
        <v>0</v>
      </c>
      <c r="Q112" s="20" cm="1">
        <f t="array" ref="Q112">IF($AE112=0,"",INDEX(MASTER!$D$24:$AD$252,$AE112,Q$346))</f>
        <v>0</v>
      </c>
      <c r="R112" s="20" cm="1">
        <f t="array" ref="R112">IF($AE112=0,"",INDEX(MASTER!$D$24:$AD$252,$AE112,R$346))</f>
        <v>0</v>
      </c>
      <c r="S112" s="20" cm="1">
        <f t="array" ref="S112">IF($AE112=0,"",INDEX(MASTER!$D$24:$AD$252,$AE112,S$346))</f>
        <v>0</v>
      </c>
      <c r="T112" s="20" cm="1">
        <f t="array" ref="T112">IF($AE112=0,"",INDEX(MASTER!$D$24:$AD$252,$AE112,T$346))</f>
        <v>0</v>
      </c>
      <c r="U112" s="20" cm="1">
        <f t="array" ref="U112">IF($AE112=0,"",INDEX(MASTER!$D$24:$AD$252,$AE112,U$346))</f>
        <v>0</v>
      </c>
      <c r="V112" s="20" cm="1">
        <f t="array" ref="V112">IF($AE112=0,"",INDEX(MASTER!$D$24:$AD$252,$AE112,V$346))</f>
        <v>0</v>
      </c>
      <c r="W112" s="20" cm="1">
        <f t="array" ref="W112">IF($AE112=0,"",INDEX(MASTER!$D$24:$AD$252,$AE112,W$346))</f>
        <v>0</v>
      </c>
      <c r="X112" s="20" cm="1">
        <f t="array" ref="X112">IF($AE112=0,"",INDEX(MASTER!$D$24:$AD$252,$AE112,X$346))</f>
        <v>0</v>
      </c>
      <c r="Y112" s="20" cm="1">
        <f t="array" ref="Y112">IF($AE112=0,"",INDEX(MASTER!$D$24:$AD$252,$AE112,Y$346))</f>
        <v>0</v>
      </c>
      <c r="Z112" s="20" cm="1">
        <f t="array" ref="Z112">IF($AE112=0,"",INDEX(MASTER!$D$24:$AD$252,$AE112,Z$346))</f>
        <v>0</v>
      </c>
      <c r="AE112" s="3">
        <v>69</v>
      </c>
    </row>
    <row r="113" spans="1:31" ht="12.75" customHeight="1" x14ac:dyDescent="0.2">
      <c r="A113" s="20" cm="1">
        <f t="array" ref="A113">IF($AE113=0,"",INDEX(MASTER!$D$24:$AD$252,$AE113,A$346))</f>
        <v>345</v>
      </c>
      <c r="B113" s="20" t="str" cm="1">
        <f t="array" ref="B113">IF($AE113=0,"",INDEX(MASTER!$D$24:$AD$252,$AE113,B$346))</f>
        <v>LL-11</v>
      </c>
      <c r="C113" s="20" t="str" cm="1">
        <f t="array" ref="C113">IF($AE113=0,"",INDEX(MASTER!$D$24:$AD$252,$AE113,C$346))</f>
        <v>MONROE STREET</v>
      </c>
      <c r="D113" s="169" cm="1">
        <f t="array" ref="D113">IF($AE113=0,"",INDEX(MASTER!$D$24:$AD$252,$AE113,D$346))</f>
        <v>17626</v>
      </c>
      <c r="E113" s="20" t="str" cm="1">
        <f t="array" ref="E113">IF($AE113=0,"",INDEX(MASTER!$D$24:$AD$252,$AE113,E$346))</f>
        <v>TO</v>
      </c>
      <c r="F113" s="169" cm="1">
        <f t="array" ref="F113">IF($AE113=0,"",INDEX(MASTER!$D$24:$AD$252,$AE113,F$346))</f>
        <v>18680</v>
      </c>
      <c r="G113" s="20" t="str" cm="1">
        <f t="array" ref="G113">IF($AE113=0,"",INDEX(MASTER!$D$24:$AD$252,$AE113,G$346))</f>
        <v>RT</v>
      </c>
      <c r="H113" s="68" t="str" cm="1">
        <f t="array" ref="H113">IF($AE113=0,"",INDEX(MASTER!$D$24:$AD$252,$AE113,H$346))</f>
        <v>01/NHS/21</v>
      </c>
      <c r="I113" s="20" cm="1">
        <f t="array" ref="I113">IF($AE113=0,"",INDEX(MASTER!$D$24:$AD$252,$AE113,I$346))</f>
        <v>13</v>
      </c>
      <c r="J113" s="68" cm="1">
        <f t="array" ref="J113">IF($AE113=0,"",INDEX(MASTER!$D$24:$AD$252,$AE113,J$346))</f>
        <v>0</v>
      </c>
      <c r="K113" s="136" cm="1">
        <f t="array" ref="K113">IF($AE113=0,"",INDEX(MASTER!$D$24:$AD$252,$AE113,K$346))</f>
        <v>0</v>
      </c>
      <c r="L113" s="136" cm="1">
        <f t="array" ref="L113">IF($AE113=0,"",INDEX(MASTER!$D$24:$AD$252,$AE113,L$346))</f>
        <v>0</v>
      </c>
      <c r="M113" s="136" cm="1">
        <f t="array" ref="M113">IF($AE113=0,"",INDEX(MASTER!$D$24:$AD$252,$AE113,M$346))</f>
        <v>0.2</v>
      </c>
      <c r="N113" s="136" cm="1">
        <f t="array" ref="N113">IF($AE113=0,"",INDEX(MASTER!$D$24:$AD$252,$AE113,N$346))</f>
        <v>0</v>
      </c>
      <c r="O113" s="20" cm="1">
        <f t="array" ref="O113">IF($AE113=0,"",INDEX(MASTER!$D$24:$AD$252,$AE113,O$346))</f>
        <v>0</v>
      </c>
      <c r="P113" s="20" cm="1">
        <f t="array" ref="P113">IF($AE113=0,"",INDEX(MASTER!$D$24:$AD$252,$AE113,P$346))</f>
        <v>0</v>
      </c>
      <c r="Q113" s="20" cm="1">
        <f t="array" ref="Q113">IF($AE113=0,"",INDEX(MASTER!$D$24:$AD$252,$AE113,Q$346))</f>
        <v>0</v>
      </c>
      <c r="R113" s="20" cm="1">
        <f t="array" ref="R113">IF($AE113=0,"",INDEX(MASTER!$D$24:$AD$252,$AE113,R$346))</f>
        <v>0</v>
      </c>
      <c r="S113" s="20" cm="1">
        <f t="array" ref="S113">IF($AE113=0,"",INDEX(MASTER!$D$24:$AD$252,$AE113,S$346))</f>
        <v>0</v>
      </c>
      <c r="T113" s="20" cm="1">
        <f t="array" ref="T113">IF($AE113=0,"",INDEX(MASTER!$D$24:$AD$252,$AE113,T$346))</f>
        <v>0</v>
      </c>
      <c r="U113" s="20" cm="1">
        <f t="array" ref="U113">IF($AE113=0,"",INDEX(MASTER!$D$24:$AD$252,$AE113,U$346))</f>
        <v>0</v>
      </c>
      <c r="V113" s="20" cm="1">
        <f t="array" ref="V113">IF($AE113=0,"",INDEX(MASTER!$D$24:$AD$252,$AE113,V$346))</f>
        <v>0</v>
      </c>
      <c r="W113" s="20" cm="1">
        <f t="array" ref="W113">IF($AE113=0,"",INDEX(MASTER!$D$24:$AD$252,$AE113,W$346))</f>
        <v>0</v>
      </c>
      <c r="X113" s="20" cm="1">
        <f t="array" ref="X113">IF($AE113=0,"",INDEX(MASTER!$D$24:$AD$252,$AE113,X$346))</f>
        <v>0</v>
      </c>
      <c r="Y113" s="20" cm="1">
        <f t="array" ref="Y113">IF($AE113=0,"",INDEX(MASTER!$D$24:$AD$252,$AE113,Y$346))</f>
        <v>0</v>
      </c>
      <c r="Z113" s="20" cm="1">
        <f t="array" ref="Z113">IF($AE113=0,"",INDEX(MASTER!$D$24:$AD$252,$AE113,Z$346))</f>
        <v>0</v>
      </c>
      <c r="AE113" s="3">
        <v>70</v>
      </c>
    </row>
    <row r="114" spans="1:31" ht="12.75" customHeight="1" x14ac:dyDescent="0.2">
      <c r="A114" s="20" cm="1">
        <f t="array" ref="A114">IF($AE114=0,"",INDEX(MASTER!$D$24:$AD$252,$AE114,A$346))</f>
        <v>345</v>
      </c>
      <c r="B114" s="20" t="str" cm="1">
        <f t="array" ref="B114">IF($AE114=0,"",INDEX(MASTER!$D$24:$AD$252,$AE114,B$346))</f>
        <v>SL-5</v>
      </c>
      <c r="C114" s="20" t="str" cm="1">
        <f t="array" ref="C114">IF($AE114=0,"",INDEX(MASTER!$D$24:$AD$252,$AE114,C$346))</f>
        <v>MONROE STREET</v>
      </c>
      <c r="D114" s="169" cm="1">
        <f t="array" ref="D114">IF($AE114=0,"",INDEX(MASTER!$D$24:$AD$252,$AE114,D$346))</f>
        <v>17518</v>
      </c>
      <c r="E114" s="20" cm="1">
        <f t="array" ref="E114">IF($AE114=0,"",INDEX(MASTER!$D$24:$AD$252,$AE114,E$346))</f>
        <v>0</v>
      </c>
      <c r="F114" s="169" cm="1">
        <f t="array" ref="F114">IF($AE114=0,"",INDEX(MASTER!$D$24:$AD$252,$AE114,F$346))</f>
        <v>0</v>
      </c>
      <c r="G114" s="20" t="str" cm="1">
        <f t="array" ref="G114">IF($AE114=0,"",INDEX(MASTER!$D$24:$AD$252,$AE114,G$346))</f>
        <v>RT</v>
      </c>
      <c r="H114" s="68" t="str" cm="1">
        <f t="array" ref="H114">IF($AE114=0,"",INDEX(MASTER!$D$24:$AD$252,$AE114,H$346))</f>
        <v>02/S&gt;2/04</v>
      </c>
      <c r="I114" s="20" cm="1">
        <f t="array" ref="I114">IF($AE114=0,"",INDEX(MASTER!$D$24:$AD$252,$AE114,I$346))</f>
        <v>0</v>
      </c>
      <c r="J114" s="68" cm="1">
        <f t="array" ref="J114">IF($AE114=0,"",INDEX(MASTER!$D$24:$AD$252,$AE114,J$346))</f>
        <v>0</v>
      </c>
      <c r="K114" s="136" cm="1">
        <f t="array" ref="K114">IF($AE114=0,"",INDEX(MASTER!$D$24:$AD$252,$AE114,K$346))</f>
        <v>0</v>
      </c>
      <c r="L114" s="136" cm="1">
        <f t="array" ref="L114">IF($AE114=0,"",INDEX(MASTER!$D$24:$AD$252,$AE114,L$346))</f>
        <v>0</v>
      </c>
      <c r="M114" s="136" cm="1">
        <f t="array" ref="M114">IF($AE114=0,"",INDEX(MASTER!$D$24:$AD$252,$AE114,M$346))</f>
        <v>0</v>
      </c>
      <c r="N114" s="136" cm="1">
        <f t="array" ref="N114">IF($AE114=0,"",INDEX(MASTER!$D$24:$AD$252,$AE114,N$346))</f>
        <v>0</v>
      </c>
      <c r="O114" s="20" cm="1">
        <f t="array" ref="O114">IF($AE114=0,"",INDEX(MASTER!$D$24:$AD$252,$AE114,O$346))</f>
        <v>0</v>
      </c>
      <c r="P114" s="20" cm="1">
        <f t="array" ref="P114">IF($AE114=0,"",INDEX(MASTER!$D$24:$AD$252,$AE114,P$346))</f>
        <v>36</v>
      </c>
      <c r="Q114" s="20" cm="1">
        <f t="array" ref="Q114">IF($AE114=0,"",INDEX(MASTER!$D$24:$AD$252,$AE114,Q$346))</f>
        <v>0</v>
      </c>
      <c r="R114" s="20" cm="1">
        <f t="array" ref="R114">IF($AE114=0,"",INDEX(MASTER!$D$24:$AD$252,$AE114,R$346))</f>
        <v>0</v>
      </c>
      <c r="S114" s="20" cm="1">
        <f t="array" ref="S114">IF($AE114=0,"",INDEX(MASTER!$D$24:$AD$252,$AE114,S$346))</f>
        <v>0</v>
      </c>
      <c r="T114" s="20" cm="1">
        <f t="array" ref="T114">IF($AE114=0,"",INDEX(MASTER!$D$24:$AD$252,$AE114,T$346))</f>
        <v>0</v>
      </c>
      <c r="U114" s="20" cm="1">
        <f t="array" ref="U114">IF($AE114=0,"",INDEX(MASTER!$D$24:$AD$252,$AE114,U$346))</f>
        <v>0</v>
      </c>
      <c r="V114" s="20" cm="1">
        <f t="array" ref="V114">IF($AE114=0,"",INDEX(MASTER!$D$24:$AD$252,$AE114,V$346))</f>
        <v>0</v>
      </c>
      <c r="W114" s="20" cm="1">
        <f t="array" ref="W114">IF($AE114=0,"",INDEX(MASTER!$D$24:$AD$252,$AE114,W$346))</f>
        <v>0</v>
      </c>
      <c r="X114" s="20" cm="1">
        <f t="array" ref="X114">IF($AE114=0,"",INDEX(MASTER!$D$24:$AD$252,$AE114,X$346))</f>
        <v>0</v>
      </c>
      <c r="Y114" s="20" cm="1">
        <f t="array" ref="Y114">IF($AE114=0,"",INDEX(MASTER!$D$24:$AD$252,$AE114,Y$346))</f>
        <v>0</v>
      </c>
      <c r="Z114" s="20" cm="1">
        <f t="array" ref="Z114">IF($AE114=0,"",INDEX(MASTER!$D$24:$AD$252,$AE114,Z$346))</f>
        <v>0</v>
      </c>
      <c r="AE114" s="3">
        <v>71</v>
      </c>
    </row>
    <row r="115" spans="1:31" ht="12.75" customHeight="1" x14ac:dyDescent="0.2">
      <c r="A115" s="20" cm="1">
        <f t="array" ref="A115">IF($AE115=0,"",INDEX(MASTER!$D$24:$AD$252,$AE115,A$346))</f>
        <v>345</v>
      </c>
      <c r="B115" s="20" t="str" cm="1">
        <f t="array" ref="B115">IF($AE115=0,"",INDEX(MASTER!$D$24:$AD$252,$AE115,B$346))</f>
        <v>SL-6</v>
      </c>
      <c r="C115" s="20" t="str" cm="1">
        <f t="array" ref="C115">IF($AE115=0,"",INDEX(MASTER!$D$24:$AD$252,$AE115,C$346))</f>
        <v>NOT USED</v>
      </c>
      <c r="D115" s="169" cm="1">
        <f t="array" ref="D115">IF($AE115=0,"",INDEX(MASTER!$D$24:$AD$252,$AE115,D$346))</f>
        <v>0</v>
      </c>
      <c r="E115" s="20" cm="1">
        <f t="array" ref="E115">IF($AE115=0,"",INDEX(MASTER!$D$24:$AD$252,$AE115,E$346))</f>
        <v>0</v>
      </c>
      <c r="F115" s="169" cm="1">
        <f t="array" ref="F115">IF($AE115=0,"",INDEX(MASTER!$D$24:$AD$252,$AE115,F$346))</f>
        <v>0</v>
      </c>
      <c r="G115" s="20" cm="1">
        <f t="array" ref="G115">IF($AE115=0,"",INDEX(MASTER!$D$24:$AD$252,$AE115,G$346))</f>
        <v>0</v>
      </c>
      <c r="H115" s="68" cm="1">
        <f t="array" ref="H115">IF($AE115=0,"",INDEX(MASTER!$D$24:$AD$252,$AE115,H$346))</f>
        <v>0</v>
      </c>
      <c r="I115" s="20" cm="1">
        <f t="array" ref="I115">IF($AE115=0,"",INDEX(MASTER!$D$24:$AD$252,$AE115,I$346))</f>
        <v>0</v>
      </c>
      <c r="J115" s="68" cm="1">
        <f t="array" ref="J115">IF($AE115=0,"",INDEX(MASTER!$D$24:$AD$252,$AE115,J$346))</f>
        <v>0</v>
      </c>
      <c r="K115" s="136" cm="1">
        <f t="array" ref="K115">IF($AE115=0,"",INDEX(MASTER!$D$24:$AD$252,$AE115,K$346))</f>
        <v>0</v>
      </c>
      <c r="L115" s="136" cm="1">
        <f t="array" ref="L115">IF($AE115=0,"",INDEX(MASTER!$D$24:$AD$252,$AE115,L$346))</f>
        <v>0</v>
      </c>
      <c r="M115" s="136" cm="1">
        <f t="array" ref="M115">IF($AE115=0,"",INDEX(MASTER!$D$24:$AD$252,$AE115,M$346))</f>
        <v>0</v>
      </c>
      <c r="N115" s="136" cm="1">
        <f t="array" ref="N115">IF($AE115=0,"",INDEX(MASTER!$D$24:$AD$252,$AE115,N$346))</f>
        <v>0</v>
      </c>
      <c r="O115" s="20" cm="1">
        <f t="array" ref="O115">IF($AE115=0,"",INDEX(MASTER!$D$24:$AD$252,$AE115,O$346))</f>
        <v>0</v>
      </c>
      <c r="P115" s="20" cm="1">
        <f t="array" ref="P115">IF($AE115=0,"",INDEX(MASTER!$D$24:$AD$252,$AE115,P$346))</f>
        <v>0</v>
      </c>
      <c r="Q115" s="20" cm="1">
        <f t="array" ref="Q115">IF($AE115=0,"",INDEX(MASTER!$D$24:$AD$252,$AE115,Q$346))</f>
        <v>0</v>
      </c>
      <c r="R115" s="20" cm="1">
        <f t="array" ref="R115">IF($AE115=0,"",INDEX(MASTER!$D$24:$AD$252,$AE115,R$346))</f>
        <v>0</v>
      </c>
      <c r="S115" s="20" cm="1">
        <f t="array" ref="S115">IF($AE115=0,"",INDEX(MASTER!$D$24:$AD$252,$AE115,S$346))</f>
        <v>0</v>
      </c>
      <c r="T115" s="20" cm="1">
        <f t="array" ref="T115">IF($AE115=0,"",INDEX(MASTER!$D$24:$AD$252,$AE115,T$346))</f>
        <v>0</v>
      </c>
      <c r="U115" s="20" cm="1">
        <f t="array" ref="U115">IF($AE115=0,"",INDEX(MASTER!$D$24:$AD$252,$AE115,U$346))</f>
        <v>0</v>
      </c>
      <c r="V115" s="20" cm="1">
        <f t="array" ref="V115">IF($AE115=0,"",INDEX(MASTER!$D$24:$AD$252,$AE115,V$346))</f>
        <v>0</v>
      </c>
      <c r="W115" s="20" cm="1">
        <f t="array" ref="W115">IF($AE115=0,"",INDEX(MASTER!$D$24:$AD$252,$AE115,W$346))</f>
        <v>0</v>
      </c>
      <c r="X115" s="20" cm="1">
        <f t="array" ref="X115">IF($AE115=0,"",INDEX(MASTER!$D$24:$AD$252,$AE115,X$346))</f>
        <v>0</v>
      </c>
      <c r="Y115" s="20" cm="1">
        <f t="array" ref="Y115">IF($AE115=0,"",INDEX(MASTER!$D$24:$AD$252,$AE115,Y$346))</f>
        <v>0</v>
      </c>
      <c r="Z115" s="20" cm="1">
        <f t="array" ref="Z115">IF($AE115=0,"",INDEX(MASTER!$D$24:$AD$252,$AE115,Z$346))</f>
        <v>0</v>
      </c>
      <c r="AE115" s="3">
        <v>72</v>
      </c>
    </row>
    <row r="116" spans="1:31" ht="12.75" customHeight="1" x14ac:dyDescent="0.2">
      <c r="A116" s="20" cm="1">
        <f t="array" ref="A116">IF($AE116=0,"",INDEX(MASTER!$D$24:$AD$252,$AE116,A$346))</f>
        <v>345</v>
      </c>
      <c r="B116" s="20" t="str" cm="1">
        <f t="array" ref="B116">IF($AE116=0,"",INDEX(MASTER!$D$24:$AD$252,$AE116,B$346))</f>
        <v>SL-7</v>
      </c>
      <c r="C116" s="20" t="str" cm="1">
        <f t="array" ref="C116">IF($AE116=0,"",INDEX(MASTER!$D$24:$AD$252,$AE116,C$346))</f>
        <v>MONROE STREET</v>
      </c>
      <c r="D116" s="169" cm="1">
        <f t="array" ref="D116">IF($AE116=0,"",INDEX(MASTER!$D$24:$AD$252,$AE116,D$346))</f>
        <v>17570</v>
      </c>
      <c r="E116" s="20" t="str" cm="1">
        <f t="array" ref="E116">IF($AE116=0,"",INDEX(MASTER!$D$24:$AD$252,$AE116,E$346))</f>
        <v>TO</v>
      </c>
      <c r="F116" s="169" cm="1">
        <f t="array" ref="F116">IF($AE116=0,"",INDEX(MASTER!$D$24:$AD$252,$AE116,F$346))</f>
        <v>17596</v>
      </c>
      <c r="G116" s="20" t="str" cm="1">
        <f t="array" ref="G116">IF($AE116=0,"",INDEX(MASTER!$D$24:$AD$252,$AE116,G$346))</f>
        <v>LT</v>
      </c>
      <c r="H116" s="68" t="str" cm="1">
        <f t="array" ref="H116">IF($AE116=0,"",INDEX(MASTER!$D$24:$AD$252,$AE116,H$346))</f>
        <v>01/NHS/21</v>
      </c>
      <c r="I116" s="20" cm="1">
        <f t="array" ref="I116">IF($AE116=0,"",INDEX(MASTER!$D$24:$AD$252,$AE116,I$346))</f>
        <v>0</v>
      </c>
      <c r="J116" s="68" cm="1">
        <f t="array" ref="J116">IF($AE116=0,"",INDEX(MASTER!$D$24:$AD$252,$AE116,J$346))</f>
        <v>0</v>
      </c>
      <c r="K116" s="136" cm="1">
        <f t="array" ref="K116">IF($AE116=0,"",INDEX(MASTER!$D$24:$AD$252,$AE116,K$346))</f>
        <v>0</v>
      </c>
      <c r="L116" s="136" cm="1">
        <f t="array" ref="L116">IF($AE116=0,"",INDEX(MASTER!$D$24:$AD$252,$AE116,L$346))</f>
        <v>0</v>
      </c>
      <c r="M116" s="136" cm="1">
        <f t="array" ref="M116">IF($AE116=0,"",INDEX(MASTER!$D$24:$AD$252,$AE116,M$346))</f>
        <v>0</v>
      </c>
      <c r="N116" s="136" cm="1">
        <f t="array" ref="N116">IF($AE116=0,"",INDEX(MASTER!$D$24:$AD$252,$AE116,N$346))</f>
        <v>0</v>
      </c>
      <c r="O116" s="20" cm="1">
        <f t="array" ref="O116">IF($AE116=0,"",INDEX(MASTER!$D$24:$AD$252,$AE116,O$346))</f>
        <v>0</v>
      </c>
      <c r="P116" s="20" cm="1">
        <f t="array" ref="P116">IF($AE116=0,"",INDEX(MASTER!$D$24:$AD$252,$AE116,P$346))</f>
        <v>26</v>
      </c>
      <c r="Q116" s="20" cm="1">
        <f t="array" ref="Q116">IF($AE116=0,"",INDEX(MASTER!$D$24:$AD$252,$AE116,Q$346))</f>
        <v>0</v>
      </c>
      <c r="R116" s="20" cm="1">
        <f t="array" ref="R116">IF($AE116=0,"",INDEX(MASTER!$D$24:$AD$252,$AE116,R$346))</f>
        <v>0</v>
      </c>
      <c r="S116" s="20" cm="1">
        <f t="array" ref="S116">IF($AE116=0,"",INDEX(MASTER!$D$24:$AD$252,$AE116,S$346))</f>
        <v>0</v>
      </c>
      <c r="T116" s="20" cm="1">
        <f t="array" ref="T116">IF($AE116=0,"",INDEX(MASTER!$D$24:$AD$252,$AE116,T$346))</f>
        <v>0</v>
      </c>
      <c r="U116" s="20" cm="1">
        <f t="array" ref="U116">IF($AE116=0,"",INDEX(MASTER!$D$24:$AD$252,$AE116,U$346))</f>
        <v>0</v>
      </c>
      <c r="V116" s="20" cm="1">
        <f t="array" ref="V116">IF($AE116=0,"",INDEX(MASTER!$D$24:$AD$252,$AE116,V$346))</f>
        <v>0</v>
      </c>
      <c r="W116" s="20" cm="1">
        <f t="array" ref="W116">IF($AE116=0,"",INDEX(MASTER!$D$24:$AD$252,$AE116,W$346))</f>
        <v>0</v>
      </c>
      <c r="X116" s="20" cm="1">
        <f t="array" ref="X116">IF($AE116=0,"",INDEX(MASTER!$D$24:$AD$252,$AE116,X$346))</f>
        <v>0</v>
      </c>
      <c r="Y116" s="20" cm="1">
        <f t="array" ref="Y116">IF($AE116=0,"",INDEX(MASTER!$D$24:$AD$252,$AE116,Y$346))</f>
        <v>0</v>
      </c>
      <c r="Z116" s="20" cm="1">
        <f t="array" ref="Z116">IF($AE116=0,"",INDEX(MASTER!$D$24:$AD$252,$AE116,Z$346))</f>
        <v>0</v>
      </c>
      <c r="AE116" s="3">
        <v>73</v>
      </c>
    </row>
    <row r="117" spans="1:31" ht="12.75" customHeight="1" x14ac:dyDescent="0.2">
      <c r="A117" s="20" cm="1">
        <f t="array" ref="A117">IF($AE117=0,"",INDEX(MASTER!$D$24:$AD$252,$AE117,A$346))</f>
        <v>345</v>
      </c>
      <c r="B117" s="20" t="str" cm="1">
        <f t="array" ref="B117">IF($AE117=0,"",INDEX(MASTER!$D$24:$AD$252,$AE117,B$346))</f>
        <v>SL-8</v>
      </c>
      <c r="C117" s="20" t="str" cm="1">
        <f t="array" ref="C117">IF($AE117=0,"",INDEX(MASTER!$D$24:$AD$252,$AE117,C$346))</f>
        <v>MONROE STREET</v>
      </c>
      <c r="D117" s="169" cm="1">
        <f t="array" ref="D117">IF($AE117=0,"",INDEX(MASTER!$D$24:$AD$252,$AE117,D$346))</f>
        <v>17626</v>
      </c>
      <c r="E117" s="20" cm="1">
        <f t="array" ref="E117">IF($AE117=0,"",INDEX(MASTER!$D$24:$AD$252,$AE117,E$346))</f>
        <v>0</v>
      </c>
      <c r="F117" s="169" cm="1">
        <f t="array" ref="F117">IF($AE117=0,"",INDEX(MASTER!$D$24:$AD$252,$AE117,F$346))</f>
        <v>0</v>
      </c>
      <c r="G117" s="20" t="str" cm="1">
        <f t="array" ref="G117">IF($AE117=0,"",INDEX(MASTER!$D$24:$AD$252,$AE117,G$346))</f>
        <v>LT/RT</v>
      </c>
      <c r="H117" s="68" t="str" cm="1">
        <f t="array" ref="H117">IF($AE117=0,"",INDEX(MASTER!$D$24:$AD$252,$AE117,H$346))</f>
        <v>01/NHS/21</v>
      </c>
      <c r="I117" s="20" cm="1">
        <f t="array" ref="I117">IF($AE117=0,"",INDEX(MASTER!$D$24:$AD$252,$AE117,I$346))</f>
        <v>0</v>
      </c>
      <c r="J117" s="68" cm="1">
        <f t="array" ref="J117">IF($AE117=0,"",INDEX(MASTER!$D$24:$AD$252,$AE117,J$346))</f>
        <v>0</v>
      </c>
      <c r="K117" s="136" cm="1">
        <f t="array" ref="K117">IF($AE117=0,"",INDEX(MASTER!$D$24:$AD$252,$AE117,K$346))</f>
        <v>0</v>
      </c>
      <c r="L117" s="136" cm="1">
        <f t="array" ref="L117">IF($AE117=0,"",INDEX(MASTER!$D$24:$AD$252,$AE117,L$346))</f>
        <v>0</v>
      </c>
      <c r="M117" s="136" cm="1">
        <f t="array" ref="M117">IF($AE117=0,"",INDEX(MASTER!$D$24:$AD$252,$AE117,M$346))</f>
        <v>0</v>
      </c>
      <c r="N117" s="136" cm="1">
        <f t="array" ref="N117">IF($AE117=0,"",INDEX(MASTER!$D$24:$AD$252,$AE117,N$346))</f>
        <v>0</v>
      </c>
      <c r="O117" s="20" cm="1">
        <f t="array" ref="O117">IF($AE117=0,"",INDEX(MASTER!$D$24:$AD$252,$AE117,O$346))</f>
        <v>0</v>
      </c>
      <c r="P117" s="20" cm="1">
        <f t="array" ref="P117">IF($AE117=0,"",INDEX(MASTER!$D$24:$AD$252,$AE117,P$346))</f>
        <v>63</v>
      </c>
      <c r="Q117" s="20" cm="1">
        <f t="array" ref="Q117">IF($AE117=0,"",INDEX(MASTER!$D$24:$AD$252,$AE117,Q$346))</f>
        <v>0</v>
      </c>
      <c r="R117" s="20" cm="1">
        <f t="array" ref="R117">IF($AE117=0,"",INDEX(MASTER!$D$24:$AD$252,$AE117,R$346))</f>
        <v>0</v>
      </c>
      <c r="S117" s="20" cm="1">
        <f t="array" ref="S117">IF($AE117=0,"",INDEX(MASTER!$D$24:$AD$252,$AE117,S$346))</f>
        <v>0</v>
      </c>
      <c r="T117" s="20" cm="1">
        <f t="array" ref="T117">IF($AE117=0,"",INDEX(MASTER!$D$24:$AD$252,$AE117,T$346))</f>
        <v>0</v>
      </c>
      <c r="U117" s="20" cm="1">
        <f t="array" ref="U117">IF($AE117=0,"",INDEX(MASTER!$D$24:$AD$252,$AE117,U$346))</f>
        <v>0</v>
      </c>
      <c r="V117" s="20" cm="1">
        <f t="array" ref="V117">IF($AE117=0,"",INDEX(MASTER!$D$24:$AD$252,$AE117,V$346))</f>
        <v>0</v>
      </c>
      <c r="W117" s="20" cm="1">
        <f t="array" ref="W117">IF($AE117=0,"",INDEX(MASTER!$D$24:$AD$252,$AE117,W$346))</f>
        <v>0</v>
      </c>
      <c r="X117" s="20" cm="1">
        <f t="array" ref="X117">IF($AE117=0,"",INDEX(MASTER!$D$24:$AD$252,$AE117,X$346))</f>
        <v>0</v>
      </c>
      <c r="Y117" s="20" cm="1">
        <f t="array" ref="Y117">IF($AE117=0,"",INDEX(MASTER!$D$24:$AD$252,$AE117,Y$346))</f>
        <v>0</v>
      </c>
      <c r="Z117" s="20" cm="1">
        <f t="array" ref="Z117">IF($AE117=0,"",INDEX(MASTER!$D$24:$AD$252,$AE117,Z$346))</f>
        <v>0</v>
      </c>
      <c r="AE117" s="3">
        <v>74</v>
      </c>
    </row>
    <row r="118" spans="1:31" ht="12.75" customHeight="1" x14ac:dyDescent="0.2">
      <c r="A118" s="20" cm="1">
        <f t="array" ref="A118">IF($AE118=0,"",INDEX(MASTER!$D$24:$AD$252,$AE118,A$346))</f>
        <v>345</v>
      </c>
      <c r="B118" s="20" t="str" cm="1">
        <f t="array" ref="B118">IF($AE118=0,"",INDEX(MASTER!$D$24:$AD$252,$AE118,B$346))</f>
        <v>A-9</v>
      </c>
      <c r="C118" s="20" t="str" cm="1">
        <f t="array" ref="C118">IF($AE118=0,"",INDEX(MASTER!$D$24:$AD$252,$AE118,C$346))</f>
        <v>MONROE STREET</v>
      </c>
      <c r="D118" s="169" cm="1">
        <f t="array" ref="D118">IF($AE118=0,"",INDEX(MASTER!$D$24:$AD$252,$AE118,D$346))</f>
        <v>16962</v>
      </c>
      <c r="E118" s="20" cm="1">
        <f t="array" ref="E118">IF($AE118=0,"",INDEX(MASTER!$D$24:$AD$252,$AE118,E$346))</f>
        <v>0</v>
      </c>
      <c r="F118" s="169" cm="1">
        <f t="array" ref="F118">IF($AE118=0,"",INDEX(MASTER!$D$24:$AD$252,$AE118,F$346))</f>
        <v>0</v>
      </c>
      <c r="G118" s="20" t="str" cm="1">
        <f t="array" ref="G118">IF($AE118=0,"",INDEX(MASTER!$D$24:$AD$252,$AE118,G$346))</f>
        <v>LT</v>
      </c>
      <c r="H118" s="68" t="str" cm="1">
        <f t="array" ref="H118">IF($AE118=0,"",INDEX(MASTER!$D$24:$AD$252,$AE118,H$346))</f>
        <v>02/S&gt;2/04</v>
      </c>
      <c r="I118" s="20" cm="1">
        <f t="array" ref="I118">IF($AE118=0,"",INDEX(MASTER!$D$24:$AD$252,$AE118,I$346))</f>
        <v>0</v>
      </c>
      <c r="J118" s="68" cm="1">
        <f t="array" ref="J118">IF($AE118=0,"",INDEX(MASTER!$D$24:$AD$252,$AE118,J$346))</f>
        <v>0</v>
      </c>
      <c r="K118" s="136" cm="1">
        <f t="array" ref="K118">IF($AE118=0,"",INDEX(MASTER!$D$24:$AD$252,$AE118,K$346))</f>
        <v>0</v>
      </c>
      <c r="L118" s="136" cm="1">
        <f t="array" ref="L118">IF($AE118=0,"",INDEX(MASTER!$D$24:$AD$252,$AE118,L$346))</f>
        <v>0</v>
      </c>
      <c r="M118" s="136" cm="1">
        <f t="array" ref="M118">IF($AE118=0,"",INDEX(MASTER!$D$24:$AD$252,$AE118,M$346))</f>
        <v>0</v>
      </c>
      <c r="N118" s="136" cm="1">
        <f t="array" ref="N118">IF($AE118=0,"",INDEX(MASTER!$D$24:$AD$252,$AE118,N$346))</f>
        <v>0</v>
      </c>
      <c r="O118" s="20" cm="1">
        <f t="array" ref="O118">IF($AE118=0,"",INDEX(MASTER!$D$24:$AD$252,$AE118,O$346))</f>
        <v>0</v>
      </c>
      <c r="P118" s="20" cm="1">
        <f t="array" ref="P118">IF($AE118=0,"",INDEX(MASTER!$D$24:$AD$252,$AE118,P$346))</f>
        <v>0</v>
      </c>
      <c r="Q118" s="20" cm="1">
        <f t="array" ref="Q118">IF($AE118=0,"",INDEX(MASTER!$D$24:$AD$252,$AE118,Q$346))</f>
        <v>0</v>
      </c>
      <c r="R118" s="20" cm="1">
        <f t="array" ref="R118">IF($AE118=0,"",INDEX(MASTER!$D$24:$AD$252,$AE118,R$346))</f>
        <v>0</v>
      </c>
      <c r="S118" s="20" cm="1">
        <f t="array" ref="S118">IF($AE118=0,"",INDEX(MASTER!$D$24:$AD$252,$AE118,S$346))</f>
        <v>0</v>
      </c>
      <c r="T118" s="20" cm="1">
        <f t="array" ref="T118">IF($AE118=0,"",INDEX(MASTER!$D$24:$AD$252,$AE118,T$346))</f>
        <v>4</v>
      </c>
      <c r="U118" s="20" cm="1">
        <f t="array" ref="U118">IF($AE118=0,"",INDEX(MASTER!$D$24:$AD$252,$AE118,U$346))</f>
        <v>0</v>
      </c>
      <c r="V118" s="20" cm="1">
        <f t="array" ref="V118">IF($AE118=0,"",INDEX(MASTER!$D$24:$AD$252,$AE118,V$346))</f>
        <v>0</v>
      </c>
      <c r="W118" s="20" cm="1">
        <f t="array" ref="W118">IF($AE118=0,"",INDEX(MASTER!$D$24:$AD$252,$AE118,W$346))</f>
        <v>0</v>
      </c>
      <c r="X118" s="20" cm="1">
        <f t="array" ref="X118">IF($AE118=0,"",INDEX(MASTER!$D$24:$AD$252,$AE118,X$346))</f>
        <v>0</v>
      </c>
      <c r="Y118" s="20" cm="1">
        <f t="array" ref="Y118">IF($AE118=0,"",INDEX(MASTER!$D$24:$AD$252,$AE118,Y$346))</f>
        <v>0</v>
      </c>
      <c r="Z118" s="20" cm="1">
        <f t="array" ref="Z118">IF($AE118=0,"",INDEX(MASTER!$D$24:$AD$252,$AE118,Z$346))</f>
        <v>0</v>
      </c>
      <c r="AE118" s="3">
        <v>75</v>
      </c>
    </row>
    <row r="119" spans="1:31" ht="12.75" customHeight="1" x14ac:dyDescent="0.2">
      <c r="A119" s="20" cm="1">
        <f t="array" ref="A119">IF($AE119=0,"",INDEX(MASTER!$D$24:$AD$252,$AE119,A$346))</f>
        <v>345</v>
      </c>
      <c r="B119" s="20" t="str" cm="1">
        <f t="array" ref="B119">IF($AE119=0,"",INDEX(MASTER!$D$24:$AD$252,$AE119,B$346))</f>
        <v>A-10</v>
      </c>
      <c r="C119" s="20" t="str" cm="1">
        <f t="array" ref="C119">IF($AE119=0,"",INDEX(MASTER!$D$24:$AD$252,$AE119,C$346))</f>
        <v>MONROE STREET</v>
      </c>
      <c r="D119" s="169" cm="1">
        <f t="array" ref="D119">IF($AE119=0,"",INDEX(MASTER!$D$24:$AD$252,$AE119,D$346))</f>
        <v>17211</v>
      </c>
      <c r="E119" s="20" t="str" cm="1">
        <f t="array" ref="E119">IF($AE119=0,"",INDEX(MASTER!$D$24:$AD$252,$AE119,E$346))</f>
        <v>TO</v>
      </c>
      <c r="F119" s="169" cm="1">
        <f t="array" ref="F119">IF($AE119=0,"",INDEX(MASTER!$D$24:$AD$252,$AE119,F$346))</f>
        <v>17214</v>
      </c>
      <c r="G119" s="20" t="str" cm="1">
        <f t="array" ref="G119">IF($AE119=0,"",INDEX(MASTER!$D$24:$AD$252,$AE119,G$346))</f>
        <v>RT</v>
      </c>
      <c r="H119" s="68" t="str" cm="1">
        <f t="array" ref="H119">IF($AE119=0,"",INDEX(MASTER!$D$24:$AD$252,$AE119,H$346))</f>
        <v>02/S&gt;2/04</v>
      </c>
      <c r="I119" s="20" cm="1">
        <f t="array" ref="I119">IF($AE119=0,"",INDEX(MASTER!$D$24:$AD$252,$AE119,I$346))</f>
        <v>0</v>
      </c>
      <c r="J119" s="68" cm="1">
        <f t="array" ref="J119">IF($AE119=0,"",INDEX(MASTER!$D$24:$AD$252,$AE119,J$346))</f>
        <v>0</v>
      </c>
      <c r="K119" s="136" cm="1">
        <f t="array" ref="K119">IF($AE119=0,"",INDEX(MASTER!$D$24:$AD$252,$AE119,K$346))</f>
        <v>0</v>
      </c>
      <c r="L119" s="136" cm="1">
        <f t="array" ref="L119">IF($AE119=0,"",INDEX(MASTER!$D$24:$AD$252,$AE119,L$346))</f>
        <v>0</v>
      </c>
      <c r="M119" s="136" cm="1">
        <f t="array" ref="M119">IF($AE119=0,"",INDEX(MASTER!$D$24:$AD$252,$AE119,M$346))</f>
        <v>0</v>
      </c>
      <c r="N119" s="136" cm="1">
        <f t="array" ref="N119">IF($AE119=0,"",INDEX(MASTER!$D$24:$AD$252,$AE119,N$346))</f>
        <v>0</v>
      </c>
      <c r="O119" s="20" cm="1">
        <f t="array" ref="O119">IF($AE119=0,"",INDEX(MASTER!$D$24:$AD$252,$AE119,O$346))</f>
        <v>0</v>
      </c>
      <c r="P119" s="20" cm="1">
        <f t="array" ref="P119">IF($AE119=0,"",INDEX(MASTER!$D$24:$AD$252,$AE119,P$346))</f>
        <v>0</v>
      </c>
      <c r="Q119" s="20" cm="1">
        <f t="array" ref="Q119">IF($AE119=0,"",INDEX(MASTER!$D$24:$AD$252,$AE119,Q$346))</f>
        <v>0</v>
      </c>
      <c r="R119" s="20" cm="1">
        <f t="array" ref="R119">IF($AE119=0,"",INDEX(MASTER!$D$24:$AD$252,$AE119,R$346))</f>
        <v>0</v>
      </c>
      <c r="S119" s="20" cm="1">
        <f t="array" ref="S119">IF($AE119=0,"",INDEX(MASTER!$D$24:$AD$252,$AE119,S$346))</f>
        <v>0</v>
      </c>
      <c r="T119" s="20" cm="1">
        <f t="array" ref="T119">IF($AE119=0,"",INDEX(MASTER!$D$24:$AD$252,$AE119,T$346))</f>
        <v>3</v>
      </c>
      <c r="U119" s="20" cm="1">
        <f t="array" ref="U119">IF($AE119=0,"",INDEX(MASTER!$D$24:$AD$252,$AE119,U$346))</f>
        <v>0</v>
      </c>
      <c r="V119" s="20" cm="1">
        <f t="array" ref="V119">IF($AE119=0,"",INDEX(MASTER!$D$24:$AD$252,$AE119,V$346))</f>
        <v>0</v>
      </c>
      <c r="W119" s="20" cm="1">
        <f t="array" ref="W119">IF($AE119=0,"",INDEX(MASTER!$D$24:$AD$252,$AE119,W$346))</f>
        <v>0</v>
      </c>
      <c r="X119" s="20" cm="1">
        <f t="array" ref="X119">IF($AE119=0,"",INDEX(MASTER!$D$24:$AD$252,$AE119,X$346))</f>
        <v>0</v>
      </c>
      <c r="Y119" s="20" cm="1">
        <f t="array" ref="Y119">IF($AE119=0,"",INDEX(MASTER!$D$24:$AD$252,$AE119,Y$346))</f>
        <v>0</v>
      </c>
      <c r="Z119" s="20" cm="1">
        <f t="array" ref="Z119">IF($AE119=0,"",INDEX(MASTER!$D$24:$AD$252,$AE119,Z$346))</f>
        <v>0</v>
      </c>
      <c r="AE119" s="3">
        <v>76</v>
      </c>
    </row>
    <row r="120" spans="1:31" ht="12.75" customHeight="1" x14ac:dyDescent="0.2">
      <c r="A120" s="20" cm="1">
        <f t="array" ref="A120">IF($AE120=0,"",INDEX(MASTER!$D$24:$AD$252,$AE120,A$346))</f>
        <v>345</v>
      </c>
      <c r="B120" s="20" t="str" cm="1">
        <f t="array" ref="B120">IF($AE120=0,"",INDEX(MASTER!$D$24:$AD$252,$AE120,B$346))</f>
        <v>A-11</v>
      </c>
      <c r="C120" s="20" t="str" cm="1">
        <f t="array" ref="C120">IF($AE120=0,"",INDEX(MASTER!$D$24:$AD$252,$AE120,C$346))</f>
        <v>MONROE STREET</v>
      </c>
      <c r="D120" s="169" cm="1">
        <f t="array" ref="D120">IF($AE120=0,"",INDEX(MASTER!$D$24:$AD$252,$AE120,D$346))</f>
        <v>17356</v>
      </c>
      <c r="E120" s="20" t="str" cm="1">
        <f t="array" ref="E120">IF($AE120=0,"",INDEX(MASTER!$D$24:$AD$252,$AE120,E$346))</f>
        <v>TO</v>
      </c>
      <c r="F120" s="169" cm="1">
        <f t="array" ref="F120">IF($AE120=0,"",INDEX(MASTER!$D$24:$AD$252,$AE120,F$346))</f>
        <v>17358</v>
      </c>
      <c r="G120" s="20" t="str" cm="1">
        <f t="array" ref="G120">IF($AE120=0,"",INDEX(MASTER!$D$24:$AD$252,$AE120,G$346))</f>
        <v>RT</v>
      </c>
      <c r="H120" s="68" t="str" cm="1">
        <f t="array" ref="H120">IF($AE120=0,"",INDEX(MASTER!$D$24:$AD$252,$AE120,H$346))</f>
        <v>02/S&gt;2/04</v>
      </c>
      <c r="I120" s="20" cm="1">
        <f t="array" ref="I120">IF($AE120=0,"",INDEX(MASTER!$D$24:$AD$252,$AE120,I$346))</f>
        <v>0</v>
      </c>
      <c r="J120" s="68" cm="1">
        <f t="array" ref="J120">IF($AE120=0,"",INDEX(MASTER!$D$24:$AD$252,$AE120,J$346))</f>
        <v>0</v>
      </c>
      <c r="K120" s="136" cm="1">
        <f t="array" ref="K120">IF($AE120=0,"",INDEX(MASTER!$D$24:$AD$252,$AE120,K$346))</f>
        <v>0</v>
      </c>
      <c r="L120" s="136" cm="1">
        <f t="array" ref="L120">IF($AE120=0,"",INDEX(MASTER!$D$24:$AD$252,$AE120,L$346))</f>
        <v>0</v>
      </c>
      <c r="M120" s="136" cm="1">
        <f t="array" ref="M120">IF($AE120=0,"",INDEX(MASTER!$D$24:$AD$252,$AE120,M$346))</f>
        <v>0</v>
      </c>
      <c r="N120" s="136" cm="1">
        <f t="array" ref="N120">IF($AE120=0,"",INDEX(MASTER!$D$24:$AD$252,$AE120,N$346))</f>
        <v>0</v>
      </c>
      <c r="O120" s="20" cm="1">
        <f t="array" ref="O120">IF($AE120=0,"",INDEX(MASTER!$D$24:$AD$252,$AE120,O$346))</f>
        <v>0</v>
      </c>
      <c r="P120" s="20" cm="1">
        <f t="array" ref="P120">IF($AE120=0,"",INDEX(MASTER!$D$24:$AD$252,$AE120,P$346))</f>
        <v>0</v>
      </c>
      <c r="Q120" s="20" cm="1">
        <f t="array" ref="Q120">IF($AE120=0,"",INDEX(MASTER!$D$24:$AD$252,$AE120,Q$346))</f>
        <v>0</v>
      </c>
      <c r="R120" s="20" cm="1">
        <f t="array" ref="R120">IF($AE120=0,"",INDEX(MASTER!$D$24:$AD$252,$AE120,R$346))</f>
        <v>0</v>
      </c>
      <c r="S120" s="20" cm="1">
        <f t="array" ref="S120">IF($AE120=0,"",INDEX(MASTER!$D$24:$AD$252,$AE120,S$346))</f>
        <v>0</v>
      </c>
      <c r="T120" s="20" cm="1">
        <f t="array" ref="T120">IF($AE120=0,"",INDEX(MASTER!$D$24:$AD$252,$AE120,T$346))</f>
        <v>4</v>
      </c>
      <c r="U120" s="20" cm="1">
        <f t="array" ref="U120">IF($AE120=0,"",INDEX(MASTER!$D$24:$AD$252,$AE120,U$346))</f>
        <v>0</v>
      </c>
      <c r="V120" s="20" cm="1">
        <f t="array" ref="V120">IF($AE120=0,"",INDEX(MASTER!$D$24:$AD$252,$AE120,V$346))</f>
        <v>0</v>
      </c>
      <c r="W120" s="20" cm="1">
        <f t="array" ref="W120">IF($AE120=0,"",INDEX(MASTER!$D$24:$AD$252,$AE120,W$346))</f>
        <v>0</v>
      </c>
      <c r="X120" s="20" cm="1">
        <f t="array" ref="X120">IF($AE120=0,"",INDEX(MASTER!$D$24:$AD$252,$AE120,X$346))</f>
        <v>0</v>
      </c>
      <c r="Y120" s="20" cm="1">
        <f t="array" ref="Y120">IF($AE120=0,"",INDEX(MASTER!$D$24:$AD$252,$AE120,Y$346))</f>
        <v>0</v>
      </c>
      <c r="Z120" s="20" cm="1">
        <f t="array" ref="Z120">IF($AE120=0,"",INDEX(MASTER!$D$24:$AD$252,$AE120,Z$346))</f>
        <v>0</v>
      </c>
      <c r="AE120" s="3">
        <v>77</v>
      </c>
    </row>
    <row r="121" spans="1:31" ht="12.75" customHeight="1" x14ac:dyDescent="0.2">
      <c r="A121" s="20" cm="1">
        <f t="array" ref="A121">IF($AE121=0,"",INDEX(MASTER!$D$24:$AD$252,$AE121,A$346))</f>
        <v>345</v>
      </c>
      <c r="B121" s="20" t="str" cm="1">
        <f t="array" ref="B121">IF($AE121=0,"",INDEX(MASTER!$D$24:$AD$252,$AE121,B$346))</f>
        <v>A-12</v>
      </c>
      <c r="C121" s="20" t="str" cm="1">
        <f t="array" ref="C121">IF($AE121=0,"",INDEX(MASTER!$D$24:$AD$252,$AE121,C$346))</f>
        <v>MONROE STREET</v>
      </c>
      <c r="D121" s="169" cm="1">
        <f t="array" ref="D121">IF($AE121=0,"",INDEX(MASTER!$D$24:$AD$252,$AE121,D$346))</f>
        <v>17510</v>
      </c>
      <c r="E121" s="20" cm="1">
        <f t="array" ref="E121">IF($AE121=0,"",INDEX(MASTER!$D$24:$AD$252,$AE121,E$346))</f>
        <v>0</v>
      </c>
      <c r="F121" s="169" cm="1">
        <f t="array" ref="F121">IF($AE121=0,"",INDEX(MASTER!$D$24:$AD$252,$AE121,F$346))</f>
        <v>0</v>
      </c>
      <c r="G121" s="20" t="str" cm="1">
        <f t="array" ref="G121">IF($AE121=0,"",INDEX(MASTER!$D$24:$AD$252,$AE121,G$346))</f>
        <v>RT</v>
      </c>
      <c r="H121" s="68" t="str" cm="1">
        <f t="array" ref="H121">IF($AE121=0,"",INDEX(MASTER!$D$24:$AD$252,$AE121,H$346))</f>
        <v>02/S&gt;2/04</v>
      </c>
      <c r="I121" s="20" cm="1">
        <f t="array" ref="I121">IF($AE121=0,"",INDEX(MASTER!$D$24:$AD$252,$AE121,I$346))</f>
        <v>0</v>
      </c>
      <c r="J121" s="68" cm="1">
        <f t="array" ref="J121">IF($AE121=0,"",INDEX(MASTER!$D$24:$AD$252,$AE121,J$346))</f>
        <v>0</v>
      </c>
      <c r="K121" s="136" cm="1">
        <f t="array" ref="K121">IF($AE121=0,"",INDEX(MASTER!$D$24:$AD$252,$AE121,K$346))</f>
        <v>0</v>
      </c>
      <c r="L121" s="136" cm="1">
        <f t="array" ref="L121">IF($AE121=0,"",INDEX(MASTER!$D$24:$AD$252,$AE121,L$346))</f>
        <v>0</v>
      </c>
      <c r="M121" s="136" cm="1">
        <f t="array" ref="M121">IF($AE121=0,"",INDEX(MASTER!$D$24:$AD$252,$AE121,M$346))</f>
        <v>0</v>
      </c>
      <c r="N121" s="136" cm="1">
        <f t="array" ref="N121">IF($AE121=0,"",INDEX(MASTER!$D$24:$AD$252,$AE121,N$346))</f>
        <v>0</v>
      </c>
      <c r="O121" s="20" cm="1">
        <f t="array" ref="O121">IF($AE121=0,"",INDEX(MASTER!$D$24:$AD$252,$AE121,O$346))</f>
        <v>0</v>
      </c>
      <c r="P121" s="20" cm="1">
        <f t="array" ref="P121">IF($AE121=0,"",INDEX(MASTER!$D$24:$AD$252,$AE121,P$346))</f>
        <v>0</v>
      </c>
      <c r="Q121" s="20" cm="1">
        <f t="array" ref="Q121">IF($AE121=0,"",INDEX(MASTER!$D$24:$AD$252,$AE121,Q$346))</f>
        <v>0</v>
      </c>
      <c r="R121" s="20" cm="1">
        <f t="array" ref="R121">IF($AE121=0,"",INDEX(MASTER!$D$24:$AD$252,$AE121,R$346))</f>
        <v>0</v>
      </c>
      <c r="S121" s="20" cm="1">
        <f t="array" ref="S121">IF($AE121=0,"",INDEX(MASTER!$D$24:$AD$252,$AE121,S$346))</f>
        <v>0</v>
      </c>
      <c r="T121" s="20" cm="1">
        <f t="array" ref="T121">IF($AE121=0,"",INDEX(MASTER!$D$24:$AD$252,$AE121,T$346))</f>
        <v>3</v>
      </c>
      <c r="U121" s="20" cm="1">
        <f t="array" ref="U121">IF($AE121=0,"",INDEX(MASTER!$D$24:$AD$252,$AE121,U$346))</f>
        <v>0</v>
      </c>
      <c r="V121" s="20" cm="1">
        <f t="array" ref="V121">IF($AE121=0,"",INDEX(MASTER!$D$24:$AD$252,$AE121,V$346))</f>
        <v>0</v>
      </c>
      <c r="W121" s="20" cm="1">
        <f t="array" ref="W121">IF($AE121=0,"",INDEX(MASTER!$D$24:$AD$252,$AE121,W$346))</f>
        <v>0</v>
      </c>
      <c r="X121" s="20" cm="1">
        <f t="array" ref="X121">IF($AE121=0,"",INDEX(MASTER!$D$24:$AD$252,$AE121,X$346))</f>
        <v>0</v>
      </c>
      <c r="Y121" s="20" cm="1">
        <f t="array" ref="Y121">IF($AE121=0,"",INDEX(MASTER!$D$24:$AD$252,$AE121,Y$346))</f>
        <v>0</v>
      </c>
      <c r="Z121" s="20" cm="1">
        <f t="array" ref="Z121">IF($AE121=0,"",INDEX(MASTER!$D$24:$AD$252,$AE121,Z$346))</f>
        <v>0</v>
      </c>
      <c r="AE121" s="3">
        <v>78</v>
      </c>
    </row>
    <row r="122" spans="1:31" ht="12.75" customHeight="1" x14ac:dyDescent="0.2">
      <c r="A122" s="20" cm="1">
        <f t="array" ref="A122">IF($AE122=0,"",INDEX(MASTER!$D$24:$AD$252,$AE122,A$346))</f>
        <v>345</v>
      </c>
      <c r="B122" s="20" t="str" cm="1">
        <f t="array" ref="B122">IF($AE122=0,"",INDEX(MASTER!$D$24:$AD$252,$AE122,B$346))</f>
        <v>A-13</v>
      </c>
      <c r="C122" s="20" t="str" cm="1">
        <f t="array" ref="C122">IF($AE122=0,"",INDEX(MASTER!$D$24:$AD$252,$AE122,C$346))</f>
        <v>MONROE STREET</v>
      </c>
      <c r="D122" s="169" cm="1">
        <f t="array" ref="D122">IF($AE122=0,"",INDEX(MASTER!$D$24:$AD$252,$AE122,D$346))</f>
        <v>17636</v>
      </c>
      <c r="E122" s="20" cm="1">
        <f t="array" ref="E122">IF($AE122=0,"",INDEX(MASTER!$D$24:$AD$252,$AE122,E$346))</f>
        <v>0</v>
      </c>
      <c r="F122" s="169" cm="1">
        <f t="array" ref="F122">IF($AE122=0,"",INDEX(MASTER!$D$24:$AD$252,$AE122,F$346))</f>
        <v>0</v>
      </c>
      <c r="G122" s="20" t="str" cm="1">
        <f t="array" ref="G122">IF($AE122=0,"",INDEX(MASTER!$D$24:$AD$252,$AE122,G$346))</f>
        <v>LT/RT</v>
      </c>
      <c r="H122" s="68" t="str" cm="1">
        <f t="array" ref="H122">IF($AE122=0,"",INDEX(MASTER!$D$24:$AD$252,$AE122,H$346))</f>
        <v>01/NHS/21</v>
      </c>
      <c r="I122" s="20" cm="1">
        <f t="array" ref="I122">IF($AE122=0,"",INDEX(MASTER!$D$24:$AD$252,$AE122,I$346))</f>
        <v>0</v>
      </c>
      <c r="J122" s="68" cm="1">
        <f t="array" ref="J122">IF($AE122=0,"",INDEX(MASTER!$D$24:$AD$252,$AE122,J$346))</f>
        <v>0</v>
      </c>
      <c r="K122" s="136" cm="1">
        <f t="array" ref="K122">IF($AE122=0,"",INDEX(MASTER!$D$24:$AD$252,$AE122,K$346))</f>
        <v>0</v>
      </c>
      <c r="L122" s="136" cm="1">
        <f t="array" ref="L122">IF($AE122=0,"",INDEX(MASTER!$D$24:$AD$252,$AE122,L$346))</f>
        <v>0</v>
      </c>
      <c r="M122" s="136" cm="1">
        <f t="array" ref="M122">IF($AE122=0,"",INDEX(MASTER!$D$24:$AD$252,$AE122,M$346))</f>
        <v>0</v>
      </c>
      <c r="N122" s="136" cm="1">
        <f t="array" ref="N122">IF($AE122=0,"",INDEX(MASTER!$D$24:$AD$252,$AE122,N$346))</f>
        <v>0</v>
      </c>
      <c r="O122" s="20" cm="1">
        <f t="array" ref="O122">IF($AE122=0,"",INDEX(MASTER!$D$24:$AD$252,$AE122,O$346))</f>
        <v>0</v>
      </c>
      <c r="P122" s="20" cm="1">
        <f t="array" ref="P122">IF($AE122=0,"",INDEX(MASTER!$D$24:$AD$252,$AE122,P$346))</f>
        <v>0</v>
      </c>
      <c r="Q122" s="20" cm="1">
        <f t="array" ref="Q122">IF($AE122=0,"",INDEX(MASTER!$D$24:$AD$252,$AE122,Q$346))</f>
        <v>0</v>
      </c>
      <c r="R122" s="20" cm="1">
        <f t="array" ref="R122">IF($AE122=0,"",INDEX(MASTER!$D$24:$AD$252,$AE122,R$346))</f>
        <v>0</v>
      </c>
      <c r="S122" s="20" cm="1">
        <f t="array" ref="S122">IF($AE122=0,"",INDEX(MASTER!$D$24:$AD$252,$AE122,S$346))</f>
        <v>0</v>
      </c>
      <c r="T122" s="20" cm="1">
        <f t="array" ref="T122">IF($AE122=0,"",INDEX(MASTER!$D$24:$AD$252,$AE122,T$346))</f>
        <v>5</v>
      </c>
      <c r="U122" s="20" cm="1">
        <f t="array" ref="U122">IF($AE122=0,"",INDEX(MASTER!$D$24:$AD$252,$AE122,U$346))</f>
        <v>0</v>
      </c>
      <c r="V122" s="20" cm="1">
        <f t="array" ref="V122">IF($AE122=0,"",INDEX(MASTER!$D$24:$AD$252,$AE122,V$346))</f>
        <v>0</v>
      </c>
      <c r="W122" s="20" cm="1">
        <f t="array" ref="W122">IF($AE122=0,"",INDEX(MASTER!$D$24:$AD$252,$AE122,W$346))</f>
        <v>0</v>
      </c>
      <c r="X122" s="20" cm="1">
        <f t="array" ref="X122">IF($AE122=0,"",INDEX(MASTER!$D$24:$AD$252,$AE122,X$346))</f>
        <v>0</v>
      </c>
      <c r="Y122" s="20" cm="1">
        <f t="array" ref="Y122">IF($AE122=0,"",INDEX(MASTER!$D$24:$AD$252,$AE122,Y$346))</f>
        <v>0</v>
      </c>
      <c r="Z122" s="20" cm="1">
        <f t="array" ref="Z122">IF($AE122=0,"",INDEX(MASTER!$D$24:$AD$252,$AE122,Z$346))</f>
        <v>0</v>
      </c>
      <c r="AE122" s="3">
        <v>79</v>
      </c>
    </row>
    <row r="123" spans="1:31" ht="12.75" customHeight="1" x14ac:dyDescent="0.2">
      <c r="A123" s="20" cm="1">
        <f t="array" ref="A123">IF($AE123=0,"",INDEX(MASTER!$D$24:$AD$252,$AE123,A$346))</f>
        <v>345</v>
      </c>
      <c r="B123" s="20" t="str" cm="1">
        <f t="array" ref="B123">IF($AE123=0,"",INDEX(MASTER!$D$24:$AD$252,$AE123,B$346))</f>
        <v>A-14</v>
      </c>
      <c r="C123" s="20" t="str" cm="1">
        <f t="array" ref="C123">IF($AE123=0,"",INDEX(MASTER!$D$24:$AD$252,$AE123,C$346))</f>
        <v>MONROE STREET</v>
      </c>
      <c r="D123" s="169" cm="1">
        <f t="array" ref="D123">IF($AE123=0,"",INDEX(MASTER!$D$24:$AD$252,$AE123,D$346))</f>
        <v>17779</v>
      </c>
      <c r="E123" s="20" cm="1">
        <f t="array" ref="E123">IF($AE123=0,"",INDEX(MASTER!$D$24:$AD$252,$AE123,E$346))</f>
        <v>0</v>
      </c>
      <c r="F123" s="169" cm="1">
        <f t="array" ref="F123">IF($AE123=0,"",INDEX(MASTER!$D$24:$AD$252,$AE123,F$346))</f>
        <v>0</v>
      </c>
      <c r="G123" s="20" t="str" cm="1">
        <f t="array" ref="G123">IF($AE123=0,"",INDEX(MASTER!$D$24:$AD$252,$AE123,G$346))</f>
        <v>LT/RT</v>
      </c>
      <c r="H123" s="68" t="str" cm="1">
        <f t="array" ref="H123">IF($AE123=0,"",INDEX(MASTER!$D$24:$AD$252,$AE123,H$346))</f>
        <v>01/NHS/21</v>
      </c>
      <c r="I123" s="20" cm="1">
        <f t="array" ref="I123">IF($AE123=0,"",INDEX(MASTER!$D$24:$AD$252,$AE123,I$346))</f>
        <v>0</v>
      </c>
      <c r="J123" s="68" cm="1">
        <f t="array" ref="J123">IF($AE123=0,"",INDEX(MASTER!$D$24:$AD$252,$AE123,J$346))</f>
        <v>0</v>
      </c>
      <c r="K123" s="136" cm="1">
        <f t="array" ref="K123">IF($AE123=0,"",INDEX(MASTER!$D$24:$AD$252,$AE123,K$346))</f>
        <v>0</v>
      </c>
      <c r="L123" s="136" cm="1">
        <f t="array" ref="L123">IF($AE123=0,"",INDEX(MASTER!$D$24:$AD$252,$AE123,L$346))</f>
        <v>0</v>
      </c>
      <c r="M123" s="136" cm="1">
        <f t="array" ref="M123">IF($AE123=0,"",INDEX(MASTER!$D$24:$AD$252,$AE123,M$346))</f>
        <v>0</v>
      </c>
      <c r="N123" s="136" cm="1">
        <f t="array" ref="N123">IF($AE123=0,"",INDEX(MASTER!$D$24:$AD$252,$AE123,N$346))</f>
        <v>0</v>
      </c>
      <c r="O123" s="20" cm="1">
        <f t="array" ref="O123">IF($AE123=0,"",INDEX(MASTER!$D$24:$AD$252,$AE123,O$346))</f>
        <v>0</v>
      </c>
      <c r="P123" s="20" cm="1">
        <f t="array" ref="P123">IF($AE123=0,"",INDEX(MASTER!$D$24:$AD$252,$AE123,P$346))</f>
        <v>0</v>
      </c>
      <c r="Q123" s="20" cm="1">
        <f t="array" ref="Q123">IF($AE123=0,"",INDEX(MASTER!$D$24:$AD$252,$AE123,Q$346))</f>
        <v>0</v>
      </c>
      <c r="R123" s="20" cm="1">
        <f t="array" ref="R123">IF($AE123=0,"",INDEX(MASTER!$D$24:$AD$252,$AE123,R$346))</f>
        <v>0</v>
      </c>
      <c r="S123" s="20" cm="1">
        <f t="array" ref="S123">IF($AE123=0,"",INDEX(MASTER!$D$24:$AD$252,$AE123,S$346))</f>
        <v>0</v>
      </c>
      <c r="T123" s="20" cm="1">
        <f t="array" ref="T123">IF($AE123=0,"",INDEX(MASTER!$D$24:$AD$252,$AE123,T$346))</f>
        <v>5</v>
      </c>
      <c r="U123" s="20" cm="1">
        <f t="array" ref="U123">IF($AE123=0,"",INDEX(MASTER!$D$24:$AD$252,$AE123,U$346))</f>
        <v>0</v>
      </c>
      <c r="V123" s="20" cm="1">
        <f t="array" ref="V123">IF($AE123=0,"",INDEX(MASTER!$D$24:$AD$252,$AE123,V$346))</f>
        <v>0</v>
      </c>
      <c r="W123" s="20" cm="1">
        <f t="array" ref="W123">IF($AE123=0,"",INDEX(MASTER!$D$24:$AD$252,$AE123,W$346))</f>
        <v>0</v>
      </c>
      <c r="X123" s="20" cm="1">
        <f t="array" ref="X123">IF($AE123=0,"",INDEX(MASTER!$D$24:$AD$252,$AE123,X$346))</f>
        <v>0</v>
      </c>
      <c r="Y123" s="20" cm="1">
        <f t="array" ref="Y123">IF($AE123=0,"",INDEX(MASTER!$D$24:$AD$252,$AE123,Y$346))</f>
        <v>0</v>
      </c>
      <c r="Z123" s="20" cm="1">
        <f t="array" ref="Z123">IF($AE123=0,"",INDEX(MASTER!$D$24:$AD$252,$AE123,Z$346))</f>
        <v>0</v>
      </c>
      <c r="AE123" s="3">
        <v>80</v>
      </c>
    </row>
    <row r="124" spans="1:31" ht="12.75" customHeight="1" x14ac:dyDescent="0.2">
      <c r="A124" s="20" cm="1">
        <f t="array" ref="A124">IF($AE124=0,"",INDEX(MASTER!$D$24:$AD$252,$AE124,A$346))</f>
        <v>0</v>
      </c>
      <c r="B124" s="20" cm="1">
        <f t="array" ref="B124">IF($AE124=0,"",INDEX(MASTER!$D$24:$AD$252,$AE124,B$346))</f>
        <v>0</v>
      </c>
      <c r="C124" s="20" cm="1">
        <f t="array" ref="C124">IF($AE124=0,"",INDEX(MASTER!$D$24:$AD$252,$AE124,C$346))</f>
        <v>0</v>
      </c>
      <c r="D124" s="169" cm="1">
        <f t="array" ref="D124">IF($AE124=0,"",INDEX(MASTER!$D$24:$AD$252,$AE124,D$346))</f>
        <v>0</v>
      </c>
      <c r="E124" s="20" cm="1">
        <f t="array" ref="E124">IF($AE124=0,"",INDEX(MASTER!$D$24:$AD$252,$AE124,E$346))</f>
        <v>0</v>
      </c>
      <c r="F124" s="169" cm="1">
        <f t="array" ref="F124">IF($AE124=0,"",INDEX(MASTER!$D$24:$AD$252,$AE124,F$346))</f>
        <v>0</v>
      </c>
      <c r="G124" s="20" cm="1">
        <f t="array" ref="G124">IF($AE124=0,"",INDEX(MASTER!$D$24:$AD$252,$AE124,G$346))</f>
        <v>0</v>
      </c>
      <c r="H124" s="68" cm="1">
        <f t="array" ref="H124">IF($AE124=0,"",INDEX(MASTER!$D$24:$AD$252,$AE124,H$346))</f>
        <v>0</v>
      </c>
      <c r="I124" s="20" cm="1">
        <f t="array" ref="I124">IF($AE124=0,"",INDEX(MASTER!$D$24:$AD$252,$AE124,I$346))</f>
        <v>0</v>
      </c>
      <c r="J124" s="68" cm="1">
        <f t="array" ref="J124">IF($AE124=0,"",INDEX(MASTER!$D$24:$AD$252,$AE124,J$346))</f>
        <v>0</v>
      </c>
      <c r="K124" s="136" cm="1">
        <f t="array" ref="K124">IF($AE124=0,"",INDEX(MASTER!$D$24:$AD$252,$AE124,K$346))</f>
        <v>0</v>
      </c>
      <c r="L124" s="136" cm="1">
        <f t="array" ref="L124">IF($AE124=0,"",INDEX(MASTER!$D$24:$AD$252,$AE124,L$346))</f>
        <v>0</v>
      </c>
      <c r="M124" s="136" cm="1">
        <f t="array" ref="M124">IF($AE124=0,"",INDEX(MASTER!$D$24:$AD$252,$AE124,M$346))</f>
        <v>0</v>
      </c>
      <c r="N124" s="136" cm="1">
        <f t="array" ref="N124">IF($AE124=0,"",INDEX(MASTER!$D$24:$AD$252,$AE124,N$346))</f>
        <v>0</v>
      </c>
      <c r="O124" s="20" cm="1">
        <f t="array" ref="O124">IF($AE124=0,"",INDEX(MASTER!$D$24:$AD$252,$AE124,O$346))</f>
        <v>0</v>
      </c>
      <c r="P124" s="20" cm="1">
        <f t="array" ref="P124">IF($AE124=0,"",INDEX(MASTER!$D$24:$AD$252,$AE124,P$346))</f>
        <v>0</v>
      </c>
      <c r="Q124" s="20" cm="1">
        <f t="array" ref="Q124">IF($AE124=0,"",INDEX(MASTER!$D$24:$AD$252,$AE124,Q$346))</f>
        <v>0</v>
      </c>
      <c r="R124" s="20" cm="1">
        <f t="array" ref="R124">IF($AE124=0,"",INDEX(MASTER!$D$24:$AD$252,$AE124,R$346))</f>
        <v>0</v>
      </c>
      <c r="S124" s="20" cm="1">
        <f t="array" ref="S124">IF($AE124=0,"",INDEX(MASTER!$D$24:$AD$252,$AE124,S$346))</f>
        <v>0</v>
      </c>
      <c r="T124" s="20" cm="1">
        <f t="array" ref="T124">IF($AE124=0,"",INDEX(MASTER!$D$24:$AD$252,$AE124,T$346))</f>
        <v>0</v>
      </c>
      <c r="U124" s="20" cm="1">
        <f t="array" ref="U124">IF($AE124=0,"",INDEX(MASTER!$D$24:$AD$252,$AE124,U$346))</f>
        <v>0</v>
      </c>
      <c r="V124" s="20" cm="1">
        <f t="array" ref="V124">IF($AE124=0,"",INDEX(MASTER!$D$24:$AD$252,$AE124,V$346))</f>
        <v>0</v>
      </c>
      <c r="W124" s="20" cm="1">
        <f t="array" ref="W124">IF($AE124=0,"",INDEX(MASTER!$D$24:$AD$252,$AE124,W$346))</f>
        <v>0</v>
      </c>
      <c r="X124" s="20" cm="1">
        <f t="array" ref="X124">IF($AE124=0,"",INDEX(MASTER!$D$24:$AD$252,$AE124,X$346))</f>
        <v>0</v>
      </c>
      <c r="Y124" s="20" cm="1">
        <f t="array" ref="Y124">IF($AE124=0,"",INDEX(MASTER!$D$24:$AD$252,$AE124,Y$346))</f>
        <v>0</v>
      </c>
      <c r="Z124" s="20" cm="1">
        <f t="array" ref="Z124">IF($AE124=0,"",INDEX(MASTER!$D$24:$AD$252,$AE124,Z$346))</f>
        <v>0</v>
      </c>
      <c r="AE124" s="3">
        <v>81</v>
      </c>
    </row>
    <row r="125" spans="1:31" ht="12.75" customHeight="1" x14ac:dyDescent="0.2">
      <c r="A125" s="20" cm="1">
        <f t="array" ref="A125">IF($AE125=0,"",INDEX(MASTER!$D$24:$AD$252,$AE125,A$346))</f>
        <v>346</v>
      </c>
      <c r="B125" s="20" t="str" cm="1">
        <f t="array" ref="B125">IF($AE125=0,"",INDEX(MASTER!$D$24:$AD$252,$AE125,B$346))</f>
        <v>CH-13</v>
      </c>
      <c r="C125" s="20" t="str" cm="1">
        <f t="array" ref="C125">IF($AE125=0,"",INDEX(MASTER!$D$24:$AD$252,$AE125,C$346))</f>
        <v>MONROE STREET</v>
      </c>
      <c r="D125" s="169" cm="1">
        <f t="array" ref="D125">IF($AE125=0,"",INDEX(MASTER!$D$24:$AD$252,$AE125,D$346))</f>
        <v>18287</v>
      </c>
      <c r="E125" s="20" t="str" cm="1">
        <f t="array" ref="E125">IF($AE125=0,"",INDEX(MASTER!$D$24:$AD$252,$AE125,E$346))</f>
        <v>TO</v>
      </c>
      <c r="F125" s="169" cm="1">
        <f t="array" ref="F125">IF($AE125=0,"",INDEX(MASTER!$D$24:$AD$252,$AE125,F$346))</f>
        <v>18680</v>
      </c>
      <c r="G125" s="20" t="str" cm="1">
        <f t="array" ref="G125">IF($AE125=0,"",INDEX(MASTER!$D$24:$AD$252,$AE125,G$346))</f>
        <v>RT</v>
      </c>
      <c r="H125" s="68" t="str" cm="1">
        <f t="array" ref="H125">IF($AE125=0,"",INDEX(MASTER!$D$24:$AD$252,$AE125,H$346))</f>
        <v>01/NHS/21</v>
      </c>
      <c r="I125" s="20" cm="1">
        <f t="array" ref="I125">IF($AE125=0,"",INDEX(MASTER!$D$24:$AD$252,$AE125,I$346))</f>
        <v>10</v>
      </c>
      <c r="J125" s="68" cm="1">
        <f t="array" ref="J125">IF($AE125=0,"",INDEX(MASTER!$D$24:$AD$252,$AE125,J$346))</f>
        <v>0</v>
      </c>
      <c r="K125" s="136" cm="1">
        <f t="array" ref="K125">IF($AE125=0,"",INDEX(MASTER!$D$24:$AD$252,$AE125,K$346))</f>
        <v>0</v>
      </c>
      <c r="L125" s="136" cm="1">
        <f t="array" ref="L125">IF($AE125=0,"",INDEX(MASTER!$D$24:$AD$252,$AE125,L$346))</f>
        <v>0</v>
      </c>
      <c r="M125" s="136" cm="1">
        <f t="array" ref="M125">IF($AE125=0,"",INDEX(MASTER!$D$24:$AD$252,$AE125,M$346))</f>
        <v>0</v>
      </c>
      <c r="N125" s="136" cm="1">
        <f t="array" ref="N125">IF($AE125=0,"",INDEX(MASTER!$D$24:$AD$252,$AE125,N$346))</f>
        <v>0</v>
      </c>
      <c r="O125" s="20" cm="1">
        <f t="array" ref="O125">IF($AE125=0,"",INDEX(MASTER!$D$24:$AD$252,$AE125,O$346))</f>
        <v>383</v>
      </c>
      <c r="P125" s="20" cm="1">
        <f t="array" ref="P125">IF($AE125=0,"",INDEX(MASTER!$D$24:$AD$252,$AE125,P$346))</f>
        <v>0</v>
      </c>
      <c r="Q125" s="20" cm="1">
        <f t="array" ref="Q125">IF($AE125=0,"",INDEX(MASTER!$D$24:$AD$252,$AE125,Q$346))</f>
        <v>0</v>
      </c>
      <c r="R125" s="20" cm="1">
        <f t="array" ref="R125">IF($AE125=0,"",INDEX(MASTER!$D$24:$AD$252,$AE125,R$346))</f>
        <v>0</v>
      </c>
      <c r="S125" s="20" cm="1">
        <f t="array" ref="S125">IF($AE125=0,"",INDEX(MASTER!$D$24:$AD$252,$AE125,S$346))</f>
        <v>0</v>
      </c>
      <c r="T125" s="20" cm="1">
        <f t="array" ref="T125">IF($AE125=0,"",INDEX(MASTER!$D$24:$AD$252,$AE125,T$346))</f>
        <v>0</v>
      </c>
      <c r="U125" s="20" cm="1">
        <f t="array" ref="U125">IF($AE125=0,"",INDEX(MASTER!$D$24:$AD$252,$AE125,U$346))</f>
        <v>0</v>
      </c>
      <c r="V125" s="20" cm="1">
        <f t="array" ref="V125">IF($AE125=0,"",INDEX(MASTER!$D$24:$AD$252,$AE125,V$346))</f>
        <v>0</v>
      </c>
      <c r="W125" s="20" cm="1">
        <f t="array" ref="W125">IF($AE125=0,"",INDEX(MASTER!$D$24:$AD$252,$AE125,W$346))</f>
        <v>0</v>
      </c>
      <c r="X125" s="20" cm="1">
        <f t="array" ref="X125">IF($AE125=0,"",INDEX(MASTER!$D$24:$AD$252,$AE125,X$346))</f>
        <v>0</v>
      </c>
      <c r="Y125" s="20" cm="1">
        <f t="array" ref="Y125">IF($AE125=0,"",INDEX(MASTER!$D$24:$AD$252,$AE125,Y$346))</f>
        <v>0</v>
      </c>
      <c r="Z125" s="20" cm="1">
        <f t="array" ref="Z125">IF($AE125=0,"",INDEX(MASTER!$D$24:$AD$252,$AE125,Z$346))</f>
        <v>0</v>
      </c>
      <c r="AE125" s="3">
        <v>82</v>
      </c>
    </row>
    <row r="126" spans="1:31" ht="12.75" customHeight="1" x14ac:dyDescent="0.2">
      <c r="A126" s="20" cm="1">
        <f t="array" ref="A126">IF($AE126=0,"",INDEX(MASTER!$D$24:$AD$252,$AE126,A$346))</f>
        <v>346</v>
      </c>
      <c r="B126" s="20" t="str" cm="1">
        <f t="array" ref="B126">IF($AE126=0,"",INDEX(MASTER!$D$24:$AD$252,$AE126,B$346))</f>
        <v>CH-14</v>
      </c>
      <c r="C126" s="20" t="str" cm="1">
        <f t="array" ref="C126">IF($AE126=0,"",INDEX(MASTER!$D$24:$AD$252,$AE126,C$346))</f>
        <v>MONROE STREET</v>
      </c>
      <c r="D126" s="169" cm="1">
        <f t="array" ref="D126">IF($AE126=0,"",INDEX(MASTER!$D$24:$AD$252,$AE126,D$346))</f>
        <v>18304</v>
      </c>
      <c r="E126" s="20" t="str" cm="1">
        <f t="array" ref="E126">IF($AE126=0,"",INDEX(MASTER!$D$24:$AD$252,$AE126,E$346))</f>
        <v>TO</v>
      </c>
      <c r="F126" s="169" cm="1">
        <f t="array" ref="F126">IF($AE126=0,"",INDEX(MASTER!$D$24:$AD$252,$AE126,F$346))</f>
        <v>18680</v>
      </c>
      <c r="G126" s="20" t="str" cm="1">
        <f t="array" ref="G126">IF($AE126=0,"",INDEX(MASTER!$D$24:$AD$252,$AE126,G$346))</f>
        <v>RT</v>
      </c>
      <c r="H126" s="68" t="str" cm="1">
        <f t="array" ref="H126">IF($AE126=0,"",INDEX(MASTER!$D$24:$AD$252,$AE126,H$346))</f>
        <v>01/NHS/21</v>
      </c>
      <c r="I126" s="20" cm="1">
        <f t="array" ref="I126">IF($AE126=0,"",INDEX(MASTER!$D$24:$AD$252,$AE126,I$346))</f>
        <v>9</v>
      </c>
      <c r="J126" s="68" cm="1">
        <f t="array" ref="J126">IF($AE126=0,"",INDEX(MASTER!$D$24:$AD$252,$AE126,J$346))</f>
        <v>0</v>
      </c>
      <c r="K126" s="136" cm="1">
        <f t="array" ref="K126">IF($AE126=0,"",INDEX(MASTER!$D$24:$AD$252,$AE126,K$346))</f>
        <v>0</v>
      </c>
      <c r="L126" s="136" cm="1">
        <f t="array" ref="L126">IF($AE126=0,"",INDEX(MASTER!$D$24:$AD$252,$AE126,L$346))</f>
        <v>0</v>
      </c>
      <c r="M126" s="136" cm="1">
        <f t="array" ref="M126">IF($AE126=0,"",INDEX(MASTER!$D$24:$AD$252,$AE126,M$346))</f>
        <v>0</v>
      </c>
      <c r="N126" s="136" cm="1">
        <f t="array" ref="N126">IF($AE126=0,"",INDEX(MASTER!$D$24:$AD$252,$AE126,N$346))</f>
        <v>0</v>
      </c>
      <c r="O126" s="20" cm="1">
        <f t="array" ref="O126">IF($AE126=0,"",INDEX(MASTER!$D$24:$AD$252,$AE126,O$346))</f>
        <v>359</v>
      </c>
      <c r="P126" s="20" cm="1">
        <f t="array" ref="P126">IF($AE126=0,"",INDEX(MASTER!$D$24:$AD$252,$AE126,P$346))</f>
        <v>0</v>
      </c>
      <c r="Q126" s="20" cm="1">
        <f t="array" ref="Q126">IF($AE126=0,"",INDEX(MASTER!$D$24:$AD$252,$AE126,Q$346))</f>
        <v>0</v>
      </c>
      <c r="R126" s="20" cm="1">
        <f t="array" ref="R126">IF($AE126=0,"",INDEX(MASTER!$D$24:$AD$252,$AE126,R$346))</f>
        <v>0</v>
      </c>
      <c r="S126" s="20" cm="1">
        <f t="array" ref="S126">IF($AE126=0,"",INDEX(MASTER!$D$24:$AD$252,$AE126,S$346))</f>
        <v>0</v>
      </c>
      <c r="T126" s="20" cm="1">
        <f t="array" ref="T126">IF($AE126=0,"",INDEX(MASTER!$D$24:$AD$252,$AE126,T$346))</f>
        <v>0</v>
      </c>
      <c r="U126" s="20" cm="1">
        <f t="array" ref="U126">IF($AE126=0,"",INDEX(MASTER!$D$24:$AD$252,$AE126,U$346))</f>
        <v>0</v>
      </c>
      <c r="V126" s="20" cm="1">
        <f t="array" ref="V126">IF($AE126=0,"",INDEX(MASTER!$D$24:$AD$252,$AE126,V$346))</f>
        <v>0</v>
      </c>
      <c r="W126" s="20" cm="1">
        <f t="array" ref="W126">IF($AE126=0,"",INDEX(MASTER!$D$24:$AD$252,$AE126,W$346))</f>
        <v>0</v>
      </c>
      <c r="X126" s="20" cm="1">
        <f t="array" ref="X126">IF($AE126=0,"",INDEX(MASTER!$D$24:$AD$252,$AE126,X$346))</f>
        <v>0</v>
      </c>
      <c r="Y126" s="20" cm="1">
        <f t="array" ref="Y126">IF($AE126=0,"",INDEX(MASTER!$D$24:$AD$252,$AE126,Y$346))</f>
        <v>0</v>
      </c>
      <c r="Z126" s="20" cm="1">
        <f t="array" ref="Z126">IF($AE126=0,"",INDEX(MASTER!$D$24:$AD$252,$AE126,Z$346))</f>
        <v>0</v>
      </c>
      <c r="AE126" s="3">
        <v>83</v>
      </c>
    </row>
    <row r="127" spans="1:31" ht="12.75" customHeight="1" x14ac:dyDescent="0.2">
      <c r="A127" s="20" cm="1">
        <f t="array" ref="A127">IF($AE127=0,"",INDEX(MASTER!$D$24:$AD$252,$AE127,A$346))</f>
        <v>346</v>
      </c>
      <c r="B127" s="20" t="str" cm="1">
        <f t="array" ref="B127">IF($AE127=0,"",INDEX(MASTER!$D$24:$AD$252,$AE127,B$346))</f>
        <v>CH-15</v>
      </c>
      <c r="C127" s="20" t="str" cm="1">
        <f t="array" ref="C127">IF($AE127=0,"",INDEX(MASTER!$D$24:$AD$252,$AE127,C$346))</f>
        <v>MONROE STREET</v>
      </c>
      <c r="D127" s="169" cm="1">
        <f t="array" ref="D127">IF($AE127=0,"",INDEX(MASTER!$D$24:$AD$252,$AE127,D$346))</f>
        <v>18342</v>
      </c>
      <c r="E127" s="20" t="str" cm="1">
        <f t="array" ref="E127">IF($AE127=0,"",INDEX(MASTER!$D$24:$AD$252,$AE127,E$346))</f>
        <v>TO</v>
      </c>
      <c r="F127" s="169" cm="1">
        <f t="array" ref="F127">IF($AE127=0,"",INDEX(MASTER!$D$24:$AD$252,$AE127,F$346))</f>
        <v>18680</v>
      </c>
      <c r="G127" s="20" t="str" cm="1">
        <f t="array" ref="G127">IF($AE127=0,"",INDEX(MASTER!$D$24:$AD$252,$AE127,G$346))</f>
        <v>RT</v>
      </c>
      <c r="H127" s="68" t="str" cm="1">
        <f t="array" ref="H127">IF($AE127=0,"",INDEX(MASTER!$D$24:$AD$252,$AE127,H$346))</f>
        <v>01/NHS/21</v>
      </c>
      <c r="I127" s="20" cm="1">
        <f t="array" ref="I127">IF($AE127=0,"",INDEX(MASTER!$D$24:$AD$252,$AE127,I$346))</f>
        <v>8</v>
      </c>
      <c r="J127" s="68" cm="1">
        <f t="array" ref="J127">IF($AE127=0,"",INDEX(MASTER!$D$24:$AD$252,$AE127,J$346))</f>
        <v>0</v>
      </c>
      <c r="K127" s="136" cm="1">
        <f t="array" ref="K127">IF($AE127=0,"",INDEX(MASTER!$D$24:$AD$252,$AE127,K$346))</f>
        <v>0</v>
      </c>
      <c r="L127" s="136" cm="1">
        <f t="array" ref="L127">IF($AE127=0,"",INDEX(MASTER!$D$24:$AD$252,$AE127,L$346))</f>
        <v>0</v>
      </c>
      <c r="M127" s="136" cm="1">
        <f t="array" ref="M127">IF($AE127=0,"",INDEX(MASTER!$D$24:$AD$252,$AE127,M$346))</f>
        <v>0</v>
      </c>
      <c r="N127" s="136" cm="1">
        <f t="array" ref="N127">IF($AE127=0,"",INDEX(MASTER!$D$24:$AD$252,$AE127,N$346))</f>
        <v>0</v>
      </c>
      <c r="O127" s="20" cm="1">
        <f t="array" ref="O127">IF($AE127=0,"",INDEX(MASTER!$D$24:$AD$252,$AE127,O$346))</f>
        <v>332</v>
      </c>
      <c r="P127" s="20" cm="1">
        <f t="array" ref="P127">IF($AE127=0,"",INDEX(MASTER!$D$24:$AD$252,$AE127,P$346))</f>
        <v>0</v>
      </c>
      <c r="Q127" s="20" cm="1">
        <f t="array" ref="Q127">IF($AE127=0,"",INDEX(MASTER!$D$24:$AD$252,$AE127,Q$346))</f>
        <v>0</v>
      </c>
      <c r="R127" s="20" cm="1">
        <f t="array" ref="R127">IF($AE127=0,"",INDEX(MASTER!$D$24:$AD$252,$AE127,R$346))</f>
        <v>0</v>
      </c>
      <c r="S127" s="20" cm="1">
        <f t="array" ref="S127">IF($AE127=0,"",INDEX(MASTER!$D$24:$AD$252,$AE127,S$346))</f>
        <v>0</v>
      </c>
      <c r="T127" s="20" cm="1">
        <f t="array" ref="T127">IF($AE127=0,"",INDEX(MASTER!$D$24:$AD$252,$AE127,T$346))</f>
        <v>0</v>
      </c>
      <c r="U127" s="20" cm="1">
        <f t="array" ref="U127">IF($AE127=0,"",INDEX(MASTER!$D$24:$AD$252,$AE127,U$346))</f>
        <v>0</v>
      </c>
      <c r="V127" s="20" cm="1">
        <f t="array" ref="V127">IF($AE127=0,"",INDEX(MASTER!$D$24:$AD$252,$AE127,V$346))</f>
        <v>0</v>
      </c>
      <c r="W127" s="20" cm="1">
        <f t="array" ref="W127">IF($AE127=0,"",INDEX(MASTER!$D$24:$AD$252,$AE127,W$346))</f>
        <v>0</v>
      </c>
      <c r="X127" s="20" cm="1">
        <f t="array" ref="X127">IF($AE127=0,"",INDEX(MASTER!$D$24:$AD$252,$AE127,X$346))</f>
        <v>0</v>
      </c>
      <c r="Y127" s="20" cm="1">
        <f t="array" ref="Y127">IF($AE127=0,"",INDEX(MASTER!$D$24:$AD$252,$AE127,Y$346))</f>
        <v>0</v>
      </c>
      <c r="Z127" s="20" cm="1">
        <f t="array" ref="Z127">IF($AE127=0,"",INDEX(MASTER!$D$24:$AD$252,$AE127,Z$346))</f>
        <v>0</v>
      </c>
      <c r="AE127" s="3">
        <v>84</v>
      </c>
    </row>
    <row r="128" spans="1:31" ht="12.75" customHeight="1" x14ac:dyDescent="0.2">
      <c r="A128" s="20" cm="1">
        <f t="array" ref="A128">IF($AE128=0,"",INDEX(MASTER!$D$24:$AD$252,$AE128,A$346))</f>
        <v>346</v>
      </c>
      <c r="B128" s="20" t="str" cm="1">
        <f t="array" ref="B128">IF($AE128=0,"",INDEX(MASTER!$D$24:$AD$252,$AE128,B$346))</f>
        <v>CH-16</v>
      </c>
      <c r="C128" s="20" t="str" cm="1">
        <f t="array" ref="C128">IF($AE128=0,"",INDEX(MASTER!$D$24:$AD$252,$AE128,C$346))</f>
        <v>MONROE STREET</v>
      </c>
      <c r="D128" s="169" cm="1">
        <f t="array" ref="D128">IF($AE128=0,"",INDEX(MASTER!$D$24:$AD$252,$AE128,D$346))</f>
        <v>18852</v>
      </c>
      <c r="E128" s="20" t="str" cm="1">
        <f t="array" ref="E128">IF($AE128=0,"",INDEX(MASTER!$D$24:$AD$252,$AE128,E$346))</f>
        <v>TO</v>
      </c>
      <c r="F128" s="169" cm="1">
        <f t="array" ref="F128">IF($AE128=0,"",INDEX(MASTER!$D$24:$AD$252,$AE128,F$346))</f>
        <v>18975</v>
      </c>
      <c r="G128" s="20" t="str" cm="1">
        <f t="array" ref="G128">IF($AE128=0,"",INDEX(MASTER!$D$24:$AD$252,$AE128,G$346))</f>
        <v>LT</v>
      </c>
      <c r="H128" s="68" t="str" cm="1">
        <f t="array" ref="H128">IF($AE128=0,"",INDEX(MASTER!$D$24:$AD$252,$AE128,H$346))</f>
        <v>01/NHS/21</v>
      </c>
      <c r="I128" s="20" cm="1">
        <f t="array" ref="I128">IF($AE128=0,"",INDEX(MASTER!$D$24:$AD$252,$AE128,I$346))</f>
        <v>3</v>
      </c>
      <c r="J128" s="68" cm="1">
        <f t="array" ref="J128">IF($AE128=0,"",INDEX(MASTER!$D$24:$AD$252,$AE128,J$346))</f>
        <v>0</v>
      </c>
      <c r="K128" s="136" cm="1">
        <f t="array" ref="K128">IF($AE128=0,"",INDEX(MASTER!$D$24:$AD$252,$AE128,K$346))</f>
        <v>0</v>
      </c>
      <c r="L128" s="136" cm="1">
        <f t="array" ref="L128">IF($AE128=0,"",INDEX(MASTER!$D$24:$AD$252,$AE128,L$346))</f>
        <v>0</v>
      </c>
      <c r="M128" s="136" cm="1">
        <f t="array" ref="M128">IF($AE128=0,"",INDEX(MASTER!$D$24:$AD$252,$AE128,M$346))</f>
        <v>0</v>
      </c>
      <c r="N128" s="136" cm="1">
        <f t="array" ref="N128">IF($AE128=0,"",INDEX(MASTER!$D$24:$AD$252,$AE128,N$346))</f>
        <v>0</v>
      </c>
      <c r="O128" s="20" cm="1">
        <f t="array" ref="O128">IF($AE128=0,"",INDEX(MASTER!$D$24:$AD$252,$AE128,O$346))</f>
        <v>126</v>
      </c>
      <c r="P128" s="20" cm="1">
        <f t="array" ref="P128">IF($AE128=0,"",INDEX(MASTER!$D$24:$AD$252,$AE128,P$346))</f>
        <v>0</v>
      </c>
      <c r="Q128" s="20" cm="1">
        <f t="array" ref="Q128">IF($AE128=0,"",INDEX(MASTER!$D$24:$AD$252,$AE128,Q$346))</f>
        <v>0</v>
      </c>
      <c r="R128" s="20" cm="1">
        <f t="array" ref="R128">IF($AE128=0,"",INDEX(MASTER!$D$24:$AD$252,$AE128,R$346))</f>
        <v>0</v>
      </c>
      <c r="S128" s="20" cm="1">
        <f t="array" ref="S128">IF($AE128=0,"",INDEX(MASTER!$D$24:$AD$252,$AE128,S$346))</f>
        <v>0</v>
      </c>
      <c r="T128" s="20" cm="1">
        <f t="array" ref="T128">IF($AE128=0,"",INDEX(MASTER!$D$24:$AD$252,$AE128,T$346))</f>
        <v>0</v>
      </c>
      <c r="U128" s="20" cm="1">
        <f t="array" ref="U128">IF($AE128=0,"",INDEX(MASTER!$D$24:$AD$252,$AE128,U$346))</f>
        <v>0</v>
      </c>
      <c r="V128" s="20" cm="1">
        <f t="array" ref="V128">IF($AE128=0,"",INDEX(MASTER!$D$24:$AD$252,$AE128,V$346))</f>
        <v>0</v>
      </c>
      <c r="W128" s="20" cm="1">
        <f t="array" ref="W128">IF($AE128=0,"",INDEX(MASTER!$D$24:$AD$252,$AE128,W$346))</f>
        <v>0</v>
      </c>
      <c r="X128" s="20" cm="1">
        <f t="array" ref="X128">IF($AE128=0,"",INDEX(MASTER!$D$24:$AD$252,$AE128,X$346))</f>
        <v>0</v>
      </c>
      <c r="Y128" s="20" cm="1">
        <f t="array" ref="Y128">IF($AE128=0,"",INDEX(MASTER!$D$24:$AD$252,$AE128,Y$346))</f>
        <v>0</v>
      </c>
      <c r="Z128" s="20" cm="1">
        <f t="array" ref="Z128">IF($AE128=0,"",INDEX(MASTER!$D$24:$AD$252,$AE128,Z$346))</f>
        <v>0</v>
      </c>
      <c r="AE128" s="3">
        <v>85</v>
      </c>
    </row>
    <row r="129" spans="1:31" ht="12.75" customHeight="1" x14ac:dyDescent="0.2">
      <c r="A129" s="20" cm="1">
        <f t="array" ref="A129">IF($AE129=0,"",INDEX(MASTER!$D$24:$AD$252,$AE129,A$346))</f>
        <v>346</v>
      </c>
      <c r="B129" s="20" t="str" cm="1">
        <f t="array" ref="B129">IF($AE129=0,"",INDEX(MASTER!$D$24:$AD$252,$AE129,B$346))</f>
        <v>CH-17</v>
      </c>
      <c r="C129" s="20" t="str" cm="1">
        <f t="array" ref="C129">IF($AE129=0,"",INDEX(MASTER!$D$24:$AD$252,$AE129,C$346))</f>
        <v>MONROE STREET</v>
      </c>
      <c r="D129" s="169" cm="1">
        <f t="array" ref="D129">IF($AE129=0,"",INDEX(MASTER!$D$24:$AD$252,$AE129,D$346))</f>
        <v>18852</v>
      </c>
      <c r="E129" s="20" t="str" cm="1">
        <f t="array" ref="E129">IF($AE129=0,"",INDEX(MASTER!$D$24:$AD$252,$AE129,E$346))</f>
        <v>TO</v>
      </c>
      <c r="F129" s="169" cm="1">
        <f t="array" ref="F129">IF($AE129=0,"",INDEX(MASTER!$D$24:$AD$252,$AE129,F$346))</f>
        <v>19226</v>
      </c>
      <c r="G129" s="20" t="str" cm="1">
        <f t="array" ref="G129">IF($AE129=0,"",INDEX(MASTER!$D$24:$AD$252,$AE129,G$346))</f>
        <v>LT</v>
      </c>
      <c r="H129" s="68" t="str" cm="1">
        <f t="array" ref="H129">IF($AE129=0,"",INDEX(MASTER!$D$24:$AD$252,$AE129,H$346))</f>
        <v>01/NHS/21</v>
      </c>
      <c r="I129" s="20" cm="1">
        <f t="array" ref="I129">IF($AE129=0,"",INDEX(MASTER!$D$24:$AD$252,$AE129,I$346))</f>
        <v>9</v>
      </c>
      <c r="J129" s="68" cm="1">
        <f t="array" ref="J129">IF($AE129=0,"",INDEX(MASTER!$D$24:$AD$252,$AE129,J$346))</f>
        <v>0</v>
      </c>
      <c r="K129" s="136" cm="1">
        <f t="array" ref="K129">IF($AE129=0,"",INDEX(MASTER!$D$24:$AD$252,$AE129,K$346))</f>
        <v>0</v>
      </c>
      <c r="L129" s="136" cm="1">
        <f t="array" ref="L129">IF($AE129=0,"",INDEX(MASTER!$D$24:$AD$252,$AE129,L$346))</f>
        <v>0</v>
      </c>
      <c r="M129" s="136" cm="1">
        <f t="array" ref="M129">IF($AE129=0,"",INDEX(MASTER!$D$24:$AD$252,$AE129,M$346))</f>
        <v>0</v>
      </c>
      <c r="N129" s="136" cm="1">
        <f t="array" ref="N129">IF($AE129=0,"",INDEX(MASTER!$D$24:$AD$252,$AE129,N$346))</f>
        <v>0</v>
      </c>
      <c r="O129" s="20" cm="1">
        <f t="array" ref="O129">IF($AE129=0,"",INDEX(MASTER!$D$24:$AD$252,$AE129,O$346))</f>
        <v>374</v>
      </c>
      <c r="P129" s="20" cm="1">
        <f t="array" ref="P129">IF($AE129=0,"",INDEX(MASTER!$D$24:$AD$252,$AE129,P$346))</f>
        <v>0</v>
      </c>
      <c r="Q129" s="20" cm="1">
        <f t="array" ref="Q129">IF($AE129=0,"",INDEX(MASTER!$D$24:$AD$252,$AE129,Q$346))</f>
        <v>0</v>
      </c>
      <c r="R129" s="20" cm="1">
        <f t="array" ref="R129">IF($AE129=0,"",INDEX(MASTER!$D$24:$AD$252,$AE129,R$346))</f>
        <v>0</v>
      </c>
      <c r="S129" s="20" cm="1">
        <f t="array" ref="S129">IF($AE129=0,"",INDEX(MASTER!$D$24:$AD$252,$AE129,S$346))</f>
        <v>0</v>
      </c>
      <c r="T129" s="20" cm="1">
        <f t="array" ref="T129">IF($AE129=0,"",INDEX(MASTER!$D$24:$AD$252,$AE129,T$346))</f>
        <v>0</v>
      </c>
      <c r="U129" s="20" cm="1">
        <f t="array" ref="U129">IF($AE129=0,"",INDEX(MASTER!$D$24:$AD$252,$AE129,U$346))</f>
        <v>0</v>
      </c>
      <c r="V129" s="20" cm="1">
        <f t="array" ref="V129">IF($AE129=0,"",INDEX(MASTER!$D$24:$AD$252,$AE129,V$346))</f>
        <v>0</v>
      </c>
      <c r="W129" s="20" cm="1">
        <f t="array" ref="W129">IF($AE129=0,"",INDEX(MASTER!$D$24:$AD$252,$AE129,W$346))</f>
        <v>0</v>
      </c>
      <c r="X129" s="20" cm="1">
        <f t="array" ref="X129">IF($AE129=0,"",INDEX(MASTER!$D$24:$AD$252,$AE129,X$346))</f>
        <v>0</v>
      </c>
      <c r="Y129" s="20" cm="1">
        <f t="array" ref="Y129">IF($AE129=0,"",INDEX(MASTER!$D$24:$AD$252,$AE129,Y$346))</f>
        <v>0</v>
      </c>
      <c r="Z129" s="20" cm="1">
        <f t="array" ref="Z129">IF($AE129=0,"",INDEX(MASTER!$D$24:$AD$252,$AE129,Z$346))</f>
        <v>0</v>
      </c>
      <c r="AE129" s="3">
        <v>86</v>
      </c>
    </row>
    <row r="130" spans="1:31" ht="12.75" customHeight="1" x14ac:dyDescent="0.2">
      <c r="A130" s="20" cm="1">
        <f t="array" ref="A130">IF($AE130=0,"",INDEX(MASTER!$D$24:$AD$252,$AE130,A$346))</f>
        <v>346</v>
      </c>
      <c r="B130" s="20" t="str" cm="1">
        <f t="array" ref="B130">IF($AE130=0,"",INDEX(MASTER!$D$24:$AD$252,$AE130,B$346))</f>
        <v>CH-18</v>
      </c>
      <c r="C130" s="20" t="str" cm="1">
        <f t="array" ref="C130">IF($AE130=0,"",INDEX(MASTER!$D$24:$AD$252,$AE130,C$346))</f>
        <v>MONROE STREET</v>
      </c>
      <c r="D130" s="169" cm="1">
        <f t="array" ref="D130">IF($AE130=0,"",INDEX(MASTER!$D$24:$AD$252,$AE130,D$346))</f>
        <v>18852</v>
      </c>
      <c r="E130" s="20" t="str" cm="1">
        <f t="array" ref="E130">IF($AE130=0,"",INDEX(MASTER!$D$24:$AD$252,$AE130,E$346))</f>
        <v>TO</v>
      </c>
      <c r="F130" s="169" cm="1">
        <f t="array" ref="F130">IF($AE130=0,"",INDEX(MASTER!$D$24:$AD$252,$AE130,F$346))</f>
        <v>19115</v>
      </c>
      <c r="G130" s="20" t="str" cm="1">
        <f t="array" ref="G130">IF($AE130=0,"",INDEX(MASTER!$D$24:$AD$252,$AE130,G$346))</f>
        <v>LT/RT</v>
      </c>
      <c r="H130" s="68" t="str" cm="1">
        <f t="array" ref="H130">IF($AE130=0,"",INDEX(MASTER!$D$24:$AD$252,$AE130,H$346))</f>
        <v>01/NHS/21</v>
      </c>
      <c r="I130" s="20" cm="1">
        <f t="array" ref="I130">IF($AE130=0,"",INDEX(MASTER!$D$24:$AD$252,$AE130,I$346))</f>
        <v>7</v>
      </c>
      <c r="J130" s="68" cm="1">
        <f t="array" ref="J130">IF($AE130=0,"",INDEX(MASTER!$D$24:$AD$252,$AE130,J$346))</f>
        <v>0</v>
      </c>
      <c r="K130" s="136" cm="1">
        <f t="array" ref="K130">IF($AE130=0,"",INDEX(MASTER!$D$24:$AD$252,$AE130,K$346))</f>
        <v>0</v>
      </c>
      <c r="L130" s="136" cm="1">
        <f t="array" ref="L130">IF($AE130=0,"",INDEX(MASTER!$D$24:$AD$252,$AE130,L$346))</f>
        <v>0</v>
      </c>
      <c r="M130" s="136" cm="1">
        <f t="array" ref="M130">IF($AE130=0,"",INDEX(MASTER!$D$24:$AD$252,$AE130,M$346))</f>
        <v>0</v>
      </c>
      <c r="N130" s="136" cm="1">
        <f t="array" ref="N130">IF($AE130=0,"",INDEX(MASTER!$D$24:$AD$252,$AE130,N$346))</f>
        <v>0</v>
      </c>
      <c r="O130" s="20" cm="1">
        <f t="array" ref="O130">IF($AE130=0,"",INDEX(MASTER!$D$24:$AD$252,$AE130,O$346))</f>
        <v>263</v>
      </c>
      <c r="P130" s="20" cm="1">
        <f t="array" ref="P130">IF($AE130=0,"",INDEX(MASTER!$D$24:$AD$252,$AE130,P$346))</f>
        <v>0</v>
      </c>
      <c r="Q130" s="20" cm="1">
        <f t="array" ref="Q130">IF($AE130=0,"",INDEX(MASTER!$D$24:$AD$252,$AE130,Q$346))</f>
        <v>0</v>
      </c>
      <c r="R130" s="20" cm="1">
        <f t="array" ref="R130">IF($AE130=0,"",INDEX(MASTER!$D$24:$AD$252,$AE130,R$346))</f>
        <v>0</v>
      </c>
      <c r="S130" s="20" cm="1">
        <f t="array" ref="S130">IF($AE130=0,"",INDEX(MASTER!$D$24:$AD$252,$AE130,S$346))</f>
        <v>0</v>
      </c>
      <c r="T130" s="20" cm="1">
        <f t="array" ref="T130">IF($AE130=0,"",INDEX(MASTER!$D$24:$AD$252,$AE130,T$346))</f>
        <v>0</v>
      </c>
      <c r="U130" s="20" cm="1">
        <f t="array" ref="U130">IF($AE130=0,"",INDEX(MASTER!$D$24:$AD$252,$AE130,U$346))</f>
        <v>0</v>
      </c>
      <c r="V130" s="20" cm="1">
        <f t="array" ref="V130">IF($AE130=0,"",INDEX(MASTER!$D$24:$AD$252,$AE130,V$346))</f>
        <v>0</v>
      </c>
      <c r="W130" s="20" cm="1">
        <f t="array" ref="W130">IF($AE130=0,"",INDEX(MASTER!$D$24:$AD$252,$AE130,W$346))</f>
        <v>0</v>
      </c>
      <c r="X130" s="20" cm="1">
        <f t="array" ref="X130">IF($AE130=0,"",INDEX(MASTER!$D$24:$AD$252,$AE130,X$346))</f>
        <v>0</v>
      </c>
      <c r="Y130" s="20" cm="1">
        <f t="array" ref="Y130">IF($AE130=0,"",INDEX(MASTER!$D$24:$AD$252,$AE130,Y$346))</f>
        <v>0</v>
      </c>
      <c r="Z130" s="20" cm="1">
        <f t="array" ref="Z130">IF($AE130=0,"",INDEX(MASTER!$D$24:$AD$252,$AE130,Z$346))</f>
        <v>0</v>
      </c>
      <c r="AE130" s="3">
        <v>87</v>
      </c>
    </row>
    <row r="131" spans="1:31" ht="12.75" customHeight="1" x14ac:dyDescent="0.2">
      <c r="A131" s="20" cm="1">
        <f t="array" ref="A131">IF($AE131=0,"",INDEX(MASTER!$D$24:$AD$252,$AE131,A$346))</f>
        <v>346</v>
      </c>
      <c r="B131" s="20" t="str" cm="1">
        <f t="array" ref="B131">IF($AE131=0,"",INDEX(MASTER!$D$24:$AD$252,$AE131,B$346))</f>
        <v>CL-7</v>
      </c>
      <c r="C131" s="20" t="str" cm="1">
        <f t="array" ref="C131">IF($AE131=0,"",INDEX(MASTER!$D$24:$AD$252,$AE131,C$346))</f>
        <v>MONROE STREET</v>
      </c>
      <c r="D131" s="169" cm="1">
        <f t="array" ref="D131">IF($AE131=0,"",INDEX(MASTER!$D$24:$AD$252,$AE131,D$346))</f>
        <v>18852</v>
      </c>
      <c r="E131" s="20" t="str" cm="1">
        <f t="array" ref="E131">IF($AE131=0,"",INDEX(MASTER!$D$24:$AD$252,$AE131,E$346))</f>
        <v>TO</v>
      </c>
      <c r="F131" s="169" cm="1">
        <f t="array" ref="F131">IF($AE131=0,"",INDEX(MASTER!$D$24:$AD$252,$AE131,F$346))</f>
        <v>19809</v>
      </c>
      <c r="G131" s="20" t="str" cm="1">
        <f t="array" ref="G131">IF($AE131=0,"",INDEX(MASTER!$D$24:$AD$252,$AE131,G$346))</f>
        <v>LT/RT</v>
      </c>
      <c r="H131" s="68" t="str" cm="1">
        <f t="array" ref="H131">IF($AE131=0,"",INDEX(MASTER!$D$24:$AD$252,$AE131,H$346))</f>
        <v>01/NHS/21</v>
      </c>
      <c r="I131" s="20" cm="1">
        <f t="array" ref="I131">IF($AE131=0,"",INDEX(MASTER!$D$24:$AD$252,$AE131,I$346))</f>
        <v>12</v>
      </c>
      <c r="J131" s="68" cm="1">
        <f t="array" ref="J131">IF($AE131=0,"",INDEX(MASTER!$D$24:$AD$252,$AE131,J$346))</f>
        <v>6</v>
      </c>
      <c r="K131" s="136" cm="1">
        <f t="array" ref="K131">IF($AE131=0,"",INDEX(MASTER!$D$24:$AD$252,$AE131,K$346))</f>
        <v>0</v>
      </c>
      <c r="L131" s="136" cm="1">
        <f t="array" ref="L131">IF($AE131=0,"",INDEX(MASTER!$D$24:$AD$252,$AE131,L$346))</f>
        <v>0</v>
      </c>
      <c r="M131" s="136" cm="1">
        <f t="array" ref="M131">IF($AE131=0,"",INDEX(MASTER!$D$24:$AD$252,$AE131,M$346))</f>
        <v>0</v>
      </c>
      <c r="N131" s="136" cm="1">
        <f t="array" ref="N131">IF($AE131=0,"",INDEX(MASTER!$D$24:$AD$252,$AE131,N$346))</f>
        <v>0.18</v>
      </c>
      <c r="O131" s="20" cm="1">
        <f t="array" ref="O131">IF($AE131=0,"",INDEX(MASTER!$D$24:$AD$252,$AE131,O$346))</f>
        <v>0</v>
      </c>
      <c r="P131" s="20" cm="1">
        <f t="array" ref="P131">IF($AE131=0,"",INDEX(MASTER!$D$24:$AD$252,$AE131,P$346))</f>
        <v>0</v>
      </c>
      <c r="Q131" s="20" cm="1">
        <f t="array" ref="Q131">IF($AE131=0,"",INDEX(MASTER!$D$24:$AD$252,$AE131,Q$346))</f>
        <v>0</v>
      </c>
      <c r="R131" s="20" cm="1">
        <f t="array" ref="R131">IF($AE131=0,"",INDEX(MASTER!$D$24:$AD$252,$AE131,R$346))</f>
        <v>0</v>
      </c>
      <c r="S131" s="20" cm="1">
        <f t="array" ref="S131">IF($AE131=0,"",INDEX(MASTER!$D$24:$AD$252,$AE131,S$346))</f>
        <v>0</v>
      </c>
      <c r="T131" s="20" cm="1">
        <f t="array" ref="T131">IF($AE131=0,"",INDEX(MASTER!$D$24:$AD$252,$AE131,T$346))</f>
        <v>0</v>
      </c>
      <c r="U131" s="20" cm="1">
        <f t="array" ref="U131">IF($AE131=0,"",INDEX(MASTER!$D$24:$AD$252,$AE131,U$346))</f>
        <v>0</v>
      </c>
      <c r="V131" s="20" cm="1">
        <f t="array" ref="V131">IF($AE131=0,"",INDEX(MASTER!$D$24:$AD$252,$AE131,V$346))</f>
        <v>0</v>
      </c>
      <c r="W131" s="20" cm="1">
        <f t="array" ref="W131">IF($AE131=0,"",INDEX(MASTER!$D$24:$AD$252,$AE131,W$346))</f>
        <v>0</v>
      </c>
      <c r="X131" s="20" cm="1">
        <f t="array" ref="X131">IF($AE131=0,"",INDEX(MASTER!$D$24:$AD$252,$AE131,X$346))</f>
        <v>0</v>
      </c>
      <c r="Y131" s="20" cm="1">
        <f t="array" ref="Y131">IF($AE131=0,"",INDEX(MASTER!$D$24:$AD$252,$AE131,Y$346))</f>
        <v>0</v>
      </c>
      <c r="Z131" s="20" cm="1">
        <f t="array" ref="Z131">IF($AE131=0,"",INDEX(MASTER!$D$24:$AD$252,$AE131,Z$346))</f>
        <v>0</v>
      </c>
      <c r="AE131" s="3">
        <v>88</v>
      </c>
    </row>
    <row r="132" spans="1:31" ht="12.75" customHeight="1" x14ac:dyDescent="0.2">
      <c r="A132" s="20" cm="1">
        <f t="array" ref="A132">IF($AE132=0,"",INDEX(MASTER!$D$24:$AD$252,$AE132,A$346))</f>
        <v>346</v>
      </c>
      <c r="B132" s="20" t="str" cm="1">
        <f t="array" ref="B132">IF($AE132=0,"",INDEX(MASTER!$D$24:$AD$252,$AE132,B$346))</f>
        <v>CVY-1</v>
      </c>
      <c r="C132" s="20" t="str" cm="1">
        <f t="array" ref="C132">IF($AE132=0,"",INDEX(MASTER!$D$24:$AD$252,$AE132,C$346))</f>
        <v>MONROE STREET</v>
      </c>
      <c r="D132" s="169" t="str" cm="1">
        <f t="array" ref="D132">IF($AE132=0,"",INDEX(MASTER!$D$24:$AD$252,$AE132,D$346))</f>
        <v>34+00</v>
      </c>
      <c r="E132" s="20" t="str" cm="1">
        <f t="array" ref="E132">IF($AE132=0,"",INDEX(MASTER!$D$24:$AD$252,$AE132,E$346))</f>
        <v>TO</v>
      </c>
      <c r="F132" s="169" t="str" cm="1">
        <f t="array" ref="F132">IF($AE132=0,"",INDEX(MASTER!$D$24:$AD$252,$AE132,F$346))</f>
        <v>34+09</v>
      </c>
      <c r="G132" s="20" t="str" cm="1">
        <f t="array" ref="G132">IF($AE132=0,"",INDEX(MASTER!$D$24:$AD$252,$AE132,G$346))</f>
        <v>RT</v>
      </c>
      <c r="H132" s="68" t="str" cm="1">
        <f t="array" ref="H132">IF($AE132=0,"",INDEX(MASTER!$D$24:$AD$252,$AE132,H$346))</f>
        <v>02/S&gt;2/04</v>
      </c>
      <c r="I132" s="20" cm="1">
        <f t="array" ref="I132">IF($AE132=0,"",INDEX(MASTER!$D$24:$AD$252,$AE132,I$346))</f>
        <v>0</v>
      </c>
      <c r="J132" s="68" cm="1">
        <f t="array" ref="J132">IF($AE132=0,"",INDEX(MASTER!$D$24:$AD$252,$AE132,J$346))</f>
        <v>0</v>
      </c>
      <c r="K132" s="136" cm="1">
        <f t="array" ref="K132">IF($AE132=0,"",INDEX(MASTER!$D$24:$AD$252,$AE132,K$346))</f>
        <v>0</v>
      </c>
      <c r="L132" s="136" cm="1">
        <f t="array" ref="L132">IF($AE132=0,"",INDEX(MASTER!$D$24:$AD$252,$AE132,L$346))</f>
        <v>0</v>
      </c>
      <c r="M132" s="136" cm="1">
        <f t="array" ref="M132">IF($AE132=0,"",INDEX(MASTER!$D$24:$AD$252,$AE132,M$346))</f>
        <v>0</v>
      </c>
      <c r="N132" s="136" cm="1">
        <f t="array" ref="N132">IF($AE132=0,"",INDEX(MASTER!$D$24:$AD$252,$AE132,N$346))</f>
        <v>0</v>
      </c>
      <c r="O132" s="20" cm="1">
        <f t="array" ref="O132">IF($AE132=0,"",INDEX(MASTER!$D$24:$AD$252,$AE132,O$346))</f>
        <v>0</v>
      </c>
      <c r="P132" s="20" cm="1">
        <f t="array" ref="P132">IF($AE132=0,"",INDEX(MASTER!$D$24:$AD$252,$AE132,P$346))</f>
        <v>0</v>
      </c>
      <c r="Q132" s="20" cm="1">
        <f t="array" ref="Q132">IF($AE132=0,"",INDEX(MASTER!$D$24:$AD$252,$AE132,Q$346))</f>
        <v>0</v>
      </c>
      <c r="R132" s="20" cm="1">
        <f t="array" ref="R132">IF($AE132=0,"",INDEX(MASTER!$D$24:$AD$252,$AE132,R$346))</f>
        <v>0</v>
      </c>
      <c r="S132" s="20" cm="1">
        <f t="array" ref="S132">IF($AE132=0,"",INDEX(MASTER!$D$24:$AD$252,$AE132,S$346))</f>
        <v>13</v>
      </c>
      <c r="T132" s="20" cm="1">
        <f t="array" ref="T132">IF($AE132=0,"",INDEX(MASTER!$D$24:$AD$252,$AE132,T$346))</f>
        <v>0</v>
      </c>
      <c r="U132" s="20" cm="1">
        <f t="array" ref="U132">IF($AE132=0,"",INDEX(MASTER!$D$24:$AD$252,$AE132,U$346))</f>
        <v>0</v>
      </c>
      <c r="V132" s="20" cm="1">
        <f t="array" ref="V132">IF($AE132=0,"",INDEX(MASTER!$D$24:$AD$252,$AE132,V$346))</f>
        <v>0</v>
      </c>
      <c r="W132" s="20" cm="1">
        <f t="array" ref="W132">IF($AE132=0,"",INDEX(MASTER!$D$24:$AD$252,$AE132,W$346))</f>
        <v>0</v>
      </c>
      <c r="X132" s="20" cm="1">
        <f t="array" ref="X132">IF($AE132=0,"",INDEX(MASTER!$D$24:$AD$252,$AE132,X$346))</f>
        <v>0</v>
      </c>
      <c r="Y132" s="20" cm="1">
        <f t="array" ref="Y132">IF($AE132=0,"",INDEX(MASTER!$D$24:$AD$252,$AE132,Y$346))</f>
        <v>0</v>
      </c>
      <c r="Z132" s="20" cm="1">
        <f t="array" ref="Z132">IF($AE132=0,"",INDEX(MASTER!$D$24:$AD$252,$AE132,Z$346))</f>
        <v>0</v>
      </c>
      <c r="AE132" s="3">
        <v>89</v>
      </c>
    </row>
    <row r="133" spans="1:31" ht="12.75" customHeight="1" x14ac:dyDescent="0.2">
      <c r="A133" s="20" cm="1">
        <f t="array" ref="A133">IF($AE133=0,"",INDEX(MASTER!$D$24:$AD$252,$AE133,A$346))</f>
        <v>346</v>
      </c>
      <c r="B133" s="20" t="str" cm="1">
        <f t="array" ref="B133">IF($AE133=0,"",INDEX(MASTER!$D$24:$AD$252,$AE133,B$346))</f>
        <v>CVW-2</v>
      </c>
      <c r="C133" s="20" t="str" cm="1">
        <f t="array" ref="C133">IF($AE133=0,"",INDEX(MASTER!$D$24:$AD$252,$AE133,C$346))</f>
        <v>MONROE STREET</v>
      </c>
      <c r="D133" s="169" cm="1">
        <f t="array" ref="D133">IF($AE133=0,"",INDEX(MASTER!$D$24:$AD$252,$AE133,D$346))</f>
        <v>18852</v>
      </c>
      <c r="E133" s="20" t="str" cm="1">
        <f t="array" ref="E133">IF($AE133=0,"",INDEX(MASTER!$D$24:$AD$252,$AE133,E$346))</f>
        <v>TO</v>
      </c>
      <c r="F133" s="169" cm="1">
        <f t="array" ref="F133">IF($AE133=0,"",INDEX(MASTER!$D$24:$AD$252,$AE133,F$346))</f>
        <v>19115</v>
      </c>
      <c r="G133" s="20" t="str" cm="1">
        <f t="array" ref="G133">IF($AE133=0,"",INDEX(MASTER!$D$24:$AD$252,$AE133,G$346))</f>
        <v>RT</v>
      </c>
      <c r="H133" s="68" t="str" cm="1">
        <f t="array" ref="H133">IF($AE133=0,"",INDEX(MASTER!$D$24:$AD$252,$AE133,H$346))</f>
        <v>01/NHS/21</v>
      </c>
      <c r="I133" s="20" cm="1">
        <f t="array" ref="I133">IF($AE133=0,"",INDEX(MASTER!$D$24:$AD$252,$AE133,I$346))</f>
        <v>0</v>
      </c>
      <c r="J133" s="68" cm="1">
        <f t="array" ref="J133">IF($AE133=0,"",INDEX(MASTER!$D$24:$AD$252,$AE133,J$346))</f>
        <v>0</v>
      </c>
      <c r="K133" s="136" cm="1">
        <f t="array" ref="K133">IF($AE133=0,"",INDEX(MASTER!$D$24:$AD$252,$AE133,K$346))</f>
        <v>0</v>
      </c>
      <c r="L133" s="136" cm="1">
        <f t="array" ref="L133">IF($AE133=0,"",INDEX(MASTER!$D$24:$AD$252,$AE133,L$346))</f>
        <v>0</v>
      </c>
      <c r="M133" s="136" cm="1">
        <f t="array" ref="M133">IF($AE133=0,"",INDEX(MASTER!$D$24:$AD$252,$AE133,M$346))</f>
        <v>0</v>
      </c>
      <c r="N133" s="136" cm="1">
        <f t="array" ref="N133">IF($AE133=0,"",INDEX(MASTER!$D$24:$AD$252,$AE133,N$346))</f>
        <v>0</v>
      </c>
      <c r="O133" s="20" cm="1">
        <f t="array" ref="O133">IF($AE133=0,"",INDEX(MASTER!$D$24:$AD$252,$AE133,O$346))</f>
        <v>0</v>
      </c>
      <c r="P133" s="20" cm="1">
        <f t="array" ref="P133">IF($AE133=0,"",INDEX(MASTER!$D$24:$AD$252,$AE133,P$346))</f>
        <v>0</v>
      </c>
      <c r="Q133" s="20" cm="1">
        <f t="array" ref="Q133">IF($AE133=0,"",INDEX(MASTER!$D$24:$AD$252,$AE133,Q$346))</f>
        <v>0</v>
      </c>
      <c r="R133" s="20" cm="1">
        <f t="array" ref="R133">IF($AE133=0,"",INDEX(MASTER!$D$24:$AD$252,$AE133,R$346))</f>
        <v>0</v>
      </c>
      <c r="S133" s="20" cm="1">
        <f t="array" ref="S133">IF($AE133=0,"",INDEX(MASTER!$D$24:$AD$252,$AE133,S$346))</f>
        <v>0</v>
      </c>
      <c r="T133" s="20" cm="1">
        <f t="array" ref="T133">IF($AE133=0,"",INDEX(MASTER!$D$24:$AD$252,$AE133,T$346))</f>
        <v>0</v>
      </c>
      <c r="U133" s="20" cm="1">
        <f t="array" ref="U133">IF($AE133=0,"",INDEX(MASTER!$D$24:$AD$252,$AE133,U$346))</f>
        <v>0</v>
      </c>
      <c r="V133" s="20" cm="1">
        <f t="array" ref="V133">IF($AE133=0,"",INDEX(MASTER!$D$24:$AD$252,$AE133,V$346))</f>
        <v>0</v>
      </c>
      <c r="W133" s="20" cm="1">
        <f t="array" ref="W133">IF($AE133=0,"",INDEX(MASTER!$D$24:$AD$252,$AE133,W$346))</f>
        <v>0</v>
      </c>
      <c r="X133" s="20" cm="1">
        <f t="array" ref="X133">IF($AE133=0,"",INDEX(MASTER!$D$24:$AD$252,$AE133,X$346))</f>
        <v>0</v>
      </c>
      <c r="Y133" s="20" cm="1">
        <f t="array" ref="Y133">IF($AE133=0,"",INDEX(MASTER!$D$24:$AD$252,$AE133,Y$346))</f>
        <v>0</v>
      </c>
      <c r="Z133" s="20" cm="1">
        <f t="array" ref="Z133">IF($AE133=0,"",INDEX(MASTER!$D$24:$AD$252,$AE133,Z$346))</f>
        <v>0</v>
      </c>
      <c r="AE133" s="3">
        <v>90</v>
      </c>
    </row>
    <row r="134" spans="1:31" ht="12.75" customHeight="1" x14ac:dyDescent="0.2">
      <c r="A134" s="20" cm="1">
        <f t="array" ref="A134">IF($AE134=0,"",INDEX(MASTER!$D$24:$AD$252,$AE134,A$346))</f>
        <v>346</v>
      </c>
      <c r="B134" s="20" t="str" cm="1">
        <f t="array" ref="B134">IF($AE134=0,"",INDEX(MASTER!$D$24:$AD$252,$AE134,B$346))</f>
        <v>CW-6</v>
      </c>
      <c r="C134" s="20" t="str" cm="1">
        <f t="array" ref="C134">IF($AE134=0,"",INDEX(MASTER!$D$24:$AD$252,$AE134,C$346))</f>
        <v>MONROE STREET</v>
      </c>
      <c r="D134" s="169" cm="1">
        <f t="array" ref="D134">IF($AE134=0,"",INDEX(MASTER!$D$24:$AD$252,$AE134,D$346))</f>
        <v>18843</v>
      </c>
      <c r="E134" s="20" cm="1">
        <f t="array" ref="E134">IF($AE134=0,"",INDEX(MASTER!$D$24:$AD$252,$AE134,E$346))</f>
        <v>0</v>
      </c>
      <c r="F134" s="169" cm="1">
        <f t="array" ref="F134">IF($AE134=0,"",INDEX(MASTER!$D$24:$AD$252,$AE134,F$346))</f>
        <v>0</v>
      </c>
      <c r="G134" s="20" t="str" cm="1">
        <f t="array" ref="G134">IF($AE134=0,"",INDEX(MASTER!$D$24:$AD$252,$AE134,G$346))</f>
        <v>LT/RT</v>
      </c>
      <c r="H134" s="68" t="str" cm="1">
        <f t="array" ref="H134">IF($AE134=0,"",INDEX(MASTER!$D$24:$AD$252,$AE134,H$346))</f>
        <v>01/NHS/21</v>
      </c>
      <c r="I134" s="20" cm="1">
        <f t="array" ref="I134">IF($AE134=0,"",INDEX(MASTER!$D$24:$AD$252,$AE134,I$346))</f>
        <v>0</v>
      </c>
      <c r="J134" s="68" cm="1">
        <f t="array" ref="J134">IF($AE134=0,"",INDEX(MASTER!$D$24:$AD$252,$AE134,J$346))</f>
        <v>0</v>
      </c>
      <c r="K134" s="136" cm="1">
        <f t="array" ref="K134">IF($AE134=0,"",INDEX(MASTER!$D$24:$AD$252,$AE134,K$346))</f>
        <v>0</v>
      </c>
      <c r="L134" s="136" cm="1">
        <f t="array" ref="L134">IF($AE134=0,"",INDEX(MASTER!$D$24:$AD$252,$AE134,L$346))</f>
        <v>0</v>
      </c>
      <c r="M134" s="136" cm="1">
        <f t="array" ref="M134">IF($AE134=0,"",INDEX(MASTER!$D$24:$AD$252,$AE134,M$346))</f>
        <v>0</v>
      </c>
      <c r="N134" s="136" cm="1">
        <f t="array" ref="N134">IF($AE134=0,"",INDEX(MASTER!$D$24:$AD$252,$AE134,N$346))</f>
        <v>0</v>
      </c>
      <c r="O134" s="20" cm="1">
        <f t="array" ref="O134">IF($AE134=0,"",INDEX(MASTER!$D$24:$AD$252,$AE134,O$346))</f>
        <v>0</v>
      </c>
      <c r="P134" s="20" cm="1">
        <f t="array" ref="P134">IF($AE134=0,"",INDEX(MASTER!$D$24:$AD$252,$AE134,P$346))</f>
        <v>0</v>
      </c>
      <c r="Q134" s="20" cm="1">
        <f t="array" ref="Q134">IF($AE134=0,"",INDEX(MASTER!$D$24:$AD$252,$AE134,Q$346))</f>
        <v>200</v>
      </c>
      <c r="R134" s="20" cm="1">
        <f t="array" ref="R134">IF($AE134=0,"",INDEX(MASTER!$D$24:$AD$252,$AE134,R$346))</f>
        <v>0</v>
      </c>
      <c r="S134" s="20" cm="1">
        <f t="array" ref="S134">IF($AE134=0,"",INDEX(MASTER!$D$24:$AD$252,$AE134,S$346))</f>
        <v>0</v>
      </c>
      <c r="T134" s="20" cm="1">
        <f t="array" ref="T134">IF($AE134=0,"",INDEX(MASTER!$D$24:$AD$252,$AE134,T$346))</f>
        <v>0</v>
      </c>
      <c r="U134" s="20" cm="1">
        <f t="array" ref="U134">IF($AE134=0,"",INDEX(MASTER!$D$24:$AD$252,$AE134,U$346))</f>
        <v>0</v>
      </c>
      <c r="V134" s="20" cm="1">
        <f t="array" ref="V134">IF($AE134=0,"",INDEX(MASTER!$D$24:$AD$252,$AE134,V$346))</f>
        <v>0</v>
      </c>
      <c r="W134" s="20" cm="1">
        <f t="array" ref="W134">IF($AE134=0,"",INDEX(MASTER!$D$24:$AD$252,$AE134,W$346))</f>
        <v>0</v>
      </c>
      <c r="X134" s="20" cm="1">
        <f t="array" ref="X134">IF($AE134=0,"",INDEX(MASTER!$D$24:$AD$252,$AE134,X$346))</f>
        <v>0</v>
      </c>
      <c r="Y134" s="20" cm="1">
        <f t="array" ref="Y134">IF($AE134=0,"",INDEX(MASTER!$D$24:$AD$252,$AE134,Y$346))</f>
        <v>0</v>
      </c>
      <c r="Z134" s="20" cm="1">
        <f t="array" ref="Z134">IF($AE134=0,"",INDEX(MASTER!$D$24:$AD$252,$AE134,Z$346))</f>
        <v>0</v>
      </c>
      <c r="AE134" s="3">
        <v>91</v>
      </c>
    </row>
    <row r="135" spans="1:31" ht="12.75" customHeight="1" x14ac:dyDescent="0.2">
      <c r="A135" s="20" cm="1">
        <f t="array" ref="A135">IF($AE135=0,"",INDEX(MASTER!$D$24:$AD$252,$AE135,A$346))</f>
        <v>346</v>
      </c>
      <c r="B135" s="20" t="str" cm="1">
        <f t="array" ref="B135">IF($AE135=0,"",INDEX(MASTER!$D$24:$AD$252,$AE135,B$346))</f>
        <v>DW-8</v>
      </c>
      <c r="C135" s="20" t="str" cm="1">
        <f t="array" ref="C135">IF($AE135=0,"",INDEX(MASTER!$D$24:$AD$252,$AE135,C$346))</f>
        <v>MONROE STREET</v>
      </c>
      <c r="D135" s="169" cm="1">
        <f t="array" ref="D135">IF($AE135=0,"",INDEX(MASTER!$D$24:$AD$252,$AE135,D$346))</f>
        <v>18680</v>
      </c>
      <c r="E135" s="20" t="str" cm="1">
        <f t="array" ref="E135">IF($AE135=0,"",INDEX(MASTER!$D$24:$AD$252,$AE135,E$346))</f>
        <v>TO</v>
      </c>
      <c r="F135" s="169" cm="1">
        <f t="array" ref="F135">IF($AE135=0,"",INDEX(MASTER!$D$24:$AD$252,$AE135,F$346))</f>
        <v>18731</v>
      </c>
      <c r="G135" s="20" t="str" cm="1">
        <f t="array" ref="G135">IF($AE135=0,"",INDEX(MASTER!$D$24:$AD$252,$AE135,G$346))</f>
        <v>LT</v>
      </c>
      <c r="H135" s="68" t="str" cm="1">
        <f t="array" ref="H135">IF($AE135=0,"",INDEX(MASTER!$D$24:$AD$252,$AE135,H$346))</f>
        <v>01/NHS/21</v>
      </c>
      <c r="I135" s="20" cm="1">
        <f t="array" ref="I135">IF($AE135=0,"",INDEX(MASTER!$D$24:$AD$252,$AE135,I$346))</f>
        <v>0</v>
      </c>
      <c r="J135" s="68" cm="1">
        <f t="array" ref="J135">IF($AE135=0,"",INDEX(MASTER!$D$24:$AD$252,$AE135,J$346))</f>
        <v>0</v>
      </c>
      <c r="K135" s="136" cm="1">
        <f t="array" ref="K135">IF($AE135=0,"",INDEX(MASTER!$D$24:$AD$252,$AE135,K$346))</f>
        <v>0</v>
      </c>
      <c r="L135" s="136" cm="1">
        <f t="array" ref="L135">IF($AE135=0,"",INDEX(MASTER!$D$24:$AD$252,$AE135,L$346))</f>
        <v>0</v>
      </c>
      <c r="M135" s="136" cm="1">
        <f t="array" ref="M135">IF($AE135=0,"",INDEX(MASTER!$D$24:$AD$252,$AE135,M$346))</f>
        <v>0</v>
      </c>
      <c r="N135" s="136" cm="1">
        <f t="array" ref="N135">IF($AE135=0,"",INDEX(MASTER!$D$24:$AD$252,$AE135,N$346))</f>
        <v>0</v>
      </c>
      <c r="O135" s="20" cm="1">
        <f t="array" ref="O135">IF($AE135=0,"",INDEX(MASTER!$D$24:$AD$252,$AE135,O$346))</f>
        <v>0</v>
      </c>
      <c r="P135" s="20" cm="1">
        <f t="array" ref="P135">IF($AE135=0,"",INDEX(MASTER!$D$24:$AD$252,$AE135,P$346))</f>
        <v>0</v>
      </c>
      <c r="Q135" s="20" cm="1">
        <f t="array" ref="Q135">IF($AE135=0,"",INDEX(MASTER!$D$24:$AD$252,$AE135,Q$346))</f>
        <v>0</v>
      </c>
      <c r="R135" s="20" cm="1">
        <f t="array" ref="R135">IF($AE135=0,"",INDEX(MASTER!$D$24:$AD$252,$AE135,R$346))</f>
        <v>0</v>
      </c>
      <c r="S135" s="20" cm="1">
        <f t="array" ref="S135">IF($AE135=0,"",INDEX(MASTER!$D$24:$AD$252,$AE135,S$346))</f>
        <v>0</v>
      </c>
      <c r="T135" s="20" cm="1">
        <f t="array" ref="T135">IF($AE135=0,"",INDEX(MASTER!$D$24:$AD$252,$AE135,T$346))</f>
        <v>0</v>
      </c>
      <c r="U135" s="20" cm="1">
        <f t="array" ref="U135">IF($AE135=0,"",INDEX(MASTER!$D$24:$AD$252,$AE135,U$346))</f>
        <v>0</v>
      </c>
      <c r="V135" s="20" cm="1">
        <f t="array" ref="V135">IF($AE135=0,"",INDEX(MASTER!$D$24:$AD$252,$AE135,V$346))</f>
        <v>66</v>
      </c>
      <c r="W135" s="20" cm="1">
        <f t="array" ref="W135">IF($AE135=0,"",INDEX(MASTER!$D$24:$AD$252,$AE135,W$346))</f>
        <v>0</v>
      </c>
      <c r="X135" s="20" cm="1">
        <f t="array" ref="X135">IF($AE135=0,"",INDEX(MASTER!$D$24:$AD$252,$AE135,X$346))</f>
        <v>0</v>
      </c>
      <c r="Y135" s="20" cm="1">
        <f t="array" ref="Y135">IF($AE135=0,"",INDEX(MASTER!$D$24:$AD$252,$AE135,Y$346))</f>
        <v>0</v>
      </c>
      <c r="Z135" s="20" cm="1">
        <f t="array" ref="Z135">IF($AE135=0,"",INDEX(MASTER!$D$24:$AD$252,$AE135,Z$346))</f>
        <v>0</v>
      </c>
      <c r="AE135" s="3">
        <v>92</v>
      </c>
    </row>
    <row r="136" spans="1:31" ht="12.75" customHeight="1" x14ac:dyDescent="0.2">
      <c r="A136" s="20" cm="1">
        <f t="array" ref="A136">IF($AE136=0,"",INDEX(MASTER!$D$24:$AD$252,$AE136,A$346))</f>
        <v>346</v>
      </c>
      <c r="B136" s="20" t="str" cm="1">
        <f t="array" ref="B136">IF($AE136=0,"",INDEX(MASTER!$D$24:$AD$252,$AE136,B$346))</f>
        <v>DW-9</v>
      </c>
      <c r="C136" s="20" t="str" cm="1">
        <f t="array" ref="C136">IF($AE136=0,"",INDEX(MASTER!$D$24:$AD$252,$AE136,C$346))</f>
        <v>MONROE STREET</v>
      </c>
      <c r="D136" s="169" cm="1">
        <f t="array" ref="D136">IF($AE136=0,"",INDEX(MASTER!$D$24:$AD$252,$AE136,D$346))</f>
        <v>18680</v>
      </c>
      <c r="E136" s="20" t="str" cm="1">
        <f t="array" ref="E136">IF($AE136=0,"",INDEX(MASTER!$D$24:$AD$252,$AE136,E$346))</f>
        <v>TO</v>
      </c>
      <c r="F136" s="169" cm="1">
        <f t="array" ref="F136">IF($AE136=0,"",INDEX(MASTER!$D$24:$AD$252,$AE136,F$346))</f>
        <v>18852</v>
      </c>
      <c r="G136" s="20" t="str" cm="1">
        <f t="array" ref="G136">IF($AE136=0,"",INDEX(MASTER!$D$24:$AD$252,$AE136,G$346))</f>
        <v>LT</v>
      </c>
      <c r="H136" s="68" t="str" cm="1">
        <f t="array" ref="H136">IF($AE136=0,"",INDEX(MASTER!$D$24:$AD$252,$AE136,H$346))</f>
        <v>01/NHS/21</v>
      </c>
      <c r="I136" s="20" cm="1">
        <f t="array" ref="I136">IF($AE136=0,"",INDEX(MASTER!$D$24:$AD$252,$AE136,I$346))</f>
        <v>0</v>
      </c>
      <c r="J136" s="68" cm="1">
        <f t="array" ref="J136">IF($AE136=0,"",INDEX(MASTER!$D$24:$AD$252,$AE136,J$346))</f>
        <v>0</v>
      </c>
      <c r="K136" s="136" cm="1">
        <f t="array" ref="K136">IF($AE136=0,"",INDEX(MASTER!$D$24:$AD$252,$AE136,K$346))</f>
        <v>0</v>
      </c>
      <c r="L136" s="136" cm="1">
        <f t="array" ref="L136">IF($AE136=0,"",INDEX(MASTER!$D$24:$AD$252,$AE136,L$346))</f>
        <v>0</v>
      </c>
      <c r="M136" s="136" cm="1">
        <f t="array" ref="M136">IF($AE136=0,"",INDEX(MASTER!$D$24:$AD$252,$AE136,M$346))</f>
        <v>0</v>
      </c>
      <c r="N136" s="136" cm="1">
        <f t="array" ref="N136">IF($AE136=0,"",INDEX(MASTER!$D$24:$AD$252,$AE136,N$346))</f>
        <v>0</v>
      </c>
      <c r="O136" s="20" cm="1">
        <f t="array" ref="O136">IF($AE136=0,"",INDEX(MASTER!$D$24:$AD$252,$AE136,O$346))</f>
        <v>0</v>
      </c>
      <c r="P136" s="20" cm="1">
        <f t="array" ref="P136">IF($AE136=0,"",INDEX(MASTER!$D$24:$AD$252,$AE136,P$346))</f>
        <v>0</v>
      </c>
      <c r="Q136" s="20" cm="1">
        <f t="array" ref="Q136">IF($AE136=0,"",INDEX(MASTER!$D$24:$AD$252,$AE136,Q$346))</f>
        <v>0</v>
      </c>
      <c r="R136" s="20" cm="1">
        <f t="array" ref="R136">IF($AE136=0,"",INDEX(MASTER!$D$24:$AD$252,$AE136,R$346))</f>
        <v>0</v>
      </c>
      <c r="S136" s="20" cm="1">
        <f t="array" ref="S136">IF($AE136=0,"",INDEX(MASTER!$D$24:$AD$252,$AE136,S$346))</f>
        <v>0</v>
      </c>
      <c r="T136" s="20" cm="1">
        <f t="array" ref="T136">IF($AE136=0,"",INDEX(MASTER!$D$24:$AD$252,$AE136,T$346))</f>
        <v>0</v>
      </c>
      <c r="U136" s="20" cm="1">
        <f t="array" ref="U136">IF($AE136=0,"",INDEX(MASTER!$D$24:$AD$252,$AE136,U$346))</f>
        <v>0</v>
      </c>
      <c r="V136" s="20" cm="1">
        <f t="array" ref="V136">IF($AE136=0,"",INDEX(MASTER!$D$24:$AD$252,$AE136,V$346))</f>
        <v>160</v>
      </c>
      <c r="W136" s="20" cm="1">
        <f t="array" ref="W136">IF($AE136=0,"",INDEX(MASTER!$D$24:$AD$252,$AE136,W$346))</f>
        <v>0</v>
      </c>
      <c r="X136" s="20" cm="1">
        <f t="array" ref="X136">IF($AE136=0,"",INDEX(MASTER!$D$24:$AD$252,$AE136,X$346))</f>
        <v>0</v>
      </c>
      <c r="Y136" s="20" cm="1">
        <f t="array" ref="Y136">IF($AE136=0,"",INDEX(MASTER!$D$24:$AD$252,$AE136,Y$346))</f>
        <v>0</v>
      </c>
      <c r="Z136" s="20" cm="1">
        <f t="array" ref="Z136">IF($AE136=0,"",INDEX(MASTER!$D$24:$AD$252,$AE136,Z$346))</f>
        <v>0</v>
      </c>
      <c r="AE136" s="3">
        <v>93</v>
      </c>
    </row>
    <row r="137" spans="1:31" ht="12.75" customHeight="1" x14ac:dyDescent="0.2">
      <c r="A137" s="20" cm="1">
        <f t="array" ref="A137">IF($AE137=0,"",INDEX(MASTER!$D$24:$AD$252,$AE137,A$346))</f>
        <v>346</v>
      </c>
      <c r="B137" s="20" t="str" cm="1">
        <f t="array" ref="B137">IF($AE137=0,"",INDEX(MASTER!$D$24:$AD$252,$AE137,B$346))</f>
        <v>DW-10</v>
      </c>
      <c r="C137" s="20" t="str" cm="1">
        <f t="array" ref="C137">IF($AE137=0,"",INDEX(MASTER!$D$24:$AD$252,$AE137,C$346))</f>
        <v>MONROE STREET</v>
      </c>
      <c r="D137" s="169" cm="1">
        <f t="array" ref="D137">IF($AE137=0,"",INDEX(MASTER!$D$24:$AD$252,$AE137,D$346))</f>
        <v>18680</v>
      </c>
      <c r="E137" s="20" t="str" cm="1">
        <f t="array" ref="E137">IF($AE137=0,"",INDEX(MASTER!$D$24:$AD$252,$AE137,E$346))</f>
        <v>TO</v>
      </c>
      <c r="F137" s="169" cm="1">
        <f t="array" ref="F137">IF($AE137=0,"",INDEX(MASTER!$D$24:$AD$252,$AE137,F$346))</f>
        <v>18767</v>
      </c>
      <c r="G137" s="20" t="str" cm="1">
        <f t="array" ref="G137">IF($AE137=0,"",INDEX(MASTER!$D$24:$AD$252,$AE137,G$346))</f>
        <v>LT/RT</v>
      </c>
      <c r="H137" s="68" t="str" cm="1">
        <f t="array" ref="H137">IF($AE137=0,"",INDEX(MASTER!$D$24:$AD$252,$AE137,H$346))</f>
        <v>01/NHS/21</v>
      </c>
      <c r="I137" s="20" cm="1">
        <f t="array" ref="I137">IF($AE137=0,"",INDEX(MASTER!$D$24:$AD$252,$AE137,I$346))</f>
        <v>0</v>
      </c>
      <c r="J137" s="68" cm="1">
        <f t="array" ref="J137">IF($AE137=0,"",INDEX(MASTER!$D$24:$AD$252,$AE137,J$346))</f>
        <v>0</v>
      </c>
      <c r="K137" s="136" cm="1">
        <f t="array" ref="K137">IF($AE137=0,"",INDEX(MASTER!$D$24:$AD$252,$AE137,K$346))</f>
        <v>0</v>
      </c>
      <c r="L137" s="136" cm="1">
        <f t="array" ref="L137">IF($AE137=0,"",INDEX(MASTER!$D$24:$AD$252,$AE137,L$346))</f>
        <v>0</v>
      </c>
      <c r="M137" s="136" cm="1">
        <f t="array" ref="M137">IF($AE137=0,"",INDEX(MASTER!$D$24:$AD$252,$AE137,M$346))</f>
        <v>0</v>
      </c>
      <c r="N137" s="136" cm="1">
        <f t="array" ref="N137">IF($AE137=0,"",INDEX(MASTER!$D$24:$AD$252,$AE137,N$346))</f>
        <v>0</v>
      </c>
      <c r="O137" s="20" cm="1">
        <f t="array" ref="O137">IF($AE137=0,"",INDEX(MASTER!$D$24:$AD$252,$AE137,O$346))</f>
        <v>0</v>
      </c>
      <c r="P137" s="20" cm="1">
        <f t="array" ref="P137">IF($AE137=0,"",INDEX(MASTER!$D$24:$AD$252,$AE137,P$346))</f>
        <v>0</v>
      </c>
      <c r="Q137" s="20" cm="1">
        <f t="array" ref="Q137">IF($AE137=0,"",INDEX(MASTER!$D$24:$AD$252,$AE137,Q$346))</f>
        <v>0</v>
      </c>
      <c r="R137" s="20" cm="1">
        <f t="array" ref="R137">IF($AE137=0,"",INDEX(MASTER!$D$24:$AD$252,$AE137,R$346))</f>
        <v>0</v>
      </c>
      <c r="S137" s="20" cm="1">
        <f t="array" ref="S137">IF($AE137=0,"",INDEX(MASTER!$D$24:$AD$252,$AE137,S$346))</f>
        <v>0</v>
      </c>
      <c r="T137" s="20" cm="1">
        <f t="array" ref="T137">IF($AE137=0,"",INDEX(MASTER!$D$24:$AD$252,$AE137,T$346))</f>
        <v>0</v>
      </c>
      <c r="U137" s="20" cm="1">
        <f t="array" ref="U137">IF($AE137=0,"",INDEX(MASTER!$D$24:$AD$252,$AE137,U$346))</f>
        <v>0</v>
      </c>
      <c r="V137" s="20" cm="1">
        <f t="array" ref="V137">IF($AE137=0,"",INDEX(MASTER!$D$24:$AD$252,$AE137,V$346))</f>
        <v>140</v>
      </c>
      <c r="W137" s="20" cm="1">
        <f t="array" ref="W137">IF($AE137=0,"",INDEX(MASTER!$D$24:$AD$252,$AE137,W$346))</f>
        <v>0</v>
      </c>
      <c r="X137" s="20" cm="1">
        <f t="array" ref="X137">IF($AE137=0,"",INDEX(MASTER!$D$24:$AD$252,$AE137,X$346))</f>
        <v>0</v>
      </c>
      <c r="Y137" s="20" cm="1">
        <f t="array" ref="Y137">IF($AE137=0,"",INDEX(MASTER!$D$24:$AD$252,$AE137,Y$346))</f>
        <v>0</v>
      </c>
      <c r="Z137" s="20" cm="1">
        <f t="array" ref="Z137">IF($AE137=0,"",INDEX(MASTER!$D$24:$AD$252,$AE137,Z$346))</f>
        <v>0</v>
      </c>
      <c r="AE137" s="3">
        <v>94</v>
      </c>
    </row>
    <row r="138" spans="1:31" ht="12.75" customHeight="1" x14ac:dyDescent="0.2">
      <c r="A138" s="20" cm="1">
        <f t="array" ref="A138">IF($AE138=0,"",INDEX(MASTER!$D$24:$AD$252,$AE138,A$346))</f>
        <v>346</v>
      </c>
      <c r="B138" s="20" t="str" cm="1">
        <f t="array" ref="B138">IF($AE138=0,"",INDEX(MASTER!$D$24:$AD$252,$AE138,B$346))</f>
        <v>DW-11</v>
      </c>
      <c r="C138" s="20" t="str" cm="1">
        <f t="array" ref="C138">IF($AE138=0,"",INDEX(MASTER!$D$24:$AD$252,$AE138,C$346))</f>
        <v>MONROE STREET</v>
      </c>
      <c r="D138" s="169" cm="1">
        <f t="array" ref="D138">IF($AE138=0,"",INDEX(MASTER!$D$24:$AD$252,$AE138,D$346))</f>
        <v>18680</v>
      </c>
      <c r="E138" s="20" t="str" cm="1">
        <f t="array" ref="E138">IF($AE138=0,"",INDEX(MASTER!$D$24:$AD$252,$AE138,E$346))</f>
        <v>TO</v>
      </c>
      <c r="F138" s="169" cm="1">
        <f t="array" ref="F138">IF($AE138=0,"",INDEX(MASTER!$D$24:$AD$252,$AE138,F$346))</f>
        <v>18796</v>
      </c>
      <c r="G138" s="20" t="str" cm="1">
        <f t="array" ref="G138">IF($AE138=0,"",INDEX(MASTER!$D$24:$AD$252,$AE138,G$346))</f>
        <v>LT/RT</v>
      </c>
      <c r="H138" s="68" t="str" cm="1">
        <f t="array" ref="H138">IF($AE138=0,"",INDEX(MASTER!$D$24:$AD$252,$AE138,H$346))</f>
        <v>01/NHS/21</v>
      </c>
      <c r="I138" s="20" cm="1">
        <f t="array" ref="I138">IF($AE138=0,"",INDEX(MASTER!$D$24:$AD$252,$AE138,I$346))</f>
        <v>0</v>
      </c>
      <c r="J138" s="68" cm="1">
        <f t="array" ref="J138">IF($AE138=0,"",INDEX(MASTER!$D$24:$AD$252,$AE138,J$346))</f>
        <v>0</v>
      </c>
      <c r="K138" s="136" cm="1">
        <f t="array" ref="K138">IF($AE138=0,"",INDEX(MASTER!$D$24:$AD$252,$AE138,K$346))</f>
        <v>0</v>
      </c>
      <c r="L138" s="136" cm="1">
        <f t="array" ref="L138">IF($AE138=0,"",INDEX(MASTER!$D$24:$AD$252,$AE138,L$346))</f>
        <v>0</v>
      </c>
      <c r="M138" s="136" cm="1">
        <f t="array" ref="M138">IF($AE138=0,"",INDEX(MASTER!$D$24:$AD$252,$AE138,M$346))</f>
        <v>0</v>
      </c>
      <c r="N138" s="136" cm="1">
        <f t="array" ref="N138">IF($AE138=0,"",INDEX(MASTER!$D$24:$AD$252,$AE138,N$346))</f>
        <v>0</v>
      </c>
      <c r="O138" s="20" cm="1">
        <f t="array" ref="O138">IF($AE138=0,"",INDEX(MASTER!$D$24:$AD$252,$AE138,O$346))</f>
        <v>0</v>
      </c>
      <c r="P138" s="20" cm="1">
        <f t="array" ref="P138">IF($AE138=0,"",INDEX(MASTER!$D$24:$AD$252,$AE138,P$346))</f>
        <v>0</v>
      </c>
      <c r="Q138" s="20" cm="1">
        <f t="array" ref="Q138">IF($AE138=0,"",INDEX(MASTER!$D$24:$AD$252,$AE138,Q$346))</f>
        <v>0</v>
      </c>
      <c r="R138" s="20" cm="1">
        <f t="array" ref="R138">IF($AE138=0,"",INDEX(MASTER!$D$24:$AD$252,$AE138,R$346))</f>
        <v>0</v>
      </c>
      <c r="S138" s="20" cm="1">
        <f t="array" ref="S138">IF($AE138=0,"",INDEX(MASTER!$D$24:$AD$252,$AE138,S$346))</f>
        <v>0</v>
      </c>
      <c r="T138" s="20" cm="1">
        <f t="array" ref="T138">IF($AE138=0,"",INDEX(MASTER!$D$24:$AD$252,$AE138,T$346))</f>
        <v>0</v>
      </c>
      <c r="U138" s="20" cm="1">
        <f t="array" ref="U138">IF($AE138=0,"",INDEX(MASTER!$D$24:$AD$252,$AE138,U$346))</f>
        <v>0</v>
      </c>
      <c r="V138" s="20" cm="1">
        <f t="array" ref="V138">IF($AE138=0,"",INDEX(MASTER!$D$24:$AD$252,$AE138,V$346))</f>
        <v>139</v>
      </c>
      <c r="W138" s="20" cm="1">
        <f t="array" ref="W138">IF($AE138=0,"",INDEX(MASTER!$D$24:$AD$252,$AE138,W$346))</f>
        <v>0</v>
      </c>
      <c r="X138" s="20" cm="1">
        <f t="array" ref="X138">IF($AE138=0,"",INDEX(MASTER!$D$24:$AD$252,$AE138,X$346))</f>
        <v>0</v>
      </c>
      <c r="Y138" s="20" cm="1">
        <f t="array" ref="Y138">IF($AE138=0,"",INDEX(MASTER!$D$24:$AD$252,$AE138,Y$346))</f>
        <v>0</v>
      </c>
      <c r="Z138" s="20" cm="1">
        <f t="array" ref="Z138">IF($AE138=0,"",INDEX(MASTER!$D$24:$AD$252,$AE138,Z$346))</f>
        <v>0</v>
      </c>
      <c r="AE138" s="3">
        <v>95</v>
      </c>
    </row>
    <row r="139" spans="1:31" ht="12.75" customHeight="1" x14ac:dyDescent="0.2">
      <c r="A139" s="20" cm="1">
        <f t="array" ref="A139">IF($AE139=0,"",INDEX(MASTER!$D$24:$AD$252,$AE139,A$346))</f>
        <v>346</v>
      </c>
      <c r="B139" s="20" t="str" cm="1">
        <f t="array" ref="B139">IF($AE139=0,"",INDEX(MASTER!$D$24:$AD$252,$AE139,B$346))</f>
        <v>DW-12</v>
      </c>
      <c r="C139" s="20" t="str" cm="1">
        <f t="array" ref="C139">IF($AE139=0,"",INDEX(MASTER!$D$24:$AD$252,$AE139,C$346))</f>
        <v>MONROE STREET</v>
      </c>
      <c r="D139" s="169" cm="1">
        <f t="array" ref="D139">IF($AE139=0,"",INDEX(MASTER!$D$24:$AD$252,$AE139,D$346))</f>
        <v>18680</v>
      </c>
      <c r="E139" s="20" t="str" cm="1">
        <f t="array" ref="E139">IF($AE139=0,"",INDEX(MASTER!$D$24:$AD$252,$AE139,E$346))</f>
        <v>TO</v>
      </c>
      <c r="F139" s="169" cm="1">
        <f t="array" ref="F139">IF($AE139=0,"",INDEX(MASTER!$D$24:$AD$252,$AE139,F$346))</f>
        <v>18852</v>
      </c>
      <c r="G139" s="20" t="str" cm="1">
        <f t="array" ref="G139">IF($AE139=0,"",INDEX(MASTER!$D$24:$AD$252,$AE139,G$346))</f>
        <v>RT</v>
      </c>
      <c r="H139" s="68" t="str" cm="1">
        <f t="array" ref="H139">IF($AE139=0,"",INDEX(MASTER!$D$24:$AD$252,$AE139,H$346))</f>
        <v>01/NHS/21</v>
      </c>
      <c r="I139" s="20" cm="1">
        <f t="array" ref="I139">IF($AE139=0,"",INDEX(MASTER!$D$24:$AD$252,$AE139,I$346))</f>
        <v>0</v>
      </c>
      <c r="J139" s="68" cm="1">
        <f t="array" ref="J139">IF($AE139=0,"",INDEX(MASTER!$D$24:$AD$252,$AE139,J$346))</f>
        <v>0</v>
      </c>
      <c r="K139" s="136" cm="1">
        <f t="array" ref="K139">IF($AE139=0,"",INDEX(MASTER!$D$24:$AD$252,$AE139,K$346))</f>
        <v>0</v>
      </c>
      <c r="L139" s="136" cm="1">
        <f t="array" ref="L139">IF($AE139=0,"",INDEX(MASTER!$D$24:$AD$252,$AE139,L$346))</f>
        <v>0</v>
      </c>
      <c r="M139" s="136" cm="1">
        <f t="array" ref="M139">IF($AE139=0,"",INDEX(MASTER!$D$24:$AD$252,$AE139,M$346))</f>
        <v>0</v>
      </c>
      <c r="N139" s="136" cm="1">
        <f t="array" ref="N139">IF($AE139=0,"",INDEX(MASTER!$D$24:$AD$252,$AE139,N$346))</f>
        <v>0</v>
      </c>
      <c r="O139" s="20" cm="1">
        <f t="array" ref="O139">IF($AE139=0,"",INDEX(MASTER!$D$24:$AD$252,$AE139,O$346))</f>
        <v>0</v>
      </c>
      <c r="P139" s="20" cm="1">
        <f t="array" ref="P139">IF($AE139=0,"",INDEX(MASTER!$D$24:$AD$252,$AE139,P$346))</f>
        <v>0</v>
      </c>
      <c r="Q139" s="20" cm="1">
        <f t="array" ref="Q139">IF($AE139=0,"",INDEX(MASTER!$D$24:$AD$252,$AE139,Q$346))</f>
        <v>0</v>
      </c>
      <c r="R139" s="20" cm="1">
        <f t="array" ref="R139">IF($AE139=0,"",INDEX(MASTER!$D$24:$AD$252,$AE139,R$346))</f>
        <v>0</v>
      </c>
      <c r="S139" s="20" cm="1">
        <f t="array" ref="S139">IF($AE139=0,"",INDEX(MASTER!$D$24:$AD$252,$AE139,S$346))</f>
        <v>0</v>
      </c>
      <c r="T139" s="20" cm="1">
        <f t="array" ref="T139">IF($AE139=0,"",INDEX(MASTER!$D$24:$AD$252,$AE139,T$346))</f>
        <v>0</v>
      </c>
      <c r="U139" s="20" cm="1">
        <f t="array" ref="U139">IF($AE139=0,"",INDEX(MASTER!$D$24:$AD$252,$AE139,U$346))</f>
        <v>0</v>
      </c>
      <c r="V139" s="20" cm="1">
        <f t="array" ref="V139">IF($AE139=0,"",INDEX(MASTER!$D$24:$AD$252,$AE139,V$346))</f>
        <v>151</v>
      </c>
      <c r="W139" s="20" cm="1">
        <f t="array" ref="W139">IF($AE139=0,"",INDEX(MASTER!$D$24:$AD$252,$AE139,W$346))</f>
        <v>0</v>
      </c>
      <c r="X139" s="20" cm="1">
        <f t="array" ref="X139">IF($AE139=0,"",INDEX(MASTER!$D$24:$AD$252,$AE139,X$346))</f>
        <v>0</v>
      </c>
      <c r="Y139" s="20" cm="1">
        <f t="array" ref="Y139">IF($AE139=0,"",INDEX(MASTER!$D$24:$AD$252,$AE139,Y$346))</f>
        <v>0</v>
      </c>
      <c r="Z139" s="20" cm="1">
        <f t="array" ref="Z139">IF($AE139=0,"",INDEX(MASTER!$D$24:$AD$252,$AE139,Z$346))</f>
        <v>0</v>
      </c>
      <c r="AE139" s="3">
        <v>96</v>
      </c>
    </row>
    <row r="140" spans="1:31" ht="12.75" customHeight="1" x14ac:dyDescent="0.2">
      <c r="A140" s="20" cm="1">
        <f t="array" ref="A140">IF($AE140=0,"",INDEX(MASTER!$D$24:$AD$252,$AE140,A$346))</f>
        <v>346</v>
      </c>
      <c r="B140" s="20" t="str" cm="1">
        <f t="array" ref="B140">IF($AE140=0,"",INDEX(MASTER!$D$24:$AD$252,$AE140,B$346))</f>
        <v>DW-13</v>
      </c>
      <c r="C140" s="20" t="str" cm="1">
        <f t="array" ref="C140">IF($AE140=0,"",INDEX(MASTER!$D$24:$AD$252,$AE140,C$346))</f>
        <v>MONROE STREET</v>
      </c>
      <c r="D140" s="169" cm="1">
        <f t="array" ref="D140">IF($AE140=0,"",INDEX(MASTER!$D$24:$AD$252,$AE140,D$346))</f>
        <v>18794</v>
      </c>
      <c r="E140" s="20" t="str" cm="1">
        <f t="array" ref="E140">IF($AE140=0,"",INDEX(MASTER!$D$24:$AD$252,$AE140,E$346))</f>
        <v>TO</v>
      </c>
      <c r="F140" s="169" cm="1">
        <f t="array" ref="F140">IF($AE140=0,"",INDEX(MASTER!$D$24:$AD$252,$AE140,F$346))</f>
        <v>18796</v>
      </c>
      <c r="G140" s="20" t="str" cm="1">
        <f t="array" ref="G140">IF($AE140=0,"",INDEX(MASTER!$D$24:$AD$252,$AE140,G$346))</f>
        <v>LT/RT</v>
      </c>
      <c r="H140" s="68" t="str" cm="1">
        <f t="array" ref="H140">IF($AE140=0,"",INDEX(MASTER!$D$24:$AD$252,$AE140,H$346))</f>
        <v>01/NHS/21</v>
      </c>
      <c r="I140" s="20" cm="1">
        <f t="array" ref="I140">IF($AE140=0,"",INDEX(MASTER!$D$24:$AD$252,$AE140,I$346))</f>
        <v>0</v>
      </c>
      <c r="J140" s="68" cm="1">
        <f t="array" ref="J140">IF($AE140=0,"",INDEX(MASTER!$D$24:$AD$252,$AE140,J$346))</f>
        <v>0</v>
      </c>
      <c r="K140" s="136" cm="1">
        <f t="array" ref="K140">IF($AE140=0,"",INDEX(MASTER!$D$24:$AD$252,$AE140,K$346))</f>
        <v>0</v>
      </c>
      <c r="L140" s="136" cm="1">
        <f t="array" ref="L140">IF($AE140=0,"",INDEX(MASTER!$D$24:$AD$252,$AE140,L$346))</f>
        <v>0</v>
      </c>
      <c r="M140" s="136" cm="1">
        <f t="array" ref="M140">IF($AE140=0,"",INDEX(MASTER!$D$24:$AD$252,$AE140,M$346))</f>
        <v>0</v>
      </c>
      <c r="N140" s="136" cm="1">
        <f t="array" ref="N140">IF($AE140=0,"",INDEX(MASTER!$D$24:$AD$252,$AE140,N$346))</f>
        <v>0</v>
      </c>
      <c r="O140" s="20" cm="1">
        <f t="array" ref="O140">IF($AE140=0,"",INDEX(MASTER!$D$24:$AD$252,$AE140,O$346))</f>
        <v>0</v>
      </c>
      <c r="P140" s="20" cm="1">
        <f t="array" ref="P140">IF($AE140=0,"",INDEX(MASTER!$D$24:$AD$252,$AE140,P$346))</f>
        <v>0</v>
      </c>
      <c r="Q140" s="20" cm="1">
        <f t="array" ref="Q140">IF($AE140=0,"",INDEX(MASTER!$D$24:$AD$252,$AE140,Q$346))</f>
        <v>0</v>
      </c>
      <c r="R140" s="20" cm="1">
        <f t="array" ref="R140">IF($AE140=0,"",INDEX(MASTER!$D$24:$AD$252,$AE140,R$346))</f>
        <v>0</v>
      </c>
      <c r="S140" s="20" cm="1">
        <f t="array" ref="S140">IF($AE140=0,"",INDEX(MASTER!$D$24:$AD$252,$AE140,S$346))</f>
        <v>0</v>
      </c>
      <c r="T140" s="20" cm="1">
        <f t="array" ref="T140">IF($AE140=0,"",INDEX(MASTER!$D$24:$AD$252,$AE140,T$346))</f>
        <v>0</v>
      </c>
      <c r="U140" s="20" cm="1">
        <f t="array" ref="U140">IF($AE140=0,"",INDEX(MASTER!$D$24:$AD$252,$AE140,U$346))</f>
        <v>0</v>
      </c>
      <c r="V140" s="20" cm="1">
        <f t="array" ref="V140">IF($AE140=0,"",INDEX(MASTER!$D$24:$AD$252,$AE140,V$346))</f>
        <v>127</v>
      </c>
      <c r="W140" s="20" cm="1">
        <f t="array" ref="W140">IF($AE140=0,"",INDEX(MASTER!$D$24:$AD$252,$AE140,W$346))</f>
        <v>0</v>
      </c>
      <c r="X140" s="20" cm="1">
        <f t="array" ref="X140">IF($AE140=0,"",INDEX(MASTER!$D$24:$AD$252,$AE140,X$346))</f>
        <v>0</v>
      </c>
      <c r="Y140" s="20" cm="1">
        <f t="array" ref="Y140">IF($AE140=0,"",INDEX(MASTER!$D$24:$AD$252,$AE140,Y$346))</f>
        <v>0</v>
      </c>
      <c r="Z140" s="20" cm="1">
        <f t="array" ref="Z140">IF($AE140=0,"",INDEX(MASTER!$D$24:$AD$252,$AE140,Z$346))</f>
        <v>0</v>
      </c>
      <c r="AE140" s="3">
        <v>97</v>
      </c>
    </row>
    <row r="141" spans="1:31" ht="12.75" customHeight="1" x14ac:dyDescent="0.2">
      <c r="A141" s="20" cm="1">
        <f t="array" ref="A141">IF($AE141=0,"",INDEX(MASTER!$D$24:$AD$252,$AE141,A$346))</f>
        <v>346</v>
      </c>
      <c r="B141" s="20" t="str" cm="1">
        <f t="array" ref="B141">IF($AE141=0,"",INDEX(MASTER!$D$24:$AD$252,$AE141,B$346))</f>
        <v>ELW-9</v>
      </c>
      <c r="C141" s="20" t="str" cm="1">
        <f t="array" ref="C141">IF($AE141=0,"",INDEX(MASTER!$D$24:$AD$252,$AE141,C$346))</f>
        <v>MONROE STREET</v>
      </c>
      <c r="D141" s="169" cm="1">
        <f t="array" ref="D141">IF($AE141=0,"",INDEX(MASTER!$D$24:$AD$252,$AE141,D$346))</f>
        <v>18810</v>
      </c>
      <c r="E141" s="20" t="str" cm="1">
        <f t="array" ref="E141">IF($AE141=0,"",INDEX(MASTER!$D$24:$AD$252,$AE141,E$346))</f>
        <v>TO</v>
      </c>
      <c r="F141" s="169" cm="1">
        <f t="array" ref="F141">IF($AE141=0,"",INDEX(MASTER!$D$24:$AD$252,$AE141,F$346))</f>
        <v>19809</v>
      </c>
      <c r="G141" s="20" t="str" cm="1">
        <f t="array" ref="G141">IF($AE141=0,"",INDEX(MASTER!$D$24:$AD$252,$AE141,G$346))</f>
        <v>LT</v>
      </c>
      <c r="H141" s="68" t="str" cm="1">
        <f t="array" ref="H141">IF($AE141=0,"",INDEX(MASTER!$D$24:$AD$252,$AE141,H$346))</f>
        <v>01/NHS/21</v>
      </c>
      <c r="I141" s="20" cm="1">
        <f t="array" ref="I141">IF($AE141=0,"",INDEX(MASTER!$D$24:$AD$252,$AE141,I$346))</f>
        <v>0</v>
      </c>
      <c r="J141" s="68" cm="1">
        <f t="array" ref="J141">IF($AE141=0,"",INDEX(MASTER!$D$24:$AD$252,$AE141,J$346))</f>
        <v>0</v>
      </c>
      <c r="K141" s="136" cm="1">
        <f t="array" ref="K141">IF($AE141=0,"",INDEX(MASTER!$D$24:$AD$252,$AE141,K$346))</f>
        <v>0.2</v>
      </c>
      <c r="L141" s="136" cm="1">
        <f t="array" ref="L141">IF($AE141=0,"",INDEX(MASTER!$D$24:$AD$252,$AE141,L$346))</f>
        <v>0</v>
      </c>
      <c r="M141" s="136" cm="1">
        <f t="array" ref="M141">IF($AE141=0,"",INDEX(MASTER!$D$24:$AD$252,$AE141,M$346))</f>
        <v>0</v>
      </c>
      <c r="N141" s="136" cm="1">
        <f t="array" ref="N141">IF($AE141=0,"",INDEX(MASTER!$D$24:$AD$252,$AE141,N$346))</f>
        <v>0</v>
      </c>
      <c r="O141" s="20" cm="1">
        <f t="array" ref="O141">IF($AE141=0,"",INDEX(MASTER!$D$24:$AD$252,$AE141,O$346))</f>
        <v>0</v>
      </c>
      <c r="P141" s="20" cm="1">
        <f t="array" ref="P141">IF($AE141=0,"",INDEX(MASTER!$D$24:$AD$252,$AE141,P$346))</f>
        <v>0</v>
      </c>
      <c r="Q141" s="20" cm="1">
        <f t="array" ref="Q141">IF($AE141=0,"",INDEX(MASTER!$D$24:$AD$252,$AE141,Q$346))</f>
        <v>0</v>
      </c>
      <c r="R141" s="20" cm="1">
        <f t="array" ref="R141">IF($AE141=0,"",INDEX(MASTER!$D$24:$AD$252,$AE141,R$346))</f>
        <v>0</v>
      </c>
      <c r="S141" s="20" cm="1">
        <f t="array" ref="S141">IF($AE141=0,"",INDEX(MASTER!$D$24:$AD$252,$AE141,S$346))</f>
        <v>0</v>
      </c>
      <c r="T141" s="20" cm="1">
        <f t="array" ref="T141">IF($AE141=0,"",INDEX(MASTER!$D$24:$AD$252,$AE141,T$346))</f>
        <v>0</v>
      </c>
      <c r="U141" s="20" cm="1">
        <f t="array" ref="U141">IF($AE141=0,"",INDEX(MASTER!$D$24:$AD$252,$AE141,U$346))</f>
        <v>0</v>
      </c>
      <c r="V141" s="20" cm="1">
        <f t="array" ref="V141">IF($AE141=0,"",INDEX(MASTER!$D$24:$AD$252,$AE141,V$346))</f>
        <v>0</v>
      </c>
      <c r="W141" s="20" cm="1">
        <f t="array" ref="W141">IF($AE141=0,"",INDEX(MASTER!$D$24:$AD$252,$AE141,W$346))</f>
        <v>0</v>
      </c>
      <c r="X141" s="20" cm="1">
        <f t="array" ref="X141">IF($AE141=0,"",INDEX(MASTER!$D$24:$AD$252,$AE141,X$346))</f>
        <v>0</v>
      </c>
      <c r="Y141" s="20" cm="1">
        <f t="array" ref="Y141">IF($AE141=0,"",INDEX(MASTER!$D$24:$AD$252,$AE141,Y$346))</f>
        <v>0</v>
      </c>
      <c r="Z141" s="20" cm="1">
        <f t="array" ref="Z141">IF($AE141=0,"",INDEX(MASTER!$D$24:$AD$252,$AE141,Z$346))</f>
        <v>0</v>
      </c>
      <c r="AE141" s="3">
        <v>98</v>
      </c>
    </row>
    <row r="142" spans="1:31" ht="12.75" customHeight="1" x14ac:dyDescent="0.2">
      <c r="A142" s="20" cm="1">
        <f t="array" ref="A142">IF($AE142=0,"",INDEX(MASTER!$D$24:$AD$252,$AE142,A$346))</f>
        <v>346</v>
      </c>
      <c r="B142" s="20" t="str" cm="1">
        <f t="array" ref="B142">IF($AE142=0,"",INDEX(MASTER!$D$24:$AD$252,$AE142,B$346))</f>
        <v>ELW-10</v>
      </c>
      <c r="C142" s="20" t="str" cm="1">
        <f t="array" ref="C142">IF($AE142=0,"",INDEX(MASTER!$D$24:$AD$252,$AE142,C$346))</f>
        <v>MONROE STREET</v>
      </c>
      <c r="D142" s="169" cm="1">
        <f t="array" ref="D142">IF($AE142=0,"",INDEX(MASTER!$D$24:$AD$252,$AE142,D$346))</f>
        <v>18821</v>
      </c>
      <c r="E142" s="20" t="str" cm="1">
        <f t="array" ref="E142">IF($AE142=0,"",INDEX(MASTER!$D$24:$AD$252,$AE142,E$346))</f>
        <v>TO</v>
      </c>
      <c r="F142" s="169" cm="1">
        <f t="array" ref="F142">IF($AE142=0,"",INDEX(MASTER!$D$24:$AD$252,$AE142,F$346))</f>
        <v>19809</v>
      </c>
      <c r="G142" s="20" t="str" cm="1">
        <f t="array" ref="G142">IF($AE142=0,"",INDEX(MASTER!$D$24:$AD$252,$AE142,G$346))</f>
        <v>RT</v>
      </c>
      <c r="H142" s="68" t="str" cm="1">
        <f t="array" ref="H142">IF($AE142=0,"",INDEX(MASTER!$D$24:$AD$252,$AE142,H$346))</f>
        <v>01/NHS/21</v>
      </c>
      <c r="I142" s="20" cm="1">
        <f t="array" ref="I142">IF($AE142=0,"",INDEX(MASTER!$D$24:$AD$252,$AE142,I$346))</f>
        <v>16</v>
      </c>
      <c r="J142" s="68" cm="1">
        <f t="array" ref="J142">IF($AE142=0,"",INDEX(MASTER!$D$24:$AD$252,$AE142,J$346))</f>
        <v>0</v>
      </c>
      <c r="K142" s="136" cm="1">
        <f t="array" ref="K142">IF($AE142=0,"",INDEX(MASTER!$D$24:$AD$252,$AE142,K$346))</f>
        <v>0.19</v>
      </c>
      <c r="L142" s="136" cm="1">
        <f t="array" ref="L142">IF($AE142=0,"",INDEX(MASTER!$D$24:$AD$252,$AE142,L$346))</f>
        <v>0</v>
      </c>
      <c r="M142" s="136" cm="1">
        <f t="array" ref="M142">IF($AE142=0,"",INDEX(MASTER!$D$24:$AD$252,$AE142,M$346))</f>
        <v>0</v>
      </c>
      <c r="N142" s="136" cm="1">
        <f t="array" ref="N142">IF($AE142=0,"",INDEX(MASTER!$D$24:$AD$252,$AE142,N$346))</f>
        <v>0</v>
      </c>
      <c r="O142" s="20" cm="1">
        <f t="array" ref="O142">IF($AE142=0,"",INDEX(MASTER!$D$24:$AD$252,$AE142,O$346))</f>
        <v>0</v>
      </c>
      <c r="P142" s="20" cm="1">
        <f t="array" ref="P142">IF($AE142=0,"",INDEX(MASTER!$D$24:$AD$252,$AE142,P$346))</f>
        <v>0</v>
      </c>
      <c r="Q142" s="20" cm="1">
        <f t="array" ref="Q142">IF($AE142=0,"",INDEX(MASTER!$D$24:$AD$252,$AE142,Q$346))</f>
        <v>0</v>
      </c>
      <c r="R142" s="20" cm="1">
        <f t="array" ref="R142">IF($AE142=0,"",INDEX(MASTER!$D$24:$AD$252,$AE142,R$346))</f>
        <v>0</v>
      </c>
      <c r="S142" s="20" cm="1">
        <f t="array" ref="S142">IF($AE142=0,"",INDEX(MASTER!$D$24:$AD$252,$AE142,S$346))</f>
        <v>0</v>
      </c>
      <c r="T142" s="20" cm="1">
        <f t="array" ref="T142">IF($AE142=0,"",INDEX(MASTER!$D$24:$AD$252,$AE142,T$346))</f>
        <v>0</v>
      </c>
      <c r="U142" s="20" cm="1">
        <f t="array" ref="U142">IF($AE142=0,"",INDEX(MASTER!$D$24:$AD$252,$AE142,U$346))</f>
        <v>0</v>
      </c>
      <c r="V142" s="20" cm="1">
        <f t="array" ref="V142">IF($AE142=0,"",INDEX(MASTER!$D$24:$AD$252,$AE142,V$346))</f>
        <v>0</v>
      </c>
      <c r="W142" s="20" cm="1">
        <f t="array" ref="W142">IF($AE142=0,"",INDEX(MASTER!$D$24:$AD$252,$AE142,W$346))</f>
        <v>0</v>
      </c>
      <c r="X142" s="20" cm="1">
        <f t="array" ref="X142">IF($AE142=0,"",INDEX(MASTER!$D$24:$AD$252,$AE142,X$346))</f>
        <v>0</v>
      </c>
      <c r="Y142" s="20" cm="1">
        <f t="array" ref="Y142">IF($AE142=0,"",INDEX(MASTER!$D$24:$AD$252,$AE142,Y$346))</f>
        <v>0</v>
      </c>
      <c r="Z142" s="20" cm="1">
        <f t="array" ref="Z142">IF($AE142=0,"",INDEX(MASTER!$D$24:$AD$252,$AE142,Z$346))</f>
        <v>0</v>
      </c>
      <c r="AE142" s="3">
        <v>99</v>
      </c>
    </row>
    <row r="143" spans="1:31" ht="12.75" customHeight="1" x14ac:dyDescent="0.2">
      <c r="A143" s="20" cm="1">
        <f t="array" ref="A143">IF($AE143=0,"",INDEX(MASTER!$D$24:$AD$252,$AE143,A$346))</f>
        <v>346</v>
      </c>
      <c r="B143" s="20" t="str" cm="1">
        <f t="array" ref="B143">IF($AE143=0,"",INDEX(MASTER!$D$24:$AD$252,$AE143,B$346))</f>
        <v>LL-12</v>
      </c>
      <c r="C143" s="20" t="str" cm="1">
        <f t="array" ref="C143">IF($AE143=0,"",INDEX(MASTER!$D$24:$AD$252,$AE143,C$346))</f>
        <v>MONROE STREET</v>
      </c>
      <c r="D143" s="169" cm="1">
        <f t="array" ref="D143">IF($AE143=0,"",INDEX(MASTER!$D$24:$AD$252,$AE143,D$346))</f>
        <v>18852</v>
      </c>
      <c r="E143" s="20" t="str" cm="1">
        <f t="array" ref="E143">IF($AE143=0,"",INDEX(MASTER!$D$24:$AD$252,$AE143,E$346))</f>
        <v>TO</v>
      </c>
      <c r="F143" s="169" cm="1">
        <f t="array" ref="F143">IF($AE143=0,"",INDEX(MASTER!$D$24:$AD$252,$AE143,F$346))</f>
        <v>19809</v>
      </c>
      <c r="G143" s="20" t="str" cm="1">
        <f t="array" ref="G143">IF($AE143=0,"",INDEX(MASTER!$D$24:$AD$252,$AE143,G$346))</f>
        <v>LT</v>
      </c>
      <c r="H143" s="68" t="str" cm="1">
        <f t="array" ref="H143">IF($AE143=0,"",INDEX(MASTER!$D$24:$AD$252,$AE143,H$346))</f>
        <v>01/NHS/21</v>
      </c>
      <c r="I143" s="20" cm="1">
        <f t="array" ref="I143">IF($AE143=0,"",INDEX(MASTER!$D$24:$AD$252,$AE143,I$346))</f>
        <v>12</v>
      </c>
      <c r="J143" s="68" cm="1">
        <f t="array" ref="J143">IF($AE143=0,"",INDEX(MASTER!$D$24:$AD$252,$AE143,J$346))</f>
        <v>6</v>
      </c>
      <c r="K143" s="136" cm="1">
        <f t="array" ref="K143">IF($AE143=0,"",INDEX(MASTER!$D$24:$AD$252,$AE143,K$346))</f>
        <v>0</v>
      </c>
      <c r="L143" s="136" cm="1">
        <f t="array" ref="L143">IF($AE143=0,"",INDEX(MASTER!$D$24:$AD$252,$AE143,L$346))</f>
        <v>0</v>
      </c>
      <c r="M143" s="136" cm="1">
        <f t="array" ref="M143">IF($AE143=0,"",INDEX(MASTER!$D$24:$AD$252,$AE143,M$346))</f>
        <v>0.18</v>
      </c>
      <c r="N143" s="136" cm="1">
        <f t="array" ref="N143">IF($AE143=0,"",INDEX(MASTER!$D$24:$AD$252,$AE143,N$346))</f>
        <v>0</v>
      </c>
      <c r="O143" s="20" cm="1">
        <f t="array" ref="O143">IF($AE143=0,"",INDEX(MASTER!$D$24:$AD$252,$AE143,O$346))</f>
        <v>0</v>
      </c>
      <c r="P143" s="20" cm="1">
        <f t="array" ref="P143">IF($AE143=0,"",INDEX(MASTER!$D$24:$AD$252,$AE143,P$346))</f>
        <v>0</v>
      </c>
      <c r="Q143" s="20" cm="1">
        <f t="array" ref="Q143">IF($AE143=0,"",INDEX(MASTER!$D$24:$AD$252,$AE143,Q$346))</f>
        <v>0</v>
      </c>
      <c r="R143" s="20" cm="1">
        <f t="array" ref="R143">IF($AE143=0,"",INDEX(MASTER!$D$24:$AD$252,$AE143,R$346))</f>
        <v>0</v>
      </c>
      <c r="S143" s="20" cm="1">
        <f t="array" ref="S143">IF($AE143=0,"",INDEX(MASTER!$D$24:$AD$252,$AE143,S$346))</f>
        <v>0</v>
      </c>
      <c r="T143" s="20" cm="1">
        <f t="array" ref="T143">IF($AE143=0,"",INDEX(MASTER!$D$24:$AD$252,$AE143,T$346))</f>
        <v>0</v>
      </c>
      <c r="U143" s="20" cm="1">
        <f t="array" ref="U143">IF($AE143=0,"",INDEX(MASTER!$D$24:$AD$252,$AE143,U$346))</f>
        <v>0</v>
      </c>
      <c r="V143" s="20" cm="1">
        <f t="array" ref="V143">IF($AE143=0,"",INDEX(MASTER!$D$24:$AD$252,$AE143,V$346))</f>
        <v>0</v>
      </c>
      <c r="W143" s="20" cm="1">
        <f t="array" ref="W143">IF($AE143=0,"",INDEX(MASTER!$D$24:$AD$252,$AE143,W$346))</f>
        <v>0</v>
      </c>
      <c r="X143" s="20" cm="1">
        <f t="array" ref="X143">IF($AE143=0,"",INDEX(MASTER!$D$24:$AD$252,$AE143,X$346))</f>
        <v>0</v>
      </c>
      <c r="Y143" s="20" cm="1">
        <f t="array" ref="Y143">IF($AE143=0,"",INDEX(MASTER!$D$24:$AD$252,$AE143,Y$346))</f>
        <v>0</v>
      </c>
      <c r="Z143" s="20" cm="1">
        <f t="array" ref="Z143">IF($AE143=0,"",INDEX(MASTER!$D$24:$AD$252,$AE143,Z$346))</f>
        <v>0</v>
      </c>
      <c r="AE143" s="3">
        <v>100</v>
      </c>
    </row>
    <row r="144" spans="1:31" ht="12.75" customHeight="1" x14ac:dyDescent="0.2">
      <c r="A144" s="20" cm="1">
        <f t="array" ref="A144">IF($AE144=0,"",INDEX(MASTER!$D$24:$AD$252,$AE144,A$346))</f>
        <v>346</v>
      </c>
      <c r="B144" s="20" t="str" cm="1">
        <f t="array" ref="B144">IF($AE144=0,"",INDEX(MASTER!$D$24:$AD$252,$AE144,B$346))</f>
        <v>LL-13</v>
      </c>
      <c r="C144" s="20" t="str" cm="1">
        <f t="array" ref="C144">IF($AE144=0,"",INDEX(MASTER!$D$24:$AD$252,$AE144,C$346))</f>
        <v>MONROE STREET</v>
      </c>
      <c r="D144" s="169" cm="1">
        <f t="array" ref="D144">IF($AE144=0,"",INDEX(MASTER!$D$24:$AD$252,$AE144,D$346))</f>
        <v>18852</v>
      </c>
      <c r="E144" s="20" t="str" cm="1">
        <f t="array" ref="E144">IF($AE144=0,"",INDEX(MASTER!$D$24:$AD$252,$AE144,E$346))</f>
        <v>TO</v>
      </c>
      <c r="F144" s="169" cm="1">
        <f t="array" ref="F144">IF($AE144=0,"",INDEX(MASTER!$D$24:$AD$252,$AE144,F$346))</f>
        <v>19809</v>
      </c>
      <c r="G144" s="20" t="str" cm="1">
        <f t="array" ref="G144">IF($AE144=0,"",INDEX(MASTER!$D$24:$AD$252,$AE144,G$346))</f>
        <v>RT</v>
      </c>
      <c r="H144" s="68" t="str" cm="1">
        <f t="array" ref="H144">IF($AE144=0,"",INDEX(MASTER!$D$24:$AD$252,$AE144,H$346))</f>
        <v>01/NHS/21</v>
      </c>
      <c r="I144" s="20" cm="1">
        <f t="array" ref="I144">IF($AE144=0,"",INDEX(MASTER!$D$24:$AD$252,$AE144,I$346))</f>
        <v>12</v>
      </c>
      <c r="J144" s="68" cm="1">
        <f t="array" ref="J144">IF($AE144=0,"",INDEX(MASTER!$D$24:$AD$252,$AE144,J$346))</f>
        <v>6</v>
      </c>
      <c r="K144" s="136" cm="1">
        <f t="array" ref="K144">IF($AE144=0,"",INDEX(MASTER!$D$24:$AD$252,$AE144,K$346))</f>
        <v>0</v>
      </c>
      <c r="L144" s="136" cm="1">
        <f t="array" ref="L144">IF($AE144=0,"",INDEX(MASTER!$D$24:$AD$252,$AE144,L$346))</f>
        <v>0</v>
      </c>
      <c r="M144" s="136" cm="1">
        <f t="array" ref="M144">IF($AE144=0,"",INDEX(MASTER!$D$24:$AD$252,$AE144,M$346))</f>
        <v>0.18</v>
      </c>
      <c r="N144" s="136" cm="1">
        <f t="array" ref="N144">IF($AE144=0,"",INDEX(MASTER!$D$24:$AD$252,$AE144,N$346))</f>
        <v>0</v>
      </c>
      <c r="O144" s="20" cm="1">
        <f t="array" ref="O144">IF($AE144=0,"",INDEX(MASTER!$D$24:$AD$252,$AE144,O$346))</f>
        <v>0</v>
      </c>
      <c r="P144" s="20" cm="1">
        <f t="array" ref="P144">IF($AE144=0,"",INDEX(MASTER!$D$24:$AD$252,$AE144,P$346))</f>
        <v>0</v>
      </c>
      <c r="Q144" s="20" cm="1">
        <f t="array" ref="Q144">IF($AE144=0,"",INDEX(MASTER!$D$24:$AD$252,$AE144,Q$346))</f>
        <v>0</v>
      </c>
      <c r="R144" s="20" cm="1">
        <f t="array" ref="R144">IF($AE144=0,"",INDEX(MASTER!$D$24:$AD$252,$AE144,R$346))</f>
        <v>0</v>
      </c>
      <c r="S144" s="20" cm="1">
        <f t="array" ref="S144">IF($AE144=0,"",INDEX(MASTER!$D$24:$AD$252,$AE144,S$346))</f>
        <v>0</v>
      </c>
      <c r="T144" s="20" cm="1">
        <f t="array" ref="T144">IF($AE144=0,"",INDEX(MASTER!$D$24:$AD$252,$AE144,T$346))</f>
        <v>0</v>
      </c>
      <c r="U144" s="20" cm="1">
        <f t="array" ref="U144">IF($AE144=0,"",INDEX(MASTER!$D$24:$AD$252,$AE144,U$346))</f>
        <v>0</v>
      </c>
      <c r="V144" s="20" cm="1">
        <f t="array" ref="V144">IF($AE144=0,"",INDEX(MASTER!$D$24:$AD$252,$AE144,V$346))</f>
        <v>0</v>
      </c>
      <c r="W144" s="20" cm="1">
        <f t="array" ref="W144">IF($AE144=0,"",INDEX(MASTER!$D$24:$AD$252,$AE144,W$346))</f>
        <v>0</v>
      </c>
      <c r="X144" s="20" cm="1">
        <f t="array" ref="X144">IF($AE144=0,"",INDEX(MASTER!$D$24:$AD$252,$AE144,X$346))</f>
        <v>0</v>
      </c>
      <c r="Y144" s="20" cm="1">
        <f t="array" ref="Y144">IF($AE144=0,"",INDEX(MASTER!$D$24:$AD$252,$AE144,Y$346))</f>
        <v>0</v>
      </c>
      <c r="Z144" s="20" cm="1">
        <f t="array" ref="Z144">IF($AE144=0,"",INDEX(MASTER!$D$24:$AD$252,$AE144,Z$346))</f>
        <v>0</v>
      </c>
      <c r="AE144" s="3">
        <v>101</v>
      </c>
    </row>
    <row r="145" spans="1:31" ht="12.75" customHeight="1" x14ac:dyDescent="0.2">
      <c r="A145" s="20" cm="1">
        <f t="array" ref="A145">IF($AE145=0,"",INDEX(MASTER!$D$24:$AD$252,$AE145,A$346))</f>
        <v>346</v>
      </c>
      <c r="B145" s="20" t="str" cm="1">
        <f t="array" ref="B145">IF($AE145=0,"",INDEX(MASTER!$D$24:$AD$252,$AE145,B$346))</f>
        <v>SL-9</v>
      </c>
      <c r="C145" s="20" t="str" cm="1">
        <f t="array" ref="C145">IF($AE145=0,"",INDEX(MASTER!$D$24:$AD$252,$AE145,C$346))</f>
        <v>MONROE STREET</v>
      </c>
      <c r="D145" s="169" cm="1">
        <f t="array" ref="D145">IF($AE145=0,"",INDEX(MASTER!$D$24:$AD$252,$AE145,D$346))</f>
        <v>18680</v>
      </c>
      <c r="E145" s="20" cm="1">
        <f t="array" ref="E145">IF($AE145=0,"",INDEX(MASTER!$D$24:$AD$252,$AE145,E$346))</f>
        <v>0</v>
      </c>
      <c r="F145" s="169" cm="1">
        <f t="array" ref="F145">IF($AE145=0,"",INDEX(MASTER!$D$24:$AD$252,$AE145,F$346))</f>
        <v>0</v>
      </c>
      <c r="G145" s="20" t="str" cm="1">
        <f t="array" ref="G145">IF($AE145=0,"",INDEX(MASTER!$D$24:$AD$252,$AE145,G$346))</f>
        <v>RT</v>
      </c>
      <c r="H145" s="68" t="str" cm="1">
        <f t="array" ref="H145">IF($AE145=0,"",INDEX(MASTER!$D$24:$AD$252,$AE145,H$346))</f>
        <v>01/NHS/21</v>
      </c>
      <c r="I145" s="20" cm="1">
        <f t="array" ref="I145">IF($AE145=0,"",INDEX(MASTER!$D$24:$AD$252,$AE145,I$346))</f>
        <v>0</v>
      </c>
      <c r="J145" s="68" cm="1">
        <f t="array" ref="J145">IF($AE145=0,"",INDEX(MASTER!$D$24:$AD$252,$AE145,J$346))</f>
        <v>0</v>
      </c>
      <c r="K145" s="136" cm="1">
        <f t="array" ref="K145">IF($AE145=0,"",INDEX(MASTER!$D$24:$AD$252,$AE145,K$346))</f>
        <v>0</v>
      </c>
      <c r="L145" s="136" cm="1">
        <f t="array" ref="L145">IF($AE145=0,"",INDEX(MASTER!$D$24:$AD$252,$AE145,L$346))</f>
        <v>0</v>
      </c>
      <c r="M145" s="136" cm="1">
        <f t="array" ref="M145">IF($AE145=0,"",INDEX(MASTER!$D$24:$AD$252,$AE145,M$346))</f>
        <v>0</v>
      </c>
      <c r="N145" s="136" cm="1">
        <f t="array" ref="N145">IF($AE145=0,"",INDEX(MASTER!$D$24:$AD$252,$AE145,N$346))</f>
        <v>0</v>
      </c>
      <c r="O145" s="20" cm="1">
        <f t="array" ref="O145">IF($AE145=0,"",INDEX(MASTER!$D$24:$AD$252,$AE145,O$346))</f>
        <v>0</v>
      </c>
      <c r="P145" s="20" cm="1">
        <f t="array" ref="P145">IF($AE145=0,"",INDEX(MASTER!$D$24:$AD$252,$AE145,P$346))</f>
        <v>59</v>
      </c>
      <c r="Q145" s="20" cm="1">
        <f t="array" ref="Q145">IF($AE145=0,"",INDEX(MASTER!$D$24:$AD$252,$AE145,Q$346))</f>
        <v>0</v>
      </c>
      <c r="R145" s="20" cm="1">
        <f t="array" ref="R145">IF($AE145=0,"",INDEX(MASTER!$D$24:$AD$252,$AE145,R$346))</f>
        <v>0</v>
      </c>
      <c r="S145" s="20" cm="1">
        <f t="array" ref="S145">IF($AE145=0,"",INDEX(MASTER!$D$24:$AD$252,$AE145,S$346))</f>
        <v>0</v>
      </c>
      <c r="T145" s="20" cm="1">
        <f t="array" ref="T145">IF($AE145=0,"",INDEX(MASTER!$D$24:$AD$252,$AE145,T$346))</f>
        <v>0</v>
      </c>
      <c r="U145" s="20" cm="1">
        <f t="array" ref="U145">IF($AE145=0,"",INDEX(MASTER!$D$24:$AD$252,$AE145,U$346))</f>
        <v>0</v>
      </c>
      <c r="V145" s="20" cm="1">
        <f t="array" ref="V145">IF($AE145=0,"",INDEX(MASTER!$D$24:$AD$252,$AE145,V$346))</f>
        <v>0</v>
      </c>
      <c r="W145" s="20" cm="1">
        <f t="array" ref="W145">IF($AE145=0,"",INDEX(MASTER!$D$24:$AD$252,$AE145,W$346))</f>
        <v>0</v>
      </c>
      <c r="X145" s="20" cm="1">
        <f t="array" ref="X145">IF($AE145=0,"",INDEX(MASTER!$D$24:$AD$252,$AE145,X$346))</f>
        <v>0</v>
      </c>
      <c r="Y145" s="20" cm="1">
        <f t="array" ref="Y145">IF($AE145=0,"",INDEX(MASTER!$D$24:$AD$252,$AE145,Y$346))</f>
        <v>0</v>
      </c>
      <c r="Z145" s="20" cm="1">
        <f t="array" ref="Z145">IF($AE145=0,"",INDEX(MASTER!$D$24:$AD$252,$AE145,Z$346))</f>
        <v>0</v>
      </c>
      <c r="AE145" s="3">
        <v>102</v>
      </c>
    </row>
    <row r="146" spans="1:31" ht="12.75" customHeight="1" x14ac:dyDescent="0.2">
      <c r="A146" s="20" cm="1">
        <f t="array" ref="A146">IF($AE146=0,"",INDEX(MASTER!$D$24:$AD$252,$AE146,A$346))</f>
        <v>346</v>
      </c>
      <c r="B146" s="20" t="str" cm="1">
        <f t="array" ref="B146">IF($AE146=0,"",INDEX(MASTER!$D$24:$AD$252,$AE146,B$346))</f>
        <v>SL-10</v>
      </c>
      <c r="C146" s="20" t="str" cm="1">
        <f t="array" ref="C146">IF($AE146=0,"",INDEX(MASTER!$D$24:$AD$252,$AE146,C$346))</f>
        <v>MONROE STREET</v>
      </c>
      <c r="D146" s="169" cm="1">
        <f t="array" ref="D146">IF($AE146=0,"",INDEX(MASTER!$D$24:$AD$252,$AE146,D$346))</f>
        <v>18852</v>
      </c>
      <c r="E146" s="20" cm="1">
        <f t="array" ref="E146">IF($AE146=0,"",INDEX(MASTER!$D$24:$AD$252,$AE146,E$346))</f>
        <v>0</v>
      </c>
      <c r="F146" s="169" cm="1">
        <f t="array" ref="F146">IF($AE146=0,"",INDEX(MASTER!$D$24:$AD$252,$AE146,F$346))</f>
        <v>0</v>
      </c>
      <c r="G146" s="20" t="str" cm="1">
        <f t="array" ref="G146">IF($AE146=0,"",INDEX(MASTER!$D$24:$AD$252,$AE146,G$346))</f>
        <v>LT/RT</v>
      </c>
      <c r="H146" s="68" t="str" cm="1">
        <f t="array" ref="H146">IF($AE146=0,"",INDEX(MASTER!$D$24:$AD$252,$AE146,H$346))</f>
        <v>01/NHS/21</v>
      </c>
      <c r="I146" s="20" cm="1">
        <f t="array" ref="I146">IF($AE146=0,"",INDEX(MASTER!$D$24:$AD$252,$AE146,I$346))</f>
        <v>0</v>
      </c>
      <c r="J146" s="68" cm="1">
        <f t="array" ref="J146">IF($AE146=0,"",INDEX(MASTER!$D$24:$AD$252,$AE146,J$346))</f>
        <v>0</v>
      </c>
      <c r="K146" s="136" cm="1">
        <f t="array" ref="K146">IF($AE146=0,"",INDEX(MASTER!$D$24:$AD$252,$AE146,K$346))</f>
        <v>0</v>
      </c>
      <c r="L146" s="136" cm="1">
        <f t="array" ref="L146">IF($AE146=0,"",INDEX(MASTER!$D$24:$AD$252,$AE146,L$346))</f>
        <v>0</v>
      </c>
      <c r="M146" s="136" cm="1">
        <f t="array" ref="M146">IF($AE146=0,"",INDEX(MASTER!$D$24:$AD$252,$AE146,M$346))</f>
        <v>0</v>
      </c>
      <c r="N146" s="136" cm="1">
        <f t="array" ref="N146">IF($AE146=0,"",INDEX(MASTER!$D$24:$AD$252,$AE146,N$346))</f>
        <v>0</v>
      </c>
      <c r="O146" s="20" cm="1">
        <f t="array" ref="O146">IF($AE146=0,"",INDEX(MASTER!$D$24:$AD$252,$AE146,O$346))</f>
        <v>0</v>
      </c>
      <c r="P146" s="20" cm="1">
        <f t="array" ref="P146">IF($AE146=0,"",INDEX(MASTER!$D$24:$AD$252,$AE146,P$346))</f>
        <v>56</v>
      </c>
      <c r="Q146" s="20" cm="1">
        <f t="array" ref="Q146">IF($AE146=0,"",INDEX(MASTER!$D$24:$AD$252,$AE146,Q$346))</f>
        <v>0</v>
      </c>
      <c r="R146" s="20" cm="1">
        <f t="array" ref="R146">IF($AE146=0,"",INDEX(MASTER!$D$24:$AD$252,$AE146,R$346))</f>
        <v>0</v>
      </c>
      <c r="S146" s="20" cm="1">
        <f t="array" ref="S146">IF($AE146=0,"",INDEX(MASTER!$D$24:$AD$252,$AE146,S$346))</f>
        <v>0</v>
      </c>
      <c r="T146" s="20" cm="1">
        <f t="array" ref="T146">IF($AE146=0,"",INDEX(MASTER!$D$24:$AD$252,$AE146,T$346))</f>
        <v>0</v>
      </c>
      <c r="U146" s="20" cm="1">
        <f t="array" ref="U146">IF($AE146=0,"",INDEX(MASTER!$D$24:$AD$252,$AE146,U$346))</f>
        <v>0</v>
      </c>
      <c r="V146" s="20" cm="1">
        <f t="array" ref="V146">IF($AE146=0,"",INDEX(MASTER!$D$24:$AD$252,$AE146,V$346))</f>
        <v>0</v>
      </c>
      <c r="W146" s="20" cm="1">
        <f t="array" ref="W146">IF($AE146=0,"",INDEX(MASTER!$D$24:$AD$252,$AE146,W$346))</f>
        <v>0</v>
      </c>
      <c r="X146" s="20" cm="1">
        <f t="array" ref="X146">IF($AE146=0,"",INDEX(MASTER!$D$24:$AD$252,$AE146,X$346))</f>
        <v>0</v>
      </c>
      <c r="Y146" s="20" cm="1">
        <f t="array" ref="Y146">IF($AE146=0,"",INDEX(MASTER!$D$24:$AD$252,$AE146,Y$346))</f>
        <v>0</v>
      </c>
      <c r="Z146" s="20" cm="1">
        <f t="array" ref="Z146">IF($AE146=0,"",INDEX(MASTER!$D$24:$AD$252,$AE146,Z$346))</f>
        <v>0</v>
      </c>
      <c r="AE146" s="3">
        <v>103</v>
      </c>
    </row>
    <row r="147" spans="1:31" ht="12.75" customHeight="1" x14ac:dyDescent="0.2">
      <c r="A147" s="20" cm="1">
        <f t="array" ref="A147">IF($AE147=0,"",INDEX(MASTER!$D$24:$AD$252,$AE147,A$346))</f>
        <v>346</v>
      </c>
      <c r="B147" s="20" t="str" cm="1">
        <f t="array" ref="B147">IF($AE147=0,"",INDEX(MASTER!$D$24:$AD$252,$AE147,B$346))</f>
        <v>A-15</v>
      </c>
      <c r="C147" s="20" t="str" cm="1">
        <f t="array" ref="C147">IF($AE147=0,"",INDEX(MASTER!$D$24:$AD$252,$AE147,C$346))</f>
        <v>MONROE STREET</v>
      </c>
      <c r="D147" s="169" cm="1">
        <f t="array" ref="D147">IF($AE147=0,"",INDEX(MASTER!$D$24:$AD$252,$AE147,D$346))</f>
        <v>17922</v>
      </c>
      <c r="E147" s="20" cm="1">
        <f t="array" ref="E147">IF($AE147=0,"",INDEX(MASTER!$D$24:$AD$252,$AE147,E$346))</f>
        <v>0</v>
      </c>
      <c r="F147" s="169" cm="1">
        <f t="array" ref="F147">IF($AE147=0,"",INDEX(MASTER!$D$24:$AD$252,$AE147,F$346))</f>
        <v>0</v>
      </c>
      <c r="G147" s="20" t="str" cm="1">
        <f t="array" ref="G147">IF($AE147=0,"",INDEX(MASTER!$D$24:$AD$252,$AE147,G$346))</f>
        <v>LT/RT</v>
      </c>
      <c r="H147" s="68" t="str" cm="1">
        <f t="array" ref="H147">IF($AE147=0,"",INDEX(MASTER!$D$24:$AD$252,$AE147,H$346))</f>
        <v>01/NHS/21</v>
      </c>
      <c r="I147" s="20" cm="1">
        <f t="array" ref="I147">IF($AE147=0,"",INDEX(MASTER!$D$24:$AD$252,$AE147,I$346))</f>
        <v>0</v>
      </c>
      <c r="J147" s="68" cm="1">
        <f t="array" ref="J147">IF($AE147=0,"",INDEX(MASTER!$D$24:$AD$252,$AE147,J$346))</f>
        <v>0</v>
      </c>
      <c r="K147" s="136" cm="1">
        <f t="array" ref="K147">IF($AE147=0,"",INDEX(MASTER!$D$24:$AD$252,$AE147,K$346))</f>
        <v>0</v>
      </c>
      <c r="L147" s="136" cm="1">
        <f t="array" ref="L147">IF($AE147=0,"",INDEX(MASTER!$D$24:$AD$252,$AE147,L$346))</f>
        <v>0</v>
      </c>
      <c r="M147" s="136" cm="1">
        <f t="array" ref="M147">IF($AE147=0,"",INDEX(MASTER!$D$24:$AD$252,$AE147,M$346))</f>
        <v>0</v>
      </c>
      <c r="N147" s="136" cm="1">
        <f t="array" ref="N147">IF($AE147=0,"",INDEX(MASTER!$D$24:$AD$252,$AE147,N$346))</f>
        <v>0</v>
      </c>
      <c r="O147" s="20" cm="1">
        <f t="array" ref="O147">IF($AE147=0,"",INDEX(MASTER!$D$24:$AD$252,$AE147,O$346))</f>
        <v>0</v>
      </c>
      <c r="P147" s="20" cm="1">
        <f t="array" ref="P147">IF($AE147=0,"",INDEX(MASTER!$D$24:$AD$252,$AE147,P$346))</f>
        <v>0</v>
      </c>
      <c r="Q147" s="20" cm="1">
        <f t="array" ref="Q147">IF($AE147=0,"",INDEX(MASTER!$D$24:$AD$252,$AE147,Q$346))</f>
        <v>0</v>
      </c>
      <c r="R147" s="20" cm="1">
        <f t="array" ref="R147">IF($AE147=0,"",INDEX(MASTER!$D$24:$AD$252,$AE147,R$346))</f>
        <v>0</v>
      </c>
      <c r="S147" s="20" cm="1">
        <f t="array" ref="S147">IF($AE147=0,"",INDEX(MASTER!$D$24:$AD$252,$AE147,S$346))</f>
        <v>0</v>
      </c>
      <c r="T147" s="20" cm="1">
        <f t="array" ref="T147">IF($AE147=0,"",INDEX(MASTER!$D$24:$AD$252,$AE147,T$346))</f>
        <v>4</v>
      </c>
      <c r="U147" s="20" cm="1">
        <f t="array" ref="U147">IF($AE147=0,"",INDEX(MASTER!$D$24:$AD$252,$AE147,U$346))</f>
        <v>0</v>
      </c>
      <c r="V147" s="20" cm="1">
        <f t="array" ref="V147">IF($AE147=0,"",INDEX(MASTER!$D$24:$AD$252,$AE147,V$346))</f>
        <v>0</v>
      </c>
      <c r="W147" s="20" cm="1">
        <f t="array" ref="W147">IF($AE147=0,"",INDEX(MASTER!$D$24:$AD$252,$AE147,W$346))</f>
        <v>0</v>
      </c>
      <c r="X147" s="20" cm="1">
        <f t="array" ref="X147">IF($AE147=0,"",INDEX(MASTER!$D$24:$AD$252,$AE147,X$346))</f>
        <v>0</v>
      </c>
      <c r="Y147" s="20" cm="1">
        <f t="array" ref="Y147">IF($AE147=0,"",INDEX(MASTER!$D$24:$AD$252,$AE147,Y$346))</f>
        <v>0</v>
      </c>
      <c r="Z147" s="20" cm="1">
        <f t="array" ref="Z147">IF($AE147=0,"",INDEX(MASTER!$D$24:$AD$252,$AE147,Z$346))</f>
        <v>0</v>
      </c>
      <c r="AE147" s="3">
        <v>104</v>
      </c>
    </row>
    <row r="148" spans="1:31" ht="12.75" customHeight="1" x14ac:dyDescent="0.2">
      <c r="A148" s="20" cm="1">
        <f t="array" ref="A148">IF($AE148=0,"",INDEX(MASTER!$D$24:$AD$252,$AE148,A$346))</f>
        <v>346</v>
      </c>
      <c r="B148" s="20" t="str" cm="1">
        <f t="array" ref="B148">IF($AE148=0,"",INDEX(MASTER!$D$24:$AD$252,$AE148,B$346))</f>
        <v>A-16</v>
      </c>
      <c r="C148" s="20" t="str" cm="1">
        <f t="array" ref="C148">IF($AE148=0,"",INDEX(MASTER!$D$24:$AD$252,$AE148,C$346))</f>
        <v>MONROE STREET</v>
      </c>
      <c r="D148" s="169" cm="1">
        <f t="array" ref="D148">IF($AE148=0,"",INDEX(MASTER!$D$24:$AD$252,$AE148,D$346))</f>
        <v>18065</v>
      </c>
      <c r="E148" s="20" cm="1">
        <f t="array" ref="E148">IF($AE148=0,"",INDEX(MASTER!$D$24:$AD$252,$AE148,E$346))</f>
        <v>0</v>
      </c>
      <c r="F148" s="169" cm="1">
        <f t="array" ref="F148">IF($AE148=0,"",INDEX(MASTER!$D$24:$AD$252,$AE148,F$346))</f>
        <v>0</v>
      </c>
      <c r="G148" s="20" t="str" cm="1">
        <f t="array" ref="G148">IF($AE148=0,"",INDEX(MASTER!$D$24:$AD$252,$AE148,G$346))</f>
        <v>LT/RT</v>
      </c>
      <c r="H148" s="68" t="str" cm="1">
        <f t="array" ref="H148">IF($AE148=0,"",INDEX(MASTER!$D$24:$AD$252,$AE148,H$346))</f>
        <v>01/NHS/21</v>
      </c>
      <c r="I148" s="20" cm="1">
        <f t="array" ref="I148">IF($AE148=0,"",INDEX(MASTER!$D$24:$AD$252,$AE148,I$346))</f>
        <v>0</v>
      </c>
      <c r="J148" s="68" cm="1">
        <f t="array" ref="J148">IF($AE148=0,"",INDEX(MASTER!$D$24:$AD$252,$AE148,J$346))</f>
        <v>0</v>
      </c>
      <c r="K148" s="136" cm="1">
        <f t="array" ref="K148">IF($AE148=0,"",INDEX(MASTER!$D$24:$AD$252,$AE148,K$346))</f>
        <v>0</v>
      </c>
      <c r="L148" s="136" cm="1">
        <f t="array" ref="L148">IF($AE148=0,"",INDEX(MASTER!$D$24:$AD$252,$AE148,L$346))</f>
        <v>0</v>
      </c>
      <c r="M148" s="136" cm="1">
        <f t="array" ref="M148">IF($AE148=0,"",INDEX(MASTER!$D$24:$AD$252,$AE148,M$346))</f>
        <v>0</v>
      </c>
      <c r="N148" s="136" cm="1">
        <f t="array" ref="N148">IF($AE148=0,"",INDEX(MASTER!$D$24:$AD$252,$AE148,N$346))</f>
        <v>0</v>
      </c>
      <c r="O148" s="20" cm="1">
        <f t="array" ref="O148">IF($AE148=0,"",INDEX(MASTER!$D$24:$AD$252,$AE148,O$346))</f>
        <v>0</v>
      </c>
      <c r="P148" s="20" cm="1">
        <f t="array" ref="P148">IF($AE148=0,"",INDEX(MASTER!$D$24:$AD$252,$AE148,P$346))</f>
        <v>0</v>
      </c>
      <c r="Q148" s="20" cm="1">
        <f t="array" ref="Q148">IF($AE148=0,"",INDEX(MASTER!$D$24:$AD$252,$AE148,Q$346))</f>
        <v>0</v>
      </c>
      <c r="R148" s="20" cm="1">
        <f t="array" ref="R148">IF($AE148=0,"",INDEX(MASTER!$D$24:$AD$252,$AE148,R$346))</f>
        <v>0</v>
      </c>
      <c r="S148" s="20" cm="1">
        <f t="array" ref="S148">IF($AE148=0,"",INDEX(MASTER!$D$24:$AD$252,$AE148,S$346))</f>
        <v>0</v>
      </c>
      <c r="T148" s="20" cm="1">
        <f t="array" ref="T148">IF($AE148=0,"",INDEX(MASTER!$D$24:$AD$252,$AE148,T$346))</f>
        <v>4</v>
      </c>
      <c r="U148" s="20" cm="1">
        <f t="array" ref="U148">IF($AE148=0,"",INDEX(MASTER!$D$24:$AD$252,$AE148,U$346))</f>
        <v>0</v>
      </c>
      <c r="V148" s="20" cm="1">
        <f t="array" ref="V148">IF($AE148=0,"",INDEX(MASTER!$D$24:$AD$252,$AE148,V$346))</f>
        <v>0</v>
      </c>
      <c r="W148" s="20" cm="1">
        <f t="array" ref="W148">IF($AE148=0,"",INDEX(MASTER!$D$24:$AD$252,$AE148,W$346))</f>
        <v>0</v>
      </c>
      <c r="X148" s="20" cm="1">
        <f t="array" ref="X148">IF($AE148=0,"",INDEX(MASTER!$D$24:$AD$252,$AE148,X$346))</f>
        <v>0</v>
      </c>
      <c r="Y148" s="20" cm="1">
        <f t="array" ref="Y148">IF($AE148=0,"",INDEX(MASTER!$D$24:$AD$252,$AE148,Y$346))</f>
        <v>0</v>
      </c>
      <c r="Z148" s="20" cm="1">
        <f t="array" ref="Z148">IF($AE148=0,"",INDEX(MASTER!$D$24:$AD$252,$AE148,Z$346))</f>
        <v>0</v>
      </c>
      <c r="AE148" s="3">
        <v>105</v>
      </c>
    </row>
    <row r="149" spans="1:31" ht="12.75" customHeight="1" x14ac:dyDescent="0.2">
      <c r="A149" s="20" cm="1">
        <f t="array" ref="A149">IF($AE149=0,"",INDEX(MASTER!$D$24:$AD$252,$AE149,A$346))</f>
        <v>346</v>
      </c>
      <c r="B149" s="20" t="str" cm="1">
        <f t="array" ref="B149">IF($AE149=0,"",INDEX(MASTER!$D$24:$AD$252,$AE149,B$346))</f>
        <v>A-17</v>
      </c>
      <c r="C149" s="20" t="str" cm="1">
        <f t="array" ref="C149">IF($AE149=0,"",INDEX(MASTER!$D$24:$AD$252,$AE149,C$346))</f>
        <v>MONROE STREET</v>
      </c>
      <c r="D149" s="169" cm="1">
        <f t="array" ref="D149">IF($AE149=0,"",INDEX(MASTER!$D$24:$AD$252,$AE149,D$346))</f>
        <v>18208</v>
      </c>
      <c r="E149" s="20" cm="1">
        <f t="array" ref="E149">IF($AE149=0,"",INDEX(MASTER!$D$24:$AD$252,$AE149,E$346))</f>
        <v>0</v>
      </c>
      <c r="F149" s="169" cm="1">
        <f t="array" ref="F149">IF($AE149=0,"",INDEX(MASTER!$D$24:$AD$252,$AE149,F$346))</f>
        <v>0</v>
      </c>
      <c r="G149" s="20" t="str" cm="1">
        <f t="array" ref="G149">IF($AE149=0,"",INDEX(MASTER!$D$24:$AD$252,$AE149,G$346))</f>
        <v>LT/RT</v>
      </c>
      <c r="H149" s="68" t="str" cm="1">
        <f t="array" ref="H149">IF($AE149=0,"",INDEX(MASTER!$D$24:$AD$252,$AE149,H$346))</f>
        <v>01/NHS/21</v>
      </c>
      <c r="I149" s="20" cm="1">
        <f t="array" ref="I149">IF($AE149=0,"",INDEX(MASTER!$D$24:$AD$252,$AE149,I$346))</f>
        <v>0</v>
      </c>
      <c r="J149" s="68" cm="1">
        <f t="array" ref="J149">IF($AE149=0,"",INDEX(MASTER!$D$24:$AD$252,$AE149,J$346))</f>
        <v>0</v>
      </c>
      <c r="K149" s="136" cm="1">
        <f t="array" ref="K149">IF($AE149=0,"",INDEX(MASTER!$D$24:$AD$252,$AE149,K$346))</f>
        <v>0</v>
      </c>
      <c r="L149" s="136" cm="1">
        <f t="array" ref="L149">IF($AE149=0,"",INDEX(MASTER!$D$24:$AD$252,$AE149,L$346))</f>
        <v>0</v>
      </c>
      <c r="M149" s="136" cm="1">
        <f t="array" ref="M149">IF($AE149=0,"",INDEX(MASTER!$D$24:$AD$252,$AE149,M$346))</f>
        <v>0</v>
      </c>
      <c r="N149" s="136" cm="1">
        <f t="array" ref="N149">IF($AE149=0,"",INDEX(MASTER!$D$24:$AD$252,$AE149,N$346))</f>
        <v>0</v>
      </c>
      <c r="O149" s="20" cm="1">
        <f t="array" ref="O149">IF($AE149=0,"",INDEX(MASTER!$D$24:$AD$252,$AE149,O$346))</f>
        <v>0</v>
      </c>
      <c r="P149" s="20" cm="1">
        <f t="array" ref="P149">IF($AE149=0,"",INDEX(MASTER!$D$24:$AD$252,$AE149,P$346))</f>
        <v>0</v>
      </c>
      <c r="Q149" s="20" cm="1">
        <f t="array" ref="Q149">IF($AE149=0,"",INDEX(MASTER!$D$24:$AD$252,$AE149,Q$346))</f>
        <v>0</v>
      </c>
      <c r="R149" s="20" cm="1">
        <f t="array" ref="R149">IF($AE149=0,"",INDEX(MASTER!$D$24:$AD$252,$AE149,R$346))</f>
        <v>0</v>
      </c>
      <c r="S149" s="20" cm="1">
        <f t="array" ref="S149">IF($AE149=0,"",INDEX(MASTER!$D$24:$AD$252,$AE149,S$346))</f>
        <v>0</v>
      </c>
      <c r="T149" s="20" cm="1">
        <f t="array" ref="T149">IF($AE149=0,"",INDEX(MASTER!$D$24:$AD$252,$AE149,T$346))</f>
        <v>4</v>
      </c>
      <c r="U149" s="20" cm="1">
        <f t="array" ref="U149">IF($AE149=0,"",INDEX(MASTER!$D$24:$AD$252,$AE149,U$346))</f>
        <v>0</v>
      </c>
      <c r="V149" s="20" cm="1">
        <f t="array" ref="V149">IF($AE149=0,"",INDEX(MASTER!$D$24:$AD$252,$AE149,V$346))</f>
        <v>0</v>
      </c>
      <c r="W149" s="20" cm="1">
        <f t="array" ref="W149">IF($AE149=0,"",INDEX(MASTER!$D$24:$AD$252,$AE149,W$346))</f>
        <v>0</v>
      </c>
      <c r="X149" s="20" cm="1">
        <f t="array" ref="X149">IF($AE149=0,"",INDEX(MASTER!$D$24:$AD$252,$AE149,X$346))</f>
        <v>0</v>
      </c>
      <c r="Y149" s="20" cm="1">
        <f t="array" ref="Y149">IF($AE149=0,"",INDEX(MASTER!$D$24:$AD$252,$AE149,Y$346))</f>
        <v>0</v>
      </c>
      <c r="Z149" s="20" cm="1">
        <f t="array" ref="Z149">IF($AE149=0,"",INDEX(MASTER!$D$24:$AD$252,$AE149,Z$346))</f>
        <v>0</v>
      </c>
      <c r="AE149" s="3">
        <v>106</v>
      </c>
    </row>
    <row r="150" spans="1:31" ht="12.75" customHeight="1" x14ac:dyDescent="0.2">
      <c r="A150" s="20" cm="1">
        <f t="array" ref="A150">IF($AE150=0,"",INDEX(MASTER!$D$24:$AD$252,$AE150,A$346))</f>
        <v>346</v>
      </c>
      <c r="B150" s="20" t="str" cm="1">
        <f t="array" ref="B150">IF($AE150=0,"",INDEX(MASTER!$D$24:$AD$252,$AE150,B$346))</f>
        <v>A-18</v>
      </c>
      <c r="C150" s="20" t="str" cm="1">
        <f t="array" ref="C150">IF($AE150=0,"",INDEX(MASTER!$D$24:$AD$252,$AE150,C$346))</f>
        <v>MONROE STREET</v>
      </c>
      <c r="D150" s="169" cm="1">
        <f t="array" ref="D150">IF($AE150=0,"",INDEX(MASTER!$D$24:$AD$252,$AE150,D$346))</f>
        <v>18310</v>
      </c>
      <c r="E150" s="20" cm="1">
        <f t="array" ref="E150">IF($AE150=0,"",INDEX(MASTER!$D$24:$AD$252,$AE150,E$346))</f>
        <v>0</v>
      </c>
      <c r="F150" s="169" cm="1">
        <f t="array" ref="F150">IF($AE150=0,"",INDEX(MASTER!$D$24:$AD$252,$AE150,F$346))</f>
        <v>0</v>
      </c>
      <c r="G150" s="20" t="str" cm="1">
        <f t="array" ref="G150">IF($AE150=0,"",INDEX(MASTER!$D$24:$AD$252,$AE150,G$346))</f>
        <v>RT</v>
      </c>
      <c r="H150" s="68" t="str" cm="1">
        <f t="array" ref="H150">IF($AE150=0,"",INDEX(MASTER!$D$24:$AD$252,$AE150,H$346))</f>
        <v>01/NHS/21</v>
      </c>
      <c r="I150" s="20" cm="1">
        <f t="array" ref="I150">IF($AE150=0,"",INDEX(MASTER!$D$24:$AD$252,$AE150,I$346))</f>
        <v>0</v>
      </c>
      <c r="J150" s="68" cm="1">
        <f t="array" ref="J150">IF($AE150=0,"",INDEX(MASTER!$D$24:$AD$252,$AE150,J$346))</f>
        <v>0</v>
      </c>
      <c r="K150" s="136" cm="1">
        <f t="array" ref="K150">IF($AE150=0,"",INDEX(MASTER!$D$24:$AD$252,$AE150,K$346))</f>
        <v>0</v>
      </c>
      <c r="L150" s="136" cm="1">
        <f t="array" ref="L150">IF($AE150=0,"",INDEX(MASTER!$D$24:$AD$252,$AE150,L$346))</f>
        <v>0</v>
      </c>
      <c r="M150" s="136" cm="1">
        <f t="array" ref="M150">IF($AE150=0,"",INDEX(MASTER!$D$24:$AD$252,$AE150,M$346))</f>
        <v>0</v>
      </c>
      <c r="N150" s="136" cm="1">
        <f t="array" ref="N150">IF($AE150=0,"",INDEX(MASTER!$D$24:$AD$252,$AE150,N$346))</f>
        <v>0</v>
      </c>
      <c r="O150" s="20" cm="1">
        <f t="array" ref="O150">IF($AE150=0,"",INDEX(MASTER!$D$24:$AD$252,$AE150,O$346))</f>
        <v>0</v>
      </c>
      <c r="P150" s="20" cm="1">
        <f t="array" ref="P150">IF($AE150=0,"",INDEX(MASTER!$D$24:$AD$252,$AE150,P$346))</f>
        <v>0</v>
      </c>
      <c r="Q150" s="20" cm="1">
        <f t="array" ref="Q150">IF($AE150=0,"",INDEX(MASTER!$D$24:$AD$252,$AE150,Q$346))</f>
        <v>0</v>
      </c>
      <c r="R150" s="20" cm="1">
        <f t="array" ref="R150">IF($AE150=0,"",INDEX(MASTER!$D$24:$AD$252,$AE150,R$346))</f>
        <v>0</v>
      </c>
      <c r="S150" s="20" cm="1">
        <f t="array" ref="S150">IF($AE150=0,"",INDEX(MASTER!$D$24:$AD$252,$AE150,S$346))</f>
        <v>0</v>
      </c>
      <c r="T150" s="20" cm="1">
        <f t="array" ref="T150">IF($AE150=0,"",INDEX(MASTER!$D$24:$AD$252,$AE150,T$346))</f>
        <v>4</v>
      </c>
      <c r="U150" s="20" cm="1">
        <f t="array" ref="U150">IF($AE150=0,"",INDEX(MASTER!$D$24:$AD$252,$AE150,U$346))</f>
        <v>0</v>
      </c>
      <c r="V150" s="20" cm="1">
        <f t="array" ref="V150">IF($AE150=0,"",INDEX(MASTER!$D$24:$AD$252,$AE150,V$346))</f>
        <v>0</v>
      </c>
      <c r="W150" s="20" cm="1">
        <f t="array" ref="W150">IF($AE150=0,"",INDEX(MASTER!$D$24:$AD$252,$AE150,W$346))</f>
        <v>0</v>
      </c>
      <c r="X150" s="20" cm="1">
        <f t="array" ref="X150">IF($AE150=0,"",INDEX(MASTER!$D$24:$AD$252,$AE150,X$346))</f>
        <v>0</v>
      </c>
      <c r="Y150" s="20" cm="1">
        <f t="array" ref="Y150">IF($AE150=0,"",INDEX(MASTER!$D$24:$AD$252,$AE150,Y$346))</f>
        <v>0</v>
      </c>
      <c r="Z150" s="20" cm="1">
        <f t="array" ref="Z150">IF($AE150=0,"",INDEX(MASTER!$D$24:$AD$252,$AE150,Z$346))</f>
        <v>0</v>
      </c>
      <c r="AE150" s="3">
        <v>107</v>
      </c>
    </row>
    <row r="151" spans="1:31" ht="12.75" customHeight="1" x14ac:dyDescent="0.2">
      <c r="A151" s="20" cm="1">
        <f t="array" ref="A151">IF($AE151=0,"",INDEX(MASTER!$D$24:$AD$252,$AE151,A$346))</f>
        <v>346</v>
      </c>
      <c r="B151" s="20" t="str" cm="1">
        <f t="array" ref="B151">IF($AE151=0,"",INDEX(MASTER!$D$24:$AD$252,$AE151,B$346))</f>
        <v>A-19</v>
      </c>
      <c r="C151" s="20" t="str" cm="1">
        <f t="array" ref="C151">IF($AE151=0,"",INDEX(MASTER!$D$24:$AD$252,$AE151,C$346))</f>
        <v>MONROE STREET</v>
      </c>
      <c r="D151" s="169" cm="1">
        <f t="array" ref="D151">IF($AE151=0,"",INDEX(MASTER!$D$24:$AD$252,$AE151,D$346))</f>
        <v>18430</v>
      </c>
      <c r="E151" s="20" cm="1">
        <f t="array" ref="E151">IF($AE151=0,"",INDEX(MASTER!$D$24:$AD$252,$AE151,E$346))</f>
        <v>0</v>
      </c>
      <c r="F151" s="169" cm="1">
        <f t="array" ref="F151">IF($AE151=0,"",INDEX(MASTER!$D$24:$AD$252,$AE151,F$346))</f>
        <v>0</v>
      </c>
      <c r="G151" s="20" t="str" cm="1">
        <f t="array" ref="G151">IF($AE151=0,"",INDEX(MASTER!$D$24:$AD$252,$AE151,G$346))</f>
        <v>RT</v>
      </c>
      <c r="H151" s="68" t="str" cm="1">
        <f t="array" ref="H151">IF($AE151=0,"",INDEX(MASTER!$D$24:$AD$252,$AE151,H$346))</f>
        <v>01/NHS/21</v>
      </c>
      <c r="I151" s="20" cm="1">
        <f t="array" ref="I151">IF($AE151=0,"",INDEX(MASTER!$D$24:$AD$252,$AE151,I$346))</f>
        <v>0</v>
      </c>
      <c r="J151" s="68" cm="1">
        <f t="array" ref="J151">IF($AE151=0,"",INDEX(MASTER!$D$24:$AD$252,$AE151,J$346))</f>
        <v>0</v>
      </c>
      <c r="K151" s="136" cm="1">
        <f t="array" ref="K151">IF($AE151=0,"",INDEX(MASTER!$D$24:$AD$252,$AE151,K$346))</f>
        <v>0</v>
      </c>
      <c r="L151" s="136" cm="1">
        <f t="array" ref="L151">IF($AE151=0,"",INDEX(MASTER!$D$24:$AD$252,$AE151,L$346))</f>
        <v>0</v>
      </c>
      <c r="M151" s="136" cm="1">
        <f t="array" ref="M151">IF($AE151=0,"",INDEX(MASTER!$D$24:$AD$252,$AE151,M$346))</f>
        <v>0</v>
      </c>
      <c r="N151" s="136" cm="1">
        <f t="array" ref="N151">IF($AE151=0,"",INDEX(MASTER!$D$24:$AD$252,$AE151,N$346))</f>
        <v>0</v>
      </c>
      <c r="O151" s="20" cm="1">
        <f t="array" ref="O151">IF($AE151=0,"",INDEX(MASTER!$D$24:$AD$252,$AE151,O$346))</f>
        <v>0</v>
      </c>
      <c r="P151" s="20" cm="1">
        <f t="array" ref="P151">IF($AE151=0,"",INDEX(MASTER!$D$24:$AD$252,$AE151,P$346))</f>
        <v>0</v>
      </c>
      <c r="Q151" s="20" cm="1">
        <f t="array" ref="Q151">IF($AE151=0,"",INDEX(MASTER!$D$24:$AD$252,$AE151,Q$346))</f>
        <v>0</v>
      </c>
      <c r="R151" s="20" cm="1">
        <f t="array" ref="R151">IF($AE151=0,"",INDEX(MASTER!$D$24:$AD$252,$AE151,R$346))</f>
        <v>0</v>
      </c>
      <c r="S151" s="20" cm="1">
        <f t="array" ref="S151">IF($AE151=0,"",INDEX(MASTER!$D$24:$AD$252,$AE151,S$346))</f>
        <v>0</v>
      </c>
      <c r="T151" s="20" cm="1">
        <f t="array" ref="T151">IF($AE151=0,"",INDEX(MASTER!$D$24:$AD$252,$AE151,T$346))</f>
        <v>5</v>
      </c>
      <c r="U151" s="20" cm="1">
        <f t="array" ref="U151">IF($AE151=0,"",INDEX(MASTER!$D$24:$AD$252,$AE151,U$346))</f>
        <v>0</v>
      </c>
      <c r="V151" s="20" cm="1">
        <f t="array" ref="V151">IF($AE151=0,"",INDEX(MASTER!$D$24:$AD$252,$AE151,V$346))</f>
        <v>0</v>
      </c>
      <c r="W151" s="20" cm="1">
        <f t="array" ref="W151">IF($AE151=0,"",INDEX(MASTER!$D$24:$AD$252,$AE151,W$346))</f>
        <v>0</v>
      </c>
      <c r="X151" s="20" cm="1">
        <f t="array" ref="X151">IF($AE151=0,"",INDEX(MASTER!$D$24:$AD$252,$AE151,X$346))</f>
        <v>0</v>
      </c>
      <c r="Y151" s="20" cm="1">
        <f t="array" ref="Y151">IF($AE151=0,"",INDEX(MASTER!$D$24:$AD$252,$AE151,Y$346))</f>
        <v>0</v>
      </c>
      <c r="Z151" s="20" cm="1">
        <f t="array" ref="Z151">IF($AE151=0,"",INDEX(MASTER!$D$24:$AD$252,$AE151,Z$346))</f>
        <v>0</v>
      </c>
      <c r="AE151" s="3">
        <v>108</v>
      </c>
    </row>
    <row r="152" spans="1:31" ht="12.75" customHeight="1" x14ac:dyDescent="0.2">
      <c r="A152" s="20" cm="1">
        <f t="array" ref="A152">IF($AE152=0,"",INDEX(MASTER!$D$24:$AD$252,$AE152,A$346))</f>
        <v>346</v>
      </c>
      <c r="B152" s="20" t="str" cm="1">
        <f t="array" ref="B152">IF($AE152=0,"",INDEX(MASTER!$D$24:$AD$252,$AE152,B$346))</f>
        <v>A-20</v>
      </c>
      <c r="C152" s="20" t="str" cm="1">
        <f t="array" ref="C152">IF($AE152=0,"",INDEX(MASTER!$D$24:$AD$252,$AE152,C$346))</f>
        <v>MONROE STREET</v>
      </c>
      <c r="D152" s="169" cm="1">
        <f t="array" ref="D152">IF($AE152=0,"",INDEX(MASTER!$D$24:$AD$252,$AE152,D$346))</f>
        <v>18550</v>
      </c>
      <c r="E152" s="20" cm="1">
        <f t="array" ref="E152">IF($AE152=0,"",INDEX(MASTER!$D$24:$AD$252,$AE152,E$346))</f>
        <v>0</v>
      </c>
      <c r="F152" s="169" cm="1">
        <f t="array" ref="F152">IF($AE152=0,"",INDEX(MASTER!$D$24:$AD$252,$AE152,F$346))</f>
        <v>0</v>
      </c>
      <c r="G152" s="20" t="str" cm="1">
        <f t="array" ref="G152">IF($AE152=0,"",INDEX(MASTER!$D$24:$AD$252,$AE152,G$346))</f>
        <v>RT</v>
      </c>
      <c r="H152" s="68" t="str" cm="1">
        <f t="array" ref="H152">IF($AE152=0,"",INDEX(MASTER!$D$24:$AD$252,$AE152,H$346))</f>
        <v>01/NHS/21</v>
      </c>
      <c r="I152" s="20" cm="1">
        <f t="array" ref="I152">IF($AE152=0,"",INDEX(MASTER!$D$24:$AD$252,$AE152,I$346))</f>
        <v>0</v>
      </c>
      <c r="J152" s="68" cm="1">
        <f t="array" ref="J152">IF($AE152=0,"",INDEX(MASTER!$D$24:$AD$252,$AE152,J$346))</f>
        <v>0</v>
      </c>
      <c r="K152" s="136" cm="1">
        <f t="array" ref="K152">IF($AE152=0,"",INDEX(MASTER!$D$24:$AD$252,$AE152,K$346))</f>
        <v>0</v>
      </c>
      <c r="L152" s="136" cm="1">
        <f t="array" ref="L152">IF($AE152=0,"",INDEX(MASTER!$D$24:$AD$252,$AE152,L$346))</f>
        <v>0</v>
      </c>
      <c r="M152" s="136" cm="1">
        <f t="array" ref="M152">IF($AE152=0,"",INDEX(MASTER!$D$24:$AD$252,$AE152,M$346))</f>
        <v>0</v>
      </c>
      <c r="N152" s="136" cm="1">
        <f t="array" ref="N152">IF($AE152=0,"",INDEX(MASTER!$D$24:$AD$252,$AE152,N$346))</f>
        <v>0</v>
      </c>
      <c r="O152" s="20" cm="1">
        <f t="array" ref="O152">IF($AE152=0,"",INDEX(MASTER!$D$24:$AD$252,$AE152,O$346))</f>
        <v>0</v>
      </c>
      <c r="P152" s="20" cm="1">
        <f t="array" ref="P152">IF($AE152=0,"",INDEX(MASTER!$D$24:$AD$252,$AE152,P$346))</f>
        <v>0</v>
      </c>
      <c r="Q152" s="20" cm="1">
        <f t="array" ref="Q152">IF($AE152=0,"",INDEX(MASTER!$D$24:$AD$252,$AE152,Q$346))</f>
        <v>0</v>
      </c>
      <c r="R152" s="20" cm="1">
        <f t="array" ref="R152">IF($AE152=0,"",INDEX(MASTER!$D$24:$AD$252,$AE152,R$346))</f>
        <v>0</v>
      </c>
      <c r="S152" s="20" cm="1">
        <f t="array" ref="S152">IF($AE152=0,"",INDEX(MASTER!$D$24:$AD$252,$AE152,S$346))</f>
        <v>0</v>
      </c>
      <c r="T152" s="20" cm="1">
        <f t="array" ref="T152">IF($AE152=0,"",INDEX(MASTER!$D$24:$AD$252,$AE152,T$346))</f>
        <v>5</v>
      </c>
      <c r="U152" s="20" cm="1">
        <f t="array" ref="U152">IF($AE152=0,"",INDEX(MASTER!$D$24:$AD$252,$AE152,U$346))</f>
        <v>0</v>
      </c>
      <c r="V152" s="20" cm="1">
        <f t="array" ref="V152">IF($AE152=0,"",INDEX(MASTER!$D$24:$AD$252,$AE152,V$346))</f>
        <v>0</v>
      </c>
      <c r="W152" s="20" cm="1">
        <f t="array" ref="W152">IF($AE152=0,"",INDEX(MASTER!$D$24:$AD$252,$AE152,W$346))</f>
        <v>0</v>
      </c>
      <c r="X152" s="20" cm="1">
        <f t="array" ref="X152">IF($AE152=0,"",INDEX(MASTER!$D$24:$AD$252,$AE152,X$346))</f>
        <v>0</v>
      </c>
      <c r="Y152" s="20" cm="1">
        <f t="array" ref="Y152">IF($AE152=0,"",INDEX(MASTER!$D$24:$AD$252,$AE152,Y$346))</f>
        <v>0</v>
      </c>
      <c r="Z152" s="20" cm="1">
        <f t="array" ref="Z152">IF($AE152=0,"",INDEX(MASTER!$D$24:$AD$252,$AE152,Z$346))</f>
        <v>0</v>
      </c>
      <c r="AE152" s="3">
        <v>109</v>
      </c>
    </row>
    <row r="153" spans="1:31" ht="12.75" customHeight="1" x14ac:dyDescent="0.2">
      <c r="A153" s="20" cm="1">
        <f t="array" ref="A153">IF($AE153=0,"",INDEX(MASTER!$D$24:$AD$252,$AE153,A$346))</f>
        <v>346</v>
      </c>
      <c r="B153" s="20" t="str" cm="1">
        <f t="array" ref="B153">IF($AE153=0,"",INDEX(MASTER!$D$24:$AD$252,$AE153,B$346))</f>
        <v>A-21</v>
      </c>
      <c r="C153" s="20" t="str" cm="1">
        <f t="array" ref="C153">IF($AE153=0,"",INDEX(MASTER!$D$24:$AD$252,$AE153,C$346))</f>
        <v>MONROE STREET</v>
      </c>
      <c r="D153" s="169" cm="1">
        <f t="array" ref="D153">IF($AE153=0,"",INDEX(MASTER!$D$24:$AD$252,$AE153,D$346))</f>
        <v>18670</v>
      </c>
      <c r="E153" s="20" cm="1">
        <f t="array" ref="E153">IF($AE153=0,"",INDEX(MASTER!$D$24:$AD$252,$AE153,E$346))</f>
        <v>0</v>
      </c>
      <c r="F153" s="169" cm="1">
        <f t="array" ref="F153">IF($AE153=0,"",INDEX(MASTER!$D$24:$AD$252,$AE153,F$346))</f>
        <v>0</v>
      </c>
      <c r="G153" s="20" t="str" cm="1">
        <f t="array" ref="G153">IF($AE153=0,"",INDEX(MASTER!$D$24:$AD$252,$AE153,G$346))</f>
        <v>RT</v>
      </c>
      <c r="H153" s="68" t="str" cm="1">
        <f t="array" ref="H153">IF($AE153=0,"",INDEX(MASTER!$D$24:$AD$252,$AE153,H$346))</f>
        <v>01/NHS/21</v>
      </c>
      <c r="I153" s="20" cm="1">
        <f t="array" ref="I153">IF($AE153=0,"",INDEX(MASTER!$D$24:$AD$252,$AE153,I$346))</f>
        <v>0</v>
      </c>
      <c r="J153" s="68" cm="1">
        <f t="array" ref="J153">IF($AE153=0,"",INDEX(MASTER!$D$24:$AD$252,$AE153,J$346))</f>
        <v>0</v>
      </c>
      <c r="K153" s="136" cm="1">
        <f t="array" ref="K153">IF($AE153=0,"",INDEX(MASTER!$D$24:$AD$252,$AE153,K$346))</f>
        <v>0</v>
      </c>
      <c r="L153" s="136" cm="1">
        <f t="array" ref="L153">IF($AE153=0,"",INDEX(MASTER!$D$24:$AD$252,$AE153,L$346))</f>
        <v>0</v>
      </c>
      <c r="M153" s="136" cm="1">
        <f t="array" ref="M153">IF($AE153=0,"",INDEX(MASTER!$D$24:$AD$252,$AE153,M$346))</f>
        <v>0</v>
      </c>
      <c r="N153" s="136" cm="1">
        <f t="array" ref="N153">IF($AE153=0,"",INDEX(MASTER!$D$24:$AD$252,$AE153,N$346))</f>
        <v>0</v>
      </c>
      <c r="O153" s="20" cm="1">
        <f t="array" ref="O153">IF($AE153=0,"",INDEX(MASTER!$D$24:$AD$252,$AE153,O$346))</f>
        <v>0</v>
      </c>
      <c r="P153" s="20" cm="1">
        <f t="array" ref="P153">IF($AE153=0,"",INDEX(MASTER!$D$24:$AD$252,$AE153,P$346))</f>
        <v>0</v>
      </c>
      <c r="Q153" s="20" cm="1">
        <f t="array" ref="Q153">IF($AE153=0,"",INDEX(MASTER!$D$24:$AD$252,$AE153,Q$346))</f>
        <v>0</v>
      </c>
      <c r="R153" s="20" cm="1">
        <f t="array" ref="R153">IF($AE153=0,"",INDEX(MASTER!$D$24:$AD$252,$AE153,R$346))</f>
        <v>0</v>
      </c>
      <c r="S153" s="20" cm="1">
        <f t="array" ref="S153">IF($AE153=0,"",INDEX(MASTER!$D$24:$AD$252,$AE153,S$346))</f>
        <v>0</v>
      </c>
      <c r="T153" s="20" cm="1">
        <f t="array" ref="T153">IF($AE153=0,"",INDEX(MASTER!$D$24:$AD$252,$AE153,T$346))</f>
        <v>5</v>
      </c>
      <c r="U153" s="20" cm="1">
        <f t="array" ref="U153">IF($AE153=0,"",INDEX(MASTER!$D$24:$AD$252,$AE153,U$346))</f>
        <v>0</v>
      </c>
      <c r="V153" s="20" cm="1">
        <f t="array" ref="V153">IF($AE153=0,"",INDEX(MASTER!$D$24:$AD$252,$AE153,V$346))</f>
        <v>0</v>
      </c>
      <c r="W153" s="20" cm="1">
        <f t="array" ref="W153">IF($AE153=0,"",INDEX(MASTER!$D$24:$AD$252,$AE153,W$346))</f>
        <v>0</v>
      </c>
      <c r="X153" s="20" cm="1">
        <f t="array" ref="X153">IF($AE153=0,"",INDEX(MASTER!$D$24:$AD$252,$AE153,X$346))</f>
        <v>0</v>
      </c>
      <c r="Y153" s="20" cm="1">
        <f t="array" ref="Y153">IF($AE153=0,"",INDEX(MASTER!$D$24:$AD$252,$AE153,Y$346))</f>
        <v>0</v>
      </c>
      <c r="Z153" s="20" cm="1">
        <f t="array" ref="Z153">IF($AE153=0,"",INDEX(MASTER!$D$24:$AD$252,$AE153,Z$346))</f>
        <v>0</v>
      </c>
      <c r="AE153" s="3">
        <v>110</v>
      </c>
    </row>
    <row r="154" spans="1:31" ht="12.75" customHeight="1" x14ac:dyDescent="0.2">
      <c r="A154" s="20" cm="1">
        <f t="array" ref="A154">IF($AE154=0,"",INDEX(MASTER!$D$24:$AD$252,$AE154,A$346))</f>
        <v>346</v>
      </c>
      <c r="B154" s="20" t="str" cm="1">
        <f t="array" ref="B154">IF($AE154=0,"",INDEX(MASTER!$D$24:$AD$252,$AE154,B$346))</f>
        <v>A-22</v>
      </c>
      <c r="C154" s="20" t="str" cm="1">
        <f t="array" ref="C154">IF($AE154=0,"",INDEX(MASTER!$D$24:$AD$252,$AE154,C$346))</f>
        <v>MONROE STREET</v>
      </c>
      <c r="D154" s="169" cm="1">
        <f t="array" ref="D154">IF($AE154=0,"",INDEX(MASTER!$D$24:$AD$252,$AE154,D$346))</f>
        <v>18862</v>
      </c>
      <c r="E154" s="20" cm="1">
        <f t="array" ref="E154">IF($AE154=0,"",INDEX(MASTER!$D$24:$AD$252,$AE154,E$346))</f>
        <v>0</v>
      </c>
      <c r="F154" s="169" cm="1">
        <f t="array" ref="F154">IF($AE154=0,"",INDEX(MASTER!$D$24:$AD$252,$AE154,F$346))</f>
        <v>0</v>
      </c>
      <c r="G154" s="20" t="str" cm="1">
        <f t="array" ref="G154">IF($AE154=0,"",INDEX(MASTER!$D$24:$AD$252,$AE154,G$346))</f>
        <v>LT/RT</v>
      </c>
      <c r="H154" s="68" t="str" cm="1">
        <f t="array" ref="H154">IF($AE154=0,"",INDEX(MASTER!$D$24:$AD$252,$AE154,H$346))</f>
        <v>01/NHS/21</v>
      </c>
      <c r="I154" s="20" cm="1">
        <f t="array" ref="I154">IF($AE154=0,"",INDEX(MASTER!$D$24:$AD$252,$AE154,I$346))</f>
        <v>0</v>
      </c>
      <c r="J154" s="68" cm="1">
        <f t="array" ref="J154">IF($AE154=0,"",INDEX(MASTER!$D$24:$AD$252,$AE154,J$346))</f>
        <v>0</v>
      </c>
      <c r="K154" s="136" cm="1">
        <f t="array" ref="K154">IF($AE154=0,"",INDEX(MASTER!$D$24:$AD$252,$AE154,K$346))</f>
        <v>0</v>
      </c>
      <c r="L154" s="136" cm="1">
        <f t="array" ref="L154">IF($AE154=0,"",INDEX(MASTER!$D$24:$AD$252,$AE154,L$346))</f>
        <v>0</v>
      </c>
      <c r="M154" s="136" cm="1">
        <f t="array" ref="M154">IF($AE154=0,"",INDEX(MASTER!$D$24:$AD$252,$AE154,M$346))</f>
        <v>0</v>
      </c>
      <c r="N154" s="136" cm="1">
        <f t="array" ref="N154">IF($AE154=0,"",INDEX(MASTER!$D$24:$AD$252,$AE154,N$346))</f>
        <v>0</v>
      </c>
      <c r="O154" s="20" cm="1">
        <f t="array" ref="O154">IF($AE154=0,"",INDEX(MASTER!$D$24:$AD$252,$AE154,O$346))</f>
        <v>0</v>
      </c>
      <c r="P154" s="20" cm="1">
        <f t="array" ref="P154">IF($AE154=0,"",INDEX(MASTER!$D$24:$AD$252,$AE154,P$346))</f>
        <v>0</v>
      </c>
      <c r="Q154" s="20" cm="1">
        <f t="array" ref="Q154">IF($AE154=0,"",INDEX(MASTER!$D$24:$AD$252,$AE154,Q$346))</f>
        <v>0</v>
      </c>
      <c r="R154" s="20" cm="1">
        <f t="array" ref="R154">IF($AE154=0,"",INDEX(MASTER!$D$24:$AD$252,$AE154,R$346))</f>
        <v>0</v>
      </c>
      <c r="S154" s="20" cm="1">
        <f t="array" ref="S154">IF($AE154=0,"",INDEX(MASTER!$D$24:$AD$252,$AE154,S$346))</f>
        <v>0</v>
      </c>
      <c r="T154" s="20" cm="1">
        <f t="array" ref="T154">IF($AE154=0,"",INDEX(MASTER!$D$24:$AD$252,$AE154,T$346))</f>
        <v>4</v>
      </c>
      <c r="U154" s="20" cm="1">
        <f t="array" ref="U154">IF($AE154=0,"",INDEX(MASTER!$D$24:$AD$252,$AE154,U$346))</f>
        <v>0</v>
      </c>
      <c r="V154" s="20" cm="1">
        <f t="array" ref="V154">IF($AE154=0,"",INDEX(MASTER!$D$24:$AD$252,$AE154,V$346))</f>
        <v>0</v>
      </c>
      <c r="W154" s="20" cm="1">
        <f t="array" ref="W154">IF($AE154=0,"",INDEX(MASTER!$D$24:$AD$252,$AE154,W$346))</f>
        <v>0</v>
      </c>
      <c r="X154" s="20" cm="1">
        <f t="array" ref="X154">IF($AE154=0,"",INDEX(MASTER!$D$24:$AD$252,$AE154,X$346))</f>
        <v>0</v>
      </c>
      <c r="Y154" s="20" cm="1">
        <f t="array" ref="Y154">IF($AE154=0,"",INDEX(MASTER!$D$24:$AD$252,$AE154,Y$346))</f>
        <v>0</v>
      </c>
      <c r="Z154" s="20" cm="1">
        <f t="array" ref="Z154">IF($AE154=0,"",INDEX(MASTER!$D$24:$AD$252,$AE154,Z$346))</f>
        <v>0</v>
      </c>
      <c r="AE154" s="3">
        <v>111</v>
      </c>
    </row>
    <row r="155" spans="1:31" ht="12.75" customHeight="1" x14ac:dyDescent="0.2">
      <c r="A155" s="20" cm="1">
        <f t="array" ref="A155">IF($AE155=0,"",INDEX(MASTER!$D$24:$AD$252,$AE155,A$346))</f>
        <v>0</v>
      </c>
      <c r="B155" s="20" cm="1">
        <f t="array" ref="B155">IF($AE155=0,"",INDEX(MASTER!$D$24:$AD$252,$AE155,B$346))</f>
        <v>0</v>
      </c>
      <c r="C155" s="20" cm="1">
        <f t="array" ref="C155">IF($AE155=0,"",INDEX(MASTER!$D$24:$AD$252,$AE155,C$346))</f>
        <v>0</v>
      </c>
      <c r="D155" s="169" cm="1">
        <f t="array" ref="D155">IF($AE155=0,"",INDEX(MASTER!$D$24:$AD$252,$AE155,D$346))</f>
        <v>0</v>
      </c>
      <c r="E155" s="20" cm="1">
        <f t="array" ref="E155">IF($AE155=0,"",INDEX(MASTER!$D$24:$AD$252,$AE155,E$346))</f>
        <v>0</v>
      </c>
      <c r="F155" s="169" cm="1">
        <f t="array" ref="F155">IF($AE155=0,"",INDEX(MASTER!$D$24:$AD$252,$AE155,F$346))</f>
        <v>0</v>
      </c>
      <c r="G155" s="20" cm="1">
        <f t="array" ref="G155">IF($AE155=0,"",INDEX(MASTER!$D$24:$AD$252,$AE155,G$346))</f>
        <v>0</v>
      </c>
      <c r="H155" s="68" cm="1">
        <f t="array" ref="H155">IF($AE155=0,"",INDEX(MASTER!$D$24:$AD$252,$AE155,H$346))</f>
        <v>0</v>
      </c>
      <c r="I155" s="20" cm="1">
        <f t="array" ref="I155">IF($AE155=0,"",INDEX(MASTER!$D$24:$AD$252,$AE155,I$346))</f>
        <v>0</v>
      </c>
      <c r="J155" s="68" cm="1">
        <f t="array" ref="J155">IF($AE155=0,"",INDEX(MASTER!$D$24:$AD$252,$AE155,J$346))</f>
        <v>0</v>
      </c>
      <c r="K155" s="136" cm="1">
        <f t="array" ref="K155">IF($AE155=0,"",INDEX(MASTER!$D$24:$AD$252,$AE155,K$346))</f>
        <v>0</v>
      </c>
      <c r="L155" s="136" cm="1">
        <f t="array" ref="L155">IF($AE155=0,"",INDEX(MASTER!$D$24:$AD$252,$AE155,L$346))</f>
        <v>0</v>
      </c>
      <c r="M155" s="136" cm="1">
        <f t="array" ref="M155">IF($AE155=0,"",INDEX(MASTER!$D$24:$AD$252,$AE155,M$346))</f>
        <v>0</v>
      </c>
      <c r="N155" s="136" cm="1">
        <f t="array" ref="N155">IF($AE155=0,"",INDEX(MASTER!$D$24:$AD$252,$AE155,N$346))</f>
        <v>0</v>
      </c>
      <c r="O155" s="20" cm="1">
        <f t="array" ref="O155">IF($AE155=0,"",INDEX(MASTER!$D$24:$AD$252,$AE155,O$346))</f>
        <v>0</v>
      </c>
      <c r="P155" s="20" cm="1">
        <f t="array" ref="P155">IF($AE155=0,"",INDEX(MASTER!$D$24:$AD$252,$AE155,P$346))</f>
        <v>0</v>
      </c>
      <c r="Q155" s="20" cm="1">
        <f t="array" ref="Q155">IF($AE155=0,"",INDEX(MASTER!$D$24:$AD$252,$AE155,Q$346))</f>
        <v>0</v>
      </c>
      <c r="R155" s="20" cm="1">
        <f t="array" ref="R155">IF($AE155=0,"",INDEX(MASTER!$D$24:$AD$252,$AE155,R$346))</f>
        <v>0</v>
      </c>
      <c r="S155" s="20" cm="1">
        <f t="array" ref="S155">IF($AE155=0,"",INDEX(MASTER!$D$24:$AD$252,$AE155,S$346))</f>
        <v>0</v>
      </c>
      <c r="T155" s="20" cm="1">
        <f t="array" ref="T155">IF($AE155=0,"",INDEX(MASTER!$D$24:$AD$252,$AE155,T$346))</f>
        <v>0</v>
      </c>
      <c r="U155" s="20" cm="1">
        <f t="array" ref="U155">IF($AE155=0,"",INDEX(MASTER!$D$24:$AD$252,$AE155,U$346))</f>
        <v>0</v>
      </c>
      <c r="V155" s="20" cm="1">
        <f t="array" ref="V155">IF($AE155=0,"",INDEX(MASTER!$D$24:$AD$252,$AE155,V$346))</f>
        <v>0</v>
      </c>
      <c r="W155" s="20" cm="1">
        <f t="array" ref="W155">IF($AE155=0,"",INDEX(MASTER!$D$24:$AD$252,$AE155,W$346))</f>
        <v>0</v>
      </c>
      <c r="X155" s="20" cm="1">
        <f t="array" ref="X155">IF($AE155=0,"",INDEX(MASTER!$D$24:$AD$252,$AE155,X$346))</f>
        <v>0</v>
      </c>
      <c r="Y155" s="20" cm="1">
        <f t="array" ref="Y155">IF($AE155=0,"",INDEX(MASTER!$D$24:$AD$252,$AE155,Y$346))</f>
        <v>0</v>
      </c>
      <c r="Z155" s="20" cm="1">
        <f t="array" ref="Z155">IF($AE155=0,"",INDEX(MASTER!$D$24:$AD$252,$AE155,Z$346))</f>
        <v>0</v>
      </c>
      <c r="AE155" s="3">
        <v>112</v>
      </c>
    </row>
    <row r="156" spans="1:31" ht="12.75" customHeight="1" x14ac:dyDescent="0.2">
      <c r="A156" s="20" cm="1">
        <f t="array" ref="A156">IF($AE156=0,"",INDEX(MASTER!$D$24:$AD$252,$AE156,A$346))</f>
        <v>347</v>
      </c>
      <c r="B156" s="20" t="str" cm="1">
        <f t="array" ref="B156">IF($AE156=0,"",INDEX(MASTER!$D$24:$AD$252,$AE156,B$346))</f>
        <v>CL-8</v>
      </c>
      <c r="C156" s="20" t="str" cm="1">
        <f t="array" ref="C156">IF($AE156=0,"",INDEX(MASTER!$D$24:$AD$252,$AE156,C$346))</f>
        <v>MONROE STREET</v>
      </c>
      <c r="D156" s="169" cm="1">
        <f t="array" ref="D156">IF($AE156=0,"",INDEX(MASTER!$D$24:$AD$252,$AE156,D$346))</f>
        <v>19251</v>
      </c>
      <c r="E156" s="20" t="str" cm="1">
        <f t="array" ref="E156">IF($AE156=0,"",INDEX(MASTER!$D$24:$AD$252,$AE156,E$346))</f>
        <v>TO</v>
      </c>
      <c r="F156" s="169" cm="1">
        <f t="array" ref="F156">IF($AE156=0,"",INDEX(MASTER!$D$24:$AD$252,$AE156,F$346))</f>
        <v>19809</v>
      </c>
      <c r="G156" s="20" t="str" cm="1">
        <f t="array" ref="G156">IF($AE156=0,"",INDEX(MASTER!$D$24:$AD$252,$AE156,G$346))</f>
        <v>LT/RT</v>
      </c>
      <c r="H156" s="68" t="str" cm="1">
        <f t="array" ref="H156">IF($AE156=0,"",INDEX(MASTER!$D$24:$AD$252,$AE156,H$346))</f>
        <v>01/NHS/21</v>
      </c>
      <c r="I156" s="20" cm="1">
        <f t="array" ref="I156">IF($AE156=0,"",INDEX(MASTER!$D$24:$AD$252,$AE156,I$346))</f>
        <v>7</v>
      </c>
      <c r="J156" s="68" cm="1">
        <f t="array" ref="J156">IF($AE156=0,"",INDEX(MASTER!$D$24:$AD$252,$AE156,J$346))</f>
        <v>6</v>
      </c>
      <c r="K156" s="136" cm="1">
        <f t="array" ref="K156">IF($AE156=0,"",INDEX(MASTER!$D$24:$AD$252,$AE156,K$346))</f>
        <v>0</v>
      </c>
      <c r="L156" s="136" cm="1">
        <f t="array" ref="L156">IF($AE156=0,"",INDEX(MASTER!$D$24:$AD$252,$AE156,L$346))</f>
        <v>0</v>
      </c>
      <c r="M156" s="136" cm="1">
        <f t="array" ref="M156">IF($AE156=0,"",INDEX(MASTER!$D$24:$AD$252,$AE156,M$346))</f>
        <v>0.11</v>
      </c>
      <c r="N156" s="136" cm="1">
        <f t="array" ref="N156">IF($AE156=0,"",INDEX(MASTER!$D$24:$AD$252,$AE156,N$346))</f>
        <v>0</v>
      </c>
      <c r="O156" s="20" cm="1">
        <f t="array" ref="O156">IF($AE156=0,"",INDEX(MASTER!$D$24:$AD$252,$AE156,O$346))</f>
        <v>0</v>
      </c>
      <c r="P156" s="20" cm="1">
        <f t="array" ref="P156">IF($AE156=0,"",INDEX(MASTER!$D$24:$AD$252,$AE156,P$346))</f>
        <v>0</v>
      </c>
      <c r="Q156" s="20" cm="1">
        <f t="array" ref="Q156">IF($AE156=0,"",INDEX(MASTER!$D$24:$AD$252,$AE156,Q$346))</f>
        <v>0</v>
      </c>
      <c r="R156" s="20" cm="1">
        <f t="array" ref="R156">IF($AE156=0,"",INDEX(MASTER!$D$24:$AD$252,$AE156,R$346))</f>
        <v>0</v>
      </c>
      <c r="S156" s="20" cm="1">
        <f t="array" ref="S156">IF($AE156=0,"",INDEX(MASTER!$D$24:$AD$252,$AE156,S$346))</f>
        <v>0</v>
      </c>
      <c r="T156" s="20" cm="1">
        <f t="array" ref="T156">IF($AE156=0,"",INDEX(MASTER!$D$24:$AD$252,$AE156,T$346))</f>
        <v>0</v>
      </c>
      <c r="U156" s="20" cm="1">
        <f t="array" ref="U156">IF($AE156=0,"",INDEX(MASTER!$D$24:$AD$252,$AE156,U$346))</f>
        <v>0</v>
      </c>
      <c r="V156" s="20" cm="1">
        <f t="array" ref="V156">IF($AE156=0,"",INDEX(MASTER!$D$24:$AD$252,$AE156,V$346))</f>
        <v>0</v>
      </c>
      <c r="W156" s="20" cm="1">
        <f t="array" ref="W156">IF($AE156=0,"",INDEX(MASTER!$D$24:$AD$252,$AE156,W$346))</f>
        <v>0</v>
      </c>
      <c r="X156" s="20" cm="1">
        <f t="array" ref="X156">IF($AE156=0,"",INDEX(MASTER!$D$24:$AD$252,$AE156,X$346))</f>
        <v>0</v>
      </c>
      <c r="Y156" s="20" cm="1">
        <f t="array" ref="Y156">IF($AE156=0,"",INDEX(MASTER!$D$24:$AD$252,$AE156,Y$346))</f>
        <v>0</v>
      </c>
      <c r="Z156" s="20" cm="1">
        <f t="array" ref="Z156">IF($AE156=0,"",INDEX(MASTER!$D$24:$AD$252,$AE156,Z$346))</f>
        <v>0</v>
      </c>
      <c r="AE156" s="3">
        <v>113</v>
      </c>
    </row>
    <row r="157" spans="1:31" ht="12.75" customHeight="1" x14ac:dyDescent="0.2">
      <c r="A157" s="20" cm="1">
        <f t="array" ref="A157">IF($AE157=0,"",INDEX(MASTER!$D$24:$AD$252,$AE157,A$346))</f>
        <v>347</v>
      </c>
      <c r="B157" s="20" t="str" cm="1">
        <f t="array" ref="B157">IF($AE157=0,"",INDEX(MASTER!$D$24:$AD$252,$AE157,B$346))</f>
        <v>A-23</v>
      </c>
      <c r="C157" s="20" t="str" cm="1">
        <f t="array" ref="C157">IF($AE157=0,"",INDEX(MASTER!$D$24:$AD$252,$AE157,C$346))</f>
        <v>MONROE STREET</v>
      </c>
      <c r="D157" s="169" cm="1">
        <f t="array" ref="D157">IF($AE157=0,"",INDEX(MASTER!$D$24:$AD$252,$AE157,D$346))</f>
        <v>18967</v>
      </c>
      <c r="E157" s="20" cm="1">
        <f t="array" ref="E157">IF($AE157=0,"",INDEX(MASTER!$D$24:$AD$252,$AE157,E$346))</f>
        <v>0</v>
      </c>
      <c r="F157" s="169" cm="1">
        <f t="array" ref="F157">IF($AE157=0,"",INDEX(MASTER!$D$24:$AD$252,$AE157,F$346))</f>
        <v>0</v>
      </c>
      <c r="G157" s="20" t="str" cm="1">
        <f t="array" ref="G157">IF($AE157=0,"",INDEX(MASTER!$D$24:$AD$252,$AE157,G$346))</f>
        <v>LT/RT</v>
      </c>
      <c r="H157" s="68" t="str" cm="1">
        <f t="array" ref="H157">IF($AE157=0,"",INDEX(MASTER!$D$24:$AD$252,$AE157,H$346))</f>
        <v>01/NHS/21</v>
      </c>
      <c r="I157" s="20" cm="1">
        <f t="array" ref="I157">IF($AE157=0,"",INDEX(MASTER!$D$24:$AD$252,$AE157,I$346))</f>
        <v>0</v>
      </c>
      <c r="J157" s="68" cm="1">
        <f t="array" ref="J157">IF($AE157=0,"",INDEX(MASTER!$D$24:$AD$252,$AE157,J$346))</f>
        <v>0</v>
      </c>
      <c r="K157" s="136" cm="1">
        <f t="array" ref="K157">IF($AE157=0,"",INDEX(MASTER!$D$24:$AD$252,$AE157,K$346))</f>
        <v>0</v>
      </c>
      <c r="L157" s="136" cm="1">
        <f t="array" ref="L157">IF($AE157=0,"",INDEX(MASTER!$D$24:$AD$252,$AE157,L$346))</f>
        <v>0</v>
      </c>
      <c r="M157" s="136" cm="1">
        <f t="array" ref="M157">IF($AE157=0,"",INDEX(MASTER!$D$24:$AD$252,$AE157,M$346))</f>
        <v>0</v>
      </c>
      <c r="N157" s="136" cm="1">
        <f t="array" ref="N157">IF($AE157=0,"",INDEX(MASTER!$D$24:$AD$252,$AE157,N$346))</f>
        <v>0</v>
      </c>
      <c r="O157" s="20" cm="1">
        <f t="array" ref="O157">IF($AE157=0,"",INDEX(MASTER!$D$24:$AD$252,$AE157,O$346))</f>
        <v>0</v>
      </c>
      <c r="P157" s="20" cm="1">
        <f t="array" ref="P157">IF($AE157=0,"",INDEX(MASTER!$D$24:$AD$252,$AE157,P$346))</f>
        <v>0</v>
      </c>
      <c r="Q157" s="20" cm="1">
        <f t="array" ref="Q157">IF($AE157=0,"",INDEX(MASTER!$D$24:$AD$252,$AE157,Q$346))</f>
        <v>0</v>
      </c>
      <c r="R157" s="20" cm="1">
        <f t="array" ref="R157">IF($AE157=0,"",INDEX(MASTER!$D$24:$AD$252,$AE157,R$346))</f>
        <v>0</v>
      </c>
      <c r="S157" s="20" cm="1">
        <f t="array" ref="S157">IF($AE157=0,"",INDEX(MASTER!$D$24:$AD$252,$AE157,S$346))</f>
        <v>0</v>
      </c>
      <c r="T157" s="20" cm="1">
        <f t="array" ref="T157">IF($AE157=0,"",INDEX(MASTER!$D$24:$AD$252,$AE157,T$346))</f>
        <v>4</v>
      </c>
      <c r="U157" s="20" cm="1">
        <f t="array" ref="U157">IF($AE157=0,"",INDEX(MASTER!$D$24:$AD$252,$AE157,U$346))</f>
        <v>0</v>
      </c>
      <c r="V157" s="20" cm="1">
        <f t="array" ref="V157">IF($AE157=0,"",INDEX(MASTER!$D$24:$AD$252,$AE157,V$346))</f>
        <v>0</v>
      </c>
      <c r="W157" s="20" cm="1">
        <f t="array" ref="W157">IF($AE157=0,"",INDEX(MASTER!$D$24:$AD$252,$AE157,W$346))</f>
        <v>0</v>
      </c>
      <c r="X157" s="20" cm="1">
        <f t="array" ref="X157">IF($AE157=0,"",INDEX(MASTER!$D$24:$AD$252,$AE157,X$346))</f>
        <v>0</v>
      </c>
      <c r="Y157" s="20" cm="1">
        <f t="array" ref="Y157">IF($AE157=0,"",INDEX(MASTER!$D$24:$AD$252,$AE157,Y$346))</f>
        <v>0</v>
      </c>
      <c r="Z157" s="20" cm="1">
        <f t="array" ref="Z157">IF($AE157=0,"",INDEX(MASTER!$D$24:$AD$252,$AE157,Z$346))</f>
        <v>0</v>
      </c>
      <c r="AE157" s="3">
        <v>114</v>
      </c>
    </row>
    <row r="158" spans="1:31" ht="12.75" customHeight="1" x14ac:dyDescent="0.2">
      <c r="A158" s="20" cm="1">
        <f t="array" ref="A158">IF($AE158=0,"",INDEX(MASTER!$D$24:$AD$252,$AE158,A$346))</f>
        <v>347</v>
      </c>
      <c r="B158" s="20" t="str" cm="1">
        <f t="array" ref="B158">IF($AE158=0,"",INDEX(MASTER!$D$24:$AD$252,$AE158,B$346))</f>
        <v>A-24</v>
      </c>
      <c r="C158" s="20" t="str" cm="1">
        <f t="array" ref="C158">IF($AE158=0,"",INDEX(MASTER!$D$24:$AD$252,$AE158,C$346))</f>
        <v>MONROE STREET</v>
      </c>
      <c r="D158" s="169" cm="1">
        <f t="array" ref="D158">IF($AE158=0,"",INDEX(MASTER!$D$24:$AD$252,$AE158,D$346))</f>
        <v>19092</v>
      </c>
      <c r="E158" s="20" cm="1">
        <f t="array" ref="E158">IF($AE158=0,"",INDEX(MASTER!$D$24:$AD$252,$AE158,E$346))</f>
        <v>0</v>
      </c>
      <c r="F158" s="169" cm="1">
        <f t="array" ref="F158">IF($AE158=0,"",INDEX(MASTER!$D$24:$AD$252,$AE158,F$346))</f>
        <v>0</v>
      </c>
      <c r="G158" s="20" t="str" cm="1">
        <f t="array" ref="G158">IF($AE158=0,"",INDEX(MASTER!$D$24:$AD$252,$AE158,G$346))</f>
        <v>LT/RT</v>
      </c>
      <c r="H158" s="68" t="str" cm="1">
        <f t="array" ref="H158">IF($AE158=0,"",INDEX(MASTER!$D$24:$AD$252,$AE158,H$346))</f>
        <v>01/NHS/21</v>
      </c>
      <c r="I158" s="20" cm="1">
        <f t="array" ref="I158">IF($AE158=0,"",INDEX(MASTER!$D$24:$AD$252,$AE158,I$346))</f>
        <v>0</v>
      </c>
      <c r="J158" s="68" cm="1">
        <f t="array" ref="J158">IF($AE158=0,"",INDEX(MASTER!$D$24:$AD$252,$AE158,J$346))</f>
        <v>0</v>
      </c>
      <c r="K158" s="136" cm="1">
        <f t="array" ref="K158">IF($AE158=0,"",INDEX(MASTER!$D$24:$AD$252,$AE158,K$346))</f>
        <v>0</v>
      </c>
      <c r="L158" s="136" cm="1">
        <f t="array" ref="L158">IF($AE158=0,"",INDEX(MASTER!$D$24:$AD$252,$AE158,L$346))</f>
        <v>0</v>
      </c>
      <c r="M158" s="136" cm="1">
        <f t="array" ref="M158">IF($AE158=0,"",INDEX(MASTER!$D$24:$AD$252,$AE158,M$346))</f>
        <v>0</v>
      </c>
      <c r="N158" s="136" cm="1">
        <f t="array" ref="N158">IF($AE158=0,"",INDEX(MASTER!$D$24:$AD$252,$AE158,N$346))</f>
        <v>0</v>
      </c>
      <c r="O158" s="20" cm="1">
        <f t="array" ref="O158">IF($AE158=0,"",INDEX(MASTER!$D$24:$AD$252,$AE158,O$346))</f>
        <v>0</v>
      </c>
      <c r="P158" s="20" cm="1">
        <f t="array" ref="P158">IF($AE158=0,"",INDEX(MASTER!$D$24:$AD$252,$AE158,P$346))</f>
        <v>0</v>
      </c>
      <c r="Q158" s="20" cm="1">
        <f t="array" ref="Q158">IF($AE158=0,"",INDEX(MASTER!$D$24:$AD$252,$AE158,Q$346))</f>
        <v>0</v>
      </c>
      <c r="R158" s="20" cm="1">
        <f t="array" ref="R158">IF($AE158=0,"",INDEX(MASTER!$D$24:$AD$252,$AE158,R$346))</f>
        <v>0</v>
      </c>
      <c r="S158" s="20" cm="1">
        <f t="array" ref="S158">IF($AE158=0,"",INDEX(MASTER!$D$24:$AD$252,$AE158,S$346))</f>
        <v>0</v>
      </c>
      <c r="T158" s="20" cm="1">
        <f t="array" ref="T158">IF($AE158=0,"",INDEX(MASTER!$D$24:$AD$252,$AE158,T$346))</f>
        <v>3</v>
      </c>
      <c r="U158" s="20" cm="1">
        <f t="array" ref="U158">IF($AE158=0,"",INDEX(MASTER!$D$24:$AD$252,$AE158,U$346))</f>
        <v>0</v>
      </c>
      <c r="V158" s="20" cm="1">
        <f t="array" ref="V158">IF($AE158=0,"",INDEX(MASTER!$D$24:$AD$252,$AE158,V$346))</f>
        <v>0</v>
      </c>
      <c r="W158" s="20" cm="1">
        <f t="array" ref="W158">IF($AE158=0,"",INDEX(MASTER!$D$24:$AD$252,$AE158,W$346))</f>
        <v>0</v>
      </c>
      <c r="X158" s="20" cm="1">
        <f t="array" ref="X158">IF($AE158=0,"",INDEX(MASTER!$D$24:$AD$252,$AE158,X$346))</f>
        <v>0</v>
      </c>
      <c r="Y158" s="20" cm="1">
        <f t="array" ref="Y158">IF($AE158=0,"",INDEX(MASTER!$D$24:$AD$252,$AE158,Y$346))</f>
        <v>0</v>
      </c>
      <c r="Z158" s="20" cm="1">
        <f t="array" ref="Z158">IF($AE158=0,"",INDEX(MASTER!$D$24:$AD$252,$AE158,Z$346))</f>
        <v>0</v>
      </c>
      <c r="AE158" s="3">
        <v>115</v>
      </c>
    </row>
    <row r="159" spans="1:31" ht="12.75" customHeight="1" x14ac:dyDescent="0.2">
      <c r="A159" s="20" cm="1">
        <f t="array" ref="A159">IF($AE159=0,"",INDEX(MASTER!$D$24:$AD$252,$AE159,A$346))</f>
        <v>347</v>
      </c>
      <c r="B159" s="20" t="str" cm="1">
        <f t="array" ref="B159">IF($AE159=0,"",INDEX(MASTER!$D$24:$AD$252,$AE159,B$346))</f>
        <v>A-25</v>
      </c>
      <c r="C159" s="20" t="str" cm="1">
        <f t="array" ref="C159">IF($AE159=0,"",INDEX(MASTER!$D$24:$AD$252,$AE159,C$346))</f>
        <v>MONROE STREET</v>
      </c>
      <c r="D159" s="169" cm="1">
        <f t="array" ref="D159">IF($AE159=0,"",INDEX(MASTER!$D$24:$AD$252,$AE159,D$346))</f>
        <v>19218</v>
      </c>
      <c r="E159" s="20" cm="1">
        <f t="array" ref="E159">IF($AE159=0,"",INDEX(MASTER!$D$24:$AD$252,$AE159,E$346))</f>
        <v>0</v>
      </c>
      <c r="F159" s="169" cm="1">
        <f t="array" ref="F159">IF($AE159=0,"",INDEX(MASTER!$D$24:$AD$252,$AE159,F$346))</f>
        <v>0</v>
      </c>
      <c r="G159" s="20" t="str" cm="1">
        <f t="array" ref="G159">IF($AE159=0,"",INDEX(MASTER!$D$24:$AD$252,$AE159,G$346))</f>
        <v>LT/RT</v>
      </c>
      <c r="H159" s="68" t="str" cm="1">
        <f t="array" ref="H159">IF($AE159=0,"",INDEX(MASTER!$D$24:$AD$252,$AE159,H$346))</f>
        <v>01/NHS/21</v>
      </c>
      <c r="I159" s="20" cm="1">
        <f t="array" ref="I159">IF($AE159=0,"",INDEX(MASTER!$D$24:$AD$252,$AE159,I$346))</f>
        <v>0</v>
      </c>
      <c r="J159" s="68" cm="1">
        <f t="array" ref="J159">IF($AE159=0,"",INDEX(MASTER!$D$24:$AD$252,$AE159,J$346))</f>
        <v>0</v>
      </c>
      <c r="K159" s="136" cm="1">
        <f t="array" ref="K159">IF($AE159=0,"",INDEX(MASTER!$D$24:$AD$252,$AE159,K$346))</f>
        <v>0</v>
      </c>
      <c r="L159" s="136" cm="1">
        <f t="array" ref="L159">IF($AE159=0,"",INDEX(MASTER!$D$24:$AD$252,$AE159,L$346))</f>
        <v>0</v>
      </c>
      <c r="M159" s="136" cm="1">
        <f t="array" ref="M159">IF($AE159=0,"",INDEX(MASTER!$D$24:$AD$252,$AE159,M$346))</f>
        <v>0</v>
      </c>
      <c r="N159" s="136" cm="1">
        <f t="array" ref="N159">IF($AE159=0,"",INDEX(MASTER!$D$24:$AD$252,$AE159,N$346))</f>
        <v>0</v>
      </c>
      <c r="O159" s="20" cm="1">
        <f t="array" ref="O159">IF($AE159=0,"",INDEX(MASTER!$D$24:$AD$252,$AE159,O$346))</f>
        <v>0</v>
      </c>
      <c r="P159" s="20" cm="1">
        <f t="array" ref="P159">IF($AE159=0,"",INDEX(MASTER!$D$24:$AD$252,$AE159,P$346))</f>
        <v>0</v>
      </c>
      <c r="Q159" s="20" cm="1">
        <f t="array" ref="Q159">IF($AE159=0,"",INDEX(MASTER!$D$24:$AD$252,$AE159,Q$346))</f>
        <v>0</v>
      </c>
      <c r="R159" s="20" cm="1">
        <f t="array" ref="R159">IF($AE159=0,"",INDEX(MASTER!$D$24:$AD$252,$AE159,R$346))</f>
        <v>0</v>
      </c>
      <c r="S159" s="20" cm="1">
        <f t="array" ref="S159">IF($AE159=0,"",INDEX(MASTER!$D$24:$AD$252,$AE159,S$346))</f>
        <v>0</v>
      </c>
      <c r="T159" s="20" cm="1">
        <f t="array" ref="T159">IF($AE159=0,"",INDEX(MASTER!$D$24:$AD$252,$AE159,T$346))</f>
        <v>3</v>
      </c>
      <c r="U159" s="20" cm="1">
        <f t="array" ref="U159">IF($AE159=0,"",INDEX(MASTER!$D$24:$AD$252,$AE159,U$346))</f>
        <v>0</v>
      </c>
      <c r="V159" s="20" cm="1">
        <f t="array" ref="V159">IF($AE159=0,"",INDEX(MASTER!$D$24:$AD$252,$AE159,V$346))</f>
        <v>0</v>
      </c>
      <c r="W159" s="20" cm="1">
        <f t="array" ref="W159">IF($AE159=0,"",INDEX(MASTER!$D$24:$AD$252,$AE159,W$346))</f>
        <v>0</v>
      </c>
      <c r="X159" s="20" cm="1">
        <f t="array" ref="X159">IF($AE159=0,"",INDEX(MASTER!$D$24:$AD$252,$AE159,X$346))</f>
        <v>0</v>
      </c>
      <c r="Y159" s="20" cm="1">
        <f t="array" ref="Y159">IF($AE159=0,"",INDEX(MASTER!$D$24:$AD$252,$AE159,Y$346))</f>
        <v>0</v>
      </c>
      <c r="Z159" s="20" cm="1">
        <f t="array" ref="Z159">IF($AE159=0,"",INDEX(MASTER!$D$24:$AD$252,$AE159,Z$346))</f>
        <v>0</v>
      </c>
      <c r="AE159" s="3">
        <v>116</v>
      </c>
    </row>
    <row r="160" spans="1:31" ht="12.75" customHeight="1" x14ac:dyDescent="0.2">
      <c r="A160" s="20" cm="1">
        <f t="array" ref="A160">IF($AE160=0,"",INDEX(MASTER!$D$24:$AD$252,$AE160,A$346))</f>
        <v>347</v>
      </c>
      <c r="B160" s="20" t="str" cm="1">
        <f t="array" ref="B160">IF($AE160=0,"",INDEX(MASTER!$D$24:$AD$252,$AE160,B$346))</f>
        <v>A-26</v>
      </c>
      <c r="C160" s="20" t="str" cm="1">
        <f t="array" ref="C160">IF($AE160=0,"",INDEX(MASTER!$D$24:$AD$252,$AE160,C$346))</f>
        <v>MONROE STREET</v>
      </c>
      <c r="D160" s="169" cm="1">
        <f t="array" ref="D160">IF($AE160=0,"",INDEX(MASTER!$D$24:$AD$252,$AE160,D$346))</f>
        <v>19322</v>
      </c>
      <c r="E160" s="20" cm="1">
        <f t="array" ref="E160">IF($AE160=0,"",INDEX(MASTER!$D$24:$AD$252,$AE160,E$346))</f>
        <v>0</v>
      </c>
      <c r="F160" s="169" cm="1">
        <f t="array" ref="F160">IF($AE160=0,"",INDEX(MASTER!$D$24:$AD$252,$AE160,F$346))</f>
        <v>0</v>
      </c>
      <c r="G160" s="20" t="str" cm="1">
        <f t="array" ref="G160">IF($AE160=0,"",INDEX(MASTER!$D$24:$AD$252,$AE160,G$346))</f>
        <v>LT/RT</v>
      </c>
      <c r="H160" s="68" t="str" cm="1">
        <f t="array" ref="H160">IF($AE160=0,"",INDEX(MASTER!$D$24:$AD$252,$AE160,H$346))</f>
        <v>01/NHS/21</v>
      </c>
      <c r="I160" s="20" cm="1">
        <f t="array" ref="I160">IF($AE160=0,"",INDEX(MASTER!$D$24:$AD$252,$AE160,I$346))</f>
        <v>0</v>
      </c>
      <c r="J160" s="68" cm="1">
        <f t="array" ref="J160">IF($AE160=0,"",INDEX(MASTER!$D$24:$AD$252,$AE160,J$346))</f>
        <v>0</v>
      </c>
      <c r="K160" s="136" cm="1">
        <f t="array" ref="K160">IF($AE160=0,"",INDEX(MASTER!$D$24:$AD$252,$AE160,K$346))</f>
        <v>0</v>
      </c>
      <c r="L160" s="136" cm="1">
        <f t="array" ref="L160">IF($AE160=0,"",INDEX(MASTER!$D$24:$AD$252,$AE160,L$346))</f>
        <v>0</v>
      </c>
      <c r="M160" s="136" cm="1">
        <f t="array" ref="M160">IF($AE160=0,"",INDEX(MASTER!$D$24:$AD$252,$AE160,M$346))</f>
        <v>0</v>
      </c>
      <c r="N160" s="136" cm="1">
        <f t="array" ref="N160">IF($AE160=0,"",INDEX(MASTER!$D$24:$AD$252,$AE160,N$346))</f>
        <v>0</v>
      </c>
      <c r="O160" s="20" cm="1">
        <f t="array" ref="O160">IF($AE160=0,"",INDEX(MASTER!$D$24:$AD$252,$AE160,O$346))</f>
        <v>0</v>
      </c>
      <c r="P160" s="20" cm="1">
        <f t="array" ref="P160">IF($AE160=0,"",INDEX(MASTER!$D$24:$AD$252,$AE160,P$346))</f>
        <v>0</v>
      </c>
      <c r="Q160" s="20" cm="1">
        <f t="array" ref="Q160">IF($AE160=0,"",INDEX(MASTER!$D$24:$AD$252,$AE160,Q$346))</f>
        <v>0</v>
      </c>
      <c r="R160" s="20" cm="1">
        <f t="array" ref="R160">IF($AE160=0,"",INDEX(MASTER!$D$24:$AD$252,$AE160,R$346))</f>
        <v>0</v>
      </c>
      <c r="S160" s="20" cm="1">
        <f t="array" ref="S160">IF($AE160=0,"",INDEX(MASTER!$D$24:$AD$252,$AE160,S$346))</f>
        <v>0</v>
      </c>
      <c r="T160" s="20" cm="1">
        <f t="array" ref="T160">IF($AE160=0,"",INDEX(MASTER!$D$24:$AD$252,$AE160,T$346))</f>
        <v>0</v>
      </c>
      <c r="U160" s="20" cm="1">
        <f t="array" ref="U160">IF($AE160=0,"",INDEX(MASTER!$D$24:$AD$252,$AE160,U$346))</f>
        <v>1</v>
      </c>
      <c r="V160" s="20" cm="1">
        <f t="array" ref="V160">IF($AE160=0,"",INDEX(MASTER!$D$24:$AD$252,$AE160,V$346))</f>
        <v>0</v>
      </c>
      <c r="W160" s="20" cm="1">
        <f t="array" ref="W160">IF($AE160=0,"",INDEX(MASTER!$D$24:$AD$252,$AE160,W$346))</f>
        <v>0</v>
      </c>
      <c r="X160" s="20" cm="1">
        <f t="array" ref="X160">IF($AE160=0,"",INDEX(MASTER!$D$24:$AD$252,$AE160,X$346))</f>
        <v>0</v>
      </c>
      <c r="Y160" s="20" cm="1">
        <f t="array" ref="Y160">IF($AE160=0,"",INDEX(MASTER!$D$24:$AD$252,$AE160,Y$346))</f>
        <v>0</v>
      </c>
      <c r="Z160" s="20" cm="1">
        <f t="array" ref="Z160">IF($AE160=0,"",INDEX(MASTER!$D$24:$AD$252,$AE160,Z$346))</f>
        <v>0</v>
      </c>
      <c r="AE160" s="3">
        <v>117</v>
      </c>
    </row>
    <row r="161" spans="1:31" ht="12.75" customHeight="1" x14ac:dyDescent="0.2">
      <c r="A161" s="20" cm="1">
        <f t="array" ref="A161">IF($AE161=0,"",INDEX(MASTER!$D$24:$AD$252,$AE161,A$346))</f>
        <v>347</v>
      </c>
      <c r="B161" s="20" t="str" cm="1">
        <f t="array" ref="B161">IF($AE161=0,"",INDEX(MASTER!$D$24:$AD$252,$AE161,B$346))</f>
        <v>A-27</v>
      </c>
      <c r="C161" s="20" t="str" cm="1">
        <f t="array" ref="C161">IF($AE161=0,"",INDEX(MASTER!$D$24:$AD$252,$AE161,C$346))</f>
        <v>MONROE STREET</v>
      </c>
      <c r="D161" s="169" cm="1">
        <f t="array" ref="D161">IF($AE161=0,"",INDEX(MASTER!$D$24:$AD$252,$AE161,D$346))</f>
        <v>19635</v>
      </c>
      <c r="E161" s="20" cm="1">
        <f t="array" ref="E161">IF($AE161=0,"",INDEX(MASTER!$D$24:$AD$252,$AE161,E$346))</f>
        <v>0</v>
      </c>
      <c r="F161" s="169" cm="1">
        <f t="array" ref="F161">IF($AE161=0,"",INDEX(MASTER!$D$24:$AD$252,$AE161,F$346))</f>
        <v>0</v>
      </c>
      <c r="G161" s="20" t="str" cm="1">
        <f t="array" ref="G161">IF($AE161=0,"",INDEX(MASTER!$D$24:$AD$252,$AE161,G$346))</f>
        <v>LT/RT</v>
      </c>
      <c r="H161" s="68" t="str" cm="1">
        <f t="array" ref="H161">IF($AE161=0,"",INDEX(MASTER!$D$24:$AD$252,$AE161,H$346))</f>
        <v>01/NHS/21</v>
      </c>
      <c r="I161" s="20" cm="1">
        <f t="array" ref="I161">IF($AE161=0,"",INDEX(MASTER!$D$24:$AD$252,$AE161,I$346))</f>
        <v>0</v>
      </c>
      <c r="J161" s="68" cm="1">
        <f t="array" ref="J161">IF($AE161=0,"",INDEX(MASTER!$D$24:$AD$252,$AE161,J$346))</f>
        <v>0</v>
      </c>
      <c r="K161" s="136" cm="1">
        <f t="array" ref="K161">IF($AE161=0,"",INDEX(MASTER!$D$24:$AD$252,$AE161,K$346))</f>
        <v>0</v>
      </c>
      <c r="L161" s="136" cm="1">
        <f t="array" ref="L161">IF($AE161=0,"",INDEX(MASTER!$D$24:$AD$252,$AE161,L$346))</f>
        <v>0</v>
      </c>
      <c r="M161" s="136" cm="1">
        <f t="array" ref="M161">IF($AE161=0,"",INDEX(MASTER!$D$24:$AD$252,$AE161,M$346))</f>
        <v>0</v>
      </c>
      <c r="N161" s="136" cm="1">
        <f t="array" ref="N161">IF($AE161=0,"",INDEX(MASTER!$D$24:$AD$252,$AE161,N$346))</f>
        <v>0</v>
      </c>
      <c r="O161" s="20" cm="1">
        <f t="array" ref="O161">IF($AE161=0,"",INDEX(MASTER!$D$24:$AD$252,$AE161,O$346))</f>
        <v>0</v>
      </c>
      <c r="P161" s="20" cm="1">
        <f t="array" ref="P161">IF($AE161=0,"",INDEX(MASTER!$D$24:$AD$252,$AE161,P$346))</f>
        <v>0</v>
      </c>
      <c r="Q161" s="20" cm="1">
        <f t="array" ref="Q161">IF($AE161=0,"",INDEX(MASTER!$D$24:$AD$252,$AE161,Q$346))</f>
        <v>0</v>
      </c>
      <c r="R161" s="20" cm="1">
        <f t="array" ref="R161">IF($AE161=0,"",INDEX(MASTER!$D$24:$AD$252,$AE161,R$346))</f>
        <v>0</v>
      </c>
      <c r="S161" s="20" cm="1">
        <f t="array" ref="S161">IF($AE161=0,"",INDEX(MASTER!$D$24:$AD$252,$AE161,S$346))</f>
        <v>0</v>
      </c>
      <c r="T161" s="20" cm="1">
        <f t="array" ref="T161">IF($AE161=0,"",INDEX(MASTER!$D$24:$AD$252,$AE161,T$346))</f>
        <v>0</v>
      </c>
      <c r="U161" s="20" cm="1">
        <f t="array" ref="U161">IF($AE161=0,"",INDEX(MASTER!$D$24:$AD$252,$AE161,U$346))</f>
        <v>1</v>
      </c>
      <c r="V161" s="20" cm="1">
        <f t="array" ref="V161">IF($AE161=0,"",INDEX(MASTER!$D$24:$AD$252,$AE161,V$346))</f>
        <v>0</v>
      </c>
      <c r="W161" s="20" cm="1">
        <f t="array" ref="W161">IF($AE161=0,"",INDEX(MASTER!$D$24:$AD$252,$AE161,W$346))</f>
        <v>0</v>
      </c>
      <c r="X161" s="20" cm="1">
        <f t="array" ref="X161">IF($AE161=0,"",INDEX(MASTER!$D$24:$AD$252,$AE161,X$346))</f>
        <v>0</v>
      </c>
      <c r="Y161" s="20" cm="1">
        <f t="array" ref="Y161">IF($AE161=0,"",INDEX(MASTER!$D$24:$AD$252,$AE161,Y$346))</f>
        <v>0</v>
      </c>
      <c r="Z161" s="20" cm="1">
        <f t="array" ref="Z161">IF($AE161=0,"",INDEX(MASTER!$D$24:$AD$252,$AE161,Z$346))</f>
        <v>0</v>
      </c>
      <c r="AE161" s="3">
        <v>118</v>
      </c>
    </row>
    <row r="162" spans="1:31" ht="12.75" customHeight="1" x14ac:dyDescent="0.2">
      <c r="A162" s="20" cm="1">
        <f t="array" ref="A162">IF($AE162=0,"",INDEX(MASTER!$D$24:$AD$252,$AE162,A$346))</f>
        <v>0</v>
      </c>
      <c r="B162" s="20" cm="1">
        <f t="array" ref="B162">IF($AE162=0,"",INDEX(MASTER!$D$24:$AD$252,$AE162,B$346))</f>
        <v>0</v>
      </c>
      <c r="C162" s="20" cm="1">
        <f t="array" ref="C162">IF($AE162=0,"",INDEX(MASTER!$D$24:$AD$252,$AE162,C$346))</f>
        <v>0</v>
      </c>
      <c r="D162" s="169" cm="1">
        <f t="array" ref="D162">IF($AE162=0,"",INDEX(MASTER!$D$24:$AD$252,$AE162,D$346))</f>
        <v>0</v>
      </c>
      <c r="E162" s="20" cm="1">
        <f t="array" ref="E162">IF($AE162=0,"",INDEX(MASTER!$D$24:$AD$252,$AE162,E$346))</f>
        <v>0</v>
      </c>
      <c r="F162" s="169" cm="1">
        <f t="array" ref="F162">IF($AE162=0,"",INDEX(MASTER!$D$24:$AD$252,$AE162,F$346))</f>
        <v>0</v>
      </c>
      <c r="G162" s="20" cm="1">
        <f t="array" ref="G162">IF($AE162=0,"",INDEX(MASTER!$D$24:$AD$252,$AE162,G$346))</f>
        <v>0</v>
      </c>
      <c r="H162" s="68" cm="1">
        <f t="array" ref="H162">IF($AE162=0,"",INDEX(MASTER!$D$24:$AD$252,$AE162,H$346))</f>
        <v>0</v>
      </c>
      <c r="I162" s="20" cm="1">
        <f t="array" ref="I162">IF($AE162=0,"",INDEX(MASTER!$D$24:$AD$252,$AE162,I$346))</f>
        <v>0</v>
      </c>
      <c r="J162" s="68" cm="1">
        <f t="array" ref="J162">IF($AE162=0,"",INDEX(MASTER!$D$24:$AD$252,$AE162,J$346))</f>
        <v>0</v>
      </c>
      <c r="K162" s="136" cm="1">
        <f t="array" ref="K162">IF($AE162=0,"",INDEX(MASTER!$D$24:$AD$252,$AE162,K$346))</f>
        <v>0</v>
      </c>
      <c r="L162" s="136" cm="1">
        <f t="array" ref="L162">IF($AE162=0,"",INDEX(MASTER!$D$24:$AD$252,$AE162,L$346))</f>
        <v>0</v>
      </c>
      <c r="M162" s="136" cm="1">
        <f t="array" ref="M162">IF($AE162=0,"",INDEX(MASTER!$D$24:$AD$252,$AE162,M$346))</f>
        <v>0</v>
      </c>
      <c r="N162" s="136" cm="1">
        <f t="array" ref="N162">IF($AE162=0,"",INDEX(MASTER!$D$24:$AD$252,$AE162,N$346))</f>
        <v>0</v>
      </c>
      <c r="O162" s="20" cm="1">
        <f t="array" ref="O162">IF($AE162=0,"",INDEX(MASTER!$D$24:$AD$252,$AE162,O$346))</f>
        <v>0</v>
      </c>
      <c r="P162" s="20" cm="1">
        <f t="array" ref="P162">IF($AE162=0,"",INDEX(MASTER!$D$24:$AD$252,$AE162,P$346))</f>
        <v>0</v>
      </c>
      <c r="Q162" s="20" cm="1">
        <f t="array" ref="Q162">IF($AE162=0,"",INDEX(MASTER!$D$24:$AD$252,$AE162,Q$346))</f>
        <v>0</v>
      </c>
      <c r="R162" s="20" cm="1">
        <f t="array" ref="R162">IF($AE162=0,"",INDEX(MASTER!$D$24:$AD$252,$AE162,R$346))</f>
        <v>0</v>
      </c>
      <c r="S162" s="20" cm="1">
        <f t="array" ref="S162">IF($AE162=0,"",INDEX(MASTER!$D$24:$AD$252,$AE162,S$346))</f>
        <v>0</v>
      </c>
      <c r="T162" s="20" cm="1">
        <f t="array" ref="T162">IF($AE162=0,"",INDEX(MASTER!$D$24:$AD$252,$AE162,T$346))</f>
        <v>0</v>
      </c>
      <c r="U162" s="20" cm="1">
        <f t="array" ref="U162">IF($AE162=0,"",INDEX(MASTER!$D$24:$AD$252,$AE162,U$346))</f>
        <v>0</v>
      </c>
      <c r="V162" s="20" cm="1">
        <f t="array" ref="V162">IF($AE162=0,"",INDEX(MASTER!$D$24:$AD$252,$AE162,V$346))</f>
        <v>0</v>
      </c>
      <c r="W162" s="20" cm="1">
        <f t="array" ref="W162">IF($AE162=0,"",INDEX(MASTER!$D$24:$AD$252,$AE162,W$346))</f>
        <v>0</v>
      </c>
      <c r="X162" s="20" cm="1">
        <f t="array" ref="X162">IF($AE162=0,"",INDEX(MASTER!$D$24:$AD$252,$AE162,X$346))</f>
        <v>0</v>
      </c>
      <c r="Y162" s="20" cm="1">
        <f t="array" ref="Y162">IF($AE162=0,"",INDEX(MASTER!$D$24:$AD$252,$AE162,Y$346))</f>
        <v>0</v>
      </c>
      <c r="Z162" s="20" cm="1">
        <f t="array" ref="Z162">IF($AE162=0,"",INDEX(MASTER!$D$24:$AD$252,$AE162,Z$346))</f>
        <v>0</v>
      </c>
      <c r="AE162" s="3">
        <v>119</v>
      </c>
    </row>
    <row r="163" spans="1:31" ht="12.75" customHeight="1" x14ac:dyDescent="0.2">
      <c r="A163" s="20" cm="1">
        <f t="array" ref="A163">IF($AE163=0,"",INDEX(MASTER!$D$24:$AD$252,$AE163,A$346))</f>
        <v>348</v>
      </c>
      <c r="B163" s="20" t="str" cm="1">
        <f t="array" ref="B163">IF($AE163=0,"",INDEX(MASTER!$D$24:$AD$252,$AE163,B$346))</f>
        <v>CH-19</v>
      </c>
      <c r="C163" s="20" t="str" cm="1">
        <f t="array" ref="C163">IF($AE163=0,"",INDEX(MASTER!$D$24:$AD$252,$AE163,C$346))</f>
        <v>RAMP A</v>
      </c>
      <c r="D163" s="169" cm="1">
        <f t="array" ref="D163">IF($AE163=0,"",INDEX(MASTER!$D$24:$AD$252,$AE163,D$346))</f>
        <v>2081</v>
      </c>
      <c r="E163" s="20" t="str" cm="1">
        <f t="array" ref="E163">IF($AE163=0,"",INDEX(MASTER!$D$24:$AD$252,$AE163,E$346))</f>
        <v>TO</v>
      </c>
      <c r="F163" s="169" cm="1">
        <f t="array" ref="F163">IF($AE163=0,"",INDEX(MASTER!$D$24:$AD$252,$AE163,F$346))</f>
        <v>2585</v>
      </c>
      <c r="G163" s="20" t="str" cm="1">
        <f t="array" ref="G163">IF($AE163=0,"",INDEX(MASTER!$D$24:$AD$252,$AE163,G$346))</f>
        <v>RT</v>
      </c>
      <c r="H163" s="68" t="str" cm="1">
        <f t="array" ref="H163">IF($AE163=0,"",INDEX(MASTER!$D$24:$AD$252,$AE163,H$346))</f>
        <v>01/NHS/21</v>
      </c>
      <c r="I163" s="20" cm="1">
        <f t="array" ref="I163">IF($AE163=0,"",INDEX(MASTER!$D$24:$AD$252,$AE163,I$346))</f>
        <v>13</v>
      </c>
      <c r="J163" s="68" cm="1">
        <f t="array" ref="J163">IF($AE163=0,"",INDEX(MASTER!$D$24:$AD$252,$AE163,J$346))</f>
        <v>0</v>
      </c>
      <c r="K163" s="136" cm="1">
        <f t="array" ref="K163">IF($AE163=0,"",INDEX(MASTER!$D$24:$AD$252,$AE163,K$346))</f>
        <v>0</v>
      </c>
      <c r="L163" s="136" cm="1">
        <f t="array" ref="L163">IF($AE163=0,"",INDEX(MASTER!$D$24:$AD$252,$AE163,L$346))</f>
        <v>0</v>
      </c>
      <c r="M163" s="136" cm="1">
        <f t="array" ref="M163">IF($AE163=0,"",INDEX(MASTER!$D$24:$AD$252,$AE163,M$346))</f>
        <v>0</v>
      </c>
      <c r="N163" s="136" cm="1">
        <f t="array" ref="N163">IF($AE163=0,"",INDEX(MASTER!$D$24:$AD$252,$AE163,N$346))</f>
        <v>0</v>
      </c>
      <c r="O163" s="20" cm="1">
        <f t="array" ref="O163">IF($AE163=0,"",INDEX(MASTER!$D$24:$AD$252,$AE163,O$346))</f>
        <v>0</v>
      </c>
      <c r="P163" s="20" cm="1">
        <f t="array" ref="P163">IF($AE163=0,"",INDEX(MASTER!$D$24:$AD$252,$AE163,P$346))</f>
        <v>0</v>
      </c>
      <c r="Q163" s="20" cm="1">
        <f t="array" ref="Q163">IF($AE163=0,"",INDEX(MASTER!$D$24:$AD$252,$AE163,Q$346))</f>
        <v>0</v>
      </c>
      <c r="R163" s="20" cm="1">
        <f t="array" ref="R163">IF($AE163=0,"",INDEX(MASTER!$D$24:$AD$252,$AE163,R$346))</f>
        <v>0</v>
      </c>
      <c r="S163" s="20" cm="1">
        <f t="array" ref="S163">IF($AE163=0,"",INDEX(MASTER!$D$24:$AD$252,$AE163,S$346))</f>
        <v>0</v>
      </c>
      <c r="T163" s="20" cm="1">
        <f t="array" ref="T163">IF($AE163=0,"",INDEX(MASTER!$D$24:$AD$252,$AE163,T$346))</f>
        <v>0</v>
      </c>
      <c r="U163" s="20" cm="1">
        <f t="array" ref="U163">IF($AE163=0,"",INDEX(MASTER!$D$24:$AD$252,$AE163,U$346))</f>
        <v>0</v>
      </c>
      <c r="V163" s="20" cm="1">
        <f t="array" ref="V163">IF($AE163=0,"",INDEX(MASTER!$D$24:$AD$252,$AE163,V$346))</f>
        <v>0</v>
      </c>
      <c r="W163" s="20" cm="1">
        <f t="array" ref="W163">IF($AE163=0,"",INDEX(MASTER!$D$24:$AD$252,$AE163,W$346))</f>
        <v>0</v>
      </c>
      <c r="X163" s="20" cm="1">
        <f t="array" ref="X163">IF($AE163=0,"",INDEX(MASTER!$D$24:$AD$252,$AE163,X$346))</f>
        <v>0</v>
      </c>
      <c r="Y163" s="20" cm="1">
        <f t="array" ref="Y163">IF($AE163=0,"",INDEX(MASTER!$D$24:$AD$252,$AE163,Y$346))</f>
        <v>0</v>
      </c>
      <c r="Z163" s="20" cm="1">
        <f t="array" ref="Z163">IF($AE163=0,"",INDEX(MASTER!$D$24:$AD$252,$AE163,Z$346))</f>
        <v>0</v>
      </c>
      <c r="AE163" s="3">
        <v>120</v>
      </c>
    </row>
    <row r="164" spans="1:31" ht="12.75" customHeight="1" x14ac:dyDescent="0.2">
      <c r="A164" s="20" cm="1">
        <f t="array" ref="A164">IF($AE164=0,"",INDEX(MASTER!$D$24:$AD$252,$AE164,A$346))</f>
        <v>348</v>
      </c>
      <c r="B164" s="20" t="str" cm="1">
        <f t="array" ref="B164">IF($AE164=0,"",INDEX(MASTER!$D$24:$AD$252,$AE164,B$346))</f>
        <v>CH-20</v>
      </c>
      <c r="C164" s="20" t="str" cm="1">
        <f t="array" ref="C164">IF($AE164=0,"",INDEX(MASTER!$D$24:$AD$252,$AE164,C$346))</f>
        <v>RAMP A</v>
      </c>
      <c r="D164" s="169" cm="1">
        <f t="array" ref="D164">IF($AE164=0,"",INDEX(MASTER!$D$24:$AD$252,$AE164,D$346))</f>
        <v>2081</v>
      </c>
      <c r="E164" s="20" t="str" cm="1">
        <f t="array" ref="E164">IF($AE164=0,"",INDEX(MASTER!$D$24:$AD$252,$AE164,E$346))</f>
        <v>TO</v>
      </c>
      <c r="F164" s="169" cm="1">
        <f t="array" ref="F164">IF($AE164=0,"",INDEX(MASTER!$D$24:$AD$252,$AE164,F$346))</f>
        <v>2876.44</v>
      </c>
      <c r="G164" s="20" t="str" cm="1">
        <f t="array" ref="G164">IF($AE164=0,"",INDEX(MASTER!$D$24:$AD$252,$AE164,G$346))</f>
        <v>RT</v>
      </c>
      <c r="H164" s="68" t="str" cm="1">
        <f t="array" ref="H164">IF($AE164=0,"",INDEX(MASTER!$D$24:$AD$252,$AE164,H$346))</f>
        <v>01/NHS/21</v>
      </c>
      <c r="I164" s="20" cm="1">
        <f t="array" ref="I164">IF($AE164=0,"",INDEX(MASTER!$D$24:$AD$252,$AE164,I$346))</f>
        <v>20</v>
      </c>
      <c r="J164" s="68" cm="1">
        <f t="array" ref="J164">IF($AE164=0,"",INDEX(MASTER!$D$24:$AD$252,$AE164,J$346))</f>
        <v>0</v>
      </c>
      <c r="K164" s="136" cm="1">
        <f t="array" ref="K164">IF($AE164=0,"",INDEX(MASTER!$D$24:$AD$252,$AE164,K$346))</f>
        <v>0</v>
      </c>
      <c r="L164" s="136" cm="1">
        <f t="array" ref="L164">IF($AE164=0,"",INDEX(MASTER!$D$24:$AD$252,$AE164,L$346))</f>
        <v>0</v>
      </c>
      <c r="M164" s="136" cm="1">
        <f t="array" ref="M164">IF($AE164=0,"",INDEX(MASTER!$D$24:$AD$252,$AE164,M$346))</f>
        <v>0</v>
      </c>
      <c r="N164" s="136" cm="1">
        <f t="array" ref="N164">IF($AE164=0,"",INDEX(MASTER!$D$24:$AD$252,$AE164,N$346))</f>
        <v>0</v>
      </c>
      <c r="O164" s="20" cm="1">
        <f t="array" ref="O164">IF($AE164=0,"",INDEX(MASTER!$D$24:$AD$252,$AE164,O$346))</f>
        <v>0</v>
      </c>
      <c r="P164" s="20" cm="1">
        <f t="array" ref="P164">IF($AE164=0,"",INDEX(MASTER!$D$24:$AD$252,$AE164,P$346))</f>
        <v>0</v>
      </c>
      <c r="Q164" s="20" cm="1">
        <f t="array" ref="Q164">IF($AE164=0,"",INDEX(MASTER!$D$24:$AD$252,$AE164,Q$346))</f>
        <v>0</v>
      </c>
      <c r="R164" s="20" cm="1">
        <f t="array" ref="R164">IF($AE164=0,"",INDEX(MASTER!$D$24:$AD$252,$AE164,R$346))</f>
        <v>0</v>
      </c>
      <c r="S164" s="20" cm="1">
        <f t="array" ref="S164">IF($AE164=0,"",INDEX(MASTER!$D$24:$AD$252,$AE164,S$346))</f>
        <v>0</v>
      </c>
      <c r="T164" s="20" cm="1">
        <f t="array" ref="T164">IF($AE164=0,"",INDEX(MASTER!$D$24:$AD$252,$AE164,T$346))</f>
        <v>0</v>
      </c>
      <c r="U164" s="20" cm="1">
        <f t="array" ref="U164">IF($AE164=0,"",INDEX(MASTER!$D$24:$AD$252,$AE164,U$346))</f>
        <v>0</v>
      </c>
      <c r="V164" s="20" cm="1">
        <f t="array" ref="V164">IF($AE164=0,"",INDEX(MASTER!$D$24:$AD$252,$AE164,V$346))</f>
        <v>0</v>
      </c>
      <c r="W164" s="20" cm="1">
        <f t="array" ref="W164">IF($AE164=0,"",INDEX(MASTER!$D$24:$AD$252,$AE164,W$346))</f>
        <v>0</v>
      </c>
      <c r="X164" s="20" cm="1">
        <f t="array" ref="X164">IF($AE164=0,"",INDEX(MASTER!$D$24:$AD$252,$AE164,X$346))</f>
        <v>0</v>
      </c>
      <c r="Y164" s="20" cm="1">
        <f t="array" ref="Y164">IF($AE164=0,"",INDEX(MASTER!$D$24:$AD$252,$AE164,Y$346))</f>
        <v>0</v>
      </c>
      <c r="Z164" s="20" cm="1">
        <f t="array" ref="Z164">IF($AE164=0,"",INDEX(MASTER!$D$24:$AD$252,$AE164,Z$346))</f>
        <v>0</v>
      </c>
      <c r="AE164" s="3">
        <v>121</v>
      </c>
    </row>
    <row r="165" spans="1:31" ht="12.75" customHeight="1" x14ac:dyDescent="0.2">
      <c r="A165" s="20" cm="1">
        <f t="array" ref="A165">IF($AE165=0,"",INDEX(MASTER!$D$24:$AD$252,$AE165,A$346))</f>
        <v>348</v>
      </c>
      <c r="B165" s="20" t="str" cm="1">
        <f t="array" ref="B165">IF($AE165=0,"",INDEX(MASTER!$D$24:$AD$252,$AE165,B$346))</f>
        <v>CH-21</v>
      </c>
      <c r="C165" s="20" t="str" cm="1">
        <f t="array" ref="C165">IF($AE165=0,"",INDEX(MASTER!$D$24:$AD$252,$AE165,C$346))</f>
        <v>RAMP A</v>
      </c>
      <c r="D165" s="169" cm="1">
        <f t="array" ref="D165">IF($AE165=0,"",INDEX(MASTER!$D$24:$AD$252,$AE165,D$346))</f>
        <v>2081</v>
      </c>
      <c r="E165" s="20" t="str" cm="1">
        <f t="array" ref="E165">IF($AE165=0,"",INDEX(MASTER!$D$24:$AD$252,$AE165,E$346))</f>
        <v>TO</v>
      </c>
      <c r="F165" s="169" cm="1">
        <f t="array" ref="F165">IF($AE165=0,"",INDEX(MASTER!$D$24:$AD$252,$AE165,F$346))</f>
        <v>2585</v>
      </c>
      <c r="G165" s="20" t="str" cm="1">
        <f t="array" ref="G165">IF($AE165=0,"",INDEX(MASTER!$D$24:$AD$252,$AE165,G$346))</f>
        <v>BL</v>
      </c>
      <c r="H165" s="68" t="str" cm="1">
        <f t="array" ref="H165">IF($AE165=0,"",INDEX(MASTER!$D$24:$AD$252,$AE165,H$346))</f>
        <v>01/NHS/21</v>
      </c>
      <c r="I165" s="20" cm="1">
        <f t="array" ref="I165">IF($AE165=0,"",INDEX(MASTER!$D$24:$AD$252,$AE165,I$346))</f>
        <v>13</v>
      </c>
      <c r="J165" s="68" cm="1">
        <f t="array" ref="J165">IF($AE165=0,"",INDEX(MASTER!$D$24:$AD$252,$AE165,J$346))</f>
        <v>0</v>
      </c>
      <c r="K165" s="136" cm="1">
        <f t="array" ref="K165">IF($AE165=0,"",INDEX(MASTER!$D$24:$AD$252,$AE165,K$346))</f>
        <v>0</v>
      </c>
      <c r="L165" s="136" cm="1">
        <f t="array" ref="L165">IF($AE165=0,"",INDEX(MASTER!$D$24:$AD$252,$AE165,L$346))</f>
        <v>0</v>
      </c>
      <c r="M165" s="136" cm="1">
        <f t="array" ref="M165">IF($AE165=0,"",INDEX(MASTER!$D$24:$AD$252,$AE165,M$346))</f>
        <v>0</v>
      </c>
      <c r="N165" s="136" cm="1">
        <f t="array" ref="N165">IF($AE165=0,"",INDEX(MASTER!$D$24:$AD$252,$AE165,N$346))</f>
        <v>0</v>
      </c>
      <c r="O165" s="20" cm="1">
        <f t="array" ref="O165">IF($AE165=0,"",INDEX(MASTER!$D$24:$AD$252,$AE165,O$346))</f>
        <v>0</v>
      </c>
      <c r="P165" s="20" cm="1">
        <f t="array" ref="P165">IF($AE165=0,"",INDEX(MASTER!$D$24:$AD$252,$AE165,P$346))</f>
        <v>0</v>
      </c>
      <c r="Q165" s="20" cm="1">
        <f t="array" ref="Q165">IF($AE165=0,"",INDEX(MASTER!$D$24:$AD$252,$AE165,Q$346))</f>
        <v>0</v>
      </c>
      <c r="R165" s="20" cm="1">
        <f t="array" ref="R165">IF($AE165=0,"",INDEX(MASTER!$D$24:$AD$252,$AE165,R$346))</f>
        <v>0</v>
      </c>
      <c r="S165" s="20" cm="1">
        <f t="array" ref="S165">IF($AE165=0,"",INDEX(MASTER!$D$24:$AD$252,$AE165,S$346))</f>
        <v>0</v>
      </c>
      <c r="T165" s="20" cm="1">
        <f t="array" ref="T165">IF($AE165=0,"",INDEX(MASTER!$D$24:$AD$252,$AE165,T$346))</f>
        <v>0</v>
      </c>
      <c r="U165" s="20" cm="1">
        <f t="array" ref="U165">IF($AE165=0,"",INDEX(MASTER!$D$24:$AD$252,$AE165,U$346))</f>
        <v>0</v>
      </c>
      <c r="V165" s="20" cm="1">
        <f t="array" ref="V165">IF($AE165=0,"",INDEX(MASTER!$D$24:$AD$252,$AE165,V$346))</f>
        <v>0</v>
      </c>
      <c r="W165" s="20" cm="1">
        <f t="array" ref="W165">IF($AE165=0,"",INDEX(MASTER!$D$24:$AD$252,$AE165,W$346))</f>
        <v>0</v>
      </c>
      <c r="X165" s="20" cm="1">
        <f t="array" ref="X165">IF($AE165=0,"",INDEX(MASTER!$D$24:$AD$252,$AE165,X$346))</f>
        <v>0</v>
      </c>
      <c r="Y165" s="20" cm="1">
        <f t="array" ref="Y165">IF($AE165=0,"",INDEX(MASTER!$D$24:$AD$252,$AE165,Y$346))</f>
        <v>0</v>
      </c>
      <c r="Z165" s="20" cm="1">
        <f t="array" ref="Z165">IF($AE165=0,"",INDEX(MASTER!$D$24:$AD$252,$AE165,Z$346))</f>
        <v>0</v>
      </c>
      <c r="AE165" s="3">
        <v>122</v>
      </c>
    </row>
    <row r="166" spans="1:31" ht="12.75" customHeight="1" x14ac:dyDescent="0.2">
      <c r="A166" s="20" cm="1">
        <f t="array" ref="A166">IF($AE166=0,"",INDEX(MASTER!$D$24:$AD$252,$AE166,A$346))</f>
        <v>348</v>
      </c>
      <c r="B166" s="20" t="str" cm="1">
        <f t="array" ref="B166">IF($AE166=0,"",INDEX(MASTER!$D$24:$AD$252,$AE166,B$346))</f>
        <v>CH-22</v>
      </c>
      <c r="C166" s="20" t="str" cm="1">
        <f t="array" ref="C166">IF($AE166=0,"",INDEX(MASTER!$D$24:$AD$252,$AE166,C$346))</f>
        <v>RAMP A</v>
      </c>
      <c r="D166" s="169" cm="1">
        <f t="array" ref="D166">IF($AE166=0,"",INDEX(MASTER!$D$24:$AD$252,$AE166,D$346))</f>
        <v>2081</v>
      </c>
      <c r="E166" s="20" t="str" cm="1">
        <f t="array" ref="E166">IF($AE166=0,"",INDEX(MASTER!$D$24:$AD$252,$AE166,E$346))</f>
        <v>TO</v>
      </c>
      <c r="F166" s="169" cm="1">
        <f t="array" ref="F166">IF($AE166=0,"",INDEX(MASTER!$D$24:$AD$252,$AE166,F$346))</f>
        <v>2585</v>
      </c>
      <c r="G166" s="20" t="str" cm="1">
        <f t="array" ref="G166">IF($AE166=0,"",INDEX(MASTER!$D$24:$AD$252,$AE166,G$346))</f>
        <v>LT</v>
      </c>
      <c r="H166" s="68" t="str" cm="1">
        <f t="array" ref="H166">IF($AE166=0,"",INDEX(MASTER!$D$24:$AD$252,$AE166,H$346))</f>
        <v>01/NHS/21</v>
      </c>
      <c r="I166" s="20" cm="1">
        <f t="array" ref="I166">IF($AE166=0,"",INDEX(MASTER!$D$24:$AD$252,$AE166,I$346))</f>
        <v>13</v>
      </c>
      <c r="J166" s="68" cm="1">
        <f t="array" ref="J166">IF($AE166=0,"",INDEX(MASTER!$D$24:$AD$252,$AE166,J$346))</f>
        <v>0</v>
      </c>
      <c r="K166" s="136" cm="1">
        <f t="array" ref="K166">IF($AE166=0,"",INDEX(MASTER!$D$24:$AD$252,$AE166,K$346))</f>
        <v>0</v>
      </c>
      <c r="L166" s="136" cm="1">
        <f t="array" ref="L166">IF($AE166=0,"",INDEX(MASTER!$D$24:$AD$252,$AE166,L$346))</f>
        <v>0</v>
      </c>
      <c r="M166" s="136" cm="1">
        <f t="array" ref="M166">IF($AE166=0,"",INDEX(MASTER!$D$24:$AD$252,$AE166,M$346))</f>
        <v>0</v>
      </c>
      <c r="N166" s="136" cm="1">
        <f t="array" ref="N166">IF($AE166=0,"",INDEX(MASTER!$D$24:$AD$252,$AE166,N$346))</f>
        <v>0</v>
      </c>
      <c r="O166" s="20" cm="1">
        <f t="array" ref="O166">IF($AE166=0,"",INDEX(MASTER!$D$24:$AD$252,$AE166,O$346))</f>
        <v>0</v>
      </c>
      <c r="P166" s="20" cm="1">
        <f t="array" ref="P166">IF($AE166=0,"",INDEX(MASTER!$D$24:$AD$252,$AE166,P$346))</f>
        <v>0</v>
      </c>
      <c r="Q166" s="20" cm="1">
        <f t="array" ref="Q166">IF($AE166=0,"",INDEX(MASTER!$D$24:$AD$252,$AE166,Q$346))</f>
        <v>0</v>
      </c>
      <c r="R166" s="20" cm="1">
        <f t="array" ref="R166">IF($AE166=0,"",INDEX(MASTER!$D$24:$AD$252,$AE166,R$346))</f>
        <v>0</v>
      </c>
      <c r="S166" s="20" cm="1">
        <f t="array" ref="S166">IF($AE166=0,"",INDEX(MASTER!$D$24:$AD$252,$AE166,S$346))</f>
        <v>0</v>
      </c>
      <c r="T166" s="20" cm="1">
        <f t="array" ref="T166">IF($AE166=0,"",INDEX(MASTER!$D$24:$AD$252,$AE166,T$346))</f>
        <v>0</v>
      </c>
      <c r="U166" s="20" cm="1">
        <f t="array" ref="U166">IF($AE166=0,"",INDEX(MASTER!$D$24:$AD$252,$AE166,U$346))</f>
        <v>0</v>
      </c>
      <c r="V166" s="20" cm="1">
        <f t="array" ref="V166">IF($AE166=0,"",INDEX(MASTER!$D$24:$AD$252,$AE166,V$346))</f>
        <v>0</v>
      </c>
      <c r="W166" s="20" cm="1">
        <f t="array" ref="W166">IF($AE166=0,"",INDEX(MASTER!$D$24:$AD$252,$AE166,W$346))</f>
        <v>0</v>
      </c>
      <c r="X166" s="20" cm="1">
        <f t="array" ref="X166">IF($AE166=0,"",INDEX(MASTER!$D$24:$AD$252,$AE166,X$346))</f>
        <v>0</v>
      </c>
      <c r="Y166" s="20" cm="1">
        <f t="array" ref="Y166">IF($AE166=0,"",INDEX(MASTER!$D$24:$AD$252,$AE166,Y$346))</f>
        <v>0</v>
      </c>
      <c r="Z166" s="20" cm="1">
        <f t="array" ref="Z166">IF($AE166=0,"",INDEX(MASTER!$D$24:$AD$252,$AE166,Z$346))</f>
        <v>0</v>
      </c>
      <c r="AE166" s="3">
        <v>123</v>
      </c>
    </row>
    <row r="167" spans="1:31" ht="12.75" customHeight="1" x14ac:dyDescent="0.2">
      <c r="A167" s="20" cm="1">
        <f t="array" ref="A167">IF($AE167=0,"",INDEX(MASTER!$D$24:$AD$252,$AE167,A$346))</f>
        <v>348</v>
      </c>
      <c r="B167" s="20" t="str" cm="1">
        <f t="array" ref="B167">IF($AE167=0,"",INDEX(MASTER!$D$24:$AD$252,$AE167,B$346))</f>
        <v>ELW-11</v>
      </c>
      <c r="C167" s="20" t="str" cm="1">
        <f t="array" ref="C167">IF($AE167=0,"",INDEX(MASTER!$D$24:$AD$252,$AE167,C$346))</f>
        <v>RAMP A</v>
      </c>
      <c r="D167" s="169" cm="1">
        <f t="array" ref="D167">IF($AE167=0,"",INDEX(MASTER!$D$24:$AD$252,$AE167,D$346))</f>
        <v>2070</v>
      </c>
      <c r="E167" s="20" t="str" cm="1">
        <f t="array" ref="E167">IF($AE167=0,"",INDEX(MASTER!$D$24:$AD$252,$AE167,E$346))</f>
        <v>TO</v>
      </c>
      <c r="F167" s="169" cm="1">
        <f t="array" ref="F167">IF($AE167=0,"",INDEX(MASTER!$D$24:$AD$252,$AE167,F$346))</f>
        <v>3379</v>
      </c>
      <c r="G167" s="20" t="str" cm="1">
        <f t="array" ref="G167">IF($AE167=0,"",INDEX(MASTER!$D$24:$AD$252,$AE167,G$346))</f>
        <v>BL</v>
      </c>
      <c r="H167" s="68" t="str" cm="1">
        <f t="array" ref="H167">IF($AE167=0,"",INDEX(MASTER!$D$24:$AD$252,$AE167,H$346))</f>
        <v>01/NHS/21</v>
      </c>
      <c r="I167" s="20" cm="1">
        <f t="array" ref="I167">IF($AE167=0,"",INDEX(MASTER!$D$24:$AD$252,$AE167,I$346))</f>
        <v>0</v>
      </c>
      <c r="J167" s="68" cm="1">
        <f t="array" ref="J167">IF($AE167=0,"",INDEX(MASTER!$D$24:$AD$252,$AE167,J$346))</f>
        <v>0</v>
      </c>
      <c r="K167" s="136" cm="1">
        <f t="array" ref="K167">IF($AE167=0,"",INDEX(MASTER!$D$24:$AD$252,$AE167,K$346))</f>
        <v>0</v>
      </c>
      <c r="L167" s="136" cm="1">
        <f t="array" ref="L167">IF($AE167=0,"",INDEX(MASTER!$D$24:$AD$252,$AE167,L$346))</f>
        <v>0</v>
      </c>
      <c r="M167" s="136" cm="1">
        <f t="array" ref="M167">IF($AE167=0,"",INDEX(MASTER!$D$24:$AD$252,$AE167,M$346))</f>
        <v>0</v>
      </c>
      <c r="N167" s="136" cm="1">
        <f t="array" ref="N167">IF($AE167=0,"",INDEX(MASTER!$D$24:$AD$252,$AE167,N$346))</f>
        <v>0</v>
      </c>
      <c r="O167" s="20" cm="1">
        <f t="array" ref="O167">IF($AE167=0,"",INDEX(MASTER!$D$24:$AD$252,$AE167,O$346))</f>
        <v>0</v>
      </c>
      <c r="P167" s="20" cm="1">
        <f t="array" ref="P167">IF($AE167=0,"",INDEX(MASTER!$D$24:$AD$252,$AE167,P$346))</f>
        <v>0</v>
      </c>
      <c r="Q167" s="20" cm="1">
        <f t="array" ref="Q167">IF($AE167=0,"",INDEX(MASTER!$D$24:$AD$252,$AE167,Q$346))</f>
        <v>0</v>
      </c>
      <c r="R167" s="20" cm="1">
        <f t="array" ref="R167">IF($AE167=0,"",INDEX(MASTER!$D$24:$AD$252,$AE167,R$346))</f>
        <v>0</v>
      </c>
      <c r="S167" s="20" cm="1">
        <f t="array" ref="S167">IF($AE167=0,"",INDEX(MASTER!$D$24:$AD$252,$AE167,S$346))</f>
        <v>0</v>
      </c>
      <c r="T167" s="20" cm="1">
        <f t="array" ref="T167">IF($AE167=0,"",INDEX(MASTER!$D$24:$AD$252,$AE167,T$346))</f>
        <v>0</v>
      </c>
      <c r="U167" s="20" cm="1">
        <f t="array" ref="U167">IF($AE167=0,"",INDEX(MASTER!$D$24:$AD$252,$AE167,U$346))</f>
        <v>0</v>
      </c>
      <c r="V167" s="20" cm="1">
        <f t="array" ref="V167">IF($AE167=0,"",INDEX(MASTER!$D$24:$AD$252,$AE167,V$346))</f>
        <v>0</v>
      </c>
      <c r="W167" s="20" cm="1">
        <f t="array" ref="W167">IF($AE167=0,"",INDEX(MASTER!$D$24:$AD$252,$AE167,W$346))</f>
        <v>0</v>
      </c>
      <c r="X167" s="20" cm="1">
        <f t="array" ref="X167">IF($AE167=0,"",INDEX(MASTER!$D$24:$AD$252,$AE167,X$346))</f>
        <v>0</v>
      </c>
      <c r="Y167" s="20" cm="1">
        <f t="array" ref="Y167">IF($AE167=0,"",INDEX(MASTER!$D$24:$AD$252,$AE167,Y$346))</f>
        <v>0</v>
      </c>
      <c r="Z167" s="20" cm="1">
        <f t="array" ref="Z167">IF($AE167=0,"",INDEX(MASTER!$D$24:$AD$252,$AE167,Z$346))</f>
        <v>0</v>
      </c>
      <c r="AE167" s="3">
        <v>124</v>
      </c>
    </row>
    <row r="168" spans="1:31" ht="12.75" customHeight="1" x14ac:dyDescent="0.2">
      <c r="A168" s="20" cm="1">
        <f t="array" ref="A168">IF($AE168=0,"",INDEX(MASTER!$D$24:$AD$252,$AE168,A$346))</f>
        <v>348</v>
      </c>
      <c r="B168" s="20" t="str" cm="1">
        <f t="array" ref="B168">IF($AE168=0,"",INDEX(MASTER!$D$24:$AD$252,$AE168,B$346))</f>
        <v>ELW-12</v>
      </c>
      <c r="C168" s="20" t="str" cm="1">
        <f t="array" ref="C168">IF($AE168=0,"",INDEX(MASTER!$D$24:$AD$252,$AE168,C$346))</f>
        <v>RAMP A</v>
      </c>
      <c r="D168" s="169" cm="1">
        <f t="array" ref="D168">IF($AE168=0,"",INDEX(MASTER!$D$24:$AD$252,$AE168,D$346))</f>
        <v>2079</v>
      </c>
      <c r="E168" s="20" t="str" cm="1">
        <f t="array" ref="E168">IF($AE168=0,"",INDEX(MASTER!$D$24:$AD$252,$AE168,E$346))</f>
        <v>TO</v>
      </c>
      <c r="F168" s="169" cm="1">
        <f t="array" ref="F168">IF($AE168=0,"",INDEX(MASTER!$D$24:$AD$252,$AE168,F$346))</f>
        <v>4103</v>
      </c>
      <c r="G168" s="20" t="str" cm="1">
        <f t="array" ref="G168">IF($AE168=0,"",INDEX(MASTER!$D$24:$AD$252,$AE168,G$346))</f>
        <v>LT/BL</v>
      </c>
      <c r="H168" s="68" t="str" cm="1">
        <f t="array" ref="H168">IF($AE168=0,"",INDEX(MASTER!$D$24:$AD$252,$AE168,H$346))</f>
        <v>01/NHS/21</v>
      </c>
      <c r="I168" s="20" cm="1">
        <f t="array" ref="I168">IF($AE168=0,"",INDEX(MASTER!$D$24:$AD$252,$AE168,I$346))</f>
        <v>0</v>
      </c>
      <c r="J168" s="68" cm="1">
        <f t="array" ref="J168">IF($AE168=0,"",INDEX(MASTER!$D$24:$AD$252,$AE168,J$346))</f>
        <v>0</v>
      </c>
      <c r="K168" s="136" cm="1">
        <f t="array" ref="K168">IF($AE168=0,"",INDEX(MASTER!$D$24:$AD$252,$AE168,K$346))</f>
        <v>0</v>
      </c>
      <c r="L168" s="136" cm="1">
        <f t="array" ref="L168">IF($AE168=0,"",INDEX(MASTER!$D$24:$AD$252,$AE168,L$346))</f>
        <v>0</v>
      </c>
      <c r="M168" s="136" cm="1">
        <f t="array" ref="M168">IF($AE168=0,"",INDEX(MASTER!$D$24:$AD$252,$AE168,M$346))</f>
        <v>0</v>
      </c>
      <c r="N168" s="136" cm="1">
        <f t="array" ref="N168">IF($AE168=0,"",INDEX(MASTER!$D$24:$AD$252,$AE168,N$346))</f>
        <v>0</v>
      </c>
      <c r="O168" s="20" cm="1">
        <f t="array" ref="O168">IF($AE168=0,"",INDEX(MASTER!$D$24:$AD$252,$AE168,O$346))</f>
        <v>0</v>
      </c>
      <c r="P168" s="20" cm="1">
        <f t="array" ref="P168">IF($AE168=0,"",INDEX(MASTER!$D$24:$AD$252,$AE168,P$346))</f>
        <v>0</v>
      </c>
      <c r="Q168" s="20" cm="1">
        <f t="array" ref="Q168">IF($AE168=0,"",INDEX(MASTER!$D$24:$AD$252,$AE168,Q$346))</f>
        <v>0</v>
      </c>
      <c r="R168" s="20" cm="1">
        <f t="array" ref="R168">IF($AE168=0,"",INDEX(MASTER!$D$24:$AD$252,$AE168,R$346))</f>
        <v>0</v>
      </c>
      <c r="S168" s="20" cm="1">
        <f t="array" ref="S168">IF($AE168=0,"",INDEX(MASTER!$D$24:$AD$252,$AE168,S$346))</f>
        <v>0</v>
      </c>
      <c r="T168" s="20" cm="1">
        <f t="array" ref="T168">IF($AE168=0,"",INDEX(MASTER!$D$24:$AD$252,$AE168,T$346))</f>
        <v>0</v>
      </c>
      <c r="U168" s="20" cm="1">
        <f t="array" ref="U168">IF($AE168=0,"",INDEX(MASTER!$D$24:$AD$252,$AE168,U$346))</f>
        <v>0</v>
      </c>
      <c r="V168" s="20" cm="1">
        <f t="array" ref="V168">IF($AE168=0,"",INDEX(MASTER!$D$24:$AD$252,$AE168,V$346))</f>
        <v>0</v>
      </c>
      <c r="W168" s="20" cm="1">
        <f t="array" ref="W168">IF($AE168=0,"",INDEX(MASTER!$D$24:$AD$252,$AE168,W$346))</f>
        <v>0</v>
      </c>
      <c r="X168" s="20" cm="1">
        <f t="array" ref="X168">IF($AE168=0,"",INDEX(MASTER!$D$24:$AD$252,$AE168,X$346))</f>
        <v>0</v>
      </c>
      <c r="Y168" s="20" cm="1">
        <f t="array" ref="Y168">IF($AE168=0,"",INDEX(MASTER!$D$24:$AD$252,$AE168,Y$346))</f>
        <v>0</v>
      </c>
      <c r="Z168" s="20" cm="1">
        <f t="array" ref="Z168">IF($AE168=0,"",INDEX(MASTER!$D$24:$AD$252,$AE168,Z$346))</f>
        <v>0</v>
      </c>
      <c r="AE168" s="3">
        <v>125</v>
      </c>
    </row>
    <row r="169" spans="1:31" ht="12.75" customHeight="1" x14ac:dyDescent="0.2">
      <c r="A169" s="20" cm="1">
        <f t="array" ref="A169">IF($AE169=0,"",INDEX(MASTER!$D$24:$AD$252,$AE169,A$346))</f>
        <v>348</v>
      </c>
      <c r="B169" s="20" t="str" cm="1">
        <f t="array" ref="B169">IF($AE169=0,"",INDEX(MASTER!$D$24:$AD$252,$AE169,B$346))</f>
        <v>ELY-3</v>
      </c>
      <c r="C169" s="20" t="str" cm="1">
        <f t="array" ref="C169">IF($AE169=0,"",INDEX(MASTER!$D$24:$AD$252,$AE169,C$346))</f>
        <v>RAMP A</v>
      </c>
      <c r="D169" s="169" cm="1">
        <f t="array" ref="D169">IF($AE169=0,"",INDEX(MASTER!$D$24:$AD$252,$AE169,D$346))</f>
        <v>2081</v>
      </c>
      <c r="E169" s="20" t="str" cm="1">
        <f t="array" ref="E169">IF($AE169=0,"",INDEX(MASTER!$D$24:$AD$252,$AE169,E$346))</f>
        <v>TO</v>
      </c>
      <c r="F169" s="169" cm="1">
        <f t="array" ref="F169">IF($AE169=0,"",INDEX(MASTER!$D$24:$AD$252,$AE169,F$346))</f>
        <v>3314</v>
      </c>
      <c r="G169" s="20" t="str" cm="1">
        <f t="array" ref="G169">IF($AE169=0,"",INDEX(MASTER!$D$24:$AD$252,$AE169,G$346))</f>
        <v>LT</v>
      </c>
      <c r="H169" s="68" t="str" cm="1">
        <f t="array" ref="H169">IF($AE169=0,"",INDEX(MASTER!$D$24:$AD$252,$AE169,H$346))</f>
        <v>01/NHS/21</v>
      </c>
      <c r="I169" s="20" cm="1">
        <f t="array" ref="I169">IF($AE169=0,"",INDEX(MASTER!$D$24:$AD$252,$AE169,I$346))</f>
        <v>30</v>
      </c>
      <c r="J169" s="68" cm="1">
        <f t="array" ref="J169">IF($AE169=0,"",INDEX(MASTER!$D$24:$AD$252,$AE169,J$346))</f>
        <v>0</v>
      </c>
      <c r="K169" s="136" cm="1">
        <f t="array" ref="K169">IF($AE169=0,"",INDEX(MASTER!$D$24:$AD$252,$AE169,K$346))</f>
        <v>0</v>
      </c>
      <c r="L169" s="136" cm="1">
        <f t="array" ref="L169">IF($AE169=0,"",INDEX(MASTER!$D$24:$AD$252,$AE169,L$346))</f>
        <v>0</v>
      </c>
      <c r="M169" s="136" cm="1">
        <f t="array" ref="M169">IF($AE169=0,"",INDEX(MASTER!$D$24:$AD$252,$AE169,M$346))</f>
        <v>0</v>
      </c>
      <c r="N169" s="136" cm="1">
        <f t="array" ref="N169">IF($AE169=0,"",INDEX(MASTER!$D$24:$AD$252,$AE169,N$346))</f>
        <v>0</v>
      </c>
      <c r="O169" s="20" cm="1">
        <f t="array" ref="O169">IF($AE169=0,"",INDEX(MASTER!$D$24:$AD$252,$AE169,O$346))</f>
        <v>0</v>
      </c>
      <c r="P169" s="20" cm="1">
        <f t="array" ref="P169">IF($AE169=0,"",INDEX(MASTER!$D$24:$AD$252,$AE169,P$346))</f>
        <v>0</v>
      </c>
      <c r="Q169" s="20" cm="1">
        <f t="array" ref="Q169">IF($AE169=0,"",INDEX(MASTER!$D$24:$AD$252,$AE169,Q$346))</f>
        <v>0</v>
      </c>
      <c r="R169" s="20" cm="1">
        <f t="array" ref="R169">IF($AE169=0,"",INDEX(MASTER!$D$24:$AD$252,$AE169,R$346))</f>
        <v>0</v>
      </c>
      <c r="S169" s="20" cm="1">
        <f t="array" ref="S169">IF($AE169=0,"",INDEX(MASTER!$D$24:$AD$252,$AE169,S$346))</f>
        <v>0</v>
      </c>
      <c r="T169" s="20" cm="1">
        <f t="array" ref="T169">IF($AE169=0,"",INDEX(MASTER!$D$24:$AD$252,$AE169,T$346))</f>
        <v>0</v>
      </c>
      <c r="U169" s="20" cm="1">
        <f t="array" ref="U169">IF($AE169=0,"",INDEX(MASTER!$D$24:$AD$252,$AE169,U$346))</f>
        <v>0</v>
      </c>
      <c r="V169" s="20" cm="1">
        <f t="array" ref="V169">IF($AE169=0,"",INDEX(MASTER!$D$24:$AD$252,$AE169,V$346))</f>
        <v>0</v>
      </c>
      <c r="W169" s="20" cm="1">
        <f t="array" ref="W169">IF($AE169=0,"",INDEX(MASTER!$D$24:$AD$252,$AE169,W$346))</f>
        <v>0</v>
      </c>
      <c r="X169" s="20" cm="1">
        <f t="array" ref="X169">IF($AE169=0,"",INDEX(MASTER!$D$24:$AD$252,$AE169,X$346))</f>
        <v>0</v>
      </c>
      <c r="Y169" s="20" cm="1">
        <f t="array" ref="Y169">IF($AE169=0,"",INDEX(MASTER!$D$24:$AD$252,$AE169,Y$346))</f>
        <v>19</v>
      </c>
      <c r="Z169" s="20" cm="1">
        <f t="array" ref="Z169">IF($AE169=0,"",INDEX(MASTER!$D$24:$AD$252,$AE169,Z$346))</f>
        <v>0</v>
      </c>
      <c r="AE169" s="3">
        <v>126</v>
      </c>
    </row>
    <row r="170" spans="1:31" ht="12.75" customHeight="1" x14ac:dyDescent="0.2">
      <c r="A170" s="20" cm="1">
        <f t="array" ref="A170">IF($AE170=0,"",INDEX(MASTER!$D$24:$AD$252,$AE170,A$346))</f>
        <v>348</v>
      </c>
      <c r="B170" s="20" t="str" cm="1">
        <f t="array" ref="B170">IF($AE170=0,"",INDEX(MASTER!$D$24:$AD$252,$AE170,B$346))</f>
        <v>ELY-4</v>
      </c>
      <c r="C170" s="20" t="str" cm="1">
        <f t="array" ref="C170">IF($AE170=0,"",INDEX(MASTER!$D$24:$AD$252,$AE170,C$346))</f>
        <v>RAMP A</v>
      </c>
      <c r="D170" s="169" cm="1">
        <f t="array" ref="D170">IF($AE170=0,"",INDEX(MASTER!$D$24:$AD$252,$AE170,D$346))</f>
        <v>2104</v>
      </c>
      <c r="E170" s="20" t="str" cm="1">
        <f t="array" ref="E170">IF($AE170=0,"",INDEX(MASTER!$D$24:$AD$252,$AE170,E$346))</f>
        <v>TO</v>
      </c>
      <c r="F170" s="169" cm="1">
        <f t="array" ref="F170">IF($AE170=0,"",INDEX(MASTER!$D$24:$AD$252,$AE170,F$346))</f>
        <v>3379</v>
      </c>
      <c r="G170" s="20" t="str" cm="1">
        <f t="array" ref="G170">IF($AE170=0,"",INDEX(MASTER!$D$24:$AD$252,$AE170,G$346))</f>
        <v>RT</v>
      </c>
      <c r="H170" s="68" t="str" cm="1">
        <f t="array" ref="H170">IF($AE170=0,"",INDEX(MASTER!$D$24:$AD$252,$AE170,H$346))</f>
        <v>01/NHS/21</v>
      </c>
      <c r="I170" s="20" cm="1">
        <f t="array" ref="I170">IF($AE170=0,"",INDEX(MASTER!$D$24:$AD$252,$AE170,I$346))</f>
        <v>22</v>
      </c>
      <c r="J170" s="68" cm="1">
        <f t="array" ref="J170">IF($AE170=0,"",INDEX(MASTER!$D$24:$AD$252,$AE170,J$346))</f>
        <v>0</v>
      </c>
      <c r="K170" s="136" cm="1">
        <f t="array" ref="K170">IF($AE170=0,"",INDEX(MASTER!$D$24:$AD$252,$AE170,K$346))</f>
        <v>0</v>
      </c>
      <c r="L170" s="136" cm="1">
        <f t="array" ref="L170">IF($AE170=0,"",INDEX(MASTER!$D$24:$AD$252,$AE170,L$346))</f>
        <v>0</v>
      </c>
      <c r="M170" s="136" cm="1">
        <f t="array" ref="M170">IF($AE170=0,"",INDEX(MASTER!$D$24:$AD$252,$AE170,M$346))</f>
        <v>0</v>
      </c>
      <c r="N170" s="136" cm="1">
        <f t="array" ref="N170">IF($AE170=0,"",INDEX(MASTER!$D$24:$AD$252,$AE170,N$346))</f>
        <v>0</v>
      </c>
      <c r="O170" s="20" cm="1">
        <f t="array" ref="O170">IF($AE170=0,"",INDEX(MASTER!$D$24:$AD$252,$AE170,O$346))</f>
        <v>0</v>
      </c>
      <c r="P170" s="20" cm="1">
        <f t="array" ref="P170">IF($AE170=0,"",INDEX(MASTER!$D$24:$AD$252,$AE170,P$346))</f>
        <v>0</v>
      </c>
      <c r="Q170" s="20" cm="1">
        <f t="array" ref="Q170">IF($AE170=0,"",INDEX(MASTER!$D$24:$AD$252,$AE170,Q$346))</f>
        <v>0</v>
      </c>
      <c r="R170" s="20" cm="1">
        <f t="array" ref="R170">IF($AE170=0,"",INDEX(MASTER!$D$24:$AD$252,$AE170,R$346))</f>
        <v>0</v>
      </c>
      <c r="S170" s="20" cm="1">
        <f t="array" ref="S170">IF($AE170=0,"",INDEX(MASTER!$D$24:$AD$252,$AE170,S$346))</f>
        <v>0</v>
      </c>
      <c r="T170" s="20" cm="1">
        <f t="array" ref="T170">IF($AE170=0,"",INDEX(MASTER!$D$24:$AD$252,$AE170,T$346))</f>
        <v>0</v>
      </c>
      <c r="U170" s="20" cm="1">
        <f t="array" ref="U170">IF($AE170=0,"",INDEX(MASTER!$D$24:$AD$252,$AE170,U$346))</f>
        <v>0</v>
      </c>
      <c r="V170" s="20" cm="1">
        <f t="array" ref="V170">IF($AE170=0,"",INDEX(MASTER!$D$24:$AD$252,$AE170,V$346))</f>
        <v>0</v>
      </c>
      <c r="W170" s="20" cm="1">
        <f t="array" ref="W170">IF($AE170=0,"",INDEX(MASTER!$D$24:$AD$252,$AE170,W$346))</f>
        <v>0</v>
      </c>
      <c r="X170" s="20" cm="1">
        <f t="array" ref="X170">IF($AE170=0,"",INDEX(MASTER!$D$24:$AD$252,$AE170,X$346))</f>
        <v>0</v>
      </c>
      <c r="Y170" s="20" cm="1">
        <f t="array" ref="Y170">IF($AE170=0,"",INDEX(MASTER!$D$24:$AD$252,$AE170,Y$346))</f>
        <v>7</v>
      </c>
      <c r="Z170" s="20" cm="1">
        <f t="array" ref="Z170">IF($AE170=0,"",INDEX(MASTER!$D$24:$AD$252,$AE170,Z$346))</f>
        <v>0</v>
      </c>
      <c r="AE170" s="3">
        <v>127</v>
      </c>
    </row>
    <row r="171" spans="1:31" ht="12.75" customHeight="1" x14ac:dyDescent="0.2">
      <c r="A171" s="20" cm="1">
        <f t="array" ref="A171">IF($AE171=0,"",INDEX(MASTER!$D$24:$AD$252,$AE171,A$346))</f>
        <v>348</v>
      </c>
      <c r="B171" s="20" t="str" cm="1">
        <f t="array" ref="B171">IF($AE171=0,"",INDEX(MASTER!$D$24:$AD$252,$AE171,B$346))</f>
        <v>SL-11</v>
      </c>
      <c r="C171" s="20" t="str" cm="1">
        <f t="array" ref="C171">IF($AE171=0,"",INDEX(MASTER!$D$24:$AD$252,$AE171,C$346))</f>
        <v>RAMP A</v>
      </c>
      <c r="D171" s="169" cm="1">
        <f t="array" ref="D171">IF($AE171=0,"",INDEX(MASTER!$D$24:$AD$252,$AE171,D$346))</f>
        <v>2081</v>
      </c>
      <c r="E171" s="20" cm="1">
        <f t="array" ref="E171">IF($AE171=0,"",INDEX(MASTER!$D$24:$AD$252,$AE171,E$346))</f>
        <v>0</v>
      </c>
      <c r="F171" s="169" cm="1">
        <f t="array" ref="F171">IF($AE171=0,"",INDEX(MASTER!$D$24:$AD$252,$AE171,F$346))</f>
        <v>0</v>
      </c>
      <c r="G171" s="20" t="str" cm="1">
        <f t="array" ref="G171">IF($AE171=0,"",INDEX(MASTER!$D$24:$AD$252,$AE171,G$346))</f>
        <v>LT</v>
      </c>
      <c r="H171" s="68" t="str" cm="1">
        <f t="array" ref="H171">IF($AE171=0,"",INDEX(MASTER!$D$24:$AD$252,$AE171,H$346))</f>
        <v>01/NHS/21</v>
      </c>
      <c r="I171" s="20" cm="1">
        <f t="array" ref="I171">IF($AE171=0,"",INDEX(MASTER!$D$24:$AD$252,$AE171,I$346))</f>
        <v>0</v>
      </c>
      <c r="J171" s="68" cm="1">
        <f t="array" ref="J171">IF($AE171=0,"",INDEX(MASTER!$D$24:$AD$252,$AE171,J$346))</f>
        <v>0</v>
      </c>
      <c r="K171" s="136" cm="1">
        <f t="array" ref="K171">IF($AE171=0,"",INDEX(MASTER!$D$24:$AD$252,$AE171,K$346))</f>
        <v>0</v>
      </c>
      <c r="L171" s="136" cm="1">
        <f t="array" ref="L171">IF($AE171=0,"",INDEX(MASTER!$D$24:$AD$252,$AE171,L$346))</f>
        <v>0</v>
      </c>
      <c r="M171" s="136" cm="1">
        <f t="array" ref="M171">IF($AE171=0,"",INDEX(MASTER!$D$24:$AD$252,$AE171,M$346))</f>
        <v>0</v>
      </c>
      <c r="N171" s="136" cm="1">
        <f t="array" ref="N171">IF($AE171=0,"",INDEX(MASTER!$D$24:$AD$252,$AE171,N$346))</f>
        <v>0</v>
      </c>
      <c r="O171" s="20" cm="1">
        <f t="array" ref="O171">IF($AE171=0,"",INDEX(MASTER!$D$24:$AD$252,$AE171,O$346))</f>
        <v>0</v>
      </c>
      <c r="P171" s="20" cm="1">
        <f t="array" ref="P171">IF($AE171=0,"",INDEX(MASTER!$D$24:$AD$252,$AE171,P$346))</f>
        <v>60</v>
      </c>
      <c r="Q171" s="20" cm="1">
        <f t="array" ref="Q171">IF($AE171=0,"",INDEX(MASTER!$D$24:$AD$252,$AE171,Q$346))</f>
        <v>0</v>
      </c>
      <c r="R171" s="20" cm="1">
        <f t="array" ref="R171">IF($AE171=0,"",INDEX(MASTER!$D$24:$AD$252,$AE171,R$346))</f>
        <v>0</v>
      </c>
      <c r="S171" s="20" cm="1">
        <f t="array" ref="S171">IF($AE171=0,"",INDEX(MASTER!$D$24:$AD$252,$AE171,S$346))</f>
        <v>0</v>
      </c>
      <c r="T171" s="20" cm="1">
        <f t="array" ref="T171">IF($AE171=0,"",INDEX(MASTER!$D$24:$AD$252,$AE171,T$346))</f>
        <v>0</v>
      </c>
      <c r="U171" s="20" cm="1">
        <f t="array" ref="U171">IF($AE171=0,"",INDEX(MASTER!$D$24:$AD$252,$AE171,U$346))</f>
        <v>0</v>
      </c>
      <c r="V171" s="20" cm="1">
        <f t="array" ref="V171">IF($AE171=0,"",INDEX(MASTER!$D$24:$AD$252,$AE171,V$346))</f>
        <v>0</v>
      </c>
      <c r="W171" s="20" cm="1">
        <f t="array" ref="W171">IF($AE171=0,"",INDEX(MASTER!$D$24:$AD$252,$AE171,W$346))</f>
        <v>0</v>
      </c>
      <c r="X171" s="20" cm="1">
        <f t="array" ref="X171">IF($AE171=0,"",INDEX(MASTER!$D$24:$AD$252,$AE171,X$346))</f>
        <v>0</v>
      </c>
      <c r="Y171" s="20" cm="1">
        <f t="array" ref="Y171">IF($AE171=0,"",INDEX(MASTER!$D$24:$AD$252,$AE171,Y$346))</f>
        <v>0</v>
      </c>
      <c r="Z171" s="20" cm="1">
        <f t="array" ref="Z171">IF($AE171=0,"",INDEX(MASTER!$D$24:$AD$252,$AE171,Z$346))</f>
        <v>0</v>
      </c>
      <c r="AE171" s="3">
        <v>128</v>
      </c>
    </row>
    <row r="172" spans="1:31" ht="12.75" customHeight="1" x14ac:dyDescent="0.2">
      <c r="A172" s="20" cm="1">
        <f t="array" ref="A172">IF($AE172=0,"",INDEX(MASTER!$D$24:$AD$252,$AE172,A$346))</f>
        <v>348</v>
      </c>
      <c r="B172" s="20" t="str" cm="1">
        <f t="array" ref="B172">IF($AE172=0,"",INDEX(MASTER!$D$24:$AD$252,$AE172,B$346))</f>
        <v>WA-1</v>
      </c>
      <c r="C172" s="20" t="str" cm="1">
        <f t="array" ref="C172">IF($AE172=0,"",INDEX(MASTER!$D$24:$AD$252,$AE172,C$346))</f>
        <v>RAMP A</v>
      </c>
      <c r="D172" s="169" cm="1">
        <f t="array" ref="D172">IF($AE172=0,"",INDEX(MASTER!$D$24:$AD$252,$AE172,D$346))</f>
        <v>2134</v>
      </c>
      <c r="E172" s="20" cm="1">
        <f t="array" ref="E172">IF($AE172=0,"",INDEX(MASTER!$D$24:$AD$252,$AE172,E$346))</f>
        <v>0</v>
      </c>
      <c r="F172" s="169" cm="1">
        <f t="array" ref="F172">IF($AE172=0,"",INDEX(MASTER!$D$24:$AD$252,$AE172,F$346))</f>
        <v>0</v>
      </c>
      <c r="G172" s="20" t="str" cm="1">
        <f t="array" ref="G172">IF($AE172=0,"",INDEX(MASTER!$D$24:$AD$252,$AE172,G$346))</f>
        <v>RT</v>
      </c>
      <c r="H172" s="68" t="str" cm="1">
        <f t="array" ref="H172">IF($AE172=0,"",INDEX(MASTER!$D$24:$AD$252,$AE172,H$346))</f>
        <v>01/NHS/21</v>
      </c>
      <c r="I172" s="20" cm="1">
        <f t="array" ref="I172">IF($AE172=0,"",INDEX(MASTER!$D$24:$AD$252,$AE172,I$346))</f>
        <v>0</v>
      </c>
      <c r="J172" s="68" cm="1">
        <f t="array" ref="J172">IF($AE172=0,"",INDEX(MASTER!$D$24:$AD$252,$AE172,J$346))</f>
        <v>0</v>
      </c>
      <c r="K172" s="136" cm="1">
        <f t="array" ref="K172">IF($AE172=0,"",INDEX(MASTER!$D$24:$AD$252,$AE172,K$346))</f>
        <v>0</v>
      </c>
      <c r="L172" s="136" cm="1">
        <f t="array" ref="L172">IF($AE172=0,"",INDEX(MASTER!$D$24:$AD$252,$AE172,L$346))</f>
        <v>0</v>
      </c>
      <c r="M172" s="136" cm="1">
        <f t="array" ref="M172">IF($AE172=0,"",INDEX(MASTER!$D$24:$AD$252,$AE172,M$346))</f>
        <v>0</v>
      </c>
      <c r="N172" s="136" cm="1">
        <f t="array" ref="N172">IF($AE172=0,"",INDEX(MASTER!$D$24:$AD$252,$AE172,N$346))</f>
        <v>0</v>
      </c>
      <c r="O172" s="20" cm="1">
        <f t="array" ref="O172">IF($AE172=0,"",INDEX(MASTER!$D$24:$AD$252,$AE172,O$346))</f>
        <v>0</v>
      </c>
      <c r="P172" s="20" cm="1">
        <f t="array" ref="P172">IF($AE172=0,"",INDEX(MASTER!$D$24:$AD$252,$AE172,P$346))</f>
        <v>0</v>
      </c>
      <c r="Q172" s="20" cm="1">
        <f t="array" ref="Q172">IF($AE172=0,"",INDEX(MASTER!$D$24:$AD$252,$AE172,Q$346))</f>
        <v>0</v>
      </c>
      <c r="R172" s="20" cm="1">
        <f t="array" ref="R172">IF($AE172=0,"",INDEX(MASTER!$D$24:$AD$252,$AE172,R$346))</f>
        <v>0</v>
      </c>
      <c r="S172" s="20" cm="1">
        <f t="array" ref="S172">IF($AE172=0,"",INDEX(MASTER!$D$24:$AD$252,$AE172,S$346))</f>
        <v>0</v>
      </c>
      <c r="T172" s="20" cm="1">
        <f t="array" ref="T172">IF($AE172=0,"",INDEX(MASTER!$D$24:$AD$252,$AE172,T$346))</f>
        <v>0</v>
      </c>
      <c r="U172" s="20" cm="1">
        <f t="array" ref="U172">IF($AE172=0,"",INDEX(MASTER!$D$24:$AD$252,$AE172,U$346))</f>
        <v>0</v>
      </c>
      <c r="V172" s="20" cm="1">
        <f t="array" ref="V172">IF($AE172=0,"",INDEX(MASTER!$D$24:$AD$252,$AE172,V$346))</f>
        <v>0</v>
      </c>
      <c r="W172" s="20" cm="1">
        <f t="array" ref="W172">IF($AE172=0,"",INDEX(MASTER!$D$24:$AD$252,$AE172,W$346))</f>
        <v>0</v>
      </c>
      <c r="X172" s="20" cm="1">
        <f t="array" ref="X172">IF($AE172=0,"",INDEX(MASTER!$D$24:$AD$252,$AE172,X$346))</f>
        <v>0</v>
      </c>
      <c r="Y172" s="20" cm="1">
        <f t="array" ref="Y172">IF($AE172=0,"",INDEX(MASTER!$D$24:$AD$252,$AE172,Y$346))</f>
        <v>0</v>
      </c>
      <c r="Z172" s="20" cm="1">
        <f t="array" ref="Z172">IF($AE172=0,"",INDEX(MASTER!$D$24:$AD$252,$AE172,Z$346))</f>
        <v>0</v>
      </c>
      <c r="AE172" s="3">
        <v>129</v>
      </c>
    </row>
    <row r="173" spans="1:31" ht="12.75" customHeight="1" x14ac:dyDescent="0.2">
      <c r="A173" s="20" cm="1">
        <f t="array" ref="A173">IF($AE173=0,"",INDEX(MASTER!$D$24:$AD$252,$AE173,A$346))</f>
        <v>348</v>
      </c>
      <c r="B173" s="20" t="str" cm="1">
        <f t="array" ref="B173">IF($AE173=0,"",INDEX(MASTER!$D$24:$AD$252,$AE173,B$346))</f>
        <v>A-28</v>
      </c>
      <c r="C173" s="20" t="str" cm="1">
        <f t="array" ref="C173">IF($AE173=0,"",INDEX(MASTER!$D$24:$AD$252,$AE173,C$346))</f>
        <v>RAMP A</v>
      </c>
      <c r="D173" s="169" cm="1">
        <f t="array" ref="D173">IF($AE173=0,"",INDEX(MASTER!$D$24:$AD$252,$AE173,D$346))</f>
        <v>2091</v>
      </c>
      <c r="E173" s="20" cm="1">
        <f t="array" ref="E173">IF($AE173=0,"",INDEX(MASTER!$D$24:$AD$252,$AE173,E$346))</f>
        <v>0</v>
      </c>
      <c r="F173" s="169" cm="1">
        <f t="array" ref="F173">IF($AE173=0,"",INDEX(MASTER!$D$24:$AD$252,$AE173,F$346))</f>
        <v>0</v>
      </c>
      <c r="G173" s="20" t="str" cm="1">
        <f t="array" ref="G173">IF($AE173=0,"",INDEX(MASTER!$D$24:$AD$252,$AE173,G$346))</f>
        <v>LT</v>
      </c>
      <c r="H173" s="68" t="str" cm="1">
        <f t="array" ref="H173">IF($AE173=0,"",INDEX(MASTER!$D$24:$AD$252,$AE173,H$346))</f>
        <v>01/NHS/21</v>
      </c>
      <c r="I173" s="20" cm="1">
        <f t="array" ref="I173">IF($AE173=0,"",INDEX(MASTER!$D$24:$AD$252,$AE173,I$346))</f>
        <v>0</v>
      </c>
      <c r="J173" s="68" cm="1">
        <f t="array" ref="J173">IF($AE173=0,"",INDEX(MASTER!$D$24:$AD$252,$AE173,J$346))</f>
        <v>0</v>
      </c>
      <c r="K173" s="136" cm="1">
        <f t="array" ref="K173">IF($AE173=0,"",INDEX(MASTER!$D$24:$AD$252,$AE173,K$346))</f>
        <v>0</v>
      </c>
      <c r="L173" s="136" cm="1">
        <f t="array" ref="L173">IF($AE173=0,"",INDEX(MASTER!$D$24:$AD$252,$AE173,L$346))</f>
        <v>0</v>
      </c>
      <c r="M173" s="136" cm="1">
        <f t="array" ref="M173">IF($AE173=0,"",INDEX(MASTER!$D$24:$AD$252,$AE173,M$346))</f>
        <v>0</v>
      </c>
      <c r="N173" s="136" cm="1">
        <f t="array" ref="N173">IF($AE173=0,"",INDEX(MASTER!$D$24:$AD$252,$AE173,N$346))</f>
        <v>0</v>
      </c>
      <c r="O173" s="20" cm="1">
        <f t="array" ref="O173">IF($AE173=0,"",INDEX(MASTER!$D$24:$AD$252,$AE173,O$346))</f>
        <v>0</v>
      </c>
      <c r="P173" s="20" cm="1">
        <f t="array" ref="P173">IF($AE173=0,"",INDEX(MASTER!$D$24:$AD$252,$AE173,P$346))</f>
        <v>0</v>
      </c>
      <c r="Q173" s="20" cm="1">
        <f t="array" ref="Q173">IF($AE173=0,"",INDEX(MASTER!$D$24:$AD$252,$AE173,Q$346))</f>
        <v>0</v>
      </c>
      <c r="R173" s="20" cm="1">
        <f t="array" ref="R173">IF($AE173=0,"",INDEX(MASTER!$D$24:$AD$252,$AE173,R$346))</f>
        <v>0</v>
      </c>
      <c r="S173" s="20" cm="1">
        <f t="array" ref="S173">IF($AE173=0,"",INDEX(MASTER!$D$24:$AD$252,$AE173,S$346))</f>
        <v>0</v>
      </c>
      <c r="T173" s="20" cm="1">
        <f t="array" ref="T173">IF($AE173=0,"",INDEX(MASTER!$D$24:$AD$252,$AE173,T$346))</f>
        <v>5</v>
      </c>
      <c r="U173" s="20" cm="1">
        <f t="array" ref="U173">IF($AE173=0,"",INDEX(MASTER!$D$24:$AD$252,$AE173,U$346))</f>
        <v>0</v>
      </c>
      <c r="V173" s="20" cm="1">
        <f t="array" ref="V173">IF($AE173=0,"",INDEX(MASTER!$D$24:$AD$252,$AE173,V$346))</f>
        <v>0</v>
      </c>
      <c r="W173" s="20" cm="1">
        <f t="array" ref="W173">IF($AE173=0,"",INDEX(MASTER!$D$24:$AD$252,$AE173,W$346))</f>
        <v>0</v>
      </c>
      <c r="X173" s="20" cm="1">
        <f t="array" ref="X173">IF($AE173=0,"",INDEX(MASTER!$D$24:$AD$252,$AE173,X$346))</f>
        <v>0</v>
      </c>
      <c r="Y173" s="20" cm="1">
        <f t="array" ref="Y173">IF($AE173=0,"",INDEX(MASTER!$D$24:$AD$252,$AE173,Y$346))</f>
        <v>0</v>
      </c>
      <c r="Z173" s="20" cm="1">
        <f t="array" ref="Z173">IF($AE173=0,"",INDEX(MASTER!$D$24:$AD$252,$AE173,Z$346))</f>
        <v>0</v>
      </c>
      <c r="AE173" s="3">
        <v>130</v>
      </c>
    </row>
    <row r="174" spans="1:31" ht="12.75" customHeight="1" thickBot="1" x14ac:dyDescent="0.25">
      <c r="A174" s="172" t="str" cm="1">
        <f t="array" ref="A174">IF($AE$174=0,"",INDEX(MASTER!$D$24:$AD$252,$AE$174,A$262))</f>
        <v/>
      </c>
      <c r="B174" s="172" t="str" cm="1">
        <f t="array" ref="B174">IF($AE174=0,"",INDEX(MASTER!$D$24:$AD$252,$AE174,B$346))</f>
        <v/>
      </c>
      <c r="C174" s="172" t="str" cm="1">
        <f t="array" ref="C174">IF($AE174=0,"",INDEX(MASTER!$D$24:$AD$252,$AE174,C$346))</f>
        <v/>
      </c>
      <c r="D174" s="173" t="str" cm="1">
        <f t="array" ref="D174">IF($AE174=0,"",INDEX(MASTER!$D$24:$AD$252,$AE174,D$346))</f>
        <v/>
      </c>
      <c r="E174" s="172" t="str" cm="1">
        <f t="array" ref="E174">IF($AE174=0,"",INDEX(MASTER!$D$24:$AD$252,$AE174,E$346))</f>
        <v/>
      </c>
      <c r="F174" s="173" t="str" cm="1">
        <f t="array" ref="F174">IF($AE174=0,"",INDEX(MASTER!$D$24:$AD$252,$AE174,F$346))</f>
        <v/>
      </c>
      <c r="G174" s="20" t="str" cm="1">
        <f t="array" ref="G174">IF($AE174=0,"",INDEX(MASTER!$D$24:$AD$252,$AE174,G$346))</f>
        <v/>
      </c>
      <c r="H174" s="68" t="str" cm="1">
        <f t="array" ref="H174">IF($AE174=0,"",INDEX(MASTER!$D$24:$AD$252,$AE174,H$346))</f>
        <v/>
      </c>
      <c r="I174" s="172" t="str" cm="1">
        <f t="array" ref="I174">IF($AE174=0,"",INDEX(MASTER!$D$24:$AD$252,$AE174,I$346))</f>
        <v/>
      </c>
      <c r="J174" s="184" t="str" cm="1">
        <f t="array" ref="J174">IF($AE174=0,"",INDEX(MASTER!$D$24:$AD$252,$AE174,J$346))</f>
        <v/>
      </c>
      <c r="K174" s="174" t="str" cm="1">
        <f t="array" ref="K174">IF($AE174=0,"",INDEX(MASTER!$D$24:$AD$252,$AE174,K$346))</f>
        <v/>
      </c>
      <c r="L174" s="174" t="str" cm="1">
        <f t="array" ref="L174">IF($AE174=0,"",INDEX(MASTER!$D$24:$AD$252,$AE174,L$346))</f>
        <v/>
      </c>
      <c r="M174" s="174" t="str" cm="1">
        <f t="array" ref="M174">IF($AE174=0,"",INDEX(MASTER!$D$24:$AD$252,$AE174,M$346))</f>
        <v/>
      </c>
      <c r="N174" s="174" t="str" cm="1">
        <f t="array" ref="N174">IF($AE174=0,"",INDEX(MASTER!$D$24:$AD$252,$AE174,N$346))</f>
        <v/>
      </c>
      <c r="O174" s="172" t="str" cm="1">
        <f t="array" ref="O174">IF($AE174=0,"",INDEX(MASTER!$D$24:$AD$252,$AE174,O$346))</f>
        <v/>
      </c>
      <c r="P174" s="172" t="str" cm="1">
        <f t="array" ref="P174">IF($AE174=0,"",INDEX(MASTER!$D$24:$AD$252,$AE174,P$346))</f>
        <v/>
      </c>
      <c r="Q174" s="172" t="str" cm="1">
        <f t="array" ref="Q174">IF($AE174=0,"",INDEX(MASTER!$D$24:$AD$252,$AE174,Q$346))</f>
        <v/>
      </c>
      <c r="R174" s="172" t="str" cm="1">
        <f t="array" ref="R174">IF($AE174=0,"",INDEX(MASTER!$D$24:$AD$252,$AE174,R$346))</f>
        <v/>
      </c>
      <c r="S174" s="172" t="str" cm="1">
        <f t="array" ref="S174">IF($AE174=0,"",INDEX(MASTER!$D$24:$AD$252,$AE174,S$346))</f>
        <v/>
      </c>
      <c r="T174" s="172" t="str" cm="1">
        <f t="array" ref="T174">IF($AE174=0,"",INDEX(MASTER!$D$24:$AD$252,$AE174,T$346))</f>
        <v/>
      </c>
      <c r="U174" s="172" t="str" cm="1">
        <f t="array" ref="U174">IF($AE174=0,"",INDEX(MASTER!$D$24:$AD$252,$AE174,U$346))</f>
        <v/>
      </c>
      <c r="V174" s="172" t="str" cm="1">
        <f t="array" ref="V174">IF($AE174=0,"",INDEX(MASTER!$D$24:$AD$252,$AE174,V$346))</f>
        <v/>
      </c>
      <c r="W174" s="172" t="str" cm="1">
        <f t="array" ref="W174">IF($AE174=0,"",INDEX(MASTER!$D$24:$AD$252,$AE174,W$346))</f>
        <v/>
      </c>
      <c r="X174" s="172" t="str" cm="1">
        <f t="array" ref="X174">IF($AE174=0,"",INDEX(MASTER!$D$24:$AD$252,$AE174,X$346))</f>
        <v/>
      </c>
      <c r="Y174" s="172" t="str" cm="1">
        <f t="array" ref="Y174">IF($AE174=0,"",INDEX(MASTER!$D$24:$AD$252,$AE174,Y$346))</f>
        <v/>
      </c>
      <c r="Z174" s="172" t="str" cm="1">
        <f t="array" ref="Z174">IF($AE174=0,"",INDEX(MASTER!$D$24:$AD$252,$AE174,Z$346))</f>
        <v/>
      </c>
    </row>
    <row r="175" spans="1:31" ht="12.75" customHeight="1" thickBot="1" x14ac:dyDescent="0.25">
      <c r="A175" s="239" t="s">
        <v>24</v>
      </c>
      <c r="B175" s="240"/>
      <c r="C175" s="240"/>
      <c r="D175" s="240"/>
      <c r="E175" s="240"/>
      <c r="F175" s="240"/>
      <c r="G175" s="241"/>
      <c r="H175" s="58">
        <f>SUM(H109:H174)</f>
        <v>0</v>
      </c>
      <c r="I175" s="54">
        <f t="shared" ref="I175" si="14">SUM(I109:I174)</f>
        <v>249</v>
      </c>
      <c r="J175" s="54">
        <f t="shared" ref="J175" si="15">SUM(J109:J174)</f>
        <v>24</v>
      </c>
      <c r="K175" s="175">
        <f t="shared" ref="K175" si="16">SUM(K109:K174)</f>
        <v>0.39</v>
      </c>
      <c r="L175" s="175">
        <f t="shared" ref="L175" si="17">SUM(L109:L174)</f>
        <v>0.18</v>
      </c>
      <c r="M175" s="175">
        <f t="shared" ref="M175" si="18">SUM(M109:M174)</f>
        <v>0.96999999999999986</v>
      </c>
      <c r="N175" s="175">
        <f t="shared" ref="N175" si="19">SUM(N109:N174)</f>
        <v>0.18</v>
      </c>
      <c r="O175" s="54">
        <f t="shared" ref="O175" si="20">SUM(O109:O174)</f>
        <v>1837</v>
      </c>
      <c r="P175" s="54">
        <f t="shared" ref="P175" si="21">SUM(P109:P174)</f>
        <v>300</v>
      </c>
      <c r="Q175" s="54">
        <f t="shared" ref="Q175" si="22">SUM(Q109:Q174)</f>
        <v>200</v>
      </c>
      <c r="R175" s="54">
        <f t="shared" ref="R175" si="23">SUM(R109:R174)</f>
        <v>0</v>
      </c>
      <c r="S175" s="54">
        <f t="shared" ref="S175" si="24">SUM(S109:S174)</f>
        <v>13</v>
      </c>
      <c r="T175" s="54">
        <f t="shared" ref="T175" si="25">SUM(T109:T174)</f>
        <v>74</v>
      </c>
      <c r="U175" s="54">
        <f t="shared" ref="U175" si="26">SUM(U109:U174)</f>
        <v>2</v>
      </c>
      <c r="V175" s="54">
        <f t="shared" ref="V175" si="27">SUM(V109:V174)</f>
        <v>783</v>
      </c>
      <c r="W175" s="54">
        <f t="shared" ref="W175" si="28">SUM(W109:W174)</f>
        <v>0</v>
      </c>
      <c r="X175" s="54">
        <f t="shared" ref="X175" si="29">SUM(X109:X174)</f>
        <v>0</v>
      </c>
      <c r="Y175" s="54">
        <f t="shared" ref="Y175" si="30">SUM(Y109:Y174)</f>
        <v>26</v>
      </c>
      <c r="Z175" s="55">
        <f t="shared" ref="Z175" si="31">SUM(Z109:Z174)</f>
        <v>0</v>
      </c>
    </row>
    <row r="177" spans="1:34" ht="12.75" customHeight="1" x14ac:dyDescent="0.2">
      <c r="A177" s="227">
        <f>A92+1</f>
        <v>3</v>
      </c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</row>
    <row r="178" spans="1:34" ht="12.75" customHeight="1" x14ac:dyDescent="0.2">
      <c r="A178" s="228" t="s">
        <v>16</v>
      </c>
      <c r="B178" s="228"/>
      <c r="C178" s="228"/>
      <c r="D178" s="228"/>
      <c r="E178" s="228"/>
      <c r="F178" s="228"/>
      <c r="G178" s="228"/>
      <c r="H178" s="115" t="str" cm="1">
        <f t="array" ref="H178">IF($AE178=0,"",IF(INDEX(MASTER!$K$8:$AD$9,$AE178,A$346)=0,"",INDEX(MASTER!$K$8:$AD$9,$AE178,A$346)))</f>
        <v>621e00100</v>
      </c>
      <c r="I178" s="115" t="str" cm="1">
        <f t="array" ref="I178">IF($AE178=0,"",IF(INDEX(MASTER!$K$8:$AD$9,$AE178,B$346)=0,"",INDEX(MASTER!$K$8:$AD$9,$AE178,B$346)))</f>
        <v>621e00100</v>
      </c>
      <c r="J178" s="115" t="str" cm="1">
        <f t="array" ref="J178">IF($AE178=0,"",IF(INDEX(MASTER!$K$8:$AD$9,$AE178,C$346)=0,"",INDEX(MASTER!$K$8:$AD$9,$AE178,C$346)))</f>
        <v>621e54000</v>
      </c>
      <c r="K178" s="89" t="str" cm="1">
        <f t="array" ref="K178">IF($AE178=0,"",IF(INDEX(MASTER!$K$8:$AD$9,$AE178,D$346)=0,"",INDEX(MASTER!$K$8:$AD$9,$AE178,D$346)))</f>
        <v>642E00100</v>
      </c>
      <c r="L178" s="89" t="str" cm="1">
        <f t="array" ref="L178">IF($AE178=0,"",IF(INDEX(MASTER!$K$8:$AD$9,$AE178,E$346)=0,"",INDEX(MASTER!$K$8:$AD$9,$AE178,E$346)))</f>
        <v>642E00100</v>
      </c>
      <c r="M178" s="89" t="str" cm="1">
        <f t="array" ref="M178">IF($AE178=0,"",IF(INDEX(MASTER!$K$8:$AD$9,$AE178,F$346)=0,"",INDEX(MASTER!$K$8:$AD$9,$AE178,F$346)))</f>
        <v>642E00200</v>
      </c>
      <c r="N178" s="89" t="str" cm="1">
        <f t="array" ref="N178">IF($AE178=0,"",IF(INDEX(MASTER!$K$8:$AD$9,$AE178,G$346)=0,"",INDEX(MASTER!$K$8:$AD$9,$AE178,G$346)))</f>
        <v>642E00300</v>
      </c>
      <c r="O178" s="115" t="str" cm="1">
        <f t="array" ref="O178">IF($AE178=0,"",IF(INDEX(MASTER!$K$8:$AD$9,$AE178,H$346)=0,"",INDEX(MASTER!$K$8:$AD$9,$AE178,H$346)))</f>
        <v>642E00400</v>
      </c>
      <c r="P178" s="115" t="str" cm="1">
        <f t="array" ref="P178">IF($AE178=0,"",IF(INDEX(MASTER!$K$8:$AD$9,$AE178,I$346)=0,"",INDEX(MASTER!$K$8:$AD$9,$AE178,I$346)))</f>
        <v>642E00500</v>
      </c>
      <c r="Q178" s="115" t="str" cm="1">
        <f t="array" ref="Q178">IF($AE178=0,"",IF(INDEX(MASTER!$K$8:$AD$9,$AE178,J$346)=0,"",INDEX(MASTER!$K$8:$AD$9,$AE178,J$346)))</f>
        <v>642E00631</v>
      </c>
      <c r="R178" s="115" t="str" cm="1">
        <f t="array" ref="R178">IF($AE178=0,"",IF(INDEX(MASTER!$K$8:$AD$9,$AE178,K$346)=0,"",INDEX(MASTER!$K$8:$AD$9,$AE178,K$346)))</f>
        <v>642E00700</v>
      </c>
      <c r="S178" s="115" t="str" cm="1">
        <f t="array" ref="S178">IF($AE178=0,"",IF(INDEX(MASTER!$K$8:$AD$9,$AE178,L$346)=0,"",INDEX(MASTER!$K$8:$AD$9,$AE178,L$346)))</f>
        <v>642E00700</v>
      </c>
      <c r="T178" s="115" t="str" cm="1">
        <f t="array" ref="T178">IF($AE178=0,"",IF(INDEX(MASTER!$K$8:$AD$9,$AE178,M$346)=0,"",INDEX(MASTER!$K$8:$AD$9,$AE178,M$346)))</f>
        <v>642E01300</v>
      </c>
      <c r="U178" s="115" t="str" cm="1">
        <f t="array" ref="U178">IF($AE178=0,"",IF(INDEX(MASTER!$K$8:$AD$9,$AE178,N$346)=0,"",INDEX(MASTER!$K$8:$AD$9,$AE178,N$346)))</f>
        <v>642E01352</v>
      </c>
      <c r="V178" s="115" t="str" cm="1">
        <f t="array" ref="V178">IF($AE178=0,"",IF(INDEX(MASTER!$K$8:$AD$9,$AE178,O$346)=0,"",INDEX(MASTER!$K$8:$AD$9,$AE178,O$346)))</f>
        <v>642E01500</v>
      </c>
      <c r="W178" s="115" t="str" cm="1">
        <f t="array" ref="W178">IF($AE178=0,"",IF(INDEX(MASTER!$K$8:$AD$9,$AE178,P$346)=0,"",INDEX(MASTER!$K$8:$AD$9,$AE178,P$346)))</f>
        <v>642E01500</v>
      </c>
      <c r="X178" s="115" t="str" cm="1">
        <f t="array" ref="X178">IF($AE178=0,"",IF(INDEX(MASTER!$K$8:$AD$9,$AE178,Q$346)=0,"",INDEX(MASTER!$K$8:$AD$9,$AE178,Q$346)))</f>
        <v>642E20802</v>
      </c>
      <c r="Y178" s="115" t="str" cm="1">
        <f t="array" ref="Y178">IF($AE178=0,"",IF(INDEX(MASTER!$K$8:$AD$9,$AE178,R$346)=0,"",INDEX(MASTER!$K$8:$AD$9,$AE178,R$346)))</f>
        <v>620e00500</v>
      </c>
      <c r="Z178" s="115" t="str" cm="1">
        <f t="array" ref="Z178">IF($AE178=0,"",IF(INDEX(MASTER!$K$8:$AD$9,$AE178,S$346)=0,"",INDEX(MASTER!$K$8:$AD$9,$AE178,S$346)))</f>
        <v/>
      </c>
      <c r="AE178" s="3">
        <v>1</v>
      </c>
    </row>
    <row r="179" spans="1:34" ht="12.75" customHeight="1" x14ac:dyDescent="0.2">
      <c r="A179" s="229" t="s">
        <v>17</v>
      </c>
      <c r="B179" s="229"/>
      <c r="C179" s="229"/>
      <c r="D179" s="229"/>
      <c r="E179" s="229"/>
      <c r="F179" s="229"/>
      <c r="G179" s="229"/>
      <c r="H179" s="115" t="str" cm="1">
        <f t="array" ref="H179">IF($AE179=0,"",IF(INDEX(MASTER!$K$8:$AD$9,$AE179,A$346)=0,"",INDEX(MASTER!$K$8:$AD$9,$AE179,A$346)))</f>
        <v/>
      </c>
      <c r="I179" s="115" t="str" cm="1">
        <f t="array" ref="I179">IF($AE179=0,"",IF(INDEX(MASTER!$K$8:$AD$9,$AE179,B$346)=0,"",INDEX(MASTER!$K$8:$AD$9,$AE179,B$346)))</f>
        <v/>
      </c>
      <c r="J179" s="115" t="str" cm="1">
        <f t="array" ref="J179">IF($AE179=0,"",IF(INDEX(MASTER!$K$8:$AD$9,$AE179,C$346)=0,"",INDEX(MASTER!$K$8:$AD$9,$AE179,C$346)))</f>
        <v/>
      </c>
      <c r="K179" s="89" t="str" cm="1">
        <f t="array" ref="K179">IF($AE179=0,"",IF(INDEX(MASTER!$K$8:$AD$9,$AE179,D$346)=0,"",INDEX(MASTER!$K$8:$AD$9,$AE179,D$346)))</f>
        <v xml:space="preserve"> WHITE</v>
      </c>
      <c r="L179" s="89" t="str" cm="1">
        <f t="array" ref="L179">IF($AE179=0,"",IF(INDEX(MASTER!$K$8:$AD$9,$AE179,E$346)=0,"",INDEX(MASTER!$K$8:$AD$9,$AE179,E$346)))</f>
        <v xml:space="preserve"> YELLOW</v>
      </c>
      <c r="M179" s="89" t="str" cm="1">
        <f t="array" ref="M179">IF($AE179=0,"",IF(INDEX(MASTER!$K$8:$AD$9,$AE179,F$346)=0,"",INDEX(MASTER!$K$8:$AD$9,$AE179,F$346)))</f>
        <v/>
      </c>
      <c r="N179" s="89" t="str" cm="1">
        <f t="array" ref="N179">IF($AE179=0,"",IF(INDEX(MASTER!$K$8:$AD$9,$AE179,G$346)=0,"",INDEX(MASTER!$K$8:$AD$9,$AE179,G$346)))</f>
        <v/>
      </c>
      <c r="O179" s="115" t="str" cm="1">
        <f t="array" ref="O179">IF($AE179=0,"",IF(INDEX(MASTER!$K$8:$AD$9,$AE179,H$346)=0,"",INDEX(MASTER!$K$8:$AD$9,$AE179,H$346)))</f>
        <v/>
      </c>
      <c r="P179" s="115" t="str" cm="1">
        <f t="array" ref="P179">IF($AE179=0,"",IF(INDEX(MASTER!$K$8:$AD$9,$AE179,I$346)=0,"",INDEX(MASTER!$K$8:$AD$9,$AE179,I$346)))</f>
        <v/>
      </c>
      <c r="Q179" s="115" t="str" cm="1">
        <f t="array" ref="Q179">IF($AE179=0,"",IF(INDEX(MASTER!$K$8:$AD$9,$AE179,J$346)=0,"",INDEX(MASTER!$K$8:$AD$9,$AE179,J$346)))</f>
        <v/>
      </c>
      <c r="R179" s="115" t="str" cm="1">
        <f t="array" ref="R179">IF($AE179=0,"",IF(INDEX(MASTER!$K$8:$AD$9,$AE179,K$346)=0,"",INDEX(MASTER!$K$8:$AD$9,$AE179,K$346)))</f>
        <v xml:space="preserve"> WHITE</v>
      </c>
      <c r="S179" s="115" t="str" cm="1">
        <f t="array" ref="S179">IF($AE179=0,"",IF(INDEX(MASTER!$K$8:$AD$9,$AE179,L$346)=0,"",INDEX(MASTER!$K$8:$AD$9,$AE179,L$346)))</f>
        <v>YELLOW</v>
      </c>
      <c r="T179" s="115" t="str" cm="1">
        <f t="array" ref="T179">IF($AE179=0,"",IF(INDEX(MASTER!$K$8:$AD$9,$AE179,M$346)=0,"",INDEX(MASTER!$K$8:$AD$9,$AE179,M$346)))</f>
        <v/>
      </c>
      <c r="U179" s="115" t="str" cm="1">
        <f t="array" ref="U179">IF($AE179=0,"",IF(INDEX(MASTER!$K$8:$AD$9,$AE179,N$346)=0,"",INDEX(MASTER!$K$8:$AD$9,$AE179,N$346)))</f>
        <v/>
      </c>
      <c r="V179" s="115" t="str" cm="1">
        <f t="array" ref="V179">IF($AE179=0,"",IF(INDEX(MASTER!$K$8:$AD$9,$AE179,O$346)=0,"",INDEX(MASTER!$K$8:$AD$9,$AE179,O$346)))</f>
        <v xml:space="preserve"> WHITE</v>
      </c>
      <c r="W179" s="115" t="str" cm="1">
        <f t="array" ref="W179">IF($AE179=0,"",IF(INDEX(MASTER!$K$8:$AD$9,$AE179,P$346)=0,"",INDEX(MASTER!$K$8:$AD$9,$AE179,P$346)))</f>
        <v xml:space="preserve"> YELLOW</v>
      </c>
      <c r="X179" s="115" t="str" cm="1">
        <f t="array" ref="X179">IF($AE179=0,"",IF(INDEX(MASTER!$K$8:$AD$9,$AE179,Q$346)=0,"",INDEX(MASTER!$K$8:$AD$9,$AE179,Q$346)))</f>
        <v/>
      </c>
      <c r="Y179" s="115" t="str" cm="1">
        <f t="array" ref="Y179">IF($AE179=0,"",IF(INDEX(MASTER!$K$8:$AD$9,$AE179,R$346)=0,"",INDEX(MASTER!$K$8:$AD$9,$AE179,R$346)))</f>
        <v/>
      </c>
      <c r="Z179" s="115" t="str" cm="1">
        <f t="array" ref="Z179">IF($AE179=0,"",IF(INDEX(MASTER!$K$8:$AD$9,$AE179,S$346)=0,"",INDEX(MASTER!$K$8:$AD$9,$AE179,S$346)))</f>
        <v/>
      </c>
      <c r="AE179" s="3">
        <v>2</v>
      </c>
    </row>
    <row r="180" spans="1:34" ht="12.75" customHeight="1" x14ac:dyDescent="0.2">
      <c r="A180" s="218" t="s">
        <v>0</v>
      </c>
      <c r="B180" s="218" t="s">
        <v>0</v>
      </c>
      <c r="C180" s="218" t="s">
        <v>14</v>
      </c>
      <c r="D180" s="230" t="s">
        <v>1</v>
      </c>
      <c r="E180" s="231"/>
      <c r="F180" s="231"/>
      <c r="G180" s="234" t="s">
        <v>15</v>
      </c>
      <c r="H180" s="248" t="s">
        <v>274</v>
      </c>
      <c r="I180" s="102" t="str">
        <f t="shared" ref="I180:Z180" si="32">IF(OR(TRIM(I178)=0,TRIM(I178)=""),"",IF(IFERROR(TRIM(INDEX(QryItemNamed,MATCH(TRIM(I178),ITEM,0),2)),"")="Y","SPECIAL",LEFT(IFERROR(TRIM(INDEX(ITEM,MATCH(TRIM(I178),ITEM,0))),""),3)))</f>
        <v>621</v>
      </c>
      <c r="J180" s="102" t="str">
        <f t="shared" si="32"/>
        <v>621</v>
      </c>
      <c r="K180" s="81" t="str">
        <f t="shared" si="32"/>
        <v>642</v>
      </c>
      <c r="L180" s="81" t="str">
        <f t="shared" si="32"/>
        <v>642</v>
      </c>
      <c r="M180" s="81" t="str">
        <f t="shared" si="32"/>
        <v>642</v>
      </c>
      <c r="N180" s="81" t="str">
        <f t="shared" si="32"/>
        <v>642</v>
      </c>
      <c r="O180" s="102" t="str">
        <f t="shared" si="32"/>
        <v>642</v>
      </c>
      <c r="P180" s="102" t="str">
        <f t="shared" si="32"/>
        <v>642</v>
      </c>
      <c r="Q180" s="81" t="str">
        <f t="shared" si="32"/>
        <v>642</v>
      </c>
      <c r="R180" s="81" t="str">
        <f t="shared" si="32"/>
        <v>642</v>
      </c>
      <c r="S180" s="81" t="str">
        <f t="shared" si="32"/>
        <v>642</v>
      </c>
      <c r="T180" s="102">
        <v>642</v>
      </c>
      <c r="U180" s="102">
        <v>642</v>
      </c>
      <c r="V180" s="102" t="str">
        <f t="shared" ref="V180:X180" si="33">IF(OR(TRIM(V178)=0,TRIM(V178)=""),"",IF(IFERROR(TRIM(INDEX(QryItemNamed,MATCH(TRIM(V178),ITEM,0),2)),"")="Y","SPECIAL",LEFT(IFERROR(TRIM(INDEX(ITEM,MATCH(TRIM(V178),ITEM,0))),""),3)))</f>
        <v>642</v>
      </c>
      <c r="W180" s="17" t="str">
        <f t="shared" si="33"/>
        <v>642</v>
      </c>
      <c r="X180" s="17" t="str">
        <f t="shared" si="33"/>
        <v>642</v>
      </c>
      <c r="Y180" s="17" t="str">
        <f t="shared" si="32"/>
        <v>620</v>
      </c>
      <c r="Z180" s="17" t="str">
        <f t="shared" si="32"/>
        <v/>
      </c>
      <c r="AH180" s="3" t="str">
        <f>CONCATENATE("")</f>
        <v/>
      </c>
    </row>
    <row r="181" spans="1:34" ht="12.75" customHeight="1" x14ac:dyDescent="0.2">
      <c r="A181" s="219"/>
      <c r="B181" s="219"/>
      <c r="C181" s="219"/>
      <c r="D181" s="232"/>
      <c r="E181" s="233"/>
      <c r="F181" s="233"/>
      <c r="G181" s="235"/>
      <c r="H181" s="248"/>
      <c r="I181" s="220" t="str">
        <f t="shared" ref="I181:Z181" si="34">IF(OR(TRIM(I178)=0,TRIM(I178)=""),IF(I179="","",I179),IF(IFERROR(TRIM(INDEX(QryItemNamed,MATCH(TRIM(I178),ITEM,0),2)),"")="Y",TRIM(RIGHT(IFERROR(TRIM(INDEX(QryItemNamed,MATCH(TRIM(I178),ITEM,0),4)),"123456789012"),LEN(IFERROR(TRIM(INDEX(QryItemNamed,MATCH(TRIM(I178),ITEM,0),4)),"123456789012"))-9))&amp;I179,IFERROR(TRIM(INDEX(QryItemNamed,MATCH(TRIM(I178),ITEM,0),4))&amp;I179,"ITEM CODE DOES NOT EXIST IN ITEM MASTER")))</f>
        <v>RPM</v>
      </c>
      <c r="J181" s="245" t="str">
        <f t="shared" si="34"/>
        <v>RAISED PAVEMENT MARKER REMOVED</v>
      </c>
      <c r="K181" s="206" t="str">
        <f t="shared" si="34"/>
        <v>EDGE LINE, 4", TYPE 1 WHITE</v>
      </c>
      <c r="L181" s="206" t="str">
        <f t="shared" si="34"/>
        <v>EDGE LINE, 4", TYPE 1 YELLOW</v>
      </c>
      <c r="M181" s="206" t="str">
        <f t="shared" si="34"/>
        <v>LANE LINE, 4", TYPE 1</v>
      </c>
      <c r="N181" s="206" t="str">
        <f t="shared" si="34"/>
        <v>CENTER LINE, TYPE 1</v>
      </c>
      <c r="O181" s="220" t="str">
        <f t="shared" si="34"/>
        <v>CHANNELIZING LINE, 8", TYPE 1</v>
      </c>
      <c r="P181" s="220" t="str">
        <f t="shared" si="34"/>
        <v>STOP LINE, TYPE 1</v>
      </c>
      <c r="Q181" s="206" t="str">
        <f t="shared" si="34"/>
        <v>CROSSWALK LINE, 24", TYPE 1, AS PER PLAN</v>
      </c>
      <c r="R181" s="206" t="str">
        <f>IF(OR(TRIM(R178)=0,TRIM(R178)=""),IF(R179="","",R179),IF(IFERROR(TRIM(INDEX(QryItemNamed,MATCH(TRIM(R178),ITEM,0),2)),"")="Y",TRIM(RIGHT(IFERROR(TRIM(INDEX(QryItemNamed,MATCH(TRIM(R178),ITEM,0),4)),"123456789012"),LEN(IFERROR(TRIM(INDEX(QryItemNamed,MATCH(TRIM(R178),ITEM,0),4)),"123456789012"))-9))&amp;R179,IFERROR(TRIM(INDEX(QryItemNamed,MATCH(TRIM(R178),ITEM,0),4))&amp;R179,"ITEM CODE DOES NOT EXIST IN ITEM MASTER")))</f>
        <v>TRANSVERSE/DIAGONAL LINE, TYPE 1 WHITE</v>
      </c>
      <c r="S181" s="206" t="str">
        <f>IF(OR(TRIM(S178)=0,TRIM(S178)=""),IF(S179="","",S179),IF(IFERROR(TRIM(INDEX(QryItemNamed,MATCH(TRIM(S178),ITEM,0),2)),"")="Y",TRIM(RIGHT(IFERROR(TRIM(INDEX(QryItemNamed,MATCH(TRIM(S178),ITEM,0),4)),"123456789012"),LEN(IFERROR(TRIM(INDEX(QryItemNamed,MATCH(TRIM(S178),ITEM,0),4)),"123456789012"))-9))&amp;S179,IFERROR(TRIM(INDEX(QryItemNamed,MATCH(TRIM(S178),ITEM,0),4))&amp;S179,"ITEM CODE DOES NOT EXIST IN ITEM MASTER")))</f>
        <v>TRANSVERSE/DIAGONAL LINE, TYPE 1YELLOW</v>
      </c>
      <c r="T181" s="220" t="s">
        <v>286</v>
      </c>
      <c r="U181" s="220" t="s">
        <v>131</v>
      </c>
      <c r="V181" s="220" t="str">
        <f t="shared" ref="V181:X181" si="35">IF(OR(TRIM(V178)=0,TRIM(V178)=""),IF(V179="","",V179),IF(IFERROR(TRIM(INDEX(QryItemNamed,MATCH(TRIM(V178),ITEM,0),2)),"")="Y",TRIM(RIGHT(IFERROR(TRIM(INDEX(QryItemNamed,MATCH(TRIM(V178),ITEM,0),4)),"123456789012"),LEN(IFERROR(TRIM(INDEX(QryItemNamed,MATCH(TRIM(V178),ITEM,0),4)),"123456789012"))-9))&amp;V179,IFERROR(TRIM(INDEX(QryItemNamed,MATCH(TRIM(V178),ITEM,0),4))&amp;V179,"ITEM CODE DOES NOT EXIST IN ITEM MASTER")))</f>
        <v>DOTTED LINE, 4", TYPE 1 WHITE</v>
      </c>
      <c r="W181" s="236" t="str">
        <f t="shared" si="35"/>
        <v>DOTTED LINE, 4", TYPE 1 YELLOW</v>
      </c>
      <c r="X181" s="236" t="str">
        <f t="shared" si="35"/>
        <v>YIELD LINE, TYPE 1</v>
      </c>
      <c r="Y181" s="236" t="str">
        <f t="shared" si="34"/>
        <v>DELINEATOR, POST GROUND MOUNTED</v>
      </c>
      <c r="Z181" s="251" t="str">
        <f t="shared" si="34"/>
        <v/>
      </c>
    </row>
    <row r="182" spans="1:34" ht="12.75" customHeight="1" x14ac:dyDescent="0.2">
      <c r="A182" s="219"/>
      <c r="B182" s="219"/>
      <c r="C182" s="219"/>
      <c r="D182" s="232"/>
      <c r="E182" s="233"/>
      <c r="F182" s="233"/>
      <c r="G182" s="235"/>
      <c r="H182" s="248"/>
      <c r="I182" s="221"/>
      <c r="J182" s="246"/>
      <c r="K182" s="207"/>
      <c r="L182" s="207"/>
      <c r="M182" s="207"/>
      <c r="N182" s="207"/>
      <c r="O182" s="221"/>
      <c r="P182" s="221"/>
      <c r="Q182" s="207"/>
      <c r="R182" s="207"/>
      <c r="S182" s="207"/>
      <c r="T182" s="221"/>
      <c r="U182" s="221"/>
      <c r="V182" s="221"/>
      <c r="W182" s="237"/>
      <c r="X182" s="237"/>
      <c r="Y182" s="237"/>
      <c r="Z182" s="252"/>
    </row>
    <row r="183" spans="1:34" ht="12.75" customHeight="1" x14ac:dyDescent="0.2">
      <c r="A183" s="219"/>
      <c r="B183" s="219"/>
      <c r="C183" s="219"/>
      <c r="D183" s="232"/>
      <c r="E183" s="233"/>
      <c r="F183" s="233"/>
      <c r="G183" s="235"/>
      <c r="H183" s="248"/>
      <c r="I183" s="221"/>
      <c r="J183" s="246"/>
      <c r="K183" s="207"/>
      <c r="L183" s="207"/>
      <c r="M183" s="207"/>
      <c r="N183" s="207"/>
      <c r="O183" s="221"/>
      <c r="P183" s="221"/>
      <c r="Q183" s="207"/>
      <c r="R183" s="207"/>
      <c r="S183" s="207"/>
      <c r="T183" s="221"/>
      <c r="U183" s="221"/>
      <c r="V183" s="221"/>
      <c r="W183" s="237"/>
      <c r="X183" s="237"/>
      <c r="Y183" s="237"/>
      <c r="Z183" s="252"/>
    </row>
    <row r="184" spans="1:34" ht="12.75" customHeight="1" x14ac:dyDescent="0.2">
      <c r="A184" s="219"/>
      <c r="B184" s="219"/>
      <c r="C184" s="219"/>
      <c r="D184" s="232"/>
      <c r="E184" s="233"/>
      <c r="F184" s="233"/>
      <c r="G184" s="235"/>
      <c r="H184" s="248"/>
      <c r="I184" s="221"/>
      <c r="J184" s="246"/>
      <c r="K184" s="207"/>
      <c r="L184" s="207"/>
      <c r="M184" s="207"/>
      <c r="N184" s="207"/>
      <c r="O184" s="221"/>
      <c r="P184" s="221"/>
      <c r="Q184" s="207"/>
      <c r="R184" s="207"/>
      <c r="S184" s="207"/>
      <c r="T184" s="221"/>
      <c r="U184" s="221"/>
      <c r="V184" s="221"/>
      <c r="W184" s="237"/>
      <c r="X184" s="237"/>
      <c r="Y184" s="237"/>
      <c r="Z184" s="252"/>
    </row>
    <row r="185" spans="1:34" ht="12.75" customHeight="1" x14ac:dyDescent="0.2">
      <c r="A185" s="219"/>
      <c r="B185" s="219"/>
      <c r="C185" s="219"/>
      <c r="D185" s="232"/>
      <c r="E185" s="233"/>
      <c r="F185" s="233"/>
      <c r="G185" s="235"/>
      <c r="H185" s="248"/>
      <c r="I185" s="221"/>
      <c r="J185" s="246"/>
      <c r="K185" s="207"/>
      <c r="L185" s="207"/>
      <c r="M185" s="207"/>
      <c r="N185" s="207"/>
      <c r="O185" s="221"/>
      <c r="P185" s="221"/>
      <c r="Q185" s="207"/>
      <c r="R185" s="207"/>
      <c r="S185" s="207"/>
      <c r="T185" s="221"/>
      <c r="U185" s="221"/>
      <c r="V185" s="221"/>
      <c r="W185" s="237"/>
      <c r="X185" s="237"/>
      <c r="Y185" s="237"/>
      <c r="Z185" s="252"/>
    </row>
    <row r="186" spans="1:34" ht="12.75" customHeight="1" x14ac:dyDescent="0.2">
      <c r="A186" s="219"/>
      <c r="B186" s="219"/>
      <c r="C186" s="219"/>
      <c r="D186" s="232"/>
      <c r="E186" s="233"/>
      <c r="F186" s="233"/>
      <c r="G186" s="235"/>
      <c r="H186" s="248"/>
      <c r="I186" s="221"/>
      <c r="J186" s="246"/>
      <c r="K186" s="207"/>
      <c r="L186" s="207"/>
      <c r="M186" s="207"/>
      <c r="N186" s="207"/>
      <c r="O186" s="221"/>
      <c r="P186" s="221"/>
      <c r="Q186" s="207"/>
      <c r="R186" s="207"/>
      <c r="S186" s="207"/>
      <c r="T186" s="221"/>
      <c r="U186" s="221"/>
      <c r="V186" s="221"/>
      <c r="W186" s="237"/>
      <c r="X186" s="237"/>
      <c r="Y186" s="237"/>
      <c r="Z186" s="252"/>
    </row>
    <row r="187" spans="1:34" ht="12.75" customHeight="1" x14ac:dyDescent="0.2">
      <c r="A187" s="219"/>
      <c r="B187" s="219"/>
      <c r="C187" s="219"/>
      <c r="D187" s="232"/>
      <c r="E187" s="233"/>
      <c r="F187" s="233"/>
      <c r="G187" s="235"/>
      <c r="H187" s="248"/>
      <c r="I187" s="221"/>
      <c r="J187" s="246"/>
      <c r="K187" s="207"/>
      <c r="L187" s="207"/>
      <c r="M187" s="207"/>
      <c r="N187" s="207"/>
      <c r="O187" s="221"/>
      <c r="P187" s="221"/>
      <c r="Q187" s="207"/>
      <c r="R187" s="207"/>
      <c r="S187" s="207"/>
      <c r="T187" s="221"/>
      <c r="U187" s="221"/>
      <c r="V187" s="221"/>
      <c r="W187" s="237"/>
      <c r="X187" s="237"/>
      <c r="Y187" s="237"/>
      <c r="Z187" s="252"/>
    </row>
    <row r="188" spans="1:34" ht="12.75" customHeight="1" x14ac:dyDescent="0.2">
      <c r="A188" s="219"/>
      <c r="B188" s="219"/>
      <c r="C188" s="219"/>
      <c r="D188" s="232"/>
      <c r="E188" s="233"/>
      <c r="F188" s="233"/>
      <c r="G188" s="235"/>
      <c r="H188" s="248"/>
      <c r="I188" s="221"/>
      <c r="J188" s="246"/>
      <c r="K188" s="207"/>
      <c r="L188" s="207"/>
      <c r="M188" s="207"/>
      <c r="N188" s="207"/>
      <c r="O188" s="221"/>
      <c r="P188" s="221"/>
      <c r="Q188" s="207"/>
      <c r="R188" s="207"/>
      <c r="S188" s="207"/>
      <c r="T188" s="221"/>
      <c r="U188" s="221"/>
      <c r="V188" s="221"/>
      <c r="W188" s="237"/>
      <c r="X188" s="237"/>
      <c r="Y188" s="237"/>
      <c r="Z188" s="252"/>
    </row>
    <row r="189" spans="1:34" ht="12.75" customHeight="1" x14ac:dyDescent="0.2">
      <c r="A189" s="219"/>
      <c r="B189" s="219"/>
      <c r="C189" s="219"/>
      <c r="D189" s="232"/>
      <c r="E189" s="233"/>
      <c r="F189" s="233"/>
      <c r="G189" s="235"/>
      <c r="H189" s="248"/>
      <c r="I189" s="221"/>
      <c r="J189" s="246"/>
      <c r="K189" s="207"/>
      <c r="L189" s="207"/>
      <c r="M189" s="207"/>
      <c r="N189" s="207"/>
      <c r="O189" s="221"/>
      <c r="P189" s="221"/>
      <c r="Q189" s="207"/>
      <c r="R189" s="207"/>
      <c r="S189" s="207"/>
      <c r="T189" s="221"/>
      <c r="U189" s="221"/>
      <c r="V189" s="221"/>
      <c r="W189" s="237"/>
      <c r="X189" s="237"/>
      <c r="Y189" s="237"/>
      <c r="Z189" s="252"/>
    </row>
    <row r="190" spans="1:34" ht="12.75" customHeight="1" x14ac:dyDescent="0.2">
      <c r="A190" s="219"/>
      <c r="B190" s="219"/>
      <c r="C190" s="219"/>
      <c r="D190" s="232"/>
      <c r="E190" s="233"/>
      <c r="F190" s="233"/>
      <c r="G190" s="235"/>
      <c r="H190" s="248"/>
      <c r="I190" s="221"/>
      <c r="J190" s="246"/>
      <c r="K190" s="207"/>
      <c r="L190" s="207"/>
      <c r="M190" s="207"/>
      <c r="N190" s="207"/>
      <c r="O190" s="221"/>
      <c r="P190" s="221"/>
      <c r="Q190" s="207"/>
      <c r="R190" s="207"/>
      <c r="S190" s="207"/>
      <c r="T190" s="221"/>
      <c r="U190" s="221"/>
      <c r="V190" s="221"/>
      <c r="W190" s="237"/>
      <c r="X190" s="237"/>
      <c r="Y190" s="237"/>
      <c r="Z190" s="252"/>
    </row>
    <row r="191" spans="1:34" ht="12.75" customHeight="1" x14ac:dyDescent="0.2">
      <c r="A191" s="219"/>
      <c r="B191" s="219"/>
      <c r="C191" s="219"/>
      <c r="D191" s="232"/>
      <c r="E191" s="233"/>
      <c r="F191" s="233"/>
      <c r="G191" s="235"/>
      <c r="H191" s="248"/>
      <c r="I191" s="221"/>
      <c r="J191" s="246"/>
      <c r="K191" s="207"/>
      <c r="L191" s="207"/>
      <c r="M191" s="207"/>
      <c r="N191" s="207"/>
      <c r="O191" s="221"/>
      <c r="P191" s="221"/>
      <c r="Q191" s="207"/>
      <c r="R191" s="207"/>
      <c r="S191" s="207"/>
      <c r="T191" s="221"/>
      <c r="U191" s="221"/>
      <c r="V191" s="221"/>
      <c r="W191" s="237"/>
      <c r="X191" s="237"/>
      <c r="Y191" s="237"/>
      <c r="Z191" s="252"/>
    </row>
    <row r="192" spans="1:34" ht="12.75" customHeight="1" x14ac:dyDescent="0.2">
      <c r="A192" s="219"/>
      <c r="B192" s="219"/>
      <c r="C192" s="219"/>
      <c r="D192" s="232"/>
      <c r="E192" s="233"/>
      <c r="F192" s="233"/>
      <c r="G192" s="235"/>
      <c r="H192" s="248"/>
      <c r="I192" s="222"/>
      <c r="J192" s="247"/>
      <c r="K192" s="208"/>
      <c r="L192" s="208"/>
      <c r="M192" s="208"/>
      <c r="N192" s="208"/>
      <c r="O192" s="222"/>
      <c r="P192" s="222"/>
      <c r="Q192" s="208"/>
      <c r="R192" s="208"/>
      <c r="S192" s="208"/>
      <c r="T192" s="222"/>
      <c r="U192" s="222"/>
      <c r="V192" s="222"/>
      <c r="W192" s="238"/>
      <c r="X192" s="238"/>
      <c r="Y192" s="238"/>
      <c r="Z192" s="253"/>
    </row>
    <row r="193" spans="1:31" ht="12.75" customHeight="1" thickBot="1" x14ac:dyDescent="0.25">
      <c r="A193" s="242"/>
      <c r="B193" s="242"/>
      <c r="C193" s="242"/>
      <c r="D193" s="243"/>
      <c r="E193" s="244"/>
      <c r="F193" s="244"/>
      <c r="G193" s="235"/>
      <c r="H193" s="248"/>
      <c r="I193" s="103" t="str">
        <f t="shared" ref="I193:Z193" si="36">IF(OR(TRIM(I178)=0,TRIM(I178)=""),"",IF(IFERROR(TRIM(INDEX(QryItemNamed,MATCH(TRIM(I178),ITEM,0),3)),"")="LS","",IFERROR(TRIM(INDEX(QryItemNamed,MATCH(TRIM(I178),ITEM,0),3)),"")))</f>
        <v>EACH</v>
      </c>
      <c r="J193" s="103" t="str">
        <f t="shared" si="36"/>
        <v>EACH</v>
      </c>
      <c r="K193" s="82" t="str">
        <f t="shared" si="36"/>
        <v>MILE</v>
      </c>
      <c r="L193" s="82" t="str">
        <f t="shared" si="36"/>
        <v>MILE</v>
      </c>
      <c r="M193" s="82" t="str">
        <f t="shared" si="36"/>
        <v>MILE</v>
      </c>
      <c r="N193" s="82" t="str">
        <f t="shared" si="36"/>
        <v>MILE</v>
      </c>
      <c r="O193" s="103" t="str">
        <f t="shared" si="36"/>
        <v>FT</v>
      </c>
      <c r="P193" s="103" t="str">
        <f t="shared" si="36"/>
        <v>FT</v>
      </c>
      <c r="Q193" s="82" t="str">
        <f t="shared" si="36"/>
        <v>FT</v>
      </c>
      <c r="R193" s="82" t="str">
        <f t="shared" si="36"/>
        <v>FT</v>
      </c>
      <c r="S193" s="103" t="s">
        <v>92</v>
      </c>
      <c r="T193" s="103" t="s">
        <v>92</v>
      </c>
      <c r="U193" s="103" t="s">
        <v>92</v>
      </c>
      <c r="V193" s="103" t="str">
        <f t="shared" ref="V193:X193" si="37">IF(OR(TRIM(V178)=0,TRIM(V178)=""),"",IF(IFERROR(TRIM(INDEX(QryItemNamed,MATCH(TRIM(V178),ITEM,0),3)),"")="LS","",IFERROR(TRIM(INDEX(QryItemNamed,MATCH(TRIM(V178),ITEM,0),3)),"")))</f>
        <v>FT</v>
      </c>
      <c r="W193" s="18" t="str">
        <f t="shared" si="37"/>
        <v>FT</v>
      </c>
      <c r="X193" s="18" t="str">
        <f t="shared" si="37"/>
        <v>FT</v>
      </c>
      <c r="Y193" s="18" t="str">
        <f t="shared" si="36"/>
        <v>EACH</v>
      </c>
      <c r="Z193" s="18" t="str">
        <f t="shared" si="36"/>
        <v/>
      </c>
    </row>
    <row r="194" spans="1:31" ht="12.75" customHeight="1" x14ac:dyDescent="0.2">
      <c r="A194" s="20" cm="1">
        <f t="array" ref="A194">IF($AE194=0,"",INDEX(MASTER!$D$24:$AD$252,$AE194,A$346))</f>
        <v>348</v>
      </c>
      <c r="B194" s="20" t="str" cm="1">
        <f t="array" ref="B194">IF($AE194=0,"",INDEX(MASTER!$D$24:$AD$252,$AE194,B$346))</f>
        <v>CH-23</v>
      </c>
      <c r="C194" s="20" t="str" cm="1">
        <f t="array" ref="C194">IF($AE194=0,"",INDEX(MASTER!$D$24:$AD$252,$AE194,C$346))</f>
        <v>ALEXIS ROAD</v>
      </c>
      <c r="D194" s="169" cm="1">
        <f t="array" ref="D194">IF($AE194=0,"",INDEX(MASTER!$D$24:$AD$252,$AE194,D$346))</f>
        <v>3400</v>
      </c>
      <c r="E194" s="20" t="str" cm="1">
        <f t="array" ref="E194">IF($AE194=0,"",INDEX(MASTER!$D$24:$AD$252,$AE194,E$346))</f>
        <v>TO</v>
      </c>
      <c r="F194" s="169" cm="1">
        <f t="array" ref="F194">IF($AE194=0,"",INDEX(MASTER!$D$24:$AD$252,$AE194,F$346))</f>
        <v>3823</v>
      </c>
      <c r="G194" s="20" t="str" cm="1">
        <f t="array" ref="G194">IF($AE194=0,"",INDEX(MASTER!$D$24:$AD$252,$AE194,G$346))</f>
        <v>LT</v>
      </c>
      <c r="H194" s="68" t="str" cm="1">
        <f t="array" ref="H194">IF($AE194=0,"",INDEX(MASTER!$D$24:$AD$252,$AE194,H$346))</f>
        <v>02/S&gt;2/04</v>
      </c>
      <c r="I194" s="20" cm="1">
        <f t="array" ref="I194">IF($AE194=0,"",INDEX(MASTER!$D$24:$AD$252,$AE194,I$346))</f>
        <v>11</v>
      </c>
      <c r="J194" s="68" cm="1">
        <f t="array" ref="J194">IF($AE194=0,"",INDEX(MASTER!$D$24:$AD$252,$AE194,J$346))</f>
        <v>0</v>
      </c>
      <c r="K194" s="136" cm="1">
        <f t="array" ref="K194">IF($AE194=0,"",INDEX(MASTER!$D$24:$AD$252,$AE194,K$346))</f>
        <v>0</v>
      </c>
      <c r="L194" s="136" cm="1">
        <f t="array" ref="L194">IF($AE194=0,"",INDEX(MASTER!$D$24:$AD$252,$AE194,L$346))</f>
        <v>0</v>
      </c>
      <c r="M194" s="136" cm="1">
        <f t="array" ref="M194">IF($AE194=0,"",INDEX(MASTER!$D$24:$AD$252,$AE194,M$346))</f>
        <v>0</v>
      </c>
      <c r="N194" s="136" cm="1">
        <f t="array" ref="N194">IF($AE194=0,"",INDEX(MASTER!$D$24:$AD$252,$AE194,N$346))</f>
        <v>0</v>
      </c>
      <c r="O194" s="20" cm="1">
        <f t="array" ref="O194">IF($AE194=0,"",INDEX(MASTER!$D$24:$AD$252,$AE194,O$346))</f>
        <v>449</v>
      </c>
      <c r="P194" s="20" cm="1">
        <f t="array" ref="P194">IF($AE194=0,"",INDEX(MASTER!$D$24:$AD$252,$AE194,P$346))</f>
        <v>0</v>
      </c>
      <c r="Q194" s="20" cm="1">
        <f t="array" ref="Q194">IF($AE194=0,"",INDEX(MASTER!$D$24:$AD$252,$AE194,Q$346))</f>
        <v>0</v>
      </c>
      <c r="R194" s="20" cm="1">
        <f t="array" ref="R194">IF($AE194=0,"",INDEX(MASTER!$D$24:$AD$252,$AE194,R$346))</f>
        <v>0</v>
      </c>
      <c r="S194" s="20" cm="1">
        <f t="array" ref="S194">IF($AE194=0,"",INDEX(MASTER!$D$24:$AD$252,$AE194,S$346))</f>
        <v>0</v>
      </c>
      <c r="T194" s="20" cm="1">
        <f t="array" ref="T194">IF($AE194=0,"",INDEX(MASTER!$D$24:$AD$252,$AE194,T$346))</f>
        <v>0</v>
      </c>
      <c r="U194" s="20" cm="1">
        <f t="array" ref="U194">IF($AE194=0,"",INDEX(MASTER!$D$24:$AD$252,$AE194,U$346))</f>
        <v>0</v>
      </c>
      <c r="V194" s="20" cm="1">
        <f t="array" ref="V194">IF($AE194=0,"",INDEX(MASTER!$D$24:$AD$252,$AE194,V$346))</f>
        <v>0</v>
      </c>
      <c r="W194" s="20" cm="1">
        <f t="array" ref="W194">IF($AE194=0,"",INDEX(MASTER!$D$24:$AD$252,$AE194,W$346))</f>
        <v>0</v>
      </c>
      <c r="X194" s="20" cm="1">
        <f t="array" ref="X194">IF($AE194=0,"",INDEX(MASTER!$D$24:$AD$252,$AE194,X$346))</f>
        <v>0</v>
      </c>
      <c r="Y194" s="20" cm="1">
        <f t="array" ref="Y194">IF($AE194=0,"",INDEX(MASTER!$D$24:$AD$252,$AE194,Y$346))</f>
        <v>0</v>
      </c>
      <c r="Z194" s="20" cm="1">
        <f t="array" ref="Z194">IF($AE194=0,"",INDEX(MASTER!$D$24:$AD$252,$AE194,Z$346))</f>
        <v>0</v>
      </c>
      <c r="AE194" s="3">
        <v>131</v>
      </c>
    </row>
    <row r="195" spans="1:31" ht="12.75" customHeight="1" x14ac:dyDescent="0.2">
      <c r="A195" s="20" cm="1">
        <f t="array" ref="A195">IF($AE195=0,"",INDEX(MASTER!$D$24:$AD$252,$AE195,A$346))</f>
        <v>348</v>
      </c>
      <c r="B195" s="20" t="str" cm="1">
        <f t="array" ref="B195">IF($AE195=0,"",INDEX(MASTER!$D$24:$AD$252,$AE195,B$346))</f>
        <v>CH-24</v>
      </c>
      <c r="C195" s="20" t="str" cm="1">
        <f t="array" ref="C195">IF($AE195=0,"",INDEX(MASTER!$D$24:$AD$252,$AE195,C$346))</f>
        <v>ALEXIS ROAD</v>
      </c>
      <c r="D195" s="169" cm="1">
        <f t="array" ref="D195">IF($AE195=0,"",INDEX(MASTER!$D$24:$AD$252,$AE195,D$346))</f>
        <v>3400</v>
      </c>
      <c r="E195" s="20" t="str" cm="1">
        <f t="array" ref="E195">IF($AE195=0,"",INDEX(MASTER!$D$24:$AD$252,$AE195,E$346))</f>
        <v>TO</v>
      </c>
      <c r="F195" s="169" cm="1">
        <f t="array" ref="F195">IF($AE195=0,"",INDEX(MASTER!$D$24:$AD$252,$AE195,F$346))</f>
        <v>3847</v>
      </c>
      <c r="G195" s="20" t="str" cm="1">
        <f t="array" ref="G195">IF($AE195=0,"",INDEX(MASTER!$D$24:$AD$252,$AE195,G$346))</f>
        <v>LT</v>
      </c>
      <c r="H195" s="68" t="str" cm="1">
        <f t="array" ref="H195">IF($AE195=0,"",INDEX(MASTER!$D$24:$AD$252,$AE195,H$346))</f>
        <v>02/S&gt;2/04</v>
      </c>
      <c r="I195" s="20" cm="1">
        <f t="array" ref="I195">IF($AE195=0,"",INDEX(MASTER!$D$24:$AD$252,$AE195,I$346))</f>
        <v>12</v>
      </c>
      <c r="J195" s="68" cm="1">
        <f t="array" ref="J195">IF($AE195=0,"",INDEX(MASTER!$D$24:$AD$252,$AE195,J$346))</f>
        <v>0</v>
      </c>
      <c r="K195" s="136" cm="1">
        <f t="array" ref="K195">IF($AE195=0,"",INDEX(MASTER!$D$24:$AD$252,$AE195,K$346))</f>
        <v>0</v>
      </c>
      <c r="L195" s="136" cm="1">
        <f t="array" ref="L195">IF($AE195=0,"",INDEX(MASTER!$D$24:$AD$252,$AE195,L$346))</f>
        <v>0</v>
      </c>
      <c r="M195" s="136" cm="1">
        <f t="array" ref="M195">IF($AE195=0,"",INDEX(MASTER!$D$24:$AD$252,$AE195,M$346))</f>
        <v>0</v>
      </c>
      <c r="N195" s="136" cm="1">
        <f t="array" ref="N195">IF($AE195=0,"",INDEX(MASTER!$D$24:$AD$252,$AE195,N$346))</f>
        <v>0</v>
      </c>
      <c r="O195" s="20" cm="1">
        <f t="array" ref="O195">IF($AE195=0,"",INDEX(MASTER!$D$24:$AD$252,$AE195,O$346))</f>
        <v>461</v>
      </c>
      <c r="P195" s="20" cm="1">
        <f t="array" ref="P195">IF($AE195=0,"",INDEX(MASTER!$D$24:$AD$252,$AE195,P$346))</f>
        <v>0</v>
      </c>
      <c r="Q195" s="20" cm="1">
        <f t="array" ref="Q195">IF($AE195=0,"",INDEX(MASTER!$D$24:$AD$252,$AE195,Q$346))</f>
        <v>0</v>
      </c>
      <c r="R195" s="20" cm="1">
        <f t="array" ref="R195">IF($AE195=0,"",INDEX(MASTER!$D$24:$AD$252,$AE195,R$346))</f>
        <v>0</v>
      </c>
      <c r="S195" s="20" cm="1">
        <f t="array" ref="S195">IF($AE195=0,"",INDEX(MASTER!$D$24:$AD$252,$AE195,S$346))</f>
        <v>0</v>
      </c>
      <c r="T195" s="20" cm="1">
        <f t="array" ref="T195">IF($AE195=0,"",INDEX(MASTER!$D$24:$AD$252,$AE195,T$346))</f>
        <v>0</v>
      </c>
      <c r="U195" s="20" cm="1">
        <f t="array" ref="U195">IF($AE195=0,"",INDEX(MASTER!$D$24:$AD$252,$AE195,U$346))</f>
        <v>0</v>
      </c>
      <c r="V195" s="20" cm="1">
        <f t="array" ref="V195">IF($AE195=0,"",INDEX(MASTER!$D$24:$AD$252,$AE195,V$346))</f>
        <v>0</v>
      </c>
      <c r="W195" s="20" cm="1">
        <f t="array" ref="W195">IF($AE195=0,"",INDEX(MASTER!$D$24:$AD$252,$AE195,W$346))</f>
        <v>0</v>
      </c>
      <c r="X195" s="20" cm="1">
        <f t="array" ref="X195">IF($AE195=0,"",INDEX(MASTER!$D$24:$AD$252,$AE195,X$346))</f>
        <v>0</v>
      </c>
      <c r="Y195" s="20" cm="1">
        <f t="array" ref="Y195">IF($AE195=0,"",INDEX(MASTER!$D$24:$AD$252,$AE195,Y$346))</f>
        <v>0</v>
      </c>
      <c r="Z195" s="20" cm="1">
        <f t="array" ref="Z195">IF($AE195=0,"",INDEX(MASTER!$D$24:$AD$252,$AE195,Z$346))</f>
        <v>0</v>
      </c>
      <c r="AE195" s="3">
        <v>132</v>
      </c>
    </row>
    <row r="196" spans="1:31" ht="12.75" customHeight="1" x14ac:dyDescent="0.2">
      <c r="A196" s="20" cm="1">
        <f t="array" ref="A196">IF($AE196=0,"",INDEX(MASTER!$D$24:$AD$252,$AE196,A$346))</f>
        <v>348</v>
      </c>
      <c r="B196" s="20" t="str" cm="1">
        <f t="array" ref="B196">IF($AE196=0,"",INDEX(MASTER!$D$24:$AD$252,$AE196,B$346))</f>
        <v>CH-25</v>
      </c>
      <c r="C196" s="20" t="str" cm="1">
        <f t="array" ref="C196">IF($AE196=0,"",INDEX(MASTER!$D$24:$AD$252,$AE196,C$346))</f>
        <v>ALEXIS ROAD</v>
      </c>
      <c r="D196" s="169" cm="1">
        <f t="array" ref="D196">IF($AE196=0,"",INDEX(MASTER!$D$24:$AD$252,$AE196,D$346))</f>
        <v>3400</v>
      </c>
      <c r="E196" s="20" t="str" cm="1">
        <f t="array" ref="E196">IF($AE196=0,"",INDEX(MASTER!$D$24:$AD$252,$AE196,E$346))</f>
        <v>TO</v>
      </c>
      <c r="F196" s="169" cm="1">
        <f t="array" ref="F196">IF($AE196=0,"",INDEX(MASTER!$D$24:$AD$252,$AE196,F$346))</f>
        <v>3633</v>
      </c>
      <c r="G196" s="20" t="str" cm="1">
        <f t="array" ref="G196">IF($AE196=0,"",INDEX(MASTER!$D$24:$AD$252,$AE196,G$346))</f>
        <v>LT</v>
      </c>
      <c r="H196" s="68" t="str" cm="1">
        <f t="array" ref="H196">IF($AE196=0,"",INDEX(MASTER!$D$24:$AD$252,$AE196,H$346))</f>
        <v>02/S&gt;2/04</v>
      </c>
      <c r="I196" s="20" cm="1">
        <f t="array" ref="I196">IF($AE196=0,"",INDEX(MASTER!$D$24:$AD$252,$AE196,I$346))</f>
        <v>6</v>
      </c>
      <c r="J196" s="68" cm="1">
        <f t="array" ref="J196">IF($AE196=0,"",INDEX(MASTER!$D$24:$AD$252,$AE196,J$346))</f>
        <v>0</v>
      </c>
      <c r="K196" s="136" cm="1">
        <f t="array" ref="K196">IF($AE196=0,"",INDEX(MASTER!$D$24:$AD$252,$AE196,K$346))</f>
        <v>0</v>
      </c>
      <c r="L196" s="136" cm="1">
        <f t="array" ref="L196">IF($AE196=0,"",INDEX(MASTER!$D$24:$AD$252,$AE196,L$346))</f>
        <v>0</v>
      </c>
      <c r="M196" s="136" cm="1">
        <f t="array" ref="M196">IF($AE196=0,"",INDEX(MASTER!$D$24:$AD$252,$AE196,M$346))</f>
        <v>0</v>
      </c>
      <c r="N196" s="136" cm="1">
        <f t="array" ref="N196">IF($AE196=0,"",INDEX(MASTER!$D$24:$AD$252,$AE196,N$346))</f>
        <v>0</v>
      </c>
      <c r="O196" s="20" cm="1">
        <f t="array" ref="O196">IF($AE196=0,"",INDEX(MASTER!$D$24:$AD$252,$AE196,O$346))</f>
        <v>237</v>
      </c>
      <c r="P196" s="20" cm="1">
        <f t="array" ref="P196">IF($AE196=0,"",INDEX(MASTER!$D$24:$AD$252,$AE196,P$346))</f>
        <v>0</v>
      </c>
      <c r="Q196" s="20" cm="1">
        <f t="array" ref="Q196">IF($AE196=0,"",INDEX(MASTER!$D$24:$AD$252,$AE196,Q$346))</f>
        <v>0</v>
      </c>
      <c r="R196" s="20" cm="1">
        <f t="array" ref="R196">IF($AE196=0,"",INDEX(MASTER!$D$24:$AD$252,$AE196,R$346))</f>
        <v>0</v>
      </c>
      <c r="S196" s="20" cm="1">
        <f t="array" ref="S196">IF($AE196=0,"",INDEX(MASTER!$D$24:$AD$252,$AE196,S$346))</f>
        <v>0</v>
      </c>
      <c r="T196" s="20" cm="1">
        <f t="array" ref="T196">IF($AE196=0,"",INDEX(MASTER!$D$24:$AD$252,$AE196,T$346))</f>
        <v>0</v>
      </c>
      <c r="U196" s="20" cm="1">
        <f t="array" ref="U196">IF($AE196=0,"",INDEX(MASTER!$D$24:$AD$252,$AE196,U$346))</f>
        <v>0</v>
      </c>
      <c r="V196" s="20" cm="1">
        <f t="array" ref="V196">IF($AE196=0,"",INDEX(MASTER!$D$24:$AD$252,$AE196,V$346))</f>
        <v>0</v>
      </c>
      <c r="W196" s="20" cm="1">
        <f t="array" ref="W196">IF($AE196=0,"",INDEX(MASTER!$D$24:$AD$252,$AE196,W$346))</f>
        <v>0</v>
      </c>
      <c r="X196" s="20" cm="1">
        <f t="array" ref="X196">IF($AE196=0,"",INDEX(MASTER!$D$24:$AD$252,$AE196,X$346))</f>
        <v>0</v>
      </c>
      <c r="Y196" s="20" cm="1">
        <f t="array" ref="Y196">IF($AE196=0,"",INDEX(MASTER!$D$24:$AD$252,$AE196,Y$346))</f>
        <v>0</v>
      </c>
      <c r="Z196" s="20" cm="1">
        <f t="array" ref="Z196">IF($AE196=0,"",INDEX(MASTER!$D$24:$AD$252,$AE196,Z$346))</f>
        <v>0</v>
      </c>
      <c r="AE196" s="3">
        <v>133</v>
      </c>
    </row>
    <row r="197" spans="1:31" ht="12.75" customHeight="1" x14ac:dyDescent="0.2">
      <c r="A197" s="20" cm="1">
        <f t="array" ref="A197">IF($AE197=0,"",INDEX(MASTER!$D$24:$AD$252,$AE197,A$346))</f>
        <v>348</v>
      </c>
      <c r="B197" s="20" t="str" cm="1">
        <f t="array" ref="B197">IF($AE197=0,"",INDEX(MASTER!$D$24:$AD$252,$AE197,B$346))</f>
        <v>CH-26</v>
      </c>
      <c r="C197" s="20" t="str" cm="1">
        <f t="array" ref="C197">IF($AE197=0,"",INDEX(MASTER!$D$24:$AD$252,$AE197,C$346))</f>
        <v>ALEXIS ROAD</v>
      </c>
      <c r="D197" s="169" cm="1">
        <f t="array" ref="D197">IF($AE197=0,"",INDEX(MASTER!$D$24:$AD$252,$AE197,D$346))</f>
        <v>3400</v>
      </c>
      <c r="E197" s="20" t="str" cm="1">
        <f t="array" ref="E197">IF($AE197=0,"",INDEX(MASTER!$D$24:$AD$252,$AE197,E$346))</f>
        <v>TO</v>
      </c>
      <c r="F197" s="169" cm="1">
        <f t="array" ref="F197">IF($AE197=0,"",INDEX(MASTER!$D$24:$AD$252,$AE197,F$346))</f>
        <v>3633</v>
      </c>
      <c r="G197" s="20" t="str" cm="1">
        <f t="array" ref="G197">IF($AE197=0,"",INDEX(MASTER!$D$24:$AD$252,$AE197,G$346))</f>
        <v>LT/RT</v>
      </c>
      <c r="H197" s="68" t="str" cm="1">
        <f t="array" ref="H197">IF($AE197=0,"",INDEX(MASTER!$D$24:$AD$252,$AE197,H$346))</f>
        <v>02/S&gt;2/04</v>
      </c>
      <c r="I197" s="20" cm="1">
        <f t="array" ref="I197">IF($AE197=0,"",INDEX(MASTER!$D$24:$AD$252,$AE197,I$346))</f>
        <v>6</v>
      </c>
      <c r="J197" s="68" cm="1">
        <f t="array" ref="J197">IF($AE197=0,"",INDEX(MASTER!$D$24:$AD$252,$AE197,J$346))</f>
        <v>0</v>
      </c>
      <c r="K197" s="136" cm="1">
        <f t="array" ref="K197">IF($AE197=0,"",INDEX(MASTER!$D$24:$AD$252,$AE197,K$346))</f>
        <v>0</v>
      </c>
      <c r="L197" s="136" cm="1">
        <f t="array" ref="L197">IF($AE197=0,"",INDEX(MASTER!$D$24:$AD$252,$AE197,L$346))</f>
        <v>0</v>
      </c>
      <c r="M197" s="136" cm="1">
        <f t="array" ref="M197">IF($AE197=0,"",INDEX(MASTER!$D$24:$AD$252,$AE197,M$346))</f>
        <v>0</v>
      </c>
      <c r="N197" s="136" cm="1">
        <f t="array" ref="N197">IF($AE197=0,"",INDEX(MASTER!$D$24:$AD$252,$AE197,N$346))</f>
        <v>0</v>
      </c>
      <c r="O197" s="20" cm="1">
        <f t="array" ref="O197">IF($AE197=0,"",INDEX(MASTER!$D$24:$AD$252,$AE197,O$346))</f>
        <v>229</v>
      </c>
      <c r="P197" s="20" cm="1">
        <f t="array" ref="P197">IF($AE197=0,"",INDEX(MASTER!$D$24:$AD$252,$AE197,P$346))</f>
        <v>0</v>
      </c>
      <c r="Q197" s="20" cm="1">
        <f t="array" ref="Q197">IF($AE197=0,"",INDEX(MASTER!$D$24:$AD$252,$AE197,Q$346))</f>
        <v>0</v>
      </c>
      <c r="R197" s="20" cm="1">
        <f t="array" ref="R197">IF($AE197=0,"",INDEX(MASTER!$D$24:$AD$252,$AE197,R$346))</f>
        <v>0</v>
      </c>
      <c r="S197" s="20" cm="1">
        <f t="array" ref="S197">IF($AE197=0,"",INDEX(MASTER!$D$24:$AD$252,$AE197,S$346))</f>
        <v>0</v>
      </c>
      <c r="T197" s="20" cm="1">
        <f t="array" ref="T197">IF($AE197=0,"",INDEX(MASTER!$D$24:$AD$252,$AE197,T$346))</f>
        <v>0</v>
      </c>
      <c r="U197" s="20" cm="1">
        <f t="array" ref="U197">IF($AE197=0,"",INDEX(MASTER!$D$24:$AD$252,$AE197,U$346))</f>
        <v>0</v>
      </c>
      <c r="V197" s="20" cm="1">
        <f t="array" ref="V197">IF($AE197=0,"",INDEX(MASTER!$D$24:$AD$252,$AE197,V$346))</f>
        <v>0</v>
      </c>
      <c r="W197" s="20" cm="1">
        <f t="array" ref="W197">IF($AE197=0,"",INDEX(MASTER!$D$24:$AD$252,$AE197,W$346))</f>
        <v>0</v>
      </c>
      <c r="X197" s="20" cm="1">
        <f t="array" ref="X197">IF($AE197=0,"",INDEX(MASTER!$D$24:$AD$252,$AE197,X$346))</f>
        <v>0</v>
      </c>
      <c r="Y197" s="20" cm="1">
        <f t="array" ref="Y197">IF($AE197=0,"",INDEX(MASTER!$D$24:$AD$252,$AE197,Y$346))</f>
        <v>0</v>
      </c>
      <c r="Z197" s="20" cm="1">
        <f t="array" ref="Z197">IF($AE197=0,"",INDEX(MASTER!$D$24:$AD$252,$AE197,Z$346))</f>
        <v>0</v>
      </c>
      <c r="AE197" s="3">
        <v>134</v>
      </c>
    </row>
    <row r="198" spans="1:31" ht="12.75" customHeight="1" x14ac:dyDescent="0.2">
      <c r="A198" s="20" cm="1">
        <f t="array" ref="A198">IF($AE198=0,"",INDEX(MASTER!$D$24:$AD$252,$AE198,A$346))</f>
        <v>348</v>
      </c>
      <c r="B198" s="20" t="str" cm="1">
        <f t="array" ref="B198">IF($AE198=0,"",INDEX(MASTER!$D$24:$AD$252,$AE198,B$346))</f>
        <v>CL-9</v>
      </c>
      <c r="C198" s="20" t="str" cm="1">
        <f t="array" ref="C198">IF($AE198=0,"",INDEX(MASTER!$D$24:$AD$252,$AE198,C$346))</f>
        <v>ALEXIS ROAD</v>
      </c>
      <c r="D198" s="169" cm="1">
        <f t="array" ref="D198">IF($AE198=0,"",INDEX(MASTER!$D$24:$AD$252,$AE198,D$346))</f>
        <v>3816</v>
      </c>
      <c r="E198" s="20" t="str" cm="1">
        <f t="array" ref="E198">IF($AE198=0,"",INDEX(MASTER!$D$24:$AD$252,$AE198,E$346))</f>
        <v>TO</v>
      </c>
      <c r="F198" s="169" cm="1">
        <f t="array" ref="F198">IF($AE198=0,"",INDEX(MASTER!$D$24:$AD$252,$AE198,F$346))</f>
        <v>4700</v>
      </c>
      <c r="G198" s="20" t="str" cm="1">
        <f t="array" ref="G198">IF($AE198=0,"",INDEX(MASTER!$D$24:$AD$252,$AE198,G$346))</f>
        <v>LT</v>
      </c>
      <c r="H198" s="68" t="str" cm="1">
        <f t="array" ref="H198">IF($AE198=0,"",INDEX(MASTER!$D$24:$AD$252,$AE198,H$346))</f>
        <v>02/S&gt;2/04</v>
      </c>
      <c r="I198" s="20" cm="1">
        <f t="array" ref="I198">IF($AE198=0,"",INDEX(MASTER!$D$24:$AD$252,$AE198,I$346))</f>
        <v>11</v>
      </c>
      <c r="J198" s="68" cm="1">
        <f t="array" ref="J198">IF($AE198=0,"",INDEX(MASTER!$D$24:$AD$252,$AE198,J$346))</f>
        <v>9.75</v>
      </c>
      <c r="K198" s="136" cm="1">
        <f t="array" ref="K198">IF($AE198=0,"",INDEX(MASTER!$D$24:$AD$252,$AE198,K$346))</f>
        <v>0</v>
      </c>
      <c r="L198" s="136" cm="1">
        <f t="array" ref="L198">IF($AE198=0,"",INDEX(MASTER!$D$24:$AD$252,$AE198,L$346))</f>
        <v>0</v>
      </c>
      <c r="M198" s="136" cm="1">
        <f t="array" ref="M198">IF($AE198=0,"",INDEX(MASTER!$D$24:$AD$252,$AE198,M$346))</f>
        <v>0</v>
      </c>
      <c r="N198" s="136" cm="1">
        <f t="array" ref="N198">IF($AE198=0,"",INDEX(MASTER!$D$24:$AD$252,$AE198,N$346))</f>
        <v>0.17</v>
      </c>
      <c r="O198" s="20" cm="1">
        <f t="array" ref="O198">IF($AE198=0,"",INDEX(MASTER!$D$24:$AD$252,$AE198,O$346))</f>
        <v>0</v>
      </c>
      <c r="P198" s="20" cm="1">
        <f t="array" ref="P198">IF($AE198=0,"",INDEX(MASTER!$D$24:$AD$252,$AE198,P$346))</f>
        <v>0</v>
      </c>
      <c r="Q198" s="20" cm="1">
        <f t="array" ref="Q198">IF($AE198=0,"",INDEX(MASTER!$D$24:$AD$252,$AE198,Q$346))</f>
        <v>0</v>
      </c>
      <c r="R198" s="20" cm="1">
        <f t="array" ref="R198">IF($AE198=0,"",INDEX(MASTER!$D$24:$AD$252,$AE198,R$346))</f>
        <v>0</v>
      </c>
      <c r="S198" s="20" cm="1">
        <f t="array" ref="S198">IF($AE198=0,"",INDEX(MASTER!$D$24:$AD$252,$AE198,S$346))</f>
        <v>0</v>
      </c>
      <c r="T198" s="20" cm="1">
        <f t="array" ref="T198">IF($AE198=0,"",INDEX(MASTER!$D$24:$AD$252,$AE198,T$346))</f>
        <v>0</v>
      </c>
      <c r="U198" s="20" cm="1">
        <f t="array" ref="U198">IF($AE198=0,"",INDEX(MASTER!$D$24:$AD$252,$AE198,U$346))</f>
        <v>0</v>
      </c>
      <c r="V198" s="20" cm="1">
        <f t="array" ref="V198">IF($AE198=0,"",INDEX(MASTER!$D$24:$AD$252,$AE198,V$346))</f>
        <v>0</v>
      </c>
      <c r="W198" s="20" cm="1">
        <f t="array" ref="W198">IF($AE198=0,"",INDEX(MASTER!$D$24:$AD$252,$AE198,W$346))</f>
        <v>0</v>
      </c>
      <c r="X198" s="20" cm="1">
        <f t="array" ref="X198">IF($AE198=0,"",INDEX(MASTER!$D$24:$AD$252,$AE198,X$346))</f>
        <v>0</v>
      </c>
      <c r="Y198" s="20" cm="1">
        <f t="array" ref="Y198">IF($AE198=0,"",INDEX(MASTER!$D$24:$AD$252,$AE198,Y$346))</f>
        <v>0</v>
      </c>
      <c r="Z198" s="20" cm="1">
        <f t="array" ref="Z198">IF($AE198=0,"",INDEX(MASTER!$D$24:$AD$252,$AE198,Z$346))</f>
        <v>0</v>
      </c>
      <c r="AE198" s="3">
        <v>135</v>
      </c>
    </row>
    <row r="199" spans="1:31" ht="12.75" customHeight="1" x14ac:dyDescent="0.2">
      <c r="A199" s="20" cm="1">
        <f t="array" ref="A199">IF($AE199=0,"",INDEX(MASTER!$D$24:$AD$252,$AE199,A$346))</f>
        <v>348</v>
      </c>
      <c r="B199" s="20" t="str" cm="1">
        <f t="array" ref="B199">IF($AE199=0,"",INDEX(MASTER!$D$24:$AD$252,$AE199,B$346))</f>
        <v>CL-10</v>
      </c>
      <c r="C199" s="20" t="str" cm="1">
        <f t="array" ref="C199">IF($AE199=0,"",INDEX(MASTER!$D$24:$AD$252,$AE199,C$346))</f>
        <v>ALEXIS ROAD</v>
      </c>
      <c r="D199" s="169" cm="1">
        <f t="array" ref="D199">IF($AE199=0,"",INDEX(MASTER!$D$24:$AD$252,$AE199,D$346))</f>
        <v>3816</v>
      </c>
      <c r="E199" s="20" t="str" cm="1">
        <f t="array" ref="E199">IF($AE199=0,"",INDEX(MASTER!$D$24:$AD$252,$AE199,E$346))</f>
        <v>TO</v>
      </c>
      <c r="F199" s="169" cm="1">
        <f t="array" ref="F199">IF($AE199=0,"",INDEX(MASTER!$D$24:$AD$252,$AE199,F$346))</f>
        <v>4550</v>
      </c>
      <c r="G199" s="20" t="str" cm="1">
        <f t="array" ref="G199">IF($AE199=0,"",INDEX(MASTER!$D$24:$AD$252,$AE199,G$346))</f>
        <v>LT/RT</v>
      </c>
      <c r="H199" s="68" t="str" cm="1">
        <f t="array" ref="H199">IF($AE199=0,"",INDEX(MASTER!$D$24:$AD$252,$AE199,H$346))</f>
        <v>02/S&gt;2/04</v>
      </c>
      <c r="I199" s="20" cm="1">
        <f t="array" ref="I199">IF($AE199=0,"",INDEX(MASTER!$D$24:$AD$252,$AE199,I$346))</f>
        <v>9</v>
      </c>
      <c r="J199" s="68" cm="1">
        <f t="array" ref="J199">IF($AE199=0,"",INDEX(MASTER!$D$24:$AD$252,$AE199,J$346))</f>
        <v>7.875</v>
      </c>
      <c r="K199" s="136" cm="1">
        <f t="array" ref="K199">IF($AE199=0,"",INDEX(MASTER!$D$24:$AD$252,$AE199,K$346))</f>
        <v>0</v>
      </c>
      <c r="L199" s="136" cm="1">
        <f t="array" ref="L199">IF($AE199=0,"",INDEX(MASTER!$D$24:$AD$252,$AE199,L$346))</f>
        <v>0</v>
      </c>
      <c r="M199" s="136" cm="1">
        <f t="array" ref="M199">IF($AE199=0,"",INDEX(MASTER!$D$24:$AD$252,$AE199,M$346))</f>
        <v>0</v>
      </c>
      <c r="N199" s="136" cm="1">
        <f t="array" ref="N199">IF($AE199=0,"",INDEX(MASTER!$D$24:$AD$252,$AE199,N$346))</f>
        <v>0.14000000000000001</v>
      </c>
      <c r="O199" s="20" cm="1">
        <f t="array" ref="O199">IF($AE199=0,"",INDEX(MASTER!$D$24:$AD$252,$AE199,O$346))</f>
        <v>0</v>
      </c>
      <c r="P199" s="20" cm="1">
        <f t="array" ref="P199">IF($AE199=0,"",INDEX(MASTER!$D$24:$AD$252,$AE199,P$346))</f>
        <v>0</v>
      </c>
      <c r="Q199" s="20" cm="1">
        <f t="array" ref="Q199">IF($AE199=0,"",INDEX(MASTER!$D$24:$AD$252,$AE199,Q$346))</f>
        <v>0</v>
      </c>
      <c r="R199" s="20" cm="1">
        <f t="array" ref="R199">IF($AE199=0,"",INDEX(MASTER!$D$24:$AD$252,$AE199,R$346))</f>
        <v>0</v>
      </c>
      <c r="S199" s="20" cm="1">
        <f t="array" ref="S199">IF($AE199=0,"",INDEX(MASTER!$D$24:$AD$252,$AE199,S$346))</f>
        <v>0</v>
      </c>
      <c r="T199" s="20" cm="1">
        <f t="array" ref="T199">IF($AE199=0,"",INDEX(MASTER!$D$24:$AD$252,$AE199,T$346))</f>
        <v>0</v>
      </c>
      <c r="U199" s="20" cm="1">
        <f t="array" ref="U199">IF($AE199=0,"",INDEX(MASTER!$D$24:$AD$252,$AE199,U$346))</f>
        <v>0</v>
      </c>
      <c r="V199" s="20" cm="1">
        <f t="array" ref="V199">IF($AE199=0,"",INDEX(MASTER!$D$24:$AD$252,$AE199,V$346))</f>
        <v>0</v>
      </c>
      <c r="W199" s="20" cm="1">
        <f t="array" ref="W199">IF($AE199=0,"",INDEX(MASTER!$D$24:$AD$252,$AE199,W$346))</f>
        <v>0</v>
      </c>
      <c r="X199" s="20" cm="1">
        <f t="array" ref="X199">IF($AE199=0,"",INDEX(MASTER!$D$24:$AD$252,$AE199,X$346))</f>
        <v>0</v>
      </c>
      <c r="Y199" s="20" cm="1">
        <f t="array" ref="Y199">IF($AE199=0,"",INDEX(MASTER!$D$24:$AD$252,$AE199,Y$346))</f>
        <v>0</v>
      </c>
      <c r="Z199" s="20" cm="1">
        <f t="array" ref="Z199">IF($AE199=0,"",INDEX(MASTER!$D$24:$AD$252,$AE199,Z$346))</f>
        <v>0</v>
      </c>
      <c r="AE199" s="3">
        <v>136</v>
      </c>
    </row>
    <row r="200" spans="1:31" ht="12.75" customHeight="1" x14ac:dyDescent="0.2">
      <c r="A200" s="20" cm="1">
        <f t="array" ref="A200">IF($AE200=0,"",INDEX(MASTER!$D$24:$AD$252,$AE200,A$346))</f>
        <v>348</v>
      </c>
      <c r="B200" s="20" t="str" cm="1">
        <f t="array" ref="B200">IF($AE200=0,"",INDEX(MASTER!$D$24:$AD$252,$AE200,B$346))</f>
        <v>CW-7</v>
      </c>
      <c r="C200" s="20" t="str" cm="1">
        <f t="array" ref="C200">IF($AE200=0,"",INDEX(MASTER!$D$24:$AD$252,$AE200,C$346))</f>
        <v>ALEXIS ROAD</v>
      </c>
      <c r="D200" s="169" cm="1">
        <f t="array" ref="D200">IF($AE200=0,"",INDEX(MASTER!$D$24:$AD$252,$AE200,D$346))</f>
        <v>3391</v>
      </c>
      <c r="E200" s="20" cm="1">
        <f t="array" ref="E200">IF($AE200=0,"",INDEX(MASTER!$D$24:$AD$252,$AE200,E$346))</f>
        <v>0</v>
      </c>
      <c r="F200" s="169" cm="1">
        <f t="array" ref="F200">IF($AE200=0,"",INDEX(MASTER!$D$24:$AD$252,$AE200,F$346))</f>
        <v>0</v>
      </c>
      <c r="G200" s="20" t="str" cm="1">
        <f t="array" ref="G200">IF($AE200=0,"",INDEX(MASTER!$D$24:$AD$252,$AE200,G$346))</f>
        <v>LT/RT</v>
      </c>
      <c r="H200" s="68" t="str" cm="1">
        <f t="array" ref="H200">IF($AE200=0,"",INDEX(MASTER!$D$24:$AD$252,$AE200,H$346))</f>
        <v>02/S&gt;2/04</v>
      </c>
      <c r="I200" s="20" cm="1">
        <f t="array" ref="I200">IF($AE200=0,"",INDEX(MASTER!$D$24:$AD$252,$AE200,I$346))</f>
        <v>0</v>
      </c>
      <c r="J200" s="68" cm="1">
        <f t="array" ref="J200">IF($AE200=0,"",INDEX(MASTER!$D$24:$AD$252,$AE200,J$346))</f>
        <v>0</v>
      </c>
      <c r="K200" s="136" cm="1">
        <f t="array" ref="K200">IF($AE200=0,"",INDEX(MASTER!$D$24:$AD$252,$AE200,K$346))</f>
        <v>0</v>
      </c>
      <c r="L200" s="136" cm="1">
        <f t="array" ref="L200">IF($AE200=0,"",INDEX(MASTER!$D$24:$AD$252,$AE200,L$346))</f>
        <v>0</v>
      </c>
      <c r="M200" s="136" cm="1">
        <f t="array" ref="M200">IF($AE200=0,"",INDEX(MASTER!$D$24:$AD$252,$AE200,M$346))</f>
        <v>0</v>
      </c>
      <c r="N200" s="136" cm="1">
        <f t="array" ref="N200">IF($AE200=0,"",INDEX(MASTER!$D$24:$AD$252,$AE200,N$346))</f>
        <v>0</v>
      </c>
      <c r="O200" s="20" cm="1">
        <f t="array" ref="O200">IF($AE200=0,"",INDEX(MASTER!$D$24:$AD$252,$AE200,O$346))</f>
        <v>0</v>
      </c>
      <c r="P200" s="20" cm="1">
        <f t="array" ref="P200">IF($AE200=0,"",INDEX(MASTER!$D$24:$AD$252,$AE200,P$346))</f>
        <v>0</v>
      </c>
      <c r="Q200" s="20" cm="1">
        <f t="array" ref="Q200">IF($AE200=0,"",INDEX(MASTER!$D$24:$AD$252,$AE200,Q$346))</f>
        <v>248</v>
      </c>
      <c r="R200" s="20" cm="1">
        <f t="array" ref="R200">IF($AE200=0,"",INDEX(MASTER!$D$24:$AD$252,$AE200,R$346))</f>
        <v>0</v>
      </c>
      <c r="S200" s="20" cm="1">
        <f t="array" ref="S200">IF($AE200=0,"",INDEX(MASTER!$D$24:$AD$252,$AE200,S$346))</f>
        <v>0</v>
      </c>
      <c r="T200" s="20" cm="1">
        <f t="array" ref="T200">IF($AE200=0,"",INDEX(MASTER!$D$24:$AD$252,$AE200,T$346))</f>
        <v>0</v>
      </c>
      <c r="U200" s="20" cm="1">
        <f t="array" ref="U200">IF($AE200=0,"",INDEX(MASTER!$D$24:$AD$252,$AE200,U$346))</f>
        <v>0</v>
      </c>
      <c r="V200" s="20" cm="1">
        <f t="array" ref="V200">IF($AE200=0,"",INDEX(MASTER!$D$24:$AD$252,$AE200,V$346))</f>
        <v>0</v>
      </c>
      <c r="W200" s="20" cm="1">
        <f t="array" ref="W200">IF($AE200=0,"",INDEX(MASTER!$D$24:$AD$252,$AE200,W$346))</f>
        <v>0</v>
      </c>
      <c r="X200" s="20" cm="1">
        <f t="array" ref="X200">IF($AE200=0,"",INDEX(MASTER!$D$24:$AD$252,$AE200,X$346))</f>
        <v>0</v>
      </c>
      <c r="Y200" s="20" cm="1">
        <f t="array" ref="Y200">IF($AE200=0,"",INDEX(MASTER!$D$24:$AD$252,$AE200,Y$346))</f>
        <v>0</v>
      </c>
      <c r="Z200" s="20" cm="1">
        <f t="array" ref="Z200">IF($AE200=0,"",INDEX(MASTER!$D$24:$AD$252,$AE200,Z$346))</f>
        <v>0</v>
      </c>
      <c r="AE200" s="3">
        <v>137</v>
      </c>
    </row>
    <row r="201" spans="1:31" ht="12.75" customHeight="1" x14ac:dyDescent="0.2">
      <c r="A201" s="20" cm="1">
        <f t="array" ref="A201">IF($AE201=0,"",INDEX(MASTER!$D$24:$AD$252,$AE201,A$346))</f>
        <v>348</v>
      </c>
      <c r="B201" s="20" t="str" cm="1">
        <f t="array" ref="B201">IF($AE201=0,"",INDEX(MASTER!$D$24:$AD$252,$AE201,B$346))</f>
        <v>CW-8</v>
      </c>
      <c r="C201" s="20" t="str" cm="1">
        <f t="array" ref="C201">IF($AE201=0,"",INDEX(MASTER!$D$24:$AD$252,$AE201,C$346))</f>
        <v>ALEXIS ROAD</v>
      </c>
      <c r="D201" s="169" cm="1">
        <f t="array" ref="D201">IF($AE201=0,"",INDEX(MASTER!$D$24:$AD$252,$AE201,D$346))</f>
        <v>3701</v>
      </c>
      <c r="E201" s="20" t="str" cm="1">
        <f t="array" ref="E201">IF($AE201=0,"",INDEX(MASTER!$D$24:$AD$252,$AE201,E$346))</f>
        <v>TO</v>
      </c>
      <c r="F201" s="169" cm="1">
        <f t="array" ref="F201">IF($AE201=0,"",INDEX(MASTER!$D$24:$AD$252,$AE201,F$346))</f>
        <v>3715</v>
      </c>
      <c r="G201" s="20" t="str" cm="1">
        <f t="array" ref="G201">IF($AE201=0,"",INDEX(MASTER!$D$24:$AD$252,$AE201,G$346))</f>
        <v>LT</v>
      </c>
      <c r="H201" s="68" t="str" cm="1">
        <f t="array" ref="H201">IF($AE201=0,"",INDEX(MASTER!$D$24:$AD$252,$AE201,H$346))</f>
        <v>02/S&gt;2/04</v>
      </c>
      <c r="I201" s="20" cm="1">
        <f t="array" ref="I201">IF($AE201=0,"",INDEX(MASTER!$D$24:$AD$252,$AE201,I$346))</f>
        <v>0</v>
      </c>
      <c r="J201" s="68" cm="1">
        <f t="array" ref="J201">IF($AE201=0,"",INDEX(MASTER!$D$24:$AD$252,$AE201,J$346))</f>
        <v>0</v>
      </c>
      <c r="K201" s="136" cm="1">
        <f t="array" ref="K201">IF($AE201=0,"",INDEX(MASTER!$D$24:$AD$252,$AE201,K$346))</f>
        <v>0</v>
      </c>
      <c r="L201" s="136" cm="1">
        <f t="array" ref="L201">IF($AE201=0,"",INDEX(MASTER!$D$24:$AD$252,$AE201,L$346))</f>
        <v>0</v>
      </c>
      <c r="M201" s="136" cm="1">
        <f t="array" ref="M201">IF($AE201=0,"",INDEX(MASTER!$D$24:$AD$252,$AE201,M$346))</f>
        <v>0</v>
      </c>
      <c r="N201" s="136" cm="1">
        <f t="array" ref="N201">IF($AE201=0,"",INDEX(MASTER!$D$24:$AD$252,$AE201,N$346))</f>
        <v>0</v>
      </c>
      <c r="O201" s="20" cm="1">
        <f t="array" ref="O201">IF($AE201=0,"",INDEX(MASTER!$D$24:$AD$252,$AE201,O$346))</f>
        <v>0</v>
      </c>
      <c r="P201" s="20" cm="1">
        <f t="array" ref="P201">IF($AE201=0,"",INDEX(MASTER!$D$24:$AD$252,$AE201,P$346))</f>
        <v>0</v>
      </c>
      <c r="Q201" s="20" cm="1">
        <f t="array" ref="Q201">IF($AE201=0,"",INDEX(MASTER!$D$24:$AD$252,$AE201,Q$346))</f>
        <v>32</v>
      </c>
      <c r="R201" s="20" cm="1">
        <f t="array" ref="R201">IF($AE201=0,"",INDEX(MASTER!$D$24:$AD$252,$AE201,R$346))</f>
        <v>0</v>
      </c>
      <c r="S201" s="20" cm="1">
        <f t="array" ref="S201">IF($AE201=0,"",INDEX(MASTER!$D$24:$AD$252,$AE201,S$346))</f>
        <v>0</v>
      </c>
      <c r="T201" s="20" cm="1">
        <f t="array" ref="T201">IF($AE201=0,"",INDEX(MASTER!$D$24:$AD$252,$AE201,T$346))</f>
        <v>0</v>
      </c>
      <c r="U201" s="20" cm="1">
        <f t="array" ref="U201">IF($AE201=0,"",INDEX(MASTER!$D$24:$AD$252,$AE201,U$346))</f>
        <v>0</v>
      </c>
      <c r="V201" s="20" cm="1">
        <f t="array" ref="V201">IF($AE201=0,"",INDEX(MASTER!$D$24:$AD$252,$AE201,V$346))</f>
        <v>0</v>
      </c>
      <c r="W201" s="20" cm="1">
        <f t="array" ref="W201">IF($AE201=0,"",INDEX(MASTER!$D$24:$AD$252,$AE201,W$346))</f>
        <v>0</v>
      </c>
      <c r="X201" s="20" cm="1">
        <f t="array" ref="X201">IF($AE201=0,"",INDEX(MASTER!$D$24:$AD$252,$AE201,X$346))</f>
        <v>0</v>
      </c>
      <c r="Y201" s="20" cm="1">
        <f t="array" ref="Y201">IF($AE201=0,"",INDEX(MASTER!$D$24:$AD$252,$AE201,Y$346))</f>
        <v>0</v>
      </c>
      <c r="Z201" s="20" cm="1">
        <f t="array" ref="Z201">IF($AE201=0,"",INDEX(MASTER!$D$24:$AD$252,$AE201,Z$346))</f>
        <v>0</v>
      </c>
      <c r="AE201" s="3">
        <v>138</v>
      </c>
    </row>
    <row r="202" spans="1:31" ht="12.75" customHeight="1" x14ac:dyDescent="0.2">
      <c r="A202" s="20" cm="1">
        <f t="array" ref="A202">IF($AE202=0,"",INDEX(MASTER!$D$24:$AD$252,$AE202,A$346))</f>
        <v>348</v>
      </c>
      <c r="B202" s="20" t="str" cm="1">
        <f t="array" ref="B202">IF($AE202=0,"",INDEX(MASTER!$D$24:$AD$252,$AE202,B$346))</f>
        <v>CW-9</v>
      </c>
      <c r="C202" s="20" t="str" cm="1">
        <f t="array" ref="C202">IF($AE202=0,"",INDEX(MASTER!$D$24:$AD$252,$AE202,C$346))</f>
        <v>ALEXIS ROAD</v>
      </c>
      <c r="D202" s="169" cm="1">
        <f t="array" ref="D202">IF($AE202=0,"",INDEX(MASTER!$D$24:$AD$252,$AE202,D$346))</f>
        <v>3731</v>
      </c>
      <c r="E202" s="20" t="str" cm="1">
        <f t="array" ref="E202">IF($AE202=0,"",INDEX(MASTER!$D$24:$AD$252,$AE202,E$346))</f>
        <v>TO</v>
      </c>
      <c r="F202" s="169" cm="1">
        <f t="array" ref="F202">IF($AE202=0,"",INDEX(MASTER!$D$24:$AD$252,$AE202,F$346))</f>
        <v>3749</v>
      </c>
      <c r="G202" s="20" t="str" cm="1">
        <f t="array" ref="G202">IF($AE202=0,"",INDEX(MASTER!$D$24:$AD$252,$AE202,G$346))</f>
        <v>LT</v>
      </c>
      <c r="H202" s="68" t="str" cm="1">
        <f t="array" ref="H202">IF($AE202=0,"",INDEX(MASTER!$D$24:$AD$252,$AE202,H$346))</f>
        <v>02/S&gt;2/04</v>
      </c>
      <c r="I202" s="20" cm="1">
        <f t="array" ref="I202">IF($AE202=0,"",INDEX(MASTER!$D$24:$AD$252,$AE202,I$346))</f>
        <v>0</v>
      </c>
      <c r="J202" s="68" cm="1">
        <f t="array" ref="J202">IF($AE202=0,"",INDEX(MASTER!$D$24:$AD$252,$AE202,J$346))</f>
        <v>0</v>
      </c>
      <c r="K202" s="136" cm="1">
        <f t="array" ref="K202">IF($AE202=0,"",INDEX(MASTER!$D$24:$AD$252,$AE202,K$346))</f>
        <v>0</v>
      </c>
      <c r="L202" s="136" cm="1">
        <f t="array" ref="L202">IF($AE202=0,"",INDEX(MASTER!$D$24:$AD$252,$AE202,L$346))</f>
        <v>0</v>
      </c>
      <c r="M202" s="136" cm="1">
        <f t="array" ref="M202">IF($AE202=0,"",INDEX(MASTER!$D$24:$AD$252,$AE202,M$346))</f>
        <v>0</v>
      </c>
      <c r="N202" s="136" cm="1">
        <f t="array" ref="N202">IF($AE202=0,"",INDEX(MASTER!$D$24:$AD$252,$AE202,N$346))</f>
        <v>0</v>
      </c>
      <c r="O202" s="20" cm="1">
        <f t="array" ref="O202">IF($AE202=0,"",INDEX(MASTER!$D$24:$AD$252,$AE202,O$346))</f>
        <v>0</v>
      </c>
      <c r="P202" s="20" cm="1">
        <f t="array" ref="P202">IF($AE202=0,"",INDEX(MASTER!$D$24:$AD$252,$AE202,P$346))</f>
        <v>0</v>
      </c>
      <c r="Q202" s="20" cm="1">
        <f t="array" ref="Q202">IF($AE202=0,"",INDEX(MASTER!$D$24:$AD$252,$AE202,Q$346))</f>
        <v>40</v>
      </c>
      <c r="R202" s="20" cm="1">
        <f t="array" ref="R202">IF($AE202=0,"",INDEX(MASTER!$D$24:$AD$252,$AE202,R$346))</f>
        <v>0</v>
      </c>
      <c r="S202" s="20" cm="1">
        <f t="array" ref="S202">IF($AE202=0,"",INDEX(MASTER!$D$24:$AD$252,$AE202,S$346))</f>
        <v>0</v>
      </c>
      <c r="T202" s="20" cm="1">
        <f t="array" ref="T202">IF($AE202=0,"",INDEX(MASTER!$D$24:$AD$252,$AE202,T$346))</f>
        <v>0</v>
      </c>
      <c r="U202" s="20" cm="1">
        <f t="array" ref="U202">IF($AE202=0,"",INDEX(MASTER!$D$24:$AD$252,$AE202,U$346))</f>
        <v>0</v>
      </c>
      <c r="V202" s="20" cm="1">
        <f t="array" ref="V202">IF($AE202=0,"",INDEX(MASTER!$D$24:$AD$252,$AE202,V$346))</f>
        <v>0</v>
      </c>
      <c r="W202" s="20" cm="1">
        <f t="array" ref="W202">IF($AE202=0,"",INDEX(MASTER!$D$24:$AD$252,$AE202,W$346))</f>
        <v>0</v>
      </c>
      <c r="X202" s="20" cm="1">
        <f t="array" ref="X202">IF($AE202=0,"",INDEX(MASTER!$D$24:$AD$252,$AE202,X$346))</f>
        <v>0</v>
      </c>
      <c r="Y202" s="20" cm="1">
        <f t="array" ref="Y202">IF($AE202=0,"",INDEX(MASTER!$D$24:$AD$252,$AE202,Y$346))</f>
        <v>0</v>
      </c>
      <c r="Z202" s="20" cm="1">
        <f t="array" ref="Z202">IF($AE202=0,"",INDEX(MASTER!$D$24:$AD$252,$AE202,Z$346))</f>
        <v>0</v>
      </c>
      <c r="AE202" s="3">
        <v>139</v>
      </c>
    </row>
    <row r="203" spans="1:31" ht="12.75" customHeight="1" x14ac:dyDescent="0.2">
      <c r="A203" s="20" cm="1">
        <f t="array" ref="A203">IF($AE203=0,"",INDEX(MASTER!$D$24:$AD$252,$AE203,A$346))</f>
        <v>348</v>
      </c>
      <c r="B203" s="20" t="str" cm="1">
        <f t="array" ref="B203">IF($AE203=0,"",INDEX(MASTER!$D$24:$AD$252,$AE203,B$346))</f>
        <v>CVW-3</v>
      </c>
      <c r="C203" s="20" t="str" cm="1">
        <f t="array" ref="C203">IF($AE203=0,"",INDEX(MASTER!$D$24:$AD$252,$AE203,C$346))</f>
        <v>ALEXIS ROAD</v>
      </c>
      <c r="D203" s="169" cm="1">
        <f t="array" ref="D203">IF($AE203=0,"",INDEX(MASTER!$D$24:$AD$252,$AE203,D$346))</f>
        <v>3400</v>
      </c>
      <c r="E203" s="20" t="str" cm="1">
        <f t="array" ref="E203">IF($AE203=0,"",INDEX(MASTER!$D$24:$AD$252,$AE203,E$346))</f>
        <v>TO</v>
      </c>
      <c r="F203" s="169" cm="1">
        <f t="array" ref="F203">IF($AE203=0,"",INDEX(MASTER!$D$24:$AD$252,$AE203,F$346))</f>
        <v>3633</v>
      </c>
      <c r="G203" s="20" t="str" cm="1">
        <f t="array" ref="G203">IF($AE203=0,"",INDEX(MASTER!$D$24:$AD$252,$AE203,G$346))</f>
        <v>LT/RT</v>
      </c>
      <c r="H203" s="68" t="str" cm="1">
        <f t="array" ref="H203">IF($AE203=0,"",INDEX(MASTER!$D$24:$AD$252,$AE203,H$346))</f>
        <v>02/S&gt;2/04</v>
      </c>
      <c r="I203" s="20" cm="1">
        <f t="array" ref="I203">IF($AE203=0,"",INDEX(MASTER!$D$24:$AD$252,$AE203,I$346))</f>
        <v>0</v>
      </c>
      <c r="J203" s="68" cm="1">
        <f t="array" ref="J203">IF($AE203=0,"",INDEX(MASTER!$D$24:$AD$252,$AE203,J$346))</f>
        <v>0</v>
      </c>
      <c r="K203" s="136" cm="1">
        <f t="array" ref="K203">IF($AE203=0,"",INDEX(MASTER!$D$24:$AD$252,$AE203,K$346))</f>
        <v>0</v>
      </c>
      <c r="L203" s="136" cm="1">
        <f t="array" ref="L203">IF($AE203=0,"",INDEX(MASTER!$D$24:$AD$252,$AE203,L$346))</f>
        <v>0</v>
      </c>
      <c r="M203" s="136" cm="1">
        <f t="array" ref="M203">IF($AE203=0,"",INDEX(MASTER!$D$24:$AD$252,$AE203,M$346))</f>
        <v>0</v>
      </c>
      <c r="N203" s="136" cm="1">
        <f t="array" ref="N203">IF($AE203=0,"",INDEX(MASTER!$D$24:$AD$252,$AE203,N$346))</f>
        <v>0</v>
      </c>
      <c r="O203" s="20" cm="1">
        <f t="array" ref="O203">IF($AE203=0,"",INDEX(MASTER!$D$24:$AD$252,$AE203,O$346))</f>
        <v>0</v>
      </c>
      <c r="P203" s="20" cm="1">
        <f t="array" ref="P203">IF($AE203=0,"",INDEX(MASTER!$D$24:$AD$252,$AE203,P$346))</f>
        <v>0</v>
      </c>
      <c r="Q203" s="20" cm="1">
        <f t="array" ref="Q203">IF($AE203=0,"",INDEX(MASTER!$D$24:$AD$252,$AE203,Q$346))</f>
        <v>0</v>
      </c>
      <c r="R203" s="20" cm="1">
        <f t="array" ref="R203">IF($AE203=0,"",INDEX(MASTER!$D$24:$AD$252,$AE203,R$346))</f>
        <v>0</v>
      </c>
      <c r="S203" s="20" cm="1">
        <f t="array" ref="S203">IF($AE203=0,"",INDEX(MASTER!$D$24:$AD$252,$AE203,S$346))</f>
        <v>0</v>
      </c>
      <c r="T203" s="20" cm="1">
        <f t="array" ref="T203">IF($AE203=0,"",INDEX(MASTER!$D$24:$AD$252,$AE203,T$346))</f>
        <v>0</v>
      </c>
      <c r="U203" s="20" cm="1">
        <f t="array" ref="U203">IF($AE203=0,"",INDEX(MASTER!$D$24:$AD$252,$AE203,U$346))</f>
        <v>0</v>
      </c>
      <c r="V203" s="20" cm="1">
        <f t="array" ref="V203">IF($AE203=0,"",INDEX(MASTER!$D$24:$AD$252,$AE203,V$346))</f>
        <v>0</v>
      </c>
      <c r="W203" s="20" cm="1">
        <f t="array" ref="W203">IF($AE203=0,"",INDEX(MASTER!$D$24:$AD$252,$AE203,W$346))</f>
        <v>0</v>
      </c>
      <c r="X203" s="20" cm="1">
        <f t="array" ref="X203">IF($AE203=0,"",INDEX(MASTER!$D$24:$AD$252,$AE203,X$346))</f>
        <v>0</v>
      </c>
      <c r="Y203" s="20" cm="1">
        <f t="array" ref="Y203">IF($AE203=0,"",INDEX(MASTER!$D$24:$AD$252,$AE203,Y$346))</f>
        <v>0</v>
      </c>
      <c r="Z203" s="20" cm="1">
        <f t="array" ref="Z203">IF($AE203=0,"",INDEX(MASTER!$D$24:$AD$252,$AE203,Z$346))</f>
        <v>0</v>
      </c>
      <c r="AE203" s="3">
        <v>140</v>
      </c>
    </row>
    <row r="204" spans="1:31" ht="12.75" customHeight="1" x14ac:dyDescent="0.2">
      <c r="A204" s="20" cm="1">
        <f t="array" ref="A204">IF($AE204=0,"",INDEX(MASTER!$D$24:$AD$252,$AE204,A$346))</f>
        <v>348</v>
      </c>
      <c r="B204" s="20" t="str" cm="1">
        <f t="array" ref="B204">IF($AE204=0,"",INDEX(MASTER!$D$24:$AD$252,$AE204,B$346))</f>
        <v>ELW-13</v>
      </c>
      <c r="C204" s="20" t="str" cm="1">
        <f t="array" ref="C204">IF($AE204=0,"",INDEX(MASTER!$D$24:$AD$252,$AE204,C$346))</f>
        <v>ALEXIS ROAD</v>
      </c>
      <c r="D204" s="169" cm="1">
        <f t="array" ref="D204">IF($AE204=0,"",INDEX(MASTER!$D$24:$AD$252,$AE204,D$346))</f>
        <v>3409</v>
      </c>
      <c r="E204" s="20" t="str" cm="1">
        <f t="array" ref="E204">IF($AE204=0,"",INDEX(MASTER!$D$24:$AD$252,$AE204,E$346))</f>
        <v>TO</v>
      </c>
      <c r="F204" s="169" cm="1">
        <f t="array" ref="F204">IF($AE204=0,"",INDEX(MASTER!$D$24:$AD$252,$AE204,F$346))</f>
        <v>3707</v>
      </c>
      <c r="G204" s="20" t="str" cm="1">
        <f t="array" ref="G204">IF($AE204=0,"",INDEX(MASTER!$D$24:$AD$252,$AE204,G$346))</f>
        <v>LT</v>
      </c>
      <c r="H204" s="68" t="str" cm="1">
        <f t="array" ref="H204">IF($AE204=0,"",INDEX(MASTER!$D$24:$AD$252,$AE204,H$346))</f>
        <v>02/S&gt;2/04</v>
      </c>
      <c r="I204" s="20" cm="1">
        <f t="array" ref="I204">IF($AE204=0,"",INDEX(MASTER!$D$24:$AD$252,$AE204,I$346))</f>
        <v>9</v>
      </c>
      <c r="J204" s="68" cm="1">
        <f t="array" ref="J204">IF($AE204=0,"",INDEX(MASTER!$D$24:$AD$252,$AE204,J$346))</f>
        <v>0</v>
      </c>
      <c r="K204" s="136" cm="1">
        <f t="array" ref="K204">IF($AE204=0,"",INDEX(MASTER!$D$24:$AD$252,$AE204,K$346))</f>
        <v>7.0000000000000007E-2</v>
      </c>
      <c r="L204" s="136" cm="1">
        <f t="array" ref="L204">IF($AE204=0,"",INDEX(MASTER!$D$24:$AD$252,$AE204,L$346))</f>
        <v>0</v>
      </c>
      <c r="M204" s="136" cm="1">
        <f t="array" ref="M204">IF($AE204=0,"",INDEX(MASTER!$D$24:$AD$252,$AE204,M$346))</f>
        <v>0</v>
      </c>
      <c r="N204" s="136" cm="1">
        <f t="array" ref="N204">IF($AE204=0,"",INDEX(MASTER!$D$24:$AD$252,$AE204,N$346))</f>
        <v>0</v>
      </c>
      <c r="O204" s="20" cm="1">
        <f t="array" ref="O204">IF($AE204=0,"",INDEX(MASTER!$D$24:$AD$252,$AE204,O$346))</f>
        <v>0</v>
      </c>
      <c r="P204" s="20" cm="1">
        <f t="array" ref="P204">IF($AE204=0,"",INDEX(MASTER!$D$24:$AD$252,$AE204,P$346))</f>
        <v>0</v>
      </c>
      <c r="Q204" s="20" cm="1">
        <f t="array" ref="Q204">IF($AE204=0,"",INDEX(MASTER!$D$24:$AD$252,$AE204,Q$346))</f>
        <v>0</v>
      </c>
      <c r="R204" s="20" cm="1">
        <f t="array" ref="R204">IF($AE204=0,"",INDEX(MASTER!$D$24:$AD$252,$AE204,R$346))</f>
        <v>0</v>
      </c>
      <c r="S204" s="20" cm="1">
        <f t="array" ref="S204">IF($AE204=0,"",INDEX(MASTER!$D$24:$AD$252,$AE204,S$346))</f>
        <v>0</v>
      </c>
      <c r="T204" s="20" cm="1">
        <f t="array" ref="T204">IF($AE204=0,"",INDEX(MASTER!$D$24:$AD$252,$AE204,T$346))</f>
        <v>0</v>
      </c>
      <c r="U204" s="20" cm="1">
        <f t="array" ref="U204">IF($AE204=0,"",INDEX(MASTER!$D$24:$AD$252,$AE204,U$346))</f>
        <v>0</v>
      </c>
      <c r="V204" s="20" cm="1">
        <f t="array" ref="V204">IF($AE204=0,"",INDEX(MASTER!$D$24:$AD$252,$AE204,V$346))</f>
        <v>0</v>
      </c>
      <c r="W204" s="20" cm="1">
        <f t="array" ref="W204">IF($AE204=0,"",INDEX(MASTER!$D$24:$AD$252,$AE204,W$346))</f>
        <v>0</v>
      </c>
      <c r="X204" s="20" cm="1">
        <f t="array" ref="X204">IF($AE204=0,"",INDEX(MASTER!$D$24:$AD$252,$AE204,X$346))</f>
        <v>0</v>
      </c>
      <c r="Y204" s="20" cm="1">
        <f t="array" ref="Y204">IF($AE204=0,"",INDEX(MASTER!$D$24:$AD$252,$AE204,Y$346))</f>
        <v>0</v>
      </c>
      <c r="Z204" s="20" cm="1">
        <f t="array" ref="Z204">IF($AE204=0,"",INDEX(MASTER!$D$24:$AD$252,$AE204,Z$346))</f>
        <v>0</v>
      </c>
      <c r="AE204" s="3">
        <v>141</v>
      </c>
    </row>
    <row r="205" spans="1:31" ht="12.75" customHeight="1" x14ac:dyDescent="0.2">
      <c r="A205" s="20" cm="1">
        <f t="array" ref="A205">IF($AE205=0,"",INDEX(MASTER!$D$24:$AD$252,$AE205,A$346))</f>
        <v>348</v>
      </c>
      <c r="B205" s="20" t="str" cm="1">
        <f t="array" ref="B205">IF($AE205=0,"",INDEX(MASTER!$D$24:$AD$252,$AE205,B$346))</f>
        <v>ELW-14</v>
      </c>
      <c r="C205" s="20" t="str" cm="1">
        <f t="array" ref="C205">IF($AE205=0,"",INDEX(MASTER!$D$24:$AD$252,$AE205,C$346))</f>
        <v>ALEXIS ROAD</v>
      </c>
      <c r="D205" s="169" cm="1">
        <f t="array" ref="D205">IF($AE205=0,"",INDEX(MASTER!$D$24:$AD$252,$AE205,D$346))</f>
        <v>3446</v>
      </c>
      <c r="E205" s="20" t="str" cm="1">
        <f t="array" ref="E205">IF($AE205=0,"",INDEX(MASTER!$D$24:$AD$252,$AE205,E$346))</f>
        <v>TO</v>
      </c>
      <c r="F205" s="169" cm="1">
        <f t="array" ref="F205">IF($AE205=0,"",INDEX(MASTER!$D$24:$AD$252,$AE205,F$346))</f>
        <v>3920</v>
      </c>
      <c r="G205" s="20" t="str" cm="1">
        <f t="array" ref="G205">IF($AE205=0,"",INDEX(MASTER!$D$24:$AD$252,$AE205,G$346))</f>
        <v>RT</v>
      </c>
      <c r="H205" s="68" t="str" cm="1">
        <f t="array" ref="H205">IF($AE205=0,"",INDEX(MASTER!$D$24:$AD$252,$AE205,H$346))</f>
        <v>02/S&gt;2/04</v>
      </c>
      <c r="I205" s="20" cm="1">
        <f t="array" ref="I205">IF($AE205=0,"",INDEX(MASTER!$D$24:$AD$252,$AE205,I$346))</f>
        <v>12</v>
      </c>
      <c r="J205" s="68" cm="1">
        <f t="array" ref="J205">IF($AE205=0,"",INDEX(MASTER!$D$24:$AD$252,$AE205,J$346))</f>
        <v>0</v>
      </c>
      <c r="K205" s="136" cm="1">
        <f t="array" ref="K205">IF($AE205=0,"",INDEX(MASTER!$D$24:$AD$252,$AE205,K$346))</f>
        <v>0.08</v>
      </c>
      <c r="L205" s="136" cm="1">
        <f t="array" ref="L205">IF($AE205=0,"",INDEX(MASTER!$D$24:$AD$252,$AE205,L$346))</f>
        <v>0</v>
      </c>
      <c r="M205" s="136" cm="1">
        <f t="array" ref="M205">IF($AE205=0,"",INDEX(MASTER!$D$24:$AD$252,$AE205,M$346))</f>
        <v>0</v>
      </c>
      <c r="N205" s="136" cm="1">
        <f t="array" ref="N205">IF($AE205=0,"",INDEX(MASTER!$D$24:$AD$252,$AE205,N$346))</f>
        <v>0</v>
      </c>
      <c r="O205" s="20" cm="1">
        <f t="array" ref="O205">IF($AE205=0,"",INDEX(MASTER!$D$24:$AD$252,$AE205,O$346))</f>
        <v>0</v>
      </c>
      <c r="P205" s="20" cm="1">
        <f t="array" ref="P205">IF($AE205=0,"",INDEX(MASTER!$D$24:$AD$252,$AE205,P$346))</f>
        <v>0</v>
      </c>
      <c r="Q205" s="20" cm="1">
        <f t="array" ref="Q205">IF($AE205=0,"",INDEX(MASTER!$D$24:$AD$252,$AE205,Q$346))</f>
        <v>0</v>
      </c>
      <c r="R205" s="20" cm="1">
        <f t="array" ref="R205">IF($AE205=0,"",INDEX(MASTER!$D$24:$AD$252,$AE205,R$346))</f>
        <v>0</v>
      </c>
      <c r="S205" s="20" cm="1">
        <f t="array" ref="S205">IF($AE205=0,"",INDEX(MASTER!$D$24:$AD$252,$AE205,S$346))</f>
        <v>0</v>
      </c>
      <c r="T205" s="20" cm="1">
        <f t="array" ref="T205">IF($AE205=0,"",INDEX(MASTER!$D$24:$AD$252,$AE205,T$346))</f>
        <v>0</v>
      </c>
      <c r="U205" s="20" cm="1">
        <f t="array" ref="U205">IF($AE205=0,"",INDEX(MASTER!$D$24:$AD$252,$AE205,U$346))</f>
        <v>0</v>
      </c>
      <c r="V205" s="20" cm="1">
        <f t="array" ref="V205">IF($AE205=0,"",INDEX(MASTER!$D$24:$AD$252,$AE205,V$346))</f>
        <v>0</v>
      </c>
      <c r="W205" s="20" cm="1">
        <f t="array" ref="W205">IF($AE205=0,"",INDEX(MASTER!$D$24:$AD$252,$AE205,W$346))</f>
        <v>0</v>
      </c>
      <c r="X205" s="20" cm="1">
        <f t="array" ref="X205">IF($AE205=0,"",INDEX(MASTER!$D$24:$AD$252,$AE205,X$346))</f>
        <v>0</v>
      </c>
      <c r="Y205" s="20" cm="1">
        <f t="array" ref="Y205">IF($AE205=0,"",INDEX(MASTER!$D$24:$AD$252,$AE205,Y$346))</f>
        <v>0</v>
      </c>
      <c r="Z205" s="20" cm="1">
        <f t="array" ref="Z205">IF($AE205=0,"",INDEX(MASTER!$D$24:$AD$252,$AE205,Z$346))</f>
        <v>0</v>
      </c>
      <c r="AE205" s="3">
        <v>142</v>
      </c>
    </row>
    <row r="206" spans="1:31" ht="12.75" customHeight="1" x14ac:dyDescent="0.2">
      <c r="A206" s="20" cm="1">
        <f t="array" ref="A206">IF($AE206=0,"",INDEX(MASTER!$D$24:$AD$252,$AE206,A$346))</f>
        <v>348</v>
      </c>
      <c r="B206" s="20" t="str" cm="1">
        <f t="array" ref="B206">IF($AE206=0,"",INDEX(MASTER!$D$24:$AD$252,$AE206,B$346))</f>
        <v>ELW-15</v>
      </c>
      <c r="C206" s="20" t="str" cm="1">
        <f t="array" ref="C206">IF($AE206=0,"",INDEX(MASTER!$D$24:$AD$252,$AE206,C$346))</f>
        <v>ALEXIS ROAD</v>
      </c>
      <c r="D206" s="169" cm="1">
        <f t="array" ref="D206">IF($AE206=0,"",INDEX(MASTER!$D$24:$AD$252,$AE206,D$346))</f>
        <v>3711</v>
      </c>
      <c r="E206" s="20" t="str" cm="1">
        <f t="array" ref="E206">IF($AE206=0,"",INDEX(MASTER!$D$24:$AD$252,$AE206,E$346))</f>
        <v>TO</v>
      </c>
      <c r="F206" s="169" cm="1">
        <f t="array" ref="F206">IF($AE206=0,"",INDEX(MASTER!$D$24:$AD$252,$AE206,F$346))</f>
        <v>3735</v>
      </c>
      <c r="G206" s="20" t="str" cm="1">
        <f t="array" ref="G206">IF($AE206=0,"",INDEX(MASTER!$D$24:$AD$252,$AE206,G$346))</f>
        <v>LT</v>
      </c>
      <c r="H206" s="68" t="str" cm="1">
        <f t="array" ref="H206">IF($AE206=0,"",INDEX(MASTER!$D$24:$AD$252,$AE206,H$346))</f>
        <v>02/S&gt;2/04</v>
      </c>
      <c r="I206" s="20" cm="1">
        <f t="array" ref="I206">IF($AE206=0,"",INDEX(MASTER!$D$24:$AD$252,$AE206,I$346))</f>
        <v>0</v>
      </c>
      <c r="J206" s="68" cm="1">
        <f t="array" ref="J206">IF($AE206=0,"",INDEX(MASTER!$D$24:$AD$252,$AE206,J$346))</f>
        <v>0</v>
      </c>
      <c r="K206" s="136" cm="1">
        <f t="array" ref="K206">IF($AE206=0,"",INDEX(MASTER!$D$24:$AD$252,$AE206,K$346))</f>
        <v>0.01</v>
      </c>
      <c r="L206" s="136" cm="1">
        <f t="array" ref="L206">IF($AE206=0,"",INDEX(MASTER!$D$24:$AD$252,$AE206,L$346))</f>
        <v>0</v>
      </c>
      <c r="M206" s="136" cm="1">
        <f t="array" ref="M206">IF($AE206=0,"",INDEX(MASTER!$D$24:$AD$252,$AE206,M$346))</f>
        <v>0</v>
      </c>
      <c r="N206" s="136" cm="1">
        <f t="array" ref="N206">IF($AE206=0,"",INDEX(MASTER!$D$24:$AD$252,$AE206,N$346))</f>
        <v>0</v>
      </c>
      <c r="O206" s="20" cm="1">
        <f t="array" ref="O206">IF($AE206=0,"",INDEX(MASTER!$D$24:$AD$252,$AE206,O$346))</f>
        <v>0</v>
      </c>
      <c r="P206" s="20" cm="1">
        <f t="array" ref="P206">IF($AE206=0,"",INDEX(MASTER!$D$24:$AD$252,$AE206,P$346))</f>
        <v>0</v>
      </c>
      <c r="Q206" s="20" cm="1">
        <f t="array" ref="Q206">IF($AE206=0,"",INDEX(MASTER!$D$24:$AD$252,$AE206,Q$346))</f>
        <v>0</v>
      </c>
      <c r="R206" s="20" cm="1">
        <f t="array" ref="R206">IF($AE206=0,"",INDEX(MASTER!$D$24:$AD$252,$AE206,R$346))</f>
        <v>0</v>
      </c>
      <c r="S206" s="20" cm="1">
        <f t="array" ref="S206">IF($AE206=0,"",INDEX(MASTER!$D$24:$AD$252,$AE206,S$346))</f>
        <v>0</v>
      </c>
      <c r="T206" s="20" cm="1">
        <f t="array" ref="T206">IF($AE206=0,"",INDEX(MASTER!$D$24:$AD$252,$AE206,T$346))</f>
        <v>0</v>
      </c>
      <c r="U206" s="20" cm="1">
        <f t="array" ref="U206">IF($AE206=0,"",INDEX(MASTER!$D$24:$AD$252,$AE206,U$346))</f>
        <v>0</v>
      </c>
      <c r="V206" s="20" cm="1">
        <f t="array" ref="V206">IF($AE206=0,"",INDEX(MASTER!$D$24:$AD$252,$AE206,V$346))</f>
        <v>0</v>
      </c>
      <c r="W206" s="20" cm="1">
        <f t="array" ref="W206">IF($AE206=0,"",INDEX(MASTER!$D$24:$AD$252,$AE206,W$346))</f>
        <v>0</v>
      </c>
      <c r="X206" s="20" cm="1">
        <f t="array" ref="X206">IF($AE206=0,"",INDEX(MASTER!$D$24:$AD$252,$AE206,X$346))</f>
        <v>0</v>
      </c>
      <c r="Y206" s="20" cm="1">
        <f t="array" ref="Y206">IF($AE206=0,"",INDEX(MASTER!$D$24:$AD$252,$AE206,Y$346))</f>
        <v>0</v>
      </c>
      <c r="Z206" s="20" cm="1">
        <f t="array" ref="Z206">IF($AE206=0,"",INDEX(MASTER!$D$24:$AD$252,$AE206,Z$346))</f>
        <v>0</v>
      </c>
      <c r="AE206" s="3">
        <v>143</v>
      </c>
    </row>
    <row r="207" spans="1:31" ht="12.75" customHeight="1" x14ac:dyDescent="0.2">
      <c r="A207" s="20" cm="1">
        <f t="array" ref="A207">IF($AE207=0,"",INDEX(MASTER!$D$24:$AD$252,$AE207,A$346))</f>
        <v>348</v>
      </c>
      <c r="B207" s="20" t="str" cm="1">
        <f t="array" ref="B207">IF($AE207=0,"",INDEX(MASTER!$D$24:$AD$252,$AE207,B$346))</f>
        <v>ELW-16</v>
      </c>
      <c r="C207" s="20" t="str" cm="1">
        <f t="array" ref="C207">IF($AE207=0,"",INDEX(MASTER!$D$24:$AD$252,$AE207,C$346))</f>
        <v>ALEXIS ROAD</v>
      </c>
      <c r="D207" s="169" cm="1">
        <f t="array" ref="D207">IF($AE207=0,"",INDEX(MASTER!$D$24:$AD$252,$AE207,D$346))</f>
        <v>3746</v>
      </c>
      <c r="E207" s="20" t="str" cm="1">
        <f t="array" ref="E207">IF($AE207=0,"",INDEX(MASTER!$D$24:$AD$252,$AE207,E$346))</f>
        <v>TO</v>
      </c>
      <c r="F207" s="169" cm="1">
        <f t="array" ref="F207">IF($AE207=0,"",INDEX(MASTER!$D$24:$AD$252,$AE207,F$346))</f>
        <v>3920</v>
      </c>
      <c r="G207" s="20" t="str" cm="1">
        <f t="array" ref="G207">IF($AE207=0,"",INDEX(MASTER!$D$24:$AD$252,$AE207,G$346))</f>
        <v>LT</v>
      </c>
      <c r="H207" s="68" t="str" cm="1">
        <f t="array" ref="H207">IF($AE207=0,"",INDEX(MASTER!$D$24:$AD$252,$AE207,H$346))</f>
        <v>02/S&gt;2/04</v>
      </c>
      <c r="I207" s="20" cm="1">
        <f t="array" ref="I207">IF($AE207=0,"",INDEX(MASTER!$D$24:$AD$252,$AE207,I$346))</f>
        <v>0</v>
      </c>
      <c r="J207" s="68" cm="1">
        <f t="array" ref="J207">IF($AE207=0,"",INDEX(MASTER!$D$24:$AD$252,$AE207,J$346))</f>
        <v>0</v>
      </c>
      <c r="K207" s="136" cm="1">
        <f t="array" ref="K207">IF($AE207=0,"",INDEX(MASTER!$D$24:$AD$252,$AE207,K$346))</f>
        <v>0.04</v>
      </c>
      <c r="L207" s="136" cm="1">
        <f t="array" ref="L207">IF($AE207=0,"",INDEX(MASTER!$D$24:$AD$252,$AE207,L$346))</f>
        <v>0</v>
      </c>
      <c r="M207" s="136" cm="1">
        <f t="array" ref="M207">IF($AE207=0,"",INDEX(MASTER!$D$24:$AD$252,$AE207,M$346))</f>
        <v>0</v>
      </c>
      <c r="N207" s="136" cm="1">
        <f t="array" ref="N207">IF($AE207=0,"",INDEX(MASTER!$D$24:$AD$252,$AE207,N$346))</f>
        <v>0</v>
      </c>
      <c r="O207" s="20" cm="1">
        <f t="array" ref="O207">IF($AE207=0,"",INDEX(MASTER!$D$24:$AD$252,$AE207,O$346))</f>
        <v>0</v>
      </c>
      <c r="P207" s="20" cm="1">
        <f t="array" ref="P207">IF($AE207=0,"",INDEX(MASTER!$D$24:$AD$252,$AE207,P$346))</f>
        <v>0</v>
      </c>
      <c r="Q207" s="20" cm="1">
        <f t="array" ref="Q207">IF($AE207=0,"",INDEX(MASTER!$D$24:$AD$252,$AE207,Q$346))</f>
        <v>0</v>
      </c>
      <c r="R207" s="20" cm="1">
        <f t="array" ref="R207">IF($AE207=0,"",INDEX(MASTER!$D$24:$AD$252,$AE207,R$346))</f>
        <v>0</v>
      </c>
      <c r="S207" s="20" cm="1">
        <f t="array" ref="S207">IF($AE207=0,"",INDEX(MASTER!$D$24:$AD$252,$AE207,S$346))</f>
        <v>0</v>
      </c>
      <c r="T207" s="20" cm="1">
        <f t="array" ref="T207">IF($AE207=0,"",INDEX(MASTER!$D$24:$AD$252,$AE207,T$346))</f>
        <v>0</v>
      </c>
      <c r="U207" s="20" cm="1">
        <f t="array" ref="U207">IF($AE207=0,"",INDEX(MASTER!$D$24:$AD$252,$AE207,U$346))</f>
        <v>0</v>
      </c>
      <c r="V207" s="20" cm="1">
        <f t="array" ref="V207">IF($AE207=0,"",INDEX(MASTER!$D$24:$AD$252,$AE207,V$346))</f>
        <v>0</v>
      </c>
      <c r="W207" s="20" cm="1">
        <f t="array" ref="W207">IF($AE207=0,"",INDEX(MASTER!$D$24:$AD$252,$AE207,W$346))</f>
        <v>0</v>
      </c>
      <c r="X207" s="20" cm="1">
        <f t="array" ref="X207">IF($AE207=0,"",INDEX(MASTER!$D$24:$AD$252,$AE207,X$346))</f>
        <v>0</v>
      </c>
      <c r="Y207" s="20" cm="1">
        <f t="array" ref="Y207">IF($AE207=0,"",INDEX(MASTER!$D$24:$AD$252,$AE207,Y$346))</f>
        <v>0</v>
      </c>
      <c r="Z207" s="20" cm="1">
        <f t="array" ref="Z207">IF($AE207=0,"",INDEX(MASTER!$D$24:$AD$252,$AE207,Z$346))</f>
        <v>0</v>
      </c>
      <c r="AE207" s="3">
        <v>144</v>
      </c>
    </row>
    <row r="208" spans="1:31" ht="12.75" customHeight="1" x14ac:dyDescent="0.2">
      <c r="A208" s="20" cm="1">
        <f t="array" ref="A208">IF($AE208=0,"",INDEX(MASTER!$D$24:$AD$252,$AE208,A$346))</f>
        <v>348</v>
      </c>
      <c r="B208" s="20" t="str" cm="1">
        <f t="array" ref="B208">IF($AE208=0,"",INDEX(MASTER!$D$24:$AD$252,$AE208,B$346))</f>
        <v>ELY-5</v>
      </c>
      <c r="C208" s="20" t="str" cm="1">
        <f t="array" ref="C208">IF($AE208=0,"",INDEX(MASTER!$D$24:$AD$252,$AE208,C$346))</f>
        <v>ALEXIS ROAD</v>
      </c>
      <c r="D208" s="169" cm="1">
        <f t="array" ref="D208">IF($AE208=0,"",INDEX(MASTER!$D$24:$AD$252,$AE208,D$346))</f>
        <v>3400</v>
      </c>
      <c r="E208" s="20" t="str" cm="1">
        <f t="array" ref="E208">IF($AE208=0,"",INDEX(MASTER!$D$24:$AD$252,$AE208,E$346))</f>
        <v>TO</v>
      </c>
      <c r="F208" s="169" cm="1">
        <f t="array" ref="F208">IF($AE208=0,"",INDEX(MASTER!$D$24:$AD$252,$AE208,F$346))</f>
        <v>3816</v>
      </c>
      <c r="G208" s="20" t="str" cm="1">
        <f t="array" ref="G208">IF($AE208=0,"",INDEX(MASTER!$D$24:$AD$252,$AE208,G$346))</f>
        <v>LT/RT</v>
      </c>
      <c r="H208" s="68" t="str" cm="1">
        <f t="array" ref="H208">IF($AE208=0,"",INDEX(MASTER!$D$24:$AD$252,$AE208,H$346))</f>
        <v>02/S&gt;2/04</v>
      </c>
      <c r="I208" s="20" cm="1">
        <f t="array" ref="I208">IF($AE208=0,"",INDEX(MASTER!$D$24:$AD$252,$AE208,I$346))</f>
        <v>0</v>
      </c>
      <c r="J208" s="68" cm="1">
        <f t="array" ref="J208">IF($AE208=0,"",INDEX(MASTER!$D$24:$AD$252,$AE208,J$346))</f>
        <v>0</v>
      </c>
      <c r="K208" s="136" cm="1">
        <f t="array" ref="K208">IF($AE208=0,"",INDEX(MASTER!$D$24:$AD$252,$AE208,K$346))</f>
        <v>0</v>
      </c>
      <c r="L208" s="136" cm="1">
        <f t="array" ref="L208">IF($AE208=0,"",INDEX(MASTER!$D$24:$AD$252,$AE208,L$346))</f>
        <v>0.08</v>
      </c>
      <c r="M208" s="136" cm="1">
        <f t="array" ref="M208">IF($AE208=0,"",INDEX(MASTER!$D$24:$AD$252,$AE208,M$346))</f>
        <v>0</v>
      </c>
      <c r="N208" s="136" cm="1">
        <f t="array" ref="N208">IF($AE208=0,"",INDEX(MASTER!$D$24:$AD$252,$AE208,N$346))</f>
        <v>0</v>
      </c>
      <c r="O208" s="20" cm="1">
        <f t="array" ref="O208">IF($AE208=0,"",INDEX(MASTER!$D$24:$AD$252,$AE208,O$346))</f>
        <v>0</v>
      </c>
      <c r="P208" s="20" cm="1">
        <f t="array" ref="P208">IF($AE208=0,"",INDEX(MASTER!$D$24:$AD$252,$AE208,P$346))</f>
        <v>0</v>
      </c>
      <c r="Q208" s="20" cm="1">
        <f t="array" ref="Q208">IF($AE208=0,"",INDEX(MASTER!$D$24:$AD$252,$AE208,Q$346))</f>
        <v>0</v>
      </c>
      <c r="R208" s="20" cm="1">
        <f t="array" ref="R208">IF($AE208=0,"",INDEX(MASTER!$D$24:$AD$252,$AE208,R$346))</f>
        <v>0</v>
      </c>
      <c r="S208" s="20" cm="1">
        <f t="array" ref="S208">IF($AE208=0,"",INDEX(MASTER!$D$24:$AD$252,$AE208,S$346))</f>
        <v>0</v>
      </c>
      <c r="T208" s="20" cm="1">
        <f t="array" ref="T208">IF($AE208=0,"",INDEX(MASTER!$D$24:$AD$252,$AE208,T$346))</f>
        <v>0</v>
      </c>
      <c r="U208" s="20" cm="1">
        <f t="array" ref="U208">IF($AE208=0,"",INDEX(MASTER!$D$24:$AD$252,$AE208,U$346))</f>
        <v>0</v>
      </c>
      <c r="V208" s="20" cm="1">
        <f t="array" ref="V208">IF($AE208=0,"",INDEX(MASTER!$D$24:$AD$252,$AE208,V$346))</f>
        <v>0</v>
      </c>
      <c r="W208" s="20" cm="1">
        <f t="array" ref="W208">IF($AE208=0,"",INDEX(MASTER!$D$24:$AD$252,$AE208,W$346))</f>
        <v>0</v>
      </c>
      <c r="X208" s="20" cm="1">
        <f t="array" ref="X208">IF($AE208=0,"",INDEX(MASTER!$D$24:$AD$252,$AE208,X$346))</f>
        <v>0</v>
      </c>
      <c r="Y208" s="20" cm="1">
        <f t="array" ref="Y208">IF($AE208=0,"",INDEX(MASTER!$D$24:$AD$252,$AE208,Y$346))</f>
        <v>0</v>
      </c>
      <c r="Z208" s="20" cm="1">
        <f t="array" ref="Z208">IF($AE208=0,"",INDEX(MASTER!$D$24:$AD$252,$AE208,Z$346))</f>
        <v>0</v>
      </c>
      <c r="AE208" s="3">
        <v>145</v>
      </c>
    </row>
    <row r="209" spans="1:31" ht="12.75" customHeight="1" x14ac:dyDescent="0.2">
      <c r="A209" s="20" cm="1">
        <f t="array" ref="A209">IF($AE209=0,"",INDEX(MASTER!$D$24:$AD$252,$AE209,A$346))</f>
        <v>348</v>
      </c>
      <c r="B209" s="20" t="str" cm="1">
        <f t="array" ref="B209">IF($AE209=0,"",INDEX(MASTER!$D$24:$AD$252,$AE209,B$346))</f>
        <v>ELY-6</v>
      </c>
      <c r="C209" s="20" t="str" cm="1">
        <f t="array" ref="C209">IF($AE209=0,"",INDEX(MASTER!$D$24:$AD$252,$AE209,C$346))</f>
        <v>ALEXIS ROAD</v>
      </c>
      <c r="D209" s="169" cm="1">
        <f t="array" ref="D209">IF($AE209=0,"",INDEX(MASTER!$D$24:$AD$252,$AE209,D$346))</f>
        <v>3400</v>
      </c>
      <c r="E209" s="20" t="str" cm="1">
        <f t="array" ref="E209">IF($AE209=0,"",INDEX(MASTER!$D$24:$AD$252,$AE209,E$346))</f>
        <v>TO</v>
      </c>
      <c r="F209" s="169" cm="1">
        <f t="array" ref="F209">IF($AE209=0,"",INDEX(MASTER!$D$24:$AD$252,$AE209,F$346))</f>
        <v>3816</v>
      </c>
      <c r="G209" s="20" t="str" cm="1">
        <f t="array" ref="G209">IF($AE209=0,"",INDEX(MASTER!$D$24:$AD$252,$AE209,G$346))</f>
        <v>RT</v>
      </c>
      <c r="H209" s="68" t="str" cm="1">
        <f t="array" ref="H209">IF($AE209=0,"",INDEX(MASTER!$D$24:$AD$252,$AE209,H$346))</f>
        <v>02/S&gt;2/04</v>
      </c>
      <c r="I209" s="20" cm="1">
        <f t="array" ref="I209">IF($AE209=0,"",INDEX(MASTER!$D$24:$AD$252,$AE209,I$346))</f>
        <v>0</v>
      </c>
      <c r="J209" s="68" cm="1">
        <f t="array" ref="J209">IF($AE209=0,"",INDEX(MASTER!$D$24:$AD$252,$AE209,J$346))</f>
        <v>0</v>
      </c>
      <c r="K209" s="136" cm="1">
        <f t="array" ref="K209">IF($AE209=0,"",INDEX(MASTER!$D$24:$AD$252,$AE209,K$346))</f>
        <v>0</v>
      </c>
      <c r="L209" s="136" cm="1">
        <f t="array" ref="L209">IF($AE209=0,"",INDEX(MASTER!$D$24:$AD$252,$AE209,L$346))</f>
        <v>0.08</v>
      </c>
      <c r="M209" s="136" cm="1">
        <f t="array" ref="M209">IF($AE209=0,"",INDEX(MASTER!$D$24:$AD$252,$AE209,M$346))</f>
        <v>0</v>
      </c>
      <c r="N209" s="136" cm="1">
        <f t="array" ref="N209">IF($AE209=0,"",INDEX(MASTER!$D$24:$AD$252,$AE209,N$346))</f>
        <v>0</v>
      </c>
      <c r="O209" s="20" cm="1">
        <f t="array" ref="O209">IF($AE209=0,"",INDEX(MASTER!$D$24:$AD$252,$AE209,O$346))</f>
        <v>0</v>
      </c>
      <c r="P209" s="20" cm="1">
        <f t="array" ref="P209">IF($AE209=0,"",INDEX(MASTER!$D$24:$AD$252,$AE209,P$346))</f>
        <v>0</v>
      </c>
      <c r="Q209" s="20" cm="1">
        <f t="array" ref="Q209">IF($AE209=0,"",INDEX(MASTER!$D$24:$AD$252,$AE209,Q$346))</f>
        <v>0</v>
      </c>
      <c r="R209" s="20" cm="1">
        <f t="array" ref="R209">IF($AE209=0,"",INDEX(MASTER!$D$24:$AD$252,$AE209,R$346))</f>
        <v>0</v>
      </c>
      <c r="S209" s="20" cm="1">
        <f t="array" ref="S209">IF($AE209=0,"",INDEX(MASTER!$D$24:$AD$252,$AE209,S$346))</f>
        <v>0</v>
      </c>
      <c r="T209" s="20" cm="1">
        <f t="array" ref="T209">IF($AE209=0,"",INDEX(MASTER!$D$24:$AD$252,$AE209,T$346))</f>
        <v>0</v>
      </c>
      <c r="U209" s="20" cm="1">
        <f t="array" ref="U209">IF($AE209=0,"",INDEX(MASTER!$D$24:$AD$252,$AE209,U$346))</f>
        <v>0</v>
      </c>
      <c r="V209" s="20" cm="1">
        <f t="array" ref="V209">IF($AE209=0,"",INDEX(MASTER!$D$24:$AD$252,$AE209,V$346))</f>
        <v>0</v>
      </c>
      <c r="W209" s="20" cm="1">
        <f t="array" ref="W209">IF($AE209=0,"",INDEX(MASTER!$D$24:$AD$252,$AE209,W$346))</f>
        <v>0</v>
      </c>
      <c r="X209" s="20" cm="1">
        <f t="array" ref="X209">IF($AE209=0,"",INDEX(MASTER!$D$24:$AD$252,$AE209,X$346))</f>
        <v>0</v>
      </c>
      <c r="Y209" s="20" cm="1">
        <f t="array" ref="Y209">IF($AE209=0,"",INDEX(MASTER!$D$24:$AD$252,$AE209,Y$346))</f>
        <v>0</v>
      </c>
      <c r="Z209" s="20" cm="1">
        <f t="array" ref="Z209">IF($AE209=0,"",INDEX(MASTER!$D$24:$AD$252,$AE209,Z$346))</f>
        <v>0</v>
      </c>
      <c r="AE209" s="3">
        <v>146</v>
      </c>
    </row>
    <row r="210" spans="1:31" ht="12.75" customHeight="1" x14ac:dyDescent="0.2">
      <c r="A210" s="20" cm="1">
        <f t="array" ref="A210">IF($AE210=0,"",INDEX(MASTER!$D$24:$AD$252,$AE210,A$346))</f>
        <v>348</v>
      </c>
      <c r="B210" s="20" t="str" cm="1">
        <f t="array" ref="B210">IF($AE210=0,"",INDEX(MASTER!$D$24:$AD$252,$AE210,B$346))</f>
        <v>LL-14</v>
      </c>
      <c r="C210" s="20" t="str" cm="1">
        <f t="array" ref="C210">IF($AE210=0,"",INDEX(MASTER!$D$24:$AD$252,$AE210,C$346))</f>
        <v>ALEXIS ROAD</v>
      </c>
      <c r="D210" s="169" cm="1">
        <f t="array" ref="D210">IF($AE210=0,"",INDEX(MASTER!$D$24:$AD$252,$AE210,D$346))</f>
        <v>3400</v>
      </c>
      <c r="E210" s="20" t="str" cm="1">
        <f t="array" ref="E210">IF($AE210=0,"",INDEX(MASTER!$D$24:$AD$252,$AE210,E$346))</f>
        <v>TO</v>
      </c>
      <c r="F210" s="169" cm="1">
        <f t="array" ref="F210">IF($AE210=0,"",INDEX(MASTER!$D$24:$AD$252,$AE210,F$346))</f>
        <v>4700</v>
      </c>
      <c r="G210" s="20" t="str" cm="1">
        <f t="array" ref="G210">IF($AE210=0,"",INDEX(MASTER!$D$24:$AD$252,$AE210,G$346))</f>
        <v>RT</v>
      </c>
      <c r="H210" s="68" t="str" cm="1">
        <f t="array" ref="H210">IF($AE210=0,"",INDEX(MASTER!$D$24:$AD$252,$AE210,H$346))</f>
        <v>02/S&gt;2/04</v>
      </c>
      <c r="I210" s="20" cm="1">
        <f t="array" ref="I210">IF($AE210=0,"",INDEX(MASTER!$D$24:$AD$252,$AE210,I$346))</f>
        <v>16</v>
      </c>
      <c r="J210" s="68" cm="1">
        <f t="array" ref="J210">IF($AE210=0,"",INDEX(MASTER!$D$24:$AD$252,$AE210,J$346))</f>
        <v>9.75</v>
      </c>
      <c r="K210" s="136" cm="1">
        <f t="array" ref="K210">IF($AE210=0,"",INDEX(MASTER!$D$24:$AD$252,$AE210,K$346))</f>
        <v>0</v>
      </c>
      <c r="L210" s="136" cm="1">
        <f t="array" ref="L210">IF($AE210=0,"",INDEX(MASTER!$D$24:$AD$252,$AE210,L$346))</f>
        <v>0</v>
      </c>
      <c r="M210" s="136" cm="1">
        <f t="array" ref="M210">IF($AE210=0,"",INDEX(MASTER!$D$24:$AD$252,$AE210,M$346))</f>
        <v>0.24</v>
      </c>
      <c r="N210" s="136" cm="1">
        <f t="array" ref="N210">IF($AE210=0,"",INDEX(MASTER!$D$24:$AD$252,$AE210,N$346))</f>
        <v>0</v>
      </c>
      <c r="O210" s="20" cm="1">
        <f t="array" ref="O210">IF($AE210=0,"",INDEX(MASTER!$D$24:$AD$252,$AE210,O$346))</f>
        <v>0</v>
      </c>
      <c r="P210" s="20" cm="1">
        <f t="array" ref="P210">IF($AE210=0,"",INDEX(MASTER!$D$24:$AD$252,$AE210,P$346))</f>
        <v>0</v>
      </c>
      <c r="Q210" s="20" cm="1">
        <f t="array" ref="Q210">IF($AE210=0,"",INDEX(MASTER!$D$24:$AD$252,$AE210,Q$346))</f>
        <v>0</v>
      </c>
      <c r="R210" s="20" cm="1">
        <f t="array" ref="R210">IF($AE210=0,"",INDEX(MASTER!$D$24:$AD$252,$AE210,R$346))</f>
        <v>0</v>
      </c>
      <c r="S210" s="20" cm="1">
        <f t="array" ref="S210">IF($AE210=0,"",INDEX(MASTER!$D$24:$AD$252,$AE210,S$346))</f>
        <v>0</v>
      </c>
      <c r="T210" s="20" cm="1">
        <f t="array" ref="T210">IF($AE210=0,"",INDEX(MASTER!$D$24:$AD$252,$AE210,T$346))</f>
        <v>0</v>
      </c>
      <c r="U210" s="20" cm="1">
        <f t="array" ref="U210">IF($AE210=0,"",INDEX(MASTER!$D$24:$AD$252,$AE210,U$346))</f>
        <v>0</v>
      </c>
      <c r="V210" s="20" cm="1">
        <f t="array" ref="V210">IF($AE210=0,"",INDEX(MASTER!$D$24:$AD$252,$AE210,V$346))</f>
        <v>0</v>
      </c>
      <c r="W210" s="20" cm="1">
        <f t="array" ref="W210">IF($AE210=0,"",INDEX(MASTER!$D$24:$AD$252,$AE210,W$346))</f>
        <v>0</v>
      </c>
      <c r="X210" s="20" cm="1">
        <f t="array" ref="X210">IF($AE210=0,"",INDEX(MASTER!$D$24:$AD$252,$AE210,X$346))</f>
        <v>0</v>
      </c>
      <c r="Y210" s="20" cm="1">
        <f t="array" ref="Y210">IF($AE210=0,"",INDEX(MASTER!$D$24:$AD$252,$AE210,Y$346))</f>
        <v>0</v>
      </c>
      <c r="Z210" s="20" cm="1">
        <f t="array" ref="Z210">IF($AE210=0,"",INDEX(MASTER!$D$24:$AD$252,$AE210,Z$346))</f>
        <v>0</v>
      </c>
      <c r="AE210" s="3">
        <v>147</v>
      </c>
    </row>
    <row r="211" spans="1:31" ht="12.75" customHeight="1" x14ac:dyDescent="0.2">
      <c r="A211" s="20" cm="1">
        <f t="array" ref="A211">IF($AE211=0,"",INDEX(MASTER!$D$24:$AD$252,$AE211,A$346))</f>
        <v>348</v>
      </c>
      <c r="B211" s="20" t="str" cm="1">
        <f t="array" ref="B211">IF($AE211=0,"",INDEX(MASTER!$D$24:$AD$252,$AE211,B$346))</f>
        <v>LL-15</v>
      </c>
      <c r="C211" s="20" t="str" cm="1">
        <f t="array" ref="C211">IF($AE211=0,"",INDEX(MASTER!$D$24:$AD$252,$AE211,C$346))</f>
        <v>ALEXIS ROAD</v>
      </c>
      <c r="D211" s="169" cm="1">
        <f t="array" ref="D211">IF($AE211=0,"",INDEX(MASTER!$D$24:$AD$252,$AE211,D$346))</f>
        <v>3847</v>
      </c>
      <c r="E211" s="20" t="str" cm="1">
        <f t="array" ref="E211">IF($AE211=0,"",INDEX(MASTER!$D$24:$AD$252,$AE211,E$346))</f>
        <v>TO</v>
      </c>
      <c r="F211" s="169" cm="1">
        <f t="array" ref="F211">IF($AE211=0,"",INDEX(MASTER!$D$24:$AD$252,$AE211,F$346))</f>
        <v>4700</v>
      </c>
      <c r="G211" s="20" t="str" cm="1">
        <f t="array" ref="G211">IF($AE211=0,"",INDEX(MASTER!$D$24:$AD$252,$AE211,G$346))</f>
        <v>LT</v>
      </c>
      <c r="H211" s="68" t="str" cm="1">
        <f t="array" ref="H211">IF($AE211=0,"",INDEX(MASTER!$D$24:$AD$252,$AE211,H$346))</f>
        <v>02/S&gt;2/04</v>
      </c>
      <c r="I211" s="20" cm="1">
        <f t="array" ref="I211">IF($AE211=0,"",INDEX(MASTER!$D$24:$AD$252,$AE211,I$346))</f>
        <v>11</v>
      </c>
      <c r="J211" s="68" cm="1">
        <f t="array" ref="J211">IF($AE211=0,"",INDEX(MASTER!$D$24:$AD$252,$AE211,J$346))</f>
        <v>9.75</v>
      </c>
      <c r="K211" s="136" cm="1">
        <f t="array" ref="K211">IF($AE211=0,"",INDEX(MASTER!$D$24:$AD$252,$AE211,K$346))</f>
        <v>0</v>
      </c>
      <c r="L211" s="136" cm="1">
        <f t="array" ref="L211">IF($AE211=0,"",INDEX(MASTER!$D$24:$AD$252,$AE211,L$346))</f>
        <v>0</v>
      </c>
      <c r="M211" s="136" cm="1">
        <f t="array" ref="M211">IF($AE211=0,"",INDEX(MASTER!$D$24:$AD$252,$AE211,M$346))</f>
        <v>0.16</v>
      </c>
      <c r="N211" s="136" cm="1">
        <f t="array" ref="N211">IF($AE211=0,"",INDEX(MASTER!$D$24:$AD$252,$AE211,N$346))</f>
        <v>0</v>
      </c>
      <c r="O211" s="20" cm="1">
        <f t="array" ref="O211">IF($AE211=0,"",INDEX(MASTER!$D$24:$AD$252,$AE211,O$346))</f>
        <v>0</v>
      </c>
      <c r="P211" s="20" cm="1">
        <f t="array" ref="P211">IF($AE211=0,"",INDEX(MASTER!$D$24:$AD$252,$AE211,P$346))</f>
        <v>0</v>
      </c>
      <c r="Q211" s="20" cm="1">
        <f t="array" ref="Q211">IF($AE211=0,"",INDEX(MASTER!$D$24:$AD$252,$AE211,Q$346))</f>
        <v>0</v>
      </c>
      <c r="R211" s="20" cm="1">
        <f t="array" ref="R211">IF($AE211=0,"",INDEX(MASTER!$D$24:$AD$252,$AE211,R$346))</f>
        <v>0</v>
      </c>
      <c r="S211" s="20" cm="1">
        <f t="array" ref="S211">IF($AE211=0,"",INDEX(MASTER!$D$24:$AD$252,$AE211,S$346))</f>
        <v>0</v>
      </c>
      <c r="T211" s="20" cm="1">
        <f t="array" ref="T211">IF($AE211=0,"",INDEX(MASTER!$D$24:$AD$252,$AE211,T$346))</f>
        <v>0</v>
      </c>
      <c r="U211" s="20" cm="1">
        <f t="array" ref="U211">IF($AE211=0,"",INDEX(MASTER!$D$24:$AD$252,$AE211,U$346))</f>
        <v>0</v>
      </c>
      <c r="V211" s="20" cm="1">
        <f t="array" ref="V211">IF($AE211=0,"",INDEX(MASTER!$D$24:$AD$252,$AE211,V$346))</f>
        <v>0</v>
      </c>
      <c r="W211" s="20" cm="1">
        <f t="array" ref="W211">IF($AE211=0,"",INDEX(MASTER!$D$24:$AD$252,$AE211,W$346))</f>
        <v>0</v>
      </c>
      <c r="X211" s="20" cm="1">
        <f t="array" ref="X211">IF($AE211=0,"",INDEX(MASTER!$D$24:$AD$252,$AE211,X$346))</f>
        <v>0</v>
      </c>
      <c r="Y211" s="20" cm="1">
        <f t="array" ref="Y211">IF($AE211=0,"",INDEX(MASTER!$D$24:$AD$252,$AE211,Y$346))</f>
        <v>0</v>
      </c>
      <c r="Z211" s="20" cm="1">
        <f t="array" ref="Z211">IF($AE211=0,"",INDEX(MASTER!$D$24:$AD$252,$AE211,Z$346))</f>
        <v>0</v>
      </c>
      <c r="AE211" s="3">
        <v>148</v>
      </c>
    </row>
    <row r="212" spans="1:31" ht="12.75" customHeight="1" x14ac:dyDescent="0.2">
      <c r="A212" s="20" cm="1">
        <f t="array" ref="A212">IF($AE212=0,"",INDEX(MASTER!$D$24:$AD$252,$AE212,A$346))</f>
        <v>348</v>
      </c>
      <c r="B212" s="20" t="str" cm="1">
        <f t="array" ref="B212">IF($AE212=0,"",INDEX(MASTER!$D$24:$AD$252,$AE212,B$346))</f>
        <v>SL-12</v>
      </c>
      <c r="C212" s="20" t="str" cm="1">
        <f t="array" ref="C212">IF($AE212=0,"",INDEX(MASTER!$D$24:$AD$252,$AE212,C$346))</f>
        <v>ALEXIS ROAD</v>
      </c>
      <c r="D212" s="169" cm="1">
        <f t="array" ref="D212">IF($AE212=0,"",INDEX(MASTER!$D$24:$AD$252,$AE212,D$346))</f>
        <v>3400</v>
      </c>
      <c r="E212" s="20" cm="1">
        <f t="array" ref="E212">IF($AE212=0,"",INDEX(MASTER!$D$24:$AD$252,$AE212,E$346))</f>
        <v>0</v>
      </c>
      <c r="F212" s="169" cm="1">
        <f t="array" ref="F212">IF($AE212=0,"",INDEX(MASTER!$D$24:$AD$252,$AE212,F$346))</f>
        <v>0</v>
      </c>
      <c r="G212" s="20" t="str" cm="1">
        <f t="array" ref="G212">IF($AE212=0,"",INDEX(MASTER!$D$24:$AD$252,$AE212,G$346))</f>
        <v>LT/RT</v>
      </c>
      <c r="H212" s="68" t="str" cm="1">
        <f t="array" ref="H212">IF($AE212=0,"",INDEX(MASTER!$D$24:$AD$252,$AE212,H$346))</f>
        <v>02/S&gt;2/04</v>
      </c>
      <c r="I212" s="20" cm="1">
        <f t="array" ref="I212">IF($AE212=0,"",INDEX(MASTER!$D$24:$AD$252,$AE212,I$346))</f>
        <v>0</v>
      </c>
      <c r="J212" s="68" cm="1">
        <f t="array" ref="J212">IF($AE212=0,"",INDEX(MASTER!$D$24:$AD$252,$AE212,J$346))</f>
        <v>0</v>
      </c>
      <c r="K212" s="136" cm="1">
        <f t="array" ref="K212">IF($AE212=0,"",INDEX(MASTER!$D$24:$AD$252,$AE212,K$346))</f>
        <v>0</v>
      </c>
      <c r="L212" s="136" cm="1">
        <f t="array" ref="L212">IF($AE212=0,"",INDEX(MASTER!$D$24:$AD$252,$AE212,L$346))</f>
        <v>0</v>
      </c>
      <c r="M212" s="136" cm="1">
        <f t="array" ref="M212">IF($AE212=0,"",INDEX(MASTER!$D$24:$AD$252,$AE212,M$346))</f>
        <v>0</v>
      </c>
      <c r="N212" s="136" cm="1">
        <f t="array" ref="N212">IF($AE212=0,"",INDEX(MASTER!$D$24:$AD$252,$AE212,N$346))</f>
        <v>0</v>
      </c>
      <c r="O212" s="20" cm="1">
        <f t="array" ref="O212">IF($AE212=0,"",INDEX(MASTER!$D$24:$AD$252,$AE212,O$346))</f>
        <v>0</v>
      </c>
      <c r="P212" s="20" cm="1">
        <f t="array" ref="P212">IF($AE212=0,"",INDEX(MASTER!$D$24:$AD$252,$AE212,P$346))</f>
        <v>67</v>
      </c>
      <c r="Q212" s="20" cm="1">
        <f t="array" ref="Q212">IF($AE212=0,"",INDEX(MASTER!$D$24:$AD$252,$AE212,Q$346))</f>
        <v>0</v>
      </c>
      <c r="R212" s="20" cm="1">
        <f t="array" ref="R212">IF($AE212=0,"",INDEX(MASTER!$D$24:$AD$252,$AE212,R$346))</f>
        <v>0</v>
      </c>
      <c r="S212" s="20" cm="1">
        <f t="array" ref="S212">IF($AE212=0,"",INDEX(MASTER!$D$24:$AD$252,$AE212,S$346))</f>
        <v>0</v>
      </c>
      <c r="T212" s="20" cm="1">
        <f t="array" ref="T212">IF($AE212=0,"",INDEX(MASTER!$D$24:$AD$252,$AE212,T$346))</f>
        <v>0</v>
      </c>
      <c r="U212" s="20" cm="1">
        <f t="array" ref="U212">IF($AE212=0,"",INDEX(MASTER!$D$24:$AD$252,$AE212,U$346))</f>
        <v>0</v>
      </c>
      <c r="V212" s="20" cm="1">
        <f t="array" ref="V212">IF($AE212=0,"",INDEX(MASTER!$D$24:$AD$252,$AE212,V$346))</f>
        <v>0</v>
      </c>
      <c r="W212" s="20" cm="1">
        <f t="array" ref="W212">IF($AE212=0,"",INDEX(MASTER!$D$24:$AD$252,$AE212,W$346))</f>
        <v>0</v>
      </c>
      <c r="X212" s="20" cm="1">
        <f t="array" ref="X212">IF($AE212=0,"",INDEX(MASTER!$D$24:$AD$252,$AE212,X$346))</f>
        <v>0</v>
      </c>
      <c r="Y212" s="20" cm="1">
        <f t="array" ref="Y212">IF($AE212=0,"",INDEX(MASTER!$D$24:$AD$252,$AE212,Y$346))</f>
        <v>0</v>
      </c>
      <c r="Z212" s="20" cm="1">
        <f t="array" ref="Z212">IF($AE212=0,"",INDEX(MASTER!$D$24:$AD$252,$AE212,Z$346))</f>
        <v>0</v>
      </c>
      <c r="AE212" s="3">
        <v>149</v>
      </c>
    </row>
    <row r="213" spans="1:31" ht="12.75" customHeight="1" x14ac:dyDescent="0.2">
      <c r="A213" s="20" cm="1">
        <f t="array" ref="A213">IF($AE213=0,"",INDEX(MASTER!$D$24:$AD$252,$AE213,A$346))</f>
        <v>348</v>
      </c>
      <c r="B213" s="20" t="str" cm="1">
        <f t="array" ref="B213">IF($AE213=0,"",INDEX(MASTER!$D$24:$AD$252,$AE213,B$346))</f>
        <v>A-29</v>
      </c>
      <c r="C213" s="20" t="str" cm="1">
        <f t="array" ref="C213">IF($AE213=0,"",INDEX(MASTER!$D$24:$AD$252,$AE213,C$346))</f>
        <v>ALEXIS ROAD</v>
      </c>
      <c r="D213" s="169" cm="1">
        <f t="array" ref="D213">IF($AE213=0,"",INDEX(MASTER!$D$24:$AD$252,$AE213,D$346))</f>
        <v>3411</v>
      </c>
      <c r="E213" s="20" cm="1">
        <f t="array" ref="E213">IF($AE213=0,"",INDEX(MASTER!$D$24:$AD$252,$AE213,E$346))</f>
        <v>0</v>
      </c>
      <c r="F213" s="169" cm="1">
        <f t="array" ref="F213">IF($AE213=0,"",INDEX(MASTER!$D$24:$AD$252,$AE213,F$346))</f>
        <v>0</v>
      </c>
      <c r="G213" s="20" t="str" cm="1">
        <f t="array" ref="G213">IF($AE213=0,"",INDEX(MASTER!$D$24:$AD$252,$AE213,G$346))</f>
        <v>LT/RT</v>
      </c>
      <c r="H213" s="68" t="str" cm="1">
        <f t="array" ref="H213">IF($AE213=0,"",INDEX(MASTER!$D$24:$AD$252,$AE213,H$346))</f>
        <v>02/S&gt;2/04</v>
      </c>
      <c r="I213" s="20" cm="1">
        <f t="array" ref="I213">IF($AE213=0,"",INDEX(MASTER!$D$24:$AD$252,$AE213,I$346))</f>
        <v>0</v>
      </c>
      <c r="J213" s="68" cm="1">
        <f t="array" ref="J213">IF($AE213=0,"",INDEX(MASTER!$D$24:$AD$252,$AE213,J$346))</f>
        <v>0</v>
      </c>
      <c r="K213" s="136" cm="1">
        <f t="array" ref="K213">IF($AE213=0,"",INDEX(MASTER!$D$24:$AD$252,$AE213,K$346))</f>
        <v>0</v>
      </c>
      <c r="L213" s="136" cm="1">
        <f t="array" ref="L213">IF($AE213=0,"",INDEX(MASTER!$D$24:$AD$252,$AE213,L$346))</f>
        <v>0</v>
      </c>
      <c r="M213" s="136" cm="1">
        <f t="array" ref="M213">IF($AE213=0,"",INDEX(MASTER!$D$24:$AD$252,$AE213,M$346))</f>
        <v>0</v>
      </c>
      <c r="N213" s="136" cm="1">
        <f t="array" ref="N213">IF($AE213=0,"",INDEX(MASTER!$D$24:$AD$252,$AE213,N$346))</f>
        <v>0</v>
      </c>
      <c r="O213" s="20" cm="1">
        <f t="array" ref="O213">IF($AE213=0,"",INDEX(MASTER!$D$24:$AD$252,$AE213,O$346))</f>
        <v>0</v>
      </c>
      <c r="P213" s="20" cm="1">
        <f t="array" ref="P213">IF($AE213=0,"",INDEX(MASTER!$D$24:$AD$252,$AE213,P$346))</f>
        <v>0</v>
      </c>
      <c r="Q213" s="20" cm="1">
        <f t="array" ref="Q213">IF($AE213=0,"",INDEX(MASTER!$D$24:$AD$252,$AE213,Q$346))</f>
        <v>0</v>
      </c>
      <c r="R213" s="20" cm="1">
        <f t="array" ref="R213">IF($AE213=0,"",INDEX(MASTER!$D$24:$AD$252,$AE213,R$346))</f>
        <v>0</v>
      </c>
      <c r="S213" s="20" cm="1">
        <f t="array" ref="S213">IF($AE213=0,"",INDEX(MASTER!$D$24:$AD$252,$AE213,S$346))</f>
        <v>0</v>
      </c>
      <c r="T213" s="20" cm="1">
        <f t="array" ref="T213">IF($AE213=0,"",INDEX(MASTER!$D$24:$AD$252,$AE213,T$346))</f>
        <v>4</v>
      </c>
      <c r="U213" s="20" cm="1">
        <f t="array" ref="U213">IF($AE213=0,"",INDEX(MASTER!$D$24:$AD$252,$AE213,U$346))</f>
        <v>0</v>
      </c>
      <c r="V213" s="20" cm="1">
        <f t="array" ref="V213">IF($AE213=0,"",INDEX(MASTER!$D$24:$AD$252,$AE213,V$346))</f>
        <v>0</v>
      </c>
      <c r="W213" s="20" cm="1">
        <f t="array" ref="W213">IF($AE213=0,"",INDEX(MASTER!$D$24:$AD$252,$AE213,W$346))</f>
        <v>0</v>
      </c>
      <c r="X213" s="20" cm="1">
        <f t="array" ref="X213">IF($AE213=0,"",INDEX(MASTER!$D$24:$AD$252,$AE213,X$346))</f>
        <v>0</v>
      </c>
      <c r="Y213" s="20" cm="1">
        <f t="array" ref="Y213">IF($AE213=0,"",INDEX(MASTER!$D$24:$AD$252,$AE213,Y$346))</f>
        <v>0</v>
      </c>
      <c r="Z213" s="20" cm="1">
        <f t="array" ref="Z213">IF($AE213=0,"",INDEX(MASTER!$D$24:$AD$252,$AE213,Z$346))</f>
        <v>0</v>
      </c>
      <c r="AE213" s="3">
        <v>150</v>
      </c>
    </row>
    <row r="214" spans="1:31" ht="12.75" customHeight="1" x14ac:dyDescent="0.2">
      <c r="A214" s="20" cm="1">
        <f t="array" ref="A214">IF($AE214=0,"",INDEX(MASTER!$D$24:$AD$252,$AE214,A$346))</f>
        <v>348</v>
      </c>
      <c r="B214" s="20" t="str" cm="1">
        <f t="array" ref="B214">IF($AE214=0,"",INDEX(MASTER!$D$24:$AD$252,$AE214,B$346))</f>
        <v>A-30</v>
      </c>
      <c r="C214" s="20" t="str" cm="1">
        <f t="array" ref="C214">IF($AE214=0,"",INDEX(MASTER!$D$24:$AD$252,$AE214,C$346))</f>
        <v>ALEXIS ROAD</v>
      </c>
      <c r="D214" s="169" cm="1">
        <f t="array" ref="D214">IF($AE214=0,"",INDEX(MASTER!$D$24:$AD$252,$AE214,D$346))</f>
        <v>3537</v>
      </c>
      <c r="E214" s="20" cm="1">
        <f t="array" ref="E214">IF($AE214=0,"",INDEX(MASTER!$D$24:$AD$252,$AE214,E$346))</f>
        <v>0</v>
      </c>
      <c r="F214" s="169" cm="1">
        <f t="array" ref="F214">IF($AE214=0,"",INDEX(MASTER!$D$24:$AD$252,$AE214,F$346))</f>
        <v>0</v>
      </c>
      <c r="G214" s="20" t="str" cm="1">
        <f t="array" ref="G214">IF($AE214=0,"",INDEX(MASTER!$D$24:$AD$252,$AE214,G$346))</f>
        <v>LT/RT</v>
      </c>
      <c r="H214" s="68" t="str" cm="1">
        <f t="array" ref="H214">IF($AE214=0,"",INDEX(MASTER!$D$24:$AD$252,$AE214,H$346))</f>
        <v>02/S&gt;2/04</v>
      </c>
      <c r="I214" s="20" cm="1">
        <f t="array" ref="I214">IF($AE214=0,"",INDEX(MASTER!$D$24:$AD$252,$AE214,I$346))</f>
        <v>0</v>
      </c>
      <c r="J214" s="68" cm="1">
        <f t="array" ref="J214">IF($AE214=0,"",INDEX(MASTER!$D$24:$AD$252,$AE214,J$346))</f>
        <v>0</v>
      </c>
      <c r="K214" s="136" cm="1">
        <f t="array" ref="K214">IF($AE214=0,"",INDEX(MASTER!$D$24:$AD$252,$AE214,K$346))</f>
        <v>0</v>
      </c>
      <c r="L214" s="136" cm="1">
        <f t="array" ref="L214">IF($AE214=0,"",INDEX(MASTER!$D$24:$AD$252,$AE214,L$346))</f>
        <v>0</v>
      </c>
      <c r="M214" s="136" cm="1">
        <f t="array" ref="M214">IF($AE214=0,"",INDEX(MASTER!$D$24:$AD$252,$AE214,M$346))</f>
        <v>0</v>
      </c>
      <c r="N214" s="136" cm="1">
        <f t="array" ref="N214">IF($AE214=0,"",INDEX(MASTER!$D$24:$AD$252,$AE214,N$346))</f>
        <v>0</v>
      </c>
      <c r="O214" s="20" cm="1">
        <f t="array" ref="O214">IF($AE214=0,"",INDEX(MASTER!$D$24:$AD$252,$AE214,O$346))</f>
        <v>0</v>
      </c>
      <c r="P214" s="20" cm="1">
        <f t="array" ref="P214">IF($AE214=0,"",INDEX(MASTER!$D$24:$AD$252,$AE214,P$346))</f>
        <v>0</v>
      </c>
      <c r="Q214" s="20" cm="1">
        <f t="array" ref="Q214">IF($AE214=0,"",INDEX(MASTER!$D$24:$AD$252,$AE214,Q$346))</f>
        <v>0</v>
      </c>
      <c r="R214" s="20" cm="1">
        <f t="array" ref="R214">IF($AE214=0,"",INDEX(MASTER!$D$24:$AD$252,$AE214,R$346))</f>
        <v>0</v>
      </c>
      <c r="S214" s="20" cm="1">
        <f t="array" ref="S214">IF($AE214=0,"",INDEX(MASTER!$D$24:$AD$252,$AE214,S$346))</f>
        <v>0</v>
      </c>
      <c r="T214" s="20" cm="1">
        <f t="array" ref="T214">IF($AE214=0,"",INDEX(MASTER!$D$24:$AD$252,$AE214,T$346))</f>
        <v>4</v>
      </c>
      <c r="U214" s="20" cm="1">
        <f t="array" ref="U214">IF($AE214=0,"",INDEX(MASTER!$D$24:$AD$252,$AE214,U$346))</f>
        <v>0</v>
      </c>
      <c r="V214" s="20" cm="1">
        <f t="array" ref="V214">IF($AE214=0,"",INDEX(MASTER!$D$24:$AD$252,$AE214,V$346))</f>
        <v>0</v>
      </c>
      <c r="W214" s="20" cm="1">
        <f t="array" ref="W214">IF($AE214=0,"",INDEX(MASTER!$D$24:$AD$252,$AE214,W$346))</f>
        <v>0</v>
      </c>
      <c r="X214" s="20" cm="1">
        <f t="array" ref="X214">IF($AE214=0,"",INDEX(MASTER!$D$24:$AD$252,$AE214,X$346))</f>
        <v>0</v>
      </c>
      <c r="Y214" s="20" cm="1">
        <f t="array" ref="Y214">IF($AE214=0,"",INDEX(MASTER!$D$24:$AD$252,$AE214,Y$346))</f>
        <v>0</v>
      </c>
      <c r="Z214" s="20" cm="1">
        <f t="array" ref="Z214">IF($AE214=0,"",INDEX(MASTER!$D$24:$AD$252,$AE214,Z$346))</f>
        <v>0</v>
      </c>
      <c r="AE214" s="3">
        <v>151</v>
      </c>
    </row>
    <row r="215" spans="1:31" ht="12.75" customHeight="1" x14ac:dyDescent="0.2">
      <c r="A215" s="20" cm="1">
        <f t="array" ref="A215">IF($AE215=0,"",INDEX(MASTER!$D$24:$AD$252,$AE215,A$346))</f>
        <v>348</v>
      </c>
      <c r="B215" s="20" t="str" cm="1">
        <f t="array" ref="B215">IF($AE215=0,"",INDEX(MASTER!$D$24:$AD$252,$AE215,B$346))</f>
        <v>A-31</v>
      </c>
      <c r="C215" s="20" t="str" cm="1">
        <f t="array" ref="C215">IF($AE215=0,"",INDEX(MASTER!$D$24:$AD$252,$AE215,C$346))</f>
        <v>ALEXIS ROAD</v>
      </c>
      <c r="D215" s="169" cm="1">
        <f t="array" ref="D215">IF($AE215=0,"",INDEX(MASTER!$D$24:$AD$252,$AE215,D$346))</f>
        <v>3645</v>
      </c>
      <c r="E215" s="20" cm="1">
        <f t="array" ref="E215">IF($AE215=0,"",INDEX(MASTER!$D$24:$AD$252,$AE215,E$346))</f>
        <v>0</v>
      </c>
      <c r="F215" s="169" cm="1">
        <f t="array" ref="F215">IF($AE215=0,"",INDEX(MASTER!$D$24:$AD$252,$AE215,F$346))</f>
        <v>0</v>
      </c>
      <c r="G215" s="20" t="str" cm="1">
        <f t="array" ref="G215">IF($AE215=0,"",INDEX(MASTER!$D$24:$AD$252,$AE215,G$346))</f>
        <v>LT/RT</v>
      </c>
      <c r="H215" s="68" t="str" cm="1">
        <f t="array" ref="H215">IF($AE215=0,"",INDEX(MASTER!$D$24:$AD$252,$AE215,H$346))</f>
        <v>02/S&gt;2/04</v>
      </c>
      <c r="I215" s="20" cm="1">
        <f t="array" ref="I215">IF($AE215=0,"",INDEX(MASTER!$D$24:$AD$252,$AE215,I$346))</f>
        <v>0</v>
      </c>
      <c r="J215" s="68" cm="1">
        <f t="array" ref="J215">IF($AE215=0,"",INDEX(MASTER!$D$24:$AD$252,$AE215,J$346))</f>
        <v>0</v>
      </c>
      <c r="K215" s="136" cm="1">
        <f t="array" ref="K215">IF($AE215=0,"",INDEX(MASTER!$D$24:$AD$252,$AE215,K$346))</f>
        <v>0</v>
      </c>
      <c r="L215" s="136" cm="1">
        <f t="array" ref="L215">IF($AE215=0,"",INDEX(MASTER!$D$24:$AD$252,$AE215,L$346))</f>
        <v>0</v>
      </c>
      <c r="M215" s="136" cm="1">
        <f t="array" ref="M215">IF($AE215=0,"",INDEX(MASTER!$D$24:$AD$252,$AE215,M$346))</f>
        <v>0</v>
      </c>
      <c r="N215" s="136" cm="1">
        <f t="array" ref="N215">IF($AE215=0,"",INDEX(MASTER!$D$24:$AD$252,$AE215,N$346))</f>
        <v>0</v>
      </c>
      <c r="O215" s="20" cm="1">
        <f t="array" ref="O215">IF($AE215=0,"",INDEX(MASTER!$D$24:$AD$252,$AE215,O$346))</f>
        <v>0</v>
      </c>
      <c r="P215" s="20" cm="1">
        <f t="array" ref="P215">IF($AE215=0,"",INDEX(MASTER!$D$24:$AD$252,$AE215,P$346))</f>
        <v>0</v>
      </c>
      <c r="Q215" s="20" cm="1">
        <f t="array" ref="Q215">IF($AE215=0,"",INDEX(MASTER!$D$24:$AD$252,$AE215,Q$346))</f>
        <v>0</v>
      </c>
      <c r="R215" s="20" cm="1">
        <f t="array" ref="R215">IF($AE215=0,"",INDEX(MASTER!$D$24:$AD$252,$AE215,R$346))</f>
        <v>0</v>
      </c>
      <c r="S215" s="20" cm="1">
        <f t="array" ref="S215">IF($AE215=0,"",INDEX(MASTER!$D$24:$AD$252,$AE215,S$346))</f>
        <v>0</v>
      </c>
      <c r="T215" s="20" cm="1">
        <f t="array" ref="T215">IF($AE215=0,"",INDEX(MASTER!$D$24:$AD$252,$AE215,T$346))</f>
        <v>3</v>
      </c>
      <c r="U215" s="20" cm="1">
        <f t="array" ref="U215">IF($AE215=0,"",INDEX(MASTER!$D$24:$AD$252,$AE215,U$346))</f>
        <v>0</v>
      </c>
      <c r="V215" s="20" cm="1">
        <f t="array" ref="V215">IF($AE215=0,"",INDEX(MASTER!$D$24:$AD$252,$AE215,V$346))</f>
        <v>0</v>
      </c>
      <c r="W215" s="20" cm="1">
        <f t="array" ref="W215">IF($AE215=0,"",INDEX(MASTER!$D$24:$AD$252,$AE215,W$346))</f>
        <v>0</v>
      </c>
      <c r="X215" s="20" cm="1">
        <f t="array" ref="X215">IF($AE215=0,"",INDEX(MASTER!$D$24:$AD$252,$AE215,X$346))</f>
        <v>0</v>
      </c>
      <c r="Y215" s="20" cm="1">
        <f t="array" ref="Y215">IF($AE215=0,"",INDEX(MASTER!$D$24:$AD$252,$AE215,Y$346))</f>
        <v>0</v>
      </c>
      <c r="Z215" s="20" cm="1">
        <f t="array" ref="Z215">IF($AE215=0,"",INDEX(MASTER!$D$24:$AD$252,$AE215,Z$346))</f>
        <v>0</v>
      </c>
      <c r="AE215" s="3">
        <v>152</v>
      </c>
    </row>
    <row r="216" spans="1:31" ht="12.75" customHeight="1" x14ac:dyDescent="0.2">
      <c r="A216" s="20" cm="1">
        <f t="array" ref="A216">IF($AE216=0,"",INDEX(MASTER!$D$24:$AD$252,$AE216,A$346))</f>
        <v>348</v>
      </c>
      <c r="B216" s="20" t="str" cm="1">
        <f t="array" ref="B216">IF($AE216=0,"",INDEX(MASTER!$D$24:$AD$252,$AE216,B$346))</f>
        <v>A-32</v>
      </c>
      <c r="C216" s="20" t="str" cm="1">
        <f t="array" ref="C216">IF($AE216=0,"",INDEX(MASTER!$D$24:$AD$252,$AE216,C$346))</f>
        <v>ALEXIS ROAD</v>
      </c>
      <c r="D216" s="169" cm="1">
        <f t="array" ref="D216">IF($AE216=0,"",INDEX(MASTER!$D$24:$AD$252,$AE216,D$346))</f>
        <v>3925</v>
      </c>
      <c r="E216" s="20" cm="1">
        <f t="array" ref="E216">IF($AE216=0,"",INDEX(MASTER!$D$24:$AD$252,$AE216,E$346))</f>
        <v>0</v>
      </c>
      <c r="F216" s="169" cm="1">
        <f t="array" ref="F216">IF($AE216=0,"",INDEX(MASTER!$D$24:$AD$252,$AE216,F$346))</f>
        <v>0</v>
      </c>
      <c r="G216" s="20" t="str" cm="1">
        <f t="array" ref="G216">IF($AE216=0,"",INDEX(MASTER!$D$24:$AD$252,$AE216,G$346))</f>
        <v>CL</v>
      </c>
      <c r="H216" s="68" t="str" cm="1">
        <f t="array" ref="H216">IF($AE216=0,"",INDEX(MASTER!$D$24:$AD$252,$AE216,H$346))</f>
        <v>02/S&gt;2/04</v>
      </c>
      <c r="I216" s="20" cm="1">
        <f t="array" ref="I216">IF($AE216=0,"",INDEX(MASTER!$D$24:$AD$252,$AE216,I$346))</f>
        <v>0</v>
      </c>
      <c r="J216" s="68" cm="1">
        <f t="array" ref="J216">IF($AE216=0,"",INDEX(MASTER!$D$24:$AD$252,$AE216,J$346))</f>
        <v>0</v>
      </c>
      <c r="K216" s="136" cm="1">
        <f t="array" ref="K216">IF($AE216=0,"",INDEX(MASTER!$D$24:$AD$252,$AE216,K$346))</f>
        <v>0</v>
      </c>
      <c r="L216" s="136" cm="1">
        <f t="array" ref="L216">IF($AE216=0,"",INDEX(MASTER!$D$24:$AD$252,$AE216,L$346))</f>
        <v>0</v>
      </c>
      <c r="M216" s="136" cm="1">
        <f t="array" ref="M216">IF($AE216=0,"",INDEX(MASTER!$D$24:$AD$252,$AE216,M$346))</f>
        <v>0</v>
      </c>
      <c r="N216" s="136" cm="1">
        <f t="array" ref="N216">IF($AE216=0,"",INDEX(MASTER!$D$24:$AD$252,$AE216,N$346))</f>
        <v>0</v>
      </c>
      <c r="O216" s="20" cm="1">
        <f t="array" ref="O216">IF($AE216=0,"",INDEX(MASTER!$D$24:$AD$252,$AE216,O$346))</f>
        <v>0</v>
      </c>
      <c r="P216" s="20" cm="1">
        <f t="array" ref="P216">IF($AE216=0,"",INDEX(MASTER!$D$24:$AD$252,$AE216,P$346))</f>
        <v>0</v>
      </c>
      <c r="Q216" s="20" cm="1">
        <f t="array" ref="Q216">IF($AE216=0,"",INDEX(MASTER!$D$24:$AD$252,$AE216,Q$346))</f>
        <v>0</v>
      </c>
      <c r="R216" s="20" cm="1">
        <f t="array" ref="R216">IF($AE216=0,"",INDEX(MASTER!$D$24:$AD$252,$AE216,R$346))</f>
        <v>0</v>
      </c>
      <c r="S216" s="20" cm="1">
        <f t="array" ref="S216">IF($AE216=0,"",INDEX(MASTER!$D$24:$AD$252,$AE216,S$346))</f>
        <v>0</v>
      </c>
      <c r="T216" s="20" cm="1">
        <f t="array" ref="T216">IF($AE216=0,"",INDEX(MASTER!$D$24:$AD$252,$AE216,T$346))</f>
        <v>0</v>
      </c>
      <c r="U216" s="20" cm="1">
        <f t="array" ref="U216">IF($AE216=0,"",INDEX(MASTER!$D$24:$AD$252,$AE216,U$346))</f>
        <v>1</v>
      </c>
      <c r="V216" s="20" cm="1">
        <f t="array" ref="V216">IF($AE216=0,"",INDEX(MASTER!$D$24:$AD$252,$AE216,V$346))</f>
        <v>0</v>
      </c>
      <c r="W216" s="20" cm="1">
        <f t="array" ref="W216">IF($AE216=0,"",INDEX(MASTER!$D$24:$AD$252,$AE216,W$346))</f>
        <v>0</v>
      </c>
      <c r="X216" s="20" cm="1">
        <f t="array" ref="X216">IF($AE216=0,"",INDEX(MASTER!$D$24:$AD$252,$AE216,X$346))</f>
        <v>0</v>
      </c>
      <c r="Y216" s="20" cm="1">
        <f t="array" ref="Y216">IF($AE216=0,"",INDEX(MASTER!$D$24:$AD$252,$AE216,Y$346))</f>
        <v>0</v>
      </c>
      <c r="Z216" s="20" cm="1">
        <f t="array" ref="Z216">IF($AE216=0,"",INDEX(MASTER!$D$24:$AD$252,$AE216,Z$346))</f>
        <v>0</v>
      </c>
      <c r="AE216" s="3">
        <v>153</v>
      </c>
    </row>
    <row r="217" spans="1:31" ht="12.75" customHeight="1" x14ac:dyDescent="0.2">
      <c r="A217" s="20" cm="1">
        <f t="array" ref="A217">IF($AE217=0,"",INDEX(MASTER!$D$24:$AD$252,$AE217,A$346))</f>
        <v>348</v>
      </c>
      <c r="B217" s="20" t="str" cm="1">
        <f t="array" ref="B217">IF($AE217=0,"",INDEX(MASTER!$D$24:$AD$252,$AE217,B$346))</f>
        <v>CL-11</v>
      </c>
      <c r="C217" s="20" t="str" cm="1">
        <f t="array" ref="C217">IF($AE217=0,"",INDEX(MASTER!$D$24:$AD$252,$AE217,C$346))</f>
        <v>ACRES ROAD</v>
      </c>
      <c r="D217" s="169" cm="1">
        <f t="array" ref="D217">IF($AE217=0,"",INDEX(MASTER!$D$24:$AD$252,$AE217,D$346))</f>
        <v>6499</v>
      </c>
      <c r="E217" s="20" t="str" cm="1">
        <f t="array" ref="E217">IF($AE217=0,"",INDEX(MASTER!$D$24:$AD$252,$AE217,E$346))</f>
        <v>TO</v>
      </c>
      <c r="F217" s="169" cm="1">
        <f t="array" ref="F217">IF($AE217=0,"",INDEX(MASTER!$D$24:$AD$252,$AE217,F$346))</f>
        <v>6628</v>
      </c>
      <c r="G217" s="20" t="str" cm="1">
        <f t="array" ref="G217">IF($AE217=0,"",INDEX(MASTER!$D$24:$AD$252,$AE217,G$346))</f>
        <v>LT</v>
      </c>
      <c r="H217" s="68" t="str" cm="1">
        <f t="array" ref="H217">IF($AE217=0,"",INDEX(MASTER!$D$24:$AD$252,$AE217,H$346))</f>
        <v>02/S&gt;2/04</v>
      </c>
      <c r="I217" s="20" cm="1">
        <f t="array" ref="I217">IF($AE217=0,"",INDEX(MASTER!$D$24:$AD$252,$AE217,I$346))</f>
        <v>3</v>
      </c>
      <c r="J217" s="68" cm="1">
        <f t="array" ref="J217">IF($AE217=0,"",INDEX(MASTER!$D$24:$AD$252,$AE217,J$346))</f>
        <v>0</v>
      </c>
      <c r="K217" s="136" cm="1">
        <f t="array" ref="K217">IF($AE217=0,"",INDEX(MASTER!$D$24:$AD$252,$AE217,K$346))</f>
        <v>0</v>
      </c>
      <c r="L217" s="136" cm="1">
        <f t="array" ref="L217">IF($AE217=0,"",INDEX(MASTER!$D$24:$AD$252,$AE217,L$346))</f>
        <v>0</v>
      </c>
      <c r="M217" s="136" cm="1">
        <f t="array" ref="M217">IF($AE217=0,"",INDEX(MASTER!$D$24:$AD$252,$AE217,M$346))</f>
        <v>0</v>
      </c>
      <c r="N217" s="136" cm="1">
        <f t="array" ref="N217">IF($AE217=0,"",INDEX(MASTER!$D$24:$AD$252,$AE217,N$346))</f>
        <v>0.02</v>
      </c>
      <c r="O217" s="20" cm="1">
        <f t="array" ref="O217">IF($AE217=0,"",INDEX(MASTER!$D$24:$AD$252,$AE217,O$346))</f>
        <v>0</v>
      </c>
      <c r="P217" s="20" cm="1">
        <f t="array" ref="P217">IF($AE217=0,"",INDEX(MASTER!$D$24:$AD$252,$AE217,P$346))</f>
        <v>0</v>
      </c>
      <c r="Q217" s="20" cm="1">
        <f t="array" ref="Q217">IF($AE217=0,"",INDEX(MASTER!$D$24:$AD$252,$AE217,Q$346))</f>
        <v>0</v>
      </c>
      <c r="R217" s="20" cm="1">
        <f t="array" ref="R217">IF($AE217=0,"",INDEX(MASTER!$D$24:$AD$252,$AE217,R$346))</f>
        <v>0</v>
      </c>
      <c r="S217" s="20" cm="1">
        <f t="array" ref="S217">IF($AE217=0,"",INDEX(MASTER!$D$24:$AD$252,$AE217,S$346))</f>
        <v>0</v>
      </c>
      <c r="T217" s="20" cm="1">
        <f t="array" ref="T217">IF($AE217=0,"",INDEX(MASTER!$D$24:$AD$252,$AE217,T$346))</f>
        <v>0</v>
      </c>
      <c r="U217" s="20" cm="1">
        <f t="array" ref="U217">IF($AE217=0,"",INDEX(MASTER!$D$24:$AD$252,$AE217,U$346))</f>
        <v>0</v>
      </c>
      <c r="V217" s="20" cm="1">
        <f t="array" ref="V217">IF($AE217=0,"",INDEX(MASTER!$D$24:$AD$252,$AE217,V$346))</f>
        <v>0</v>
      </c>
      <c r="W217" s="20" cm="1">
        <f t="array" ref="W217">IF($AE217=0,"",INDEX(MASTER!$D$24:$AD$252,$AE217,W$346))</f>
        <v>0</v>
      </c>
      <c r="X217" s="20" cm="1">
        <f t="array" ref="X217">IF($AE217=0,"",INDEX(MASTER!$D$24:$AD$252,$AE217,X$346))</f>
        <v>0</v>
      </c>
      <c r="Y217" s="20" cm="1">
        <f t="array" ref="Y217">IF($AE217=0,"",INDEX(MASTER!$D$24:$AD$252,$AE217,Y$346))</f>
        <v>0</v>
      </c>
      <c r="Z217" s="20" cm="1">
        <f t="array" ref="Z217">IF($AE217=0,"",INDEX(MASTER!$D$24:$AD$252,$AE217,Z$346))</f>
        <v>0</v>
      </c>
      <c r="AE217" s="3">
        <v>154</v>
      </c>
    </row>
    <row r="218" spans="1:31" ht="12.75" customHeight="1" x14ac:dyDescent="0.2">
      <c r="A218" s="20" cm="1">
        <f t="array" ref="A218">IF($AE218=0,"",INDEX(MASTER!$D$24:$AD$252,$AE218,A$346))</f>
        <v>348</v>
      </c>
      <c r="B218" s="20" t="str" cm="1">
        <f t="array" ref="B218">IF($AE218=0,"",INDEX(MASTER!$D$24:$AD$252,$AE218,B$346))</f>
        <v>CL-12</v>
      </c>
      <c r="C218" s="20" t="str" cm="1">
        <f t="array" ref="C218">IF($AE218=0,"",INDEX(MASTER!$D$24:$AD$252,$AE218,C$346))</f>
        <v>ACRES ROAD</v>
      </c>
      <c r="D218" s="169" cm="1">
        <f t="array" ref="D218">IF($AE218=0,"",INDEX(MASTER!$D$24:$AD$252,$AE218,D$346))</f>
        <v>6499</v>
      </c>
      <c r="E218" s="20" t="str" cm="1">
        <f t="array" ref="E218">IF($AE218=0,"",INDEX(MASTER!$D$24:$AD$252,$AE218,E$346))</f>
        <v>TO</v>
      </c>
      <c r="F218" s="169" cm="1">
        <f t="array" ref="F218">IF($AE218=0,"",INDEX(MASTER!$D$24:$AD$252,$AE218,F$346))</f>
        <v>6628</v>
      </c>
      <c r="G218" s="20" t="str" cm="1">
        <f t="array" ref="G218">IF($AE218=0,"",INDEX(MASTER!$D$24:$AD$252,$AE218,G$346))</f>
        <v>CL</v>
      </c>
      <c r="H218" s="68" t="str" cm="1">
        <f t="array" ref="H218">IF($AE218=0,"",INDEX(MASTER!$D$24:$AD$252,$AE218,H$346))</f>
        <v>02/S&gt;2/04</v>
      </c>
      <c r="I218" s="20" cm="1">
        <f t="array" ref="I218">IF($AE218=0,"",INDEX(MASTER!$D$24:$AD$252,$AE218,I$346))</f>
        <v>3</v>
      </c>
      <c r="J218" s="68" cm="1">
        <f t="array" ref="J218">IF($AE218=0,"",INDEX(MASTER!$D$24:$AD$252,$AE218,J$346))</f>
        <v>0</v>
      </c>
      <c r="K218" s="136" cm="1">
        <f t="array" ref="K218">IF($AE218=0,"",INDEX(MASTER!$D$24:$AD$252,$AE218,K$346))</f>
        <v>0</v>
      </c>
      <c r="L218" s="136" cm="1">
        <f t="array" ref="L218">IF($AE218=0,"",INDEX(MASTER!$D$24:$AD$252,$AE218,L$346))</f>
        <v>0</v>
      </c>
      <c r="M218" s="136" cm="1">
        <f t="array" ref="M218">IF($AE218=0,"",INDEX(MASTER!$D$24:$AD$252,$AE218,M$346))</f>
        <v>0</v>
      </c>
      <c r="N218" s="136" cm="1">
        <f t="array" ref="N218">IF($AE218=0,"",INDEX(MASTER!$D$24:$AD$252,$AE218,N$346))</f>
        <v>0.02</v>
      </c>
      <c r="O218" s="20" cm="1">
        <f t="array" ref="O218">IF($AE218=0,"",INDEX(MASTER!$D$24:$AD$252,$AE218,O$346))</f>
        <v>0</v>
      </c>
      <c r="P218" s="20" cm="1">
        <f t="array" ref="P218">IF($AE218=0,"",INDEX(MASTER!$D$24:$AD$252,$AE218,P$346))</f>
        <v>0</v>
      </c>
      <c r="Q218" s="20" cm="1">
        <f t="array" ref="Q218">IF($AE218=0,"",INDEX(MASTER!$D$24:$AD$252,$AE218,Q$346))</f>
        <v>0</v>
      </c>
      <c r="R218" s="20" cm="1">
        <f t="array" ref="R218">IF($AE218=0,"",INDEX(MASTER!$D$24:$AD$252,$AE218,R$346))</f>
        <v>0</v>
      </c>
      <c r="S218" s="20" cm="1">
        <f t="array" ref="S218">IF($AE218=0,"",INDEX(MASTER!$D$24:$AD$252,$AE218,S$346))</f>
        <v>0</v>
      </c>
      <c r="T218" s="20" cm="1">
        <f t="array" ref="T218">IF($AE218=0,"",INDEX(MASTER!$D$24:$AD$252,$AE218,T$346))</f>
        <v>0</v>
      </c>
      <c r="U218" s="20" cm="1">
        <f t="array" ref="U218">IF($AE218=0,"",INDEX(MASTER!$D$24:$AD$252,$AE218,U$346))</f>
        <v>0</v>
      </c>
      <c r="V218" s="20" cm="1">
        <f t="array" ref="V218">IF($AE218=0,"",INDEX(MASTER!$D$24:$AD$252,$AE218,V$346))</f>
        <v>0</v>
      </c>
      <c r="W218" s="20" cm="1">
        <f t="array" ref="W218">IF($AE218=0,"",INDEX(MASTER!$D$24:$AD$252,$AE218,W$346))</f>
        <v>0</v>
      </c>
      <c r="X218" s="20" cm="1">
        <f t="array" ref="X218">IF($AE218=0,"",INDEX(MASTER!$D$24:$AD$252,$AE218,X$346))</f>
        <v>0</v>
      </c>
      <c r="Y218" s="20" cm="1">
        <f t="array" ref="Y218">IF($AE218=0,"",INDEX(MASTER!$D$24:$AD$252,$AE218,Y$346))</f>
        <v>0</v>
      </c>
      <c r="Z218" s="20" cm="1">
        <f t="array" ref="Z218">IF($AE218=0,"",INDEX(MASTER!$D$24:$AD$252,$AE218,Z$346))</f>
        <v>0</v>
      </c>
      <c r="AE218" s="3">
        <v>155</v>
      </c>
    </row>
    <row r="219" spans="1:31" ht="12.75" customHeight="1" x14ac:dyDescent="0.2">
      <c r="A219" s="20" cm="1">
        <f t="array" ref="A219">IF($AE219=0,"",INDEX(MASTER!$D$24:$AD$252,$AE219,A$346))</f>
        <v>348</v>
      </c>
      <c r="B219" s="20" t="str" cm="1">
        <f t="array" ref="B219">IF($AE219=0,"",INDEX(MASTER!$D$24:$AD$252,$AE219,B$346))</f>
        <v>CVY-2</v>
      </c>
      <c r="C219" s="20" t="str" cm="1">
        <f t="array" ref="C219">IF($AE219=0,"",INDEX(MASTER!$D$24:$AD$252,$AE219,C$346))</f>
        <v>ACRES ROAD</v>
      </c>
      <c r="D219" s="169" cm="1">
        <f t="array" ref="D219">IF($AE219=0,"",INDEX(MASTER!$D$24:$AD$252,$AE219,D$346))</f>
        <v>6499</v>
      </c>
      <c r="E219" s="20" t="str" cm="1">
        <f t="array" ref="E219">IF($AE219=0,"",INDEX(MASTER!$D$24:$AD$252,$AE219,E$346))</f>
        <v>TO</v>
      </c>
      <c r="F219" s="169" cm="1">
        <f t="array" ref="F219">IF($AE219=0,"",INDEX(MASTER!$D$24:$AD$252,$AE219,F$346))</f>
        <v>6628</v>
      </c>
      <c r="G219" s="20" t="str" cm="1">
        <f t="array" ref="G219">IF($AE219=0,"",INDEX(MASTER!$D$24:$AD$252,$AE219,G$346))</f>
        <v>LT</v>
      </c>
      <c r="H219" s="68" t="str" cm="1">
        <f t="array" ref="H219">IF($AE219=0,"",INDEX(MASTER!$D$24:$AD$252,$AE219,H$346))</f>
        <v>02/S&gt;2/04</v>
      </c>
      <c r="I219" s="20" cm="1">
        <f t="array" ref="I219">IF($AE219=0,"",INDEX(MASTER!$D$24:$AD$252,$AE219,I$346))</f>
        <v>0</v>
      </c>
      <c r="J219" s="68" cm="1">
        <f t="array" ref="J219">IF($AE219=0,"",INDEX(MASTER!$D$24:$AD$252,$AE219,J$346))</f>
        <v>0</v>
      </c>
      <c r="K219" s="136" cm="1">
        <f t="array" ref="K219">IF($AE219=0,"",INDEX(MASTER!$D$24:$AD$252,$AE219,K$346))</f>
        <v>0</v>
      </c>
      <c r="L219" s="136" cm="1">
        <f t="array" ref="L219">IF($AE219=0,"",INDEX(MASTER!$D$24:$AD$252,$AE219,L$346))</f>
        <v>0</v>
      </c>
      <c r="M219" s="136" cm="1">
        <f t="array" ref="M219">IF($AE219=0,"",INDEX(MASTER!$D$24:$AD$252,$AE219,M$346))</f>
        <v>0</v>
      </c>
      <c r="N219" s="136" cm="1">
        <f t="array" ref="N219">IF($AE219=0,"",INDEX(MASTER!$D$24:$AD$252,$AE219,N$346))</f>
        <v>0</v>
      </c>
      <c r="O219" s="20" cm="1">
        <f t="array" ref="O219">IF($AE219=0,"",INDEX(MASTER!$D$24:$AD$252,$AE219,O$346))</f>
        <v>0</v>
      </c>
      <c r="P219" s="20" cm="1">
        <f t="array" ref="P219">IF($AE219=0,"",INDEX(MASTER!$D$24:$AD$252,$AE219,P$346))</f>
        <v>0</v>
      </c>
      <c r="Q219" s="20" cm="1">
        <f t="array" ref="Q219">IF($AE219=0,"",INDEX(MASTER!$D$24:$AD$252,$AE219,Q$346))</f>
        <v>0</v>
      </c>
      <c r="R219" s="20" cm="1">
        <f t="array" ref="R219">IF($AE219=0,"",INDEX(MASTER!$D$24:$AD$252,$AE219,R$346))</f>
        <v>0</v>
      </c>
      <c r="S219" s="20" cm="1">
        <f t="array" ref="S219">IF($AE219=0,"",INDEX(MASTER!$D$24:$AD$252,$AE219,S$346))</f>
        <v>124</v>
      </c>
      <c r="T219" s="20" cm="1">
        <f t="array" ref="T219">IF($AE219=0,"",INDEX(MASTER!$D$24:$AD$252,$AE219,T$346))</f>
        <v>0</v>
      </c>
      <c r="U219" s="20" cm="1">
        <f t="array" ref="U219">IF($AE219=0,"",INDEX(MASTER!$D$24:$AD$252,$AE219,U$346))</f>
        <v>0</v>
      </c>
      <c r="V219" s="20" cm="1">
        <f t="array" ref="V219">IF($AE219=0,"",INDEX(MASTER!$D$24:$AD$252,$AE219,V$346))</f>
        <v>0</v>
      </c>
      <c r="W219" s="20" cm="1">
        <f t="array" ref="W219">IF($AE219=0,"",INDEX(MASTER!$D$24:$AD$252,$AE219,W$346))</f>
        <v>0</v>
      </c>
      <c r="X219" s="20" cm="1">
        <f t="array" ref="X219">IF($AE219=0,"",INDEX(MASTER!$D$24:$AD$252,$AE219,X$346))</f>
        <v>0</v>
      </c>
      <c r="Y219" s="20" cm="1">
        <f t="array" ref="Y219">IF($AE219=0,"",INDEX(MASTER!$D$24:$AD$252,$AE219,Y$346))</f>
        <v>0</v>
      </c>
      <c r="Z219" s="20" cm="1">
        <f t="array" ref="Z219">IF($AE219=0,"",INDEX(MASTER!$D$24:$AD$252,$AE219,Z$346))</f>
        <v>0</v>
      </c>
      <c r="AE219" s="3">
        <v>156</v>
      </c>
    </row>
    <row r="220" spans="1:31" ht="12.75" customHeight="1" x14ac:dyDescent="0.2">
      <c r="A220" s="20" cm="1">
        <f t="array" ref="A220">IF($AE220=0,"",INDEX(MASTER!$D$24:$AD$252,$AE220,A$346))</f>
        <v>348</v>
      </c>
      <c r="B220" s="20" t="str" cm="1">
        <f t="array" ref="B220">IF($AE220=0,"",INDEX(MASTER!$D$24:$AD$252,$AE220,B$346))</f>
        <v>ELY-7</v>
      </c>
      <c r="C220" s="20" t="str" cm="1">
        <f t="array" ref="C220">IF($AE220=0,"",INDEX(MASTER!$D$24:$AD$252,$AE220,C$346))</f>
        <v>ACRES ROAD</v>
      </c>
      <c r="D220" s="169" cm="1">
        <f t="array" ref="D220">IF($AE220=0,"",INDEX(MASTER!$D$24:$AD$252,$AE220,D$346))</f>
        <v>6468</v>
      </c>
      <c r="E220" s="20" t="str" cm="1">
        <f t="array" ref="E220">IF($AE220=0,"",INDEX(MASTER!$D$24:$AD$252,$AE220,E$346))</f>
        <v>TO</v>
      </c>
      <c r="F220" s="169" cm="1">
        <f t="array" ref="F220">IF($AE220=0,"",INDEX(MASTER!$D$24:$AD$252,$AE220,F$346))</f>
        <v>6499</v>
      </c>
      <c r="G220" s="20" t="str" cm="1">
        <f t="array" ref="G220">IF($AE220=0,"",INDEX(MASTER!$D$24:$AD$252,$AE220,G$346))</f>
        <v>LT</v>
      </c>
      <c r="H220" s="68" t="str" cm="1">
        <f t="array" ref="H220">IF($AE220=0,"",INDEX(MASTER!$D$24:$AD$252,$AE220,H$346))</f>
        <v>02/S&gt;2/04</v>
      </c>
      <c r="I220" s="20" cm="1">
        <f t="array" ref="I220">IF($AE220=0,"",INDEX(MASTER!$D$24:$AD$252,$AE220,I$346))</f>
        <v>0</v>
      </c>
      <c r="J220" s="68" cm="1">
        <f t="array" ref="J220">IF($AE220=0,"",INDEX(MASTER!$D$24:$AD$252,$AE220,J$346))</f>
        <v>0</v>
      </c>
      <c r="K220" s="136" cm="1">
        <f t="array" ref="K220">IF($AE220=0,"",INDEX(MASTER!$D$24:$AD$252,$AE220,K$346))</f>
        <v>0</v>
      </c>
      <c r="L220" s="136" cm="1">
        <f t="array" ref="L220">IF($AE220=0,"",INDEX(MASTER!$D$24:$AD$252,$AE220,L$346))</f>
        <v>0.01</v>
      </c>
      <c r="M220" s="136" cm="1">
        <f t="array" ref="M220">IF($AE220=0,"",INDEX(MASTER!$D$24:$AD$252,$AE220,M$346))</f>
        <v>0</v>
      </c>
      <c r="N220" s="136" cm="1">
        <f t="array" ref="N220">IF($AE220=0,"",INDEX(MASTER!$D$24:$AD$252,$AE220,N$346))</f>
        <v>0</v>
      </c>
      <c r="O220" s="20" cm="1">
        <f t="array" ref="O220">IF($AE220=0,"",INDEX(MASTER!$D$24:$AD$252,$AE220,O$346))</f>
        <v>0</v>
      </c>
      <c r="P220" s="20" cm="1">
        <f t="array" ref="P220">IF($AE220=0,"",INDEX(MASTER!$D$24:$AD$252,$AE220,P$346))</f>
        <v>0</v>
      </c>
      <c r="Q220" s="20" cm="1">
        <f t="array" ref="Q220">IF($AE220=0,"",INDEX(MASTER!$D$24:$AD$252,$AE220,Q$346))</f>
        <v>0</v>
      </c>
      <c r="R220" s="20" cm="1">
        <f t="array" ref="R220">IF($AE220=0,"",INDEX(MASTER!$D$24:$AD$252,$AE220,R$346))</f>
        <v>0</v>
      </c>
      <c r="S220" s="20" cm="1">
        <f t="array" ref="S220">IF($AE220=0,"",INDEX(MASTER!$D$24:$AD$252,$AE220,S$346))</f>
        <v>0</v>
      </c>
      <c r="T220" s="20" cm="1">
        <f t="array" ref="T220">IF($AE220=0,"",INDEX(MASTER!$D$24:$AD$252,$AE220,T$346))</f>
        <v>0</v>
      </c>
      <c r="U220" s="20" cm="1">
        <f t="array" ref="U220">IF($AE220=0,"",INDEX(MASTER!$D$24:$AD$252,$AE220,U$346))</f>
        <v>0</v>
      </c>
      <c r="V220" s="20" cm="1">
        <f t="array" ref="V220">IF($AE220=0,"",INDEX(MASTER!$D$24:$AD$252,$AE220,V$346))</f>
        <v>0</v>
      </c>
      <c r="W220" s="20" cm="1">
        <f t="array" ref="W220">IF($AE220=0,"",INDEX(MASTER!$D$24:$AD$252,$AE220,W$346))</f>
        <v>0</v>
      </c>
      <c r="X220" s="20" cm="1">
        <f t="array" ref="X220">IF($AE220=0,"",INDEX(MASTER!$D$24:$AD$252,$AE220,X$346))</f>
        <v>0</v>
      </c>
      <c r="Y220" s="20" cm="1">
        <f t="array" ref="Y220">IF($AE220=0,"",INDEX(MASTER!$D$24:$AD$252,$AE220,Y$346))</f>
        <v>0</v>
      </c>
      <c r="Z220" s="20" cm="1">
        <f t="array" ref="Z220">IF($AE220=0,"",INDEX(MASTER!$D$24:$AD$252,$AE220,Z$346))</f>
        <v>0</v>
      </c>
      <c r="AE220" s="3">
        <v>157</v>
      </c>
    </row>
    <row r="221" spans="1:31" ht="12.75" customHeight="1" x14ac:dyDescent="0.2">
      <c r="A221" s="20" cm="1">
        <f t="array" ref="A221">IF($AE221=0,"",INDEX(MASTER!$D$24:$AD$252,$AE221,A$346))</f>
        <v>348</v>
      </c>
      <c r="B221" s="20" t="str" cm="1">
        <f t="array" ref="B221">IF($AE221=0,"",INDEX(MASTER!$D$24:$AD$252,$AE221,B$346))</f>
        <v>ELY-8</v>
      </c>
      <c r="C221" s="20" t="str" cm="1">
        <f t="array" ref="C221">IF($AE221=0,"",INDEX(MASTER!$D$24:$AD$252,$AE221,C$346))</f>
        <v>ACRES ROAD</v>
      </c>
      <c r="D221" s="169" cm="1">
        <f t="array" ref="D221">IF($AE221=0,"",INDEX(MASTER!$D$24:$AD$252,$AE221,D$346))</f>
        <v>6470</v>
      </c>
      <c r="E221" s="20" t="str" cm="1">
        <f t="array" ref="E221">IF($AE221=0,"",INDEX(MASTER!$D$24:$AD$252,$AE221,E$346))</f>
        <v>TO</v>
      </c>
      <c r="F221" s="169" cm="1">
        <f t="array" ref="F221">IF($AE221=0,"",INDEX(MASTER!$D$24:$AD$252,$AE221,F$346))</f>
        <v>6499</v>
      </c>
      <c r="G221" s="20" t="str" cm="1">
        <f t="array" ref="G221">IF($AE221=0,"",INDEX(MASTER!$D$24:$AD$252,$AE221,G$346))</f>
        <v>RT</v>
      </c>
      <c r="H221" s="68" t="str" cm="1">
        <f t="array" ref="H221">IF($AE221=0,"",INDEX(MASTER!$D$24:$AD$252,$AE221,H$346))</f>
        <v>02/S&gt;2/04</v>
      </c>
      <c r="I221" s="20" cm="1">
        <f t="array" ref="I221">IF($AE221=0,"",INDEX(MASTER!$D$24:$AD$252,$AE221,I$346))</f>
        <v>0</v>
      </c>
      <c r="J221" s="68" cm="1">
        <f t="array" ref="J221">IF($AE221=0,"",INDEX(MASTER!$D$24:$AD$252,$AE221,J$346))</f>
        <v>0</v>
      </c>
      <c r="K221" s="136" cm="1">
        <f t="array" ref="K221">IF($AE221=0,"",INDEX(MASTER!$D$24:$AD$252,$AE221,K$346))</f>
        <v>0</v>
      </c>
      <c r="L221" s="136" cm="1">
        <f t="array" ref="L221">IF($AE221=0,"",INDEX(MASTER!$D$24:$AD$252,$AE221,L$346))</f>
        <v>0.01</v>
      </c>
      <c r="M221" s="136" cm="1">
        <f t="array" ref="M221">IF($AE221=0,"",INDEX(MASTER!$D$24:$AD$252,$AE221,M$346))</f>
        <v>0</v>
      </c>
      <c r="N221" s="136" cm="1">
        <f t="array" ref="N221">IF($AE221=0,"",INDEX(MASTER!$D$24:$AD$252,$AE221,N$346))</f>
        <v>0</v>
      </c>
      <c r="O221" s="20" cm="1">
        <f t="array" ref="O221">IF($AE221=0,"",INDEX(MASTER!$D$24:$AD$252,$AE221,O$346))</f>
        <v>0</v>
      </c>
      <c r="P221" s="20" cm="1">
        <f t="array" ref="P221">IF($AE221=0,"",INDEX(MASTER!$D$24:$AD$252,$AE221,P$346))</f>
        <v>0</v>
      </c>
      <c r="Q221" s="20" cm="1">
        <f t="array" ref="Q221">IF($AE221=0,"",INDEX(MASTER!$D$24:$AD$252,$AE221,Q$346))</f>
        <v>0</v>
      </c>
      <c r="R221" s="20" cm="1">
        <f t="array" ref="R221">IF($AE221=0,"",INDEX(MASTER!$D$24:$AD$252,$AE221,R$346))</f>
        <v>0</v>
      </c>
      <c r="S221" s="20" cm="1">
        <f t="array" ref="S221">IF($AE221=0,"",INDEX(MASTER!$D$24:$AD$252,$AE221,S$346))</f>
        <v>0</v>
      </c>
      <c r="T221" s="20" cm="1">
        <f t="array" ref="T221">IF($AE221=0,"",INDEX(MASTER!$D$24:$AD$252,$AE221,T$346))</f>
        <v>0</v>
      </c>
      <c r="U221" s="20" cm="1">
        <f t="array" ref="U221">IF($AE221=0,"",INDEX(MASTER!$D$24:$AD$252,$AE221,U$346))</f>
        <v>0</v>
      </c>
      <c r="V221" s="20" cm="1">
        <f t="array" ref="V221">IF($AE221=0,"",INDEX(MASTER!$D$24:$AD$252,$AE221,V$346))</f>
        <v>0</v>
      </c>
      <c r="W221" s="20" cm="1">
        <f t="array" ref="W221">IF($AE221=0,"",INDEX(MASTER!$D$24:$AD$252,$AE221,W$346))</f>
        <v>0</v>
      </c>
      <c r="X221" s="20" cm="1">
        <f t="array" ref="X221">IF($AE221=0,"",INDEX(MASTER!$D$24:$AD$252,$AE221,X$346))</f>
        <v>0</v>
      </c>
      <c r="Y221" s="20" cm="1">
        <f t="array" ref="Y221">IF($AE221=0,"",INDEX(MASTER!$D$24:$AD$252,$AE221,Y$346))</f>
        <v>0</v>
      </c>
      <c r="Z221" s="20" cm="1">
        <f t="array" ref="Z221">IF($AE221=0,"",INDEX(MASTER!$D$24:$AD$252,$AE221,Z$346))</f>
        <v>0</v>
      </c>
      <c r="AE221" s="3">
        <v>158</v>
      </c>
    </row>
    <row r="222" spans="1:31" ht="12.75" customHeight="1" x14ac:dyDescent="0.2">
      <c r="A222" s="20" cm="1">
        <f t="array" ref="A222">IF($AE222=0,"",INDEX(MASTER!$D$24:$AD$252,$AE222,A$346))</f>
        <v>348</v>
      </c>
      <c r="B222" s="20" t="str" cm="1">
        <f t="array" ref="B222">IF($AE222=0,"",INDEX(MASTER!$D$24:$AD$252,$AE222,B$346))</f>
        <v>SL-13</v>
      </c>
      <c r="C222" s="20" t="str" cm="1">
        <f t="array" ref="C222">IF($AE222=0,"",INDEX(MASTER!$D$24:$AD$252,$AE222,C$346))</f>
        <v>ACRES ROAD</v>
      </c>
      <c r="D222" s="169" cm="1">
        <f t="array" ref="D222">IF($AE222=0,"",INDEX(MASTER!$D$24:$AD$252,$AE222,D$346))</f>
        <v>6486</v>
      </c>
      <c r="E222" s="20" cm="1">
        <f t="array" ref="E222">IF($AE222=0,"",INDEX(MASTER!$D$24:$AD$252,$AE222,E$346))</f>
        <v>0</v>
      </c>
      <c r="F222" s="169" cm="1">
        <f t="array" ref="F222">IF($AE222=0,"",INDEX(MASTER!$D$24:$AD$252,$AE222,F$346))</f>
        <v>0</v>
      </c>
      <c r="G222" s="20" t="str" cm="1">
        <f t="array" ref="G222">IF($AE222=0,"",INDEX(MASTER!$D$24:$AD$252,$AE222,G$346))</f>
        <v>LT</v>
      </c>
      <c r="H222" s="68" t="str" cm="1">
        <f t="array" ref="H222">IF($AE222=0,"",INDEX(MASTER!$D$24:$AD$252,$AE222,H$346))</f>
        <v>02/S&gt;2/04</v>
      </c>
      <c r="I222" s="20" cm="1">
        <f t="array" ref="I222">IF($AE222=0,"",INDEX(MASTER!$D$24:$AD$252,$AE222,I$346))</f>
        <v>0</v>
      </c>
      <c r="J222" s="68" cm="1">
        <f t="array" ref="J222">IF($AE222=0,"",INDEX(MASTER!$D$24:$AD$252,$AE222,J$346))</f>
        <v>0</v>
      </c>
      <c r="K222" s="136" cm="1">
        <f t="array" ref="K222">IF($AE222=0,"",INDEX(MASTER!$D$24:$AD$252,$AE222,K$346))</f>
        <v>0</v>
      </c>
      <c r="L222" s="136" cm="1">
        <f t="array" ref="L222">IF($AE222=0,"",INDEX(MASTER!$D$24:$AD$252,$AE222,L$346))</f>
        <v>0</v>
      </c>
      <c r="M222" s="136" cm="1">
        <f t="array" ref="M222">IF($AE222=0,"",INDEX(MASTER!$D$24:$AD$252,$AE222,M$346))</f>
        <v>0</v>
      </c>
      <c r="N222" s="136" cm="1">
        <f t="array" ref="N222">IF($AE222=0,"",INDEX(MASTER!$D$24:$AD$252,$AE222,N$346))</f>
        <v>0</v>
      </c>
      <c r="O222" s="20" cm="1">
        <f t="array" ref="O222">IF($AE222=0,"",INDEX(MASTER!$D$24:$AD$252,$AE222,O$346))</f>
        <v>0</v>
      </c>
      <c r="P222" s="20" cm="1">
        <f t="array" ref="P222">IF($AE222=0,"",INDEX(MASTER!$D$24:$AD$252,$AE222,P$346))</f>
        <v>11</v>
      </c>
      <c r="Q222" s="20" cm="1">
        <f t="array" ref="Q222">IF($AE222=0,"",INDEX(MASTER!$D$24:$AD$252,$AE222,Q$346))</f>
        <v>0</v>
      </c>
      <c r="R222" s="20" cm="1">
        <f t="array" ref="R222">IF($AE222=0,"",INDEX(MASTER!$D$24:$AD$252,$AE222,R$346))</f>
        <v>0</v>
      </c>
      <c r="S222" s="20" cm="1">
        <f t="array" ref="S222">IF($AE222=0,"",INDEX(MASTER!$D$24:$AD$252,$AE222,S$346))</f>
        <v>0</v>
      </c>
      <c r="T222" s="20" cm="1">
        <f t="array" ref="T222">IF($AE222=0,"",INDEX(MASTER!$D$24:$AD$252,$AE222,T$346))</f>
        <v>0</v>
      </c>
      <c r="U222" s="20" cm="1">
        <f t="array" ref="U222">IF($AE222=0,"",INDEX(MASTER!$D$24:$AD$252,$AE222,U$346))</f>
        <v>0</v>
      </c>
      <c r="V222" s="20" cm="1">
        <f t="array" ref="V222">IF($AE222=0,"",INDEX(MASTER!$D$24:$AD$252,$AE222,V$346))</f>
        <v>0</v>
      </c>
      <c r="W222" s="20" cm="1">
        <f t="array" ref="W222">IF($AE222=0,"",INDEX(MASTER!$D$24:$AD$252,$AE222,W$346))</f>
        <v>0</v>
      </c>
      <c r="X222" s="20" cm="1">
        <f t="array" ref="X222">IF($AE222=0,"",INDEX(MASTER!$D$24:$AD$252,$AE222,X$346))</f>
        <v>0</v>
      </c>
      <c r="Y222" s="20" cm="1">
        <f t="array" ref="Y222">IF($AE222=0,"",INDEX(MASTER!$D$24:$AD$252,$AE222,Y$346))</f>
        <v>0</v>
      </c>
      <c r="Z222" s="20" cm="1">
        <f t="array" ref="Z222">IF($AE222=0,"",INDEX(MASTER!$D$24:$AD$252,$AE222,Z$346))</f>
        <v>0</v>
      </c>
      <c r="AE222" s="3">
        <v>159</v>
      </c>
    </row>
    <row r="223" spans="1:31" ht="12.75" customHeight="1" x14ac:dyDescent="0.2">
      <c r="A223" s="20" cm="1">
        <f t="array" ref="A223">IF($AE223=0,"",INDEX(MASTER!$D$24:$AD$252,$AE223,A$346))</f>
        <v>348</v>
      </c>
      <c r="B223" s="20" t="str" cm="1">
        <f t="array" ref="B223">IF($AE223=0,"",INDEX(MASTER!$D$24:$AD$252,$AE223,B$346))</f>
        <v>A-33</v>
      </c>
      <c r="C223" s="20" t="str" cm="1">
        <f t="array" ref="C223">IF($AE223=0,"",INDEX(MASTER!$D$24:$AD$252,$AE223,C$346))</f>
        <v>ACRES ROAD</v>
      </c>
      <c r="D223" s="169" cm="1">
        <f t="array" ref="D223">IF($AE223=0,"",INDEX(MASTER!$D$24:$AD$252,$AE223,D$346))</f>
        <v>6497</v>
      </c>
      <c r="E223" s="20" cm="1">
        <f t="array" ref="E223">IF($AE223=0,"",INDEX(MASTER!$D$24:$AD$252,$AE223,E$346))</f>
        <v>0</v>
      </c>
      <c r="F223" s="169" cm="1">
        <f t="array" ref="F223">IF($AE223=0,"",INDEX(MASTER!$D$24:$AD$252,$AE223,F$346))</f>
        <v>0</v>
      </c>
      <c r="G223" s="20" t="str" cm="1">
        <f t="array" ref="G223">IF($AE223=0,"",INDEX(MASTER!$D$24:$AD$252,$AE223,G$346))</f>
        <v>LT</v>
      </c>
      <c r="H223" s="68" t="str" cm="1">
        <f t="array" ref="H223">IF($AE223=0,"",INDEX(MASTER!$D$24:$AD$252,$AE223,H$346))</f>
        <v>02/S&gt;2/04</v>
      </c>
      <c r="I223" s="20" cm="1">
        <f t="array" ref="I223">IF($AE223=0,"",INDEX(MASTER!$D$24:$AD$252,$AE223,I$346))</f>
        <v>0</v>
      </c>
      <c r="J223" s="68" cm="1">
        <f t="array" ref="J223">IF($AE223=0,"",INDEX(MASTER!$D$24:$AD$252,$AE223,J$346))</f>
        <v>0</v>
      </c>
      <c r="K223" s="136" cm="1">
        <f t="array" ref="K223">IF($AE223=0,"",INDEX(MASTER!$D$24:$AD$252,$AE223,K$346))</f>
        <v>0</v>
      </c>
      <c r="L223" s="136" cm="1">
        <f t="array" ref="L223">IF($AE223=0,"",INDEX(MASTER!$D$24:$AD$252,$AE223,L$346))</f>
        <v>0</v>
      </c>
      <c r="M223" s="136" cm="1">
        <f t="array" ref="M223">IF($AE223=0,"",INDEX(MASTER!$D$24:$AD$252,$AE223,M$346))</f>
        <v>0</v>
      </c>
      <c r="N223" s="136" cm="1">
        <f t="array" ref="N223">IF($AE223=0,"",INDEX(MASTER!$D$24:$AD$252,$AE223,N$346))</f>
        <v>0</v>
      </c>
      <c r="O223" s="20" cm="1">
        <f t="array" ref="O223">IF($AE223=0,"",INDEX(MASTER!$D$24:$AD$252,$AE223,O$346))</f>
        <v>0</v>
      </c>
      <c r="P223" s="20" cm="1">
        <f t="array" ref="P223">IF($AE223=0,"",INDEX(MASTER!$D$24:$AD$252,$AE223,P$346))</f>
        <v>0</v>
      </c>
      <c r="Q223" s="20" cm="1">
        <f t="array" ref="Q223">IF($AE223=0,"",INDEX(MASTER!$D$24:$AD$252,$AE223,Q$346))</f>
        <v>0</v>
      </c>
      <c r="R223" s="20" cm="1">
        <f t="array" ref="R223">IF($AE223=0,"",INDEX(MASTER!$D$24:$AD$252,$AE223,R$346))</f>
        <v>0</v>
      </c>
      <c r="S223" s="20" cm="1">
        <f t="array" ref="S223">IF($AE223=0,"",INDEX(MASTER!$D$24:$AD$252,$AE223,S$346))</f>
        <v>0</v>
      </c>
      <c r="T223" s="20" cm="1">
        <f t="array" ref="T223">IF($AE223=0,"",INDEX(MASTER!$D$24:$AD$252,$AE223,T$346))</f>
        <v>1</v>
      </c>
      <c r="U223" s="20" cm="1">
        <f t="array" ref="U223">IF($AE223=0,"",INDEX(MASTER!$D$24:$AD$252,$AE223,U$346))</f>
        <v>0</v>
      </c>
      <c r="V223" s="20" cm="1">
        <f t="array" ref="V223">IF($AE223=0,"",INDEX(MASTER!$D$24:$AD$252,$AE223,V$346))</f>
        <v>0</v>
      </c>
      <c r="W223" s="20" cm="1">
        <f t="array" ref="W223">IF($AE223=0,"",INDEX(MASTER!$D$24:$AD$252,$AE223,W$346))</f>
        <v>0</v>
      </c>
      <c r="X223" s="20" cm="1">
        <f t="array" ref="X223">IF($AE223=0,"",INDEX(MASTER!$D$24:$AD$252,$AE223,X$346))</f>
        <v>0</v>
      </c>
      <c r="Y223" s="20" cm="1">
        <f t="array" ref="Y223">IF($AE223=0,"",INDEX(MASTER!$D$24:$AD$252,$AE223,Y$346))</f>
        <v>0</v>
      </c>
      <c r="Z223" s="20" cm="1">
        <f t="array" ref="Z223">IF($AE223=0,"",INDEX(MASTER!$D$24:$AD$252,$AE223,Z$346))</f>
        <v>0</v>
      </c>
      <c r="AE223" s="3">
        <v>160</v>
      </c>
    </row>
    <row r="224" spans="1:31" ht="12.75" customHeight="1" x14ac:dyDescent="0.2">
      <c r="A224" s="20" cm="1">
        <f t="array" ref="A224">IF($AE224=0,"",INDEX(MASTER!$D$24:$AD$252,$AE224,A$346))</f>
        <v>0</v>
      </c>
      <c r="B224" s="20" cm="1">
        <f t="array" ref="B224">IF($AE224=0,"",INDEX(MASTER!$D$24:$AD$252,$AE224,B$346))</f>
        <v>0</v>
      </c>
      <c r="C224" s="20" cm="1">
        <f t="array" ref="C224">IF($AE224=0,"",INDEX(MASTER!$D$24:$AD$252,$AE224,C$346))</f>
        <v>0</v>
      </c>
      <c r="D224" s="169" cm="1">
        <f t="array" ref="D224">IF($AE224=0,"",INDEX(MASTER!$D$24:$AD$252,$AE224,D$346))</f>
        <v>0</v>
      </c>
      <c r="E224" s="20" cm="1">
        <f t="array" ref="E224">IF($AE224=0,"",INDEX(MASTER!$D$24:$AD$252,$AE224,E$346))</f>
        <v>0</v>
      </c>
      <c r="F224" s="169" cm="1">
        <f t="array" ref="F224">IF($AE224=0,"",INDEX(MASTER!$D$24:$AD$252,$AE224,F$346))</f>
        <v>0</v>
      </c>
      <c r="G224" s="20" cm="1">
        <f t="array" ref="G224">IF($AE224=0,"",INDEX(MASTER!$D$24:$AD$252,$AE224,G$346))</f>
        <v>0</v>
      </c>
      <c r="H224" s="68" cm="1">
        <f t="array" ref="H224">IF($AE224=0,"",INDEX(MASTER!$D$24:$AD$252,$AE224,H$346))</f>
        <v>0</v>
      </c>
      <c r="I224" s="20" cm="1">
        <f t="array" ref="I224">IF($AE224=0,"",INDEX(MASTER!$D$24:$AD$252,$AE224,I$346))</f>
        <v>0</v>
      </c>
      <c r="J224" s="68" cm="1">
        <f t="array" ref="J224">IF($AE224=0,"",INDEX(MASTER!$D$24:$AD$252,$AE224,J$346))</f>
        <v>0</v>
      </c>
      <c r="K224" s="136" cm="1">
        <f t="array" ref="K224">IF($AE224=0,"",INDEX(MASTER!$D$24:$AD$252,$AE224,K$346))</f>
        <v>0</v>
      </c>
      <c r="L224" s="136" cm="1">
        <f t="array" ref="L224">IF($AE224=0,"",INDEX(MASTER!$D$24:$AD$252,$AE224,L$346))</f>
        <v>0</v>
      </c>
      <c r="M224" s="136" cm="1">
        <f t="array" ref="M224">IF($AE224=0,"",INDEX(MASTER!$D$24:$AD$252,$AE224,M$346))</f>
        <v>0</v>
      </c>
      <c r="N224" s="136" cm="1">
        <f t="array" ref="N224">IF($AE224=0,"",INDEX(MASTER!$D$24:$AD$252,$AE224,N$346))</f>
        <v>0</v>
      </c>
      <c r="O224" s="20" cm="1">
        <f t="array" ref="O224">IF($AE224=0,"",INDEX(MASTER!$D$24:$AD$252,$AE224,O$346))</f>
        <v>0</v>
      </c>
      <c r="P224" s="20" cm="1">
        <f t="array" ref="P224">IF($AE224=0,"",INDEX(MASTER!$D$24:$AD$252,$AE224,P$346))</f>
        <v>0</v>
      </c>
      <c r="Q224" s="20" cm="1">
        <f t="array" ref="Q224">IF($AE224=0,"",INDEX(MASTER!$D$24:$AD$252,$AE224,Q$346))</f>
        <v>0</v>
      </c>
      <c r="R224" s="20" cm="1">
        <f t="array" ref="R224">IF($AE224=0,"",INDEX(MASTER!$D$24:$AD$252,$AE224,R$346))</f>
        <v>0</v>
      </c>
      <c r="S224" s="20" cm="1">
        <f t="array" ref="S224">IF($AE224=0,"",INDEX(MASTER!$D$24:$AD$252,$AE224,S$346))</f>
        <v>0</v>
      </c>
      <c r="T224" s="20" cm="1">
        <f t="array" ref="T224">IF($AE224=0,"",INDEX(MASTER!$D$24:$AD$252,$AE224,T$346))</f>
        <v>0</v>
      </c>
      <c r="U224" s="20" cm="1">
        <f t="array" ref="U224">IF($AE224=0,"",INDEX(MASTER!$D$24:$AD$252,$AE224,U$346))</f>
        <v>0</v>
      </c>
      <c r="V224" s="20" cm="1">
        <f t="array" ref="V224">IF($AE224=0,"",INDEX(MASTER!$D$24:$AD$252,$AE224,V$346))</f>
        <v>0</v>
      </c>
      <c r="W224" s="20" cm="1">
        <f t="array" ref="W224">IF($AE224=0,"",INDEX(MASTER!$D$24:$AD$252,$AE224,W$346))</f>
        <v>0</v>
      </c>
      <c r="X224" s="20" cm="1">
        <f t="array" ref="X224">IF($AE224=0,"",INDEX(MASTER!$D$24:$AD$252,$AE224,X$346))</f>
        <v>0</v>
      </c>
      <c r="Y224" s="20" cm="1">
        <f t="array" ref="Y224">IF($AE224=0,"",INDEX(MASTER!$D$24:$AD$252,$AE224,Y$346))</f>
        <v>0</v>
      </c>
      <c r="Z224" s="20" cm="1">
        <f t="array" ref="Z224">IF($AE224=0,"",INDEX(MASTER!$D$24:$AD$252,$AE224,Z$346))</f>
        <v>0</v>
      </c>
      <c r="AE224" s="3">
        <v>161</v>
      </c>
    </row>
    <row r="225" spans="1:31" ht="12.75" customHeight="1" x14ac:dyDescent="0.2">
      <c r="A225" s="20" cm="1">
        <f t="array" ref="A225">IF($AE225=0,"",INDEX(MASTER!$D$24:$AD$252,$AE225,A$346))</f>
        <v>349</v>
      </c>
      <c r="B225" s="20" t="str" cm="1">
        <f t="array" ref="B225">IF($AE225=0,"",INDEX(MASTER!$D$24:$AD$252,$AE225,B$346))</f>
        <v>CH-27</v>
      </c>
      <c r="C225" s="20" t="str" cm="1">
        <f t="array" ref="C225">IF($AE225=0,"",INDEX(MASTER!$D$24:$AD$252,$AE225,C$346))</f>
        <v>ALEXIS ROAD</v>
      </c>
      <c r="D225" s="169" cm="1">
        <f t="array" ref="D225">IF($AE225=0,"",INDEX(MASTER!$D$24:$AD$252,$AE225,D$346))</f>
        <v>4575</v>
      </c>
      <c r="E225" s="20" t="str" cm="1">
        <f t="array" ref="E225">IF($AE225=0,"",INDEX(MASTER!$D$24:$AD$252,$AE225,E$346))</f>
        <v>TO</v>
      </c>
      <c r="F225" s="169" cm="1">
        <f t="array" ref="F225">IF($AE225=0,"",INDEX(MASTER!$D$24:$AD$252,$AE225,F$346))</f>
        <v>4700</v>
      </c>
      <c r="G225" s="20" t="str" cm="1">
        <f t="array" ref="G225">IF($AE225=0,"",INDEX(MASTER!$D$24:$AD$252,$AE225,G$346))</f>
        <v>RT</v>
      </c>
      <c r="H225" s="68" t="str" cm="1">
        <f t="array" ref="H225">IF($AE225=0,"",INDEX(MASTER!$D$24:$AD$252,$AE225,H$346))</f>
        <v>02/S&gt;2/04</v>
      </c>
      <c r="I225" s="20" cm="1">
        <f t="array" ref="I225">IF($AE225=0,"",INDEX(MASTER!$D$24:$AD$252,$AE225,I$346))</f>
        <v>3</v>
      </c>
      <c r="J225" s="68" cm="1">
        <f t="array" ref="J225">IF($AE225=0,"",INDEX(MASTER!$D$24:$AD$252,$AE225,J$346))</f>
        <v>0</v>
      </c>
      <c r="K225" s="136" cm="1">
        <f t="array" ref="K225">IF($AE225=0,"",INDEX(MASTER!$D$24:$AD$252,$AE225,K$346))</f>
        <v>0</v>
      </c>
      <c r="L225" s="136" cm="1">
        <f t="array" ref="L225">IF($AE225=0,"",INDEX(MASTER!$D$24:$AD$252,$AE225,L$346))</f>
        <v>0</v>
      </c>
      <c r="M225" s="136" cm="1">
        <f t="array" ref="M225">IF($AE225=0,"",INDEX(MASTER!$D$24:$AD$252,$AE225,M$346))</f>
        <v>0</v>
      </c>
      <c r="N225" s="136" cm="1">
        <f t="array" ref="N225">IF($AE225=0,"",INDEX(MASTER!$D$24:$AD$252,$AE225,N$346))</f>
        <v>0</v>
      </c>
      <c r="O225" s="20" cm="1">
        <f t="array" ref="O225">IF($AE225=0,"",INDEX(MASTER!$D$24:$AD$252,$AE225,O$346))</f>
        <v>125</v>
      </c>
      <c r="P225" s="20" cm="1">
        <f t="array" ref="P225">IF($AE225=0,"",INDEX(MASTER!$D$24:$AD$252,$AE225,P$346))</f>
        <v>0</v>
      </c>
      <c r="Q225" s="20" cm="1">
        <f t="array" ref="Q225">IF($AE225=0,"",INDEX(MASTER!$D$24:$AD$252,$AE225,Q$346))</f>
        <v>0</v>
      </c>
      <c r="R225" s="20" cm="1">
        <f t="array" ref="R225">IF($AE225=0,"",INDEX(MASTER!$D$24:$AD$252,$AE225,R$346))</f>
        <v>0</v>
      </c>
      <c r="S225" s="20" cm="1">
        <f t="array" ref="S225">IF($AE225=0,"",INDEX(MASTER!$D$24:$AD$252,$AE225,S$346))</f>
        <v>0</v>
      </c>
      <c r="T225" s="20" cm="1">
        <f t="array" ref="T225">IF($AE225=0,"",INDEX(MASTER!$D$24:$AD$252,$AE225,T$346))</f>
        <v>0</v>
      </c>
      <c r="U225" s="20" cm="1">
        <f t="array" ref="U225">IF($AE225=0,"",INDEX(MASTER!$D$24:$AD$252,$AE225,U$346))</f>
        <v>0</v>
      </c>
      <c r="V225" s="20" cm="1">
        <f t="array" ref="V225">IF($AE225=0,"",INDEX(MASTER!$D$24:$AD$252,$AE225,V$346))</f>
        <v>0</v>
      </c>
      <c r="W225" s="20" cm="1">
        <f t="array" ref="W225">IF($AE225=0,"",INDEX(MASTER!$D$24:$AD$252,$AE225,W$346))</f>
        <v>0</v>
      </c>
      <c r="X225" s="20" cm="1">
        <f t="array" ref="X225">IF($AE225=0,"",INDEX(MASTER!$D$24:$AD$252,$AE225,X$346))</f>
        <v>0</v>
      </c>
      <c r="Y225" s="20" cm="1">
        <f t="array" ref="Y225">IF($AE225=0,"",INDEX(MASTER!$D$24:$AD$252,$AE225,Y$346))</f>
        <v>0</v>
      </c>
      <c r="Z225" s="20" cm="1">
        <f t="array" ref="Z225">IF($AE225=0,"",INDEX(MASTER!$D$24:$AD$252,$AE225,Z$346))</f>
        <v>0</v>
      </c>
      <c r="AE225" s="3">
        <v>162</v>
      </c>
    </row>
    <row r="226" spans="1:31" ht="12.75" customHeight="1" x14ac:dyDescent="0.2">
      <c r="A226" s="20" cm="1">
        <f t="array" ref="A226">IF($AE226=0,"",INDEX(MASTER!$D$24:$AD$252,$AE226,A$346))</f>
        <v>349</v>
      </c>
      <c r="B226" s="20" t="str" cm="1">
        <f t="array" ref="B226">IF($AE226=0,"",INDEX(MASTER!$D$24:$AD$252,$AE226,B$346))</f>
        <v>SL-14</v>
      </c>
      <c r="C226" s="20" t="str" cm="1">
        <f t="array" ref="C226">IF($AE226=0,"",INDEX(MASTER!$D$24:$AD$252,$AE226,C$346))</f>
        <v>ALEXIS ROAD</v>
      </c>
      <c r="D226" s="169" cm="1">
        <f t="array" ref="D226">IF($AE226=0,"",INDEX(MASTER!$D$24:$AD$252,$AE226,D$346))</f>
        <v>4700</v>
      </c>
      <c r="E226" s="20" cm="1">
        <f t="array" ref="E226">IF($AE226=0,"",INDEX(MASTER!$D$24:$AD$252,$AE226,E$346))</f>
        <v>0</v>
      </c>
      <c r="F226" s="169" cm="1">
        <f t="array" ref="F226">IF($AE226=0,"",INDEX(MASTER!$D$24:$AD$252,$AE226,F$346))</f>
        <v>0</v>
      </c>
      <c r="G226" s="20" t="str" cm="1">
        <f t="array" ref="G226">IF($AE226=0,"",INDEX(MASTER!$D$24:$AD$252,$AE226,G$346))</f>
        <v>LT/RT</v>
      </c>
      <c r="H226" s="68" t="str" cm="1">
        <f t="array" ref="H226">IF($AE226=0,"",INDEX(MASTER!$D$24:$AD$252,$AE226,H$346))</f>
        <v>02/S&gt;2/04</v>
      </c>
      <c r="I226" s="20" cm="1">
        <f t="array" ref="I226">IF($AE226=0,"",INDEX(MASTER!$D$24:$AD$252,$AE226,I$346))</f>
        <v>0</v>
      </c>
      <c r="J226" s="68" cm="1">
        <f t="array" ref="J226">IF($AE226=0,"",INDEX(MASTER!$D$24:$AD$252,$AE226,J$346))</f>
        <v>0</v>
      </c>
      <c r="K226" s="136" cm="1">
        <f t="array" ref="K226">IF($AE226=0,"",INDEX(MASTER!$D$24:$AD$252,$AE226,K$346))</f>
        <v>0</v>
      </c>
      <c r="L226" s="136" cm="1">
        <f t="array" ref="L226">IF($AE226=0,"",INDEX(MASTER!$D$24:$AD$252,$AE226,L$346))</f>
        <v>0</v>
      </c>
      <c r="M226" s="136" cm="1">
        <f t="array" ref="M226">IF($AE226=0,"",INDEX(MASTER!$D$24:$AD$252,$AE226,M$346))</f>
        <v>0</v>
      </c>
      <c r="N226" s="136" cm="1">
        <f t="array" ref="N226">IF($AE226=0,"",INDEX(MASTER!$D$24:$AD$252,$AE226,N$346))</f>
        <v>0</v>
      </c>
      <c r="O226" s="20" cm="1">
        <f t="array" ref="O226">IF($AE226=0,"",INDEX(MASTER!$D$24:$AD$252,$AE226,O$346))</f>
        <v>0</v>
      </c>
      <c r="P226" s="20" cm="1">
        <f t="array" ref="P226">IF($AE226=0,"",INDEX(MASTER!$D$24:$AD$252,$AE226,P$346))</f>
        <v>31</v>
      </c>
      <c r="Q226" s="20" cm="1">
        <f t="array" ref="Q226">IF($AE226=0,"",INDEX(MASTER!$D$24:$AD$252,$AE226,Q$346))</f>
        <v>0</v>
      </c>
      <c r="R226" s="20" cm="1">
        <f t="array" ref="R226">IF($AE226=0,"",INDEX(MASTER!$D$24:$AD$252,$AE226,R$346))</f>
        <v>0</v>
      </c>
      <c r="S226" s="20" cm="1">
        <f t="array" ref="S226">IF($AE226=0,"",INDEX(MASTER!$D$24:$AD$252,$AE226,S$346))</f>
        <v>0</v>
      </c>
      <c r="T226" s="20" cm="1">
        <f t="array" ref="T226">IF($AE226=0,"",INDEX(MASTER!$D$24:$AD$252,$AE226,T$346))</f>
        <v>0</v>
      </c>
      <c r="U226" s="20" cm="1">
        <f t="array" ref="U226">IF($AE226=0,"",INDEX(MASTER!$D$24:$AD$252,$AE226,U$346))</f>
        <v>0</v>
      </c>
      <c r="V226" s="20" cm="1">
        <f t="array" ref="V226">IF($AE226=0,"",INDEX(MASTER!$D$24:$AD$252,$AE226,V$346))</f>
        <v>0</v>
      </c>
      <c r="W226" s="20" cm="1">
        <f t="array" ref="W226">IF($AE226=0,"",INDEX(MASTER!$D$24:$AD$252,$AE226,W$346))</f>
        <v>0</v>
      </c>
      <c r="X226" s="20" cm="1">
        <f t="array" ref="X226">IF($AE226=0,"",INDEX(MASTER!$D$24:$AD$252,$AE226,X$346))</f>
        <v>0</v>
      </c>
      <c r="Y226" s="20" cm="1">
        <f t="array" ref="Y226">IF($AE226=0,"",INDEX(MASTER!$D$24:$AD$252,$AE226,Y$346))</f>
        <v>0</v>
      </c>
      <c r="Z226" s="20" cm="1">
        <f t="array" ref="Z226">IF($AE226=0,"",INDEX(MASTER!$D$24:$AD$252,$AE226,Z$346))</f>
        <v>0</v>
      </c>
      <c r="AE226" s="3">
        <v>163</v>
      </c>
    </row>
    <row r="227" spans="1:31" ht="12.75" customHeight="1" x14ac:dyDescent="0.2">
      <c r="A227" s="20" cm="1">
        <f t="array" ref="A227">IF($AE227=0,"",INDEX(MASTER!$D$24:$AD$252,$AE227,A$346))</f>
        <v>349</v>
      </c>
      <c r="B227" s="20" t="str" cm="1">
        <f t="array" ref="B227">IF($AE227=0,"",INDEX(MASTER!$D$24:$AD$252,$AE227,B$346))</f>
        <v>A-34</v>
      </c>
      <c r="C227" s="20" t="str" cm="1">
        <f t="array" ref="C227">IF($AE227=0,"",INDEX(MASTER!$D$24:$AD$252,$AE227,C$346))</f>
        <v>ALEXIS ROAD</v>
      </c>
      <c r="D227" s="169" cm="1">
        <f t="array" ref="D227">IF($AE227=0,"",INDEX(MASTER!$D$24:$AD$252,$AE227,D$346))</f>
        <v>4460</v>
      </c>
      <c r="E227" s="20" cm="1">
        <f t="array" ref="E227">IF($AE227=0,"",INDEX(MASTER!$D$24:$AD$252,$AE227,E$346))</f>
        <v>0</v>
      </c>
      <c r="F227" s="169" cm="1">
        <f t="array" ref="F227">IF($AE227=0,"",INDEX(MASTER!$D$24:$AD$252,$AE227,F$346))</f>
        <v>0</v>
      </c>
      <c r="G227" s="20" t="str" cm="1">
        <f t="array" ref="G227">IF($AE227=0,"",INDEX(MASTER!$D$24:$AD$252,$AE227,G$346))</f>
        <v>CL</v>
      </c>
      <c r="H227" s="68" t="str" cm="1">
        <f t="array" ref="H227">IF($AE227=0,"",INDEX(MASTER!$D$24:$AD$252,$AE227,H$346))</f>
        <v>02/S&gt;2/04</v>
      </c>
      <c r="I227" s="20" cm="1">
        <f t="array" ref="I227">IF($AE227=0,"",INDEX(MASTER!$D$24:$AD$252,$AE227,I$346))</f>
        <v>0</v>
      </c>
      <c r="J227" s="68" cm="1">
        <f t="array" ref="J227">IF($AE227=0,"",INDEX(MASTER!$D$24:$AD$252,$AE227,J$346))</f>
        <v>0</v>
      </c>
      <c r="K227" s="136" cm="1">
        <f t="array" ref="K227">IF($AE227=0,"",INDEX(MASTER!$D$24:$AD$252,$AE227,K$346))</f>
        <v>0</v>
      </c>
      <c r="L227" s="136" cm="1">
        <f t="array" ref="L227">IF($AE227=0,"",INDEX(MASTER!$D$24:$AD$252,$AE227,L$346))</f>
        <v>0</v>
      </c>
      <c r="M227" s="136" cm="1">
        <f t="array" ref="M227">IF($AE227=0,"",INDEX(MASTER!$D$24:$AD$252,$AE227,M$346))</f>
        <v>0</v>
      </c>
      <c r="N227" s="136" cm="1">
        <f t="array" ref="N227">IF($AE227=0,"",INDEX(MASTER!$D$24:$AD$252,$AE227,N$346))</f>
        <v>0</v>
      </c>
      <c r="O227" s="20" cm="1">
        <f t="array" ref="O227">IF($AE227=0,"",INDEX(MASTER!$D$24:$AD$252,$AE227,O$346))</f>
        <v>0</v>
      </c>
      <c r="P227" s="20" cm="1">
        <f t="array" ref="P227">IF($AE227=0,"",INDEX(MASTER!$D$24:$AD$252,$AE227,P$346))</f>
        <v>0</v>
      </c>
      <c r="Q227" s="20" cm="1">
        <f t="array" ref="Q227">IF($AE227=0,"",INDEX(MASTER!$D$24:$AD$252,$AE227,Q$346))</f>
        <v>0</v>
      </c>
      <c r="R227" s="20" cm="1">
        <f t="array" ref="R227">IF($AE227=0,"",INDEX(MASTER!$D$24:$AD$252,$AE227,R$346))</f>
        <v>0</v>
      </c>
      <c r="S227" s="20" cm="1">
        <f t="array" ref="S227">IF($AE227=0,"",INDEX(MASTER!$D$24:$AD$252,$AE227,S$346))</f>
        <v>0</v>
      </c>
      <c r="T227" s="20" cm="1">
        <f t="array" ref="T227">IF($AE227=0,"",INDEX(MASTER!$D$24:$AD$252,$AE227,T$346))</f>
        <v>0</v>
      </c>
      <c r="U227" s="20" cm="1">
        <f t="array" ref="U227">IF($AE227=0,"",INDEX(MASTER!$D$24:$AD$252,$AE227,U$346))</f>
        <v>1</v>
      </c>
      <c r="V227" s="20" cm="1">
        <f t="array" ref="V227">IF($AE227=0,"",INDEX(MASTER!$D$24:$AD$252,$AE227,V$346))</f>
        <v>0</v>
      </c>
      <c r="W227" s="20" cm="1">
        <f t="array" ref="W227">IF($AE227=0,"",INDEX(MASTER!$D$24:$AD$252,$AE227,W$346))</f>
        <v>0</v>
      </c>
      <c r="X227" s="20" cm="1">
        <f t="array" ref="X227">IF($AE227=0,"",INDEX(MASTER!$D$24:$AD$252,$AE227,X$346))</f>
        <v>0</v>
      </c>
      <c r="Y227" s="20" cm="1">
        <f t="array" ref="Y227">IF($AE227=0,"",INDEX(MASTER!$D$24:$AD$252,$AE227,Y$346))</f>
        <v>0</v>
      </c>
      <c r="Z227" s="20" cm="1">
        <f t="array" ref="Z227">IF($AE227=0,"",INDEX(MASTER!$D$24:$AD$252,$AE227,Z$346))</f>
        <v>0</v>
      </c>
      <c r="AE227" s="3">
        <v>164</v>
      </c>
    </row>
    <row r="228" spans="1:31" ht="12.75" customHeight="1" x14ac:dyDescent="0.2">
      <c r="A228" s="20" cm="1">
        <f t="array" ref="A228">IF($AE228=0,"",INDEX(MASTER!$D$24:$AD$252,$AE228,A$346))</f>
        <v>349</v>
      </c>
      <c r="B228" s="20" t="str" cm="1">
        <f t="array" ref="B228">IF($AE228=0,"",INDEX(MASTER!$D$24:$AD$252,$AE228,B$346))</f>
        <v>A-35</v>
      </c>
      <c r="C228" s="20" t="str" cm="1">
        <f t="array" ref="C228">IF($AE228=0,"",INDEX(MASTER!$D$24:$AD$252,$AE228,C$346))</f>
        <v>ALEXIS ROAD</v>
      </c>
      <c r="D228" s="169" cm="1">
        <f t="array" ref="D228">IF($AE228=0,"",INDEX(MASTER!$D$24:$AD$252,$AE228,D$346))</f>
        <v>4627</v>
      </c>
      <c r="E228" s="20" cm="1">
        <f t="array" ref="E228">IF($AE228=0,"",INDEX(MASTER!$D$24:$AD$252,$AE228,E$346))</f>
        <v>0</v>
      </c>
      <c r="F228" s="169" cm="1">
        <f t="array" ref="F228">IF($AE228=0,"",INDEX(MASTER!$D$24:$AD$252,$AE228,F$346))</f>
        <v>0</v>
      </c>
      <c r="G228" s="20" t="str" cm="1">
        <f t="array" ref="G228">IF($AE228=0,"",INDEX(MASTER!$D$24:$AD$252,$AE228,G$346))</f>
        <v>CL</v>
      </c>
      <c r="H228" s="68" t="str" cm="1">
        <f t="array" ref="H228">IF($AE228=0,"",INDEX(MASTER!$D$24:$AD$252,$AE228,H$346))</f>
        <v>02/S&gt;2/04</v>
      </c>
      <c r="I228" s="20" cm="1">
        <f t="array" ref="I228">IF($AE228=0,"",INDEX(MASTER!$D$24:$AD$252,$AE228,I$346))</f>
        <v>0</v>
      </c>
      <c r="J228" s="68" cm="1">
        <f t="array" ref="J228">IF($AE228=0,"",INDEX(MASTER!$D$24:$AD$252,$AE228,J$346))</f>
        <v>0</v>
      </c>
      <c r="K228" s="136" cm="1">
        <f t="array" ref="K228">IF($AE228=0,"",INDEX(MASTER!$D$24:$AD$252,$AE228,K$346))</f>
        <v>0</v>
      </c>
      <c r="L228" s="136" cm="1">
        <f t="array" ref="L228">IF($AE228=0,"",INDEX(MASTER!$D$24:$AD$252,$AE228,L$346))</f>
        <v>0</v>
      </c>
      <c r="M228" s="136" cm="1">
        <f t="array" ref="M228">IF($AE228=0,"",INDEX(MASTER!$D$24:$AD$252,$AE228,M$346))</f>
        <v>0</v>
      </c>
      <c r="N228" s="136" cm="1">
        <f t="array" ref="N228">IF($AE228=0,"",INDEX(MASTER!$D$24:$AD$252,$AE228,N$346))</f>
        <v>0</v>
      </c>
      <c r="O228" s="20" cm="1">
        <f t="array" ref="O228">IF($AE228=0,"",INDEX(MASTER!$D$24:$AD$252,$AE228,O$346))</f>
        <v>0</v>
      </c>
      <c r="P228" s="20" cm="1">
        <f t="array" ref="P228">IF($AE228=0,"",INDEX(MASTER!$D$24:$AD$252,$AE228,P$346))</f>
        <v>0</v>
      </c>
      <c r="Q228" s="20" cm="1">
        <f t="array" ref="Q228">IF($AE228=0,"",INDEX(MASTER!$D$24:$AD$252,$AE228,Q$346))</f>
        <v>0</v>
      </c>
      <c r="R228" s="20" cm="1">
        <f t="array" ref="R228">IF($AE228=0,"",INDEX(MASTER!$D$24:$AD$252,$AE228,R$346))</f>
        <v>0</v>
      </c>
      <c r="S228" s="20" cm="1">
        <f t="array" ref="S228">IF($AE228=0,"",INDEX(MASTER!$D$24:$AD$252,$AE228,S$346))</f>
        <v>0</v>
      </c>
      <c r="T228" s="20" cm="1">
        <f t="array" ref="T228">IF($AE228=0,"",INDEX(MASTER!$D$24:$AD$252,$AE228,T$346))</f>
        <v>1</v>
      </c>
      <c r="U228" s="20" cm="1">
        <f t="array" ref="U228">IF($AE228=0,"",INDEX(MASTER!$D$24:$AD$252,$AE228,U$346))</f>
        <v>0</v>
      </c>
      <c r="V228" s="20" cm="1">
        <f t="array" ref="V228">IF($AE228=0,"",INDEX(MASTER!$D$24:$AD$252,$AE228,V$346))</f>
        <v>0</v>
      </c>
      <c r="W228" s="20" cm="1">
        <f t="array" ref="W228">IF($AE228=0,"",INDEX(MASTER!$D$24:$AD$252,$AE228,W$346))</f>
        <v>0</v>
      </c>
      <c r="X228" s="20" cm="1">
        <f t="array" ref="X228">IF($AE228=0,"",INDEX(MASTER!$D$24:$AD$252,$AE228,X$346))</f>
        <v>0</v>
      </c>
      <c r="Y228" s="20" cm="1">
        <f t="array" ref="Y228">IF($AE228=0,"",INDEX(MASTER!$D$24:$AD$252,$AE228,Y$346))</f>
        <v>0</v>
      </c>
      <c r="Z228" s="20" cm="1">
        <f t="array" ref="Z228">IF($AE228=0,"",INDEX(MASTER!$D$24:$AD$252,$AE228,Z$346))</f>
        <v>0</v>
      </c>
      <c r="AE228" s="3">
        <v>165</v>
      </c>
    </row>
    <row r="229" spans="1:31" ht="12.75" customHeight="1" x14ac:dyDescent="0.2">
      <c r="A229" s="20" cm="1">
        <f t="array" ref="A229">IF($AE229=0,"",INDEX(MASTER!$D$24:$AD$252,$AE229,A$346))</f>
        <v>349</v>
      </c>
      <c r="B229" s="20" t="str" cm="1">
        <f t="array" ref="B229">IF($AE229=0,"",INDEX(MASTER!$D$24:$AD$252,$AE229,B$346))</f>
        <v>A-36</v>
      </c>
      <c r="C229" s="20" t="str" cm="1">
        <f t="array" ref="C229">IF($AE229=0,"",INDEX(MASTER!$D$24:$AD$252,$AE229,C$346))</f>
        <v>ALEXIS ROAD</v>
      </c>
      <c r="D229" s="169" cm="1">
        <f t="array" ref="D229">IF($AE229=0,"",INDEX(MASTER!$D$24:$AD$252,$AE229,D$346))</f>
        <v>4693</v>
      </c>
      <c r="E229" s="20" cm="1">
        <f t="array" ref="E229">IF($AE229=0,"",INDEX(MASTER!$D$24:$AD$252,$AE229,E$346))</f>
        <v>0</v>
      </c>
      <c r="F229" s="169" cm="1">
        <f t="array" ref="F229">IF($AE229=0,"",INDEX(MASTER!$D$24:$AD$252,$AE229,F$346))</f>
        <v>0</v>
      </c>
      <c r="G229" s="20" t="str" cm="1">
        <f t="array" ref="G229">IF($AE229=0,"",INDEX(MASTER!$D$24:$AD$252,$AE229,G$346))</f>
        <v>CL</v>
      </c>
      <c r="H229" s="68" t="str" cm="1">
        <f t="array" ref="H229">IF($AE229=0,"",INDEX(MASTER!$D$24:$AD$252,$AE229,H$346))</f>
        <v>02/S&gt;2/04</v>
      </c>
      <c r="I229" s="20" cm="1">
        <f t="array" ref="I229">IF($AE229=0,"",INDEX(MASTER!$D$24:$AD$252,$AE229,I$346))</f>
        <v>0</v>
      </c>
      <c r="J229" s="68" cm="1">
        <f t="array" ref="J229">IF($AE229=0,"",INDEX(MASTER!$D$24:$AD$252,$AE229,J$346))</f>
        <v>0</v>
      </c>
      <c r="K229" s="136" cm="1">
        <f t="array" ref="K229">IF($AE229=0,"",INDEX(MASTER!$D$24:$AD$252,$AE229,K$346))</f>
        <v>0</v>
      </c>
      <c r="L229" s="136" cm="1">
        <f t="array" ref="L229">IF($AE229=0,"",INDEX(MASTER!$D$24:$AD$252,$AE229,L$346))</f>
        <v>0</v>
      </c>
      <c r="M229" s="136" cm="1">
        <f t="array" ref="M229">IF($AE229=0,"",INDEX(MASTER!$D$24:$AD$252,$AE229,M$346))</f>
        <v>0</v>
      </c>
      <c r="N229" s="136" cm="1">
        <f t="array" ref="N229">IF($AE229=0,"",INDEX(MASTER!$D$24:$AD$252,$AE229,N$346))</f>
        <v>0</v>
      </c>
      <c r="O229" s="20" cm="1">
        <f t="array" ref="O229">IF($AE229=0,"",INDEX(MASTER!$D$24:$AD$252,$AE229,O$346))</f>
        <v>0</v>
      </c>
      <c r="P229" s="20" cm="1">
        <f t="array" ref="P229">IF($AE229=0,"",INDEX(MASTER!$D$24:$AD$252,$AE229,P$346))</f>
        <v>0</v>
      </c>
      <c r="Q229" s="20" cm="1">
        <f t="array" ref="Q229">IF($AE229=0,"",INDEX(MASTER!$D$24:$AD$252,$AE229,Q$346))</f>
        <v>0</v>
      </c>
      <c r="R229" s="20" cm="1">
        <f t="array" ref="R229">IF($AE229=0,"",INDEX(MASTER!$D$24:$AD$252,$AE229,R$346))</f>
        <v>0</v>
      </c>
      <c r="S229" s="20" cm="1">
        <f t="array" ref="S229">IF($AE229=0,"",INDEX(MASTER!$D$24:$AD$252,$AE229,S$346))</f>
        <v>0</v>
      </c>
      <c r="T229" s="20" cm="1">
        <f t="array" ref="T229">IF($AE229=0,"",INDEX(MASTER!$D$24:$AD$252,$AE229,T$346))</f>
        <v>1</v>
      </c>
      <c r="U229" s="20" cm="1">
        <f t="array" ref="U229">IF($AE229=0,"",INDEX(MASTER!$D$24:$AD$252,$AE229,U$346))</f>
        <v>0</v>
      </c>
      <c r="V229" s="20" cm="1">
        <f t="array" ref="V229">IF($AE229=0,"",INDEX(MASTER!$D$24:$AD$252,$AE229,V$346))</f>
        <v>0</v>
      </c>
      <c r="W229" s="20" cm="1">
        <f t="array" ref="W229">IF($AE229=0,"",INDEX(MASTER!$D$24:$AD$252,$AE229,W$346))</f>
        <v>0</v>
      </c>
      <c r="X229" s="20" cm="1">
        <f t="array" ref="X229">IF($AE229=0,"",INDEX(MASTER!$D$24:$AD$252,$AE229,X$346))</f>
        <v>0</v>
      </c>
      <c r="Y229" s="20" cm="1">
        <f t="array" ref="Y229">IF($AE229=0,"",INDEX(MASTER!$D$24:$AD$252,$AE229,Y$346))</f>
        <v>0</v>
      </c>
      <c r="Z229" s="20" cm="1">
        <f t="array" ref="Z229">IF($AE229=0,"",INDEX(MASTER!$D$24:$AD$252,$AE229,Z$346))</f>
        <v>0</v>
      </c>
      <c r="AE229" s="3">
        <v>166</v>
      </c>
    </row>
    <row r="230" spans="1:31" ht="12.75" customHeight="1" x14ac:dyDescent="0.2">
      <c r="A230" s="20" cm="1">
        <f t="array" ref="A230">IF($AE230=0,"",INDEX(MASTER!$D$24:$AD$252,$AE230,A$346))</f>
        <v>0</v>
      </c>
      <c r="B230" s="20" cm="1">
        <f t="array" ref="B230">IF($AE230=0,"",INDEX(MASTER!$D$24:$AD$252,$AE230,B$346))</f>
        <v>0</v>
      </c>
      <c r="C230" s="20" cm="1">
        <f t="array" ref="C230">IF($AE230=0,"",INDEX(MASTER!$D$24:$AD$252,$AE230,C$346))</f>
        <v>0</v>
      </c>
      <c r="D230" s="169" cm="1">
        <f t="array" ref="D230">IF($AE230=0,"",INDEX(MASTER!$D$24:$AD$252,$AE230,D$346))</f>
        <v>0</v>
      </c>
      <c r="E230" s="20" cm="1">
        <f t="array" ref="E230">IF($AE230=0,"",INDEX(MASTER!$D$24:$AD$252,$AE230,E$346))</f>
        <v>0</v>
      </c>
      <c r="F230" s="169" cm="1">
        <f t="array" ref="F230">IF($AE230=0,"",INDEX(MASTER!$D$24:$AD$252,$AE230,F$346))</f>
        <v>0</v>
      </c>
      <c r="G230" s="20" cm="1">
        <f t="array" ref="G230">IF($AE230=0,"",INDEX(MASTER!$D$24:$AD$252,$AE230,G$346))</f>
        <v>0</v>
      </c>
      <c r="H230" s="68" cm="1">
        <f t="array" ref="H230">IF($AE230=0,"",INDEX(MASTER!$D$24:$AD$252,$AE230,H$346))</f>
        <v>0</v>
      </c>
      <c r="I230" s="20" cm="1">
        <f t="array" ref="I230">IF($AE230=0,"",INDEX(MASTER!$D$24:$AD$252,$AE230,I$346))</f>
        <v>0</v>
      </c>
      <c r="J230" s="68" cm="1">
        <f t="array" ref="J230">IF($AE230=0,"",INDEX(MASTER!$D$24:$AD$252,$AE230,J$346))</f>
        <v>0</v>
      </c>
      <c r="K230" s="136" cm="1">
        <f t="array" ref="K230">IF($AE230=0,"",INDEX(MASTER!$D$24:$AD$252,$AE230,K$346))</f>
        <v>0</v>
      </c>
      <c r="L230" s="136" cm="1">
        <f t="array" ref="L230">IF($AE230=0,"",INDEX(MASTER!$D$24:$AD$252,$AE230,L$346))</f>
        <v>0</v>
      </c>
      <c r="M230" s="136" cm="1">
        <f t="array" ref="M230">IF($AE230=0,"",INDEX(MASTER!$D$24:$AD$252,$AE230,M$346))</f>
        <v>0</v>
      </c>
      <c r="N230" s="136" cm="1">
        <f t="array" ref="N230">IF($AE230=0,"",INDEX(MASTER!$D$24:$AD$252,$AE230,N$346))</f>
        <v>0</v>
      </c>
      <c r="O230" s="20" cm="1">
        <f t="array" ref="O230">IF($AE230=0,"",INDEX(MASTER!$D$24:$AD$252,$AE230,O$346))</f>
        <v>0</v>
      </c>
      <c r="P230" s="20" cm="1">
        <f t="array" ref="P230">IF($AE230=0,"",INDEX(MASTER!$D$24:$AD$252,$AE230,P$346))</f>
        <v>0</v>
      </c>
      <c r="Q230" s="20" cm="1">
        <f t="array" ref="Q230">IF($AE230=0,"",INDEX(MASTER!$D$24:$AD$252,$AE230,Q$346))</f>
        <v>0</v>
      </c>
      <c r="R230" s="20" cm="1">
        <f t="array" ref="R230">IF($AE230=0,"",INDEX(MASTER!$D$24:$AD$252,$AE230,R$346))</f>
        <v>0</v>
      </c>
      <c r="S230" s="20" cm="1">
        <f t="array" ref="S230">IF($AE230=0,"",INDEX(MASTER!$D$24:$AD$252,$AE230,S$346))</f>
        <v>0</v>
      </c>
      <c r="T230" s="20" cm="1">
        <f t="array" ref="T230">IF($AE230=0,"",INDEX(MASTER!$D$24:$AD$252,$AE230,T$346))</f>
        <v>0</v>
      </c>
      <c r="U230" s="20" cm="1">
        <f t="array" ref="U230">IF($AE230=0,"",INDEX(MASTER!$D$24:$AD$252,$AE230,U$346))</f>
        <v>0</v>
      </c>
      <c r="V230" s="20" cm="1">
        <f t="array" ref="V230">IF($AE230=0,"",INDEX(MASTER!$D$24:$AD$252,$AE230,V$346))</f>
        <v>0</v>
      </c>
      <c r="W230" s="20" cm="1">
        <f t="array" ref="W230">IF($AE230=0,"",INDEX(MASTER!$D$24:$AD$252,$AE230,W$346))</f>
        <v>0</v>
      </c>
      <c r="X230" s="20" cm="1">
        <f t="array" ref="X230">IF($AE230=0,"",INDEX(MASTER!$D$24:$AD$252,$AE230,X$346))</f>
        <v>0</v>
      </c>
      <c r="Y230" s="20" cm="1">
        <f t="array" ref="Y230">IF($AE230=0,"",INDEX(MASTER!$D$24:$AD$252,$AE230,Y$346))</f>
        <v>0</v>
      </c>
      <c r="Z230" s="20" cm="1">
        <f t="array" ref="Z230">IF($AE230=0,"",INDEX(MASTER!$D$24:$AD$252,$AE230,Z$346))</f>
        <v>0</v>
      </c>
      <c r="AE230" s="3">
        <v>167</v>
      </c>
    </row>
    <row r="231" spans="1:31" ht="12.75" customHeight="1" x14ac:dyDescent="0.2">
      <c r="A231" s="20" cm="1">
        <f t="array" ref="A231">IF($AE231=0,"",INDEX(MASTER!$D$24:$AD$252,$AE231,A$346))</f>
        <v>350</v>
      </c>
      <c r="B231" s="20" t="str" cm="1">
        <f t="array" ref="B231">IF($AE231=0,"",INDEX(MASTER!$D$24:$AD$252,$AE231,B$346))</f>
        <v>CH-28</v>
      </c>
      <c r="C231" s="20" t="str" cm="1">
        <f t="array" ref="C231">IF($AE231=0,"",INDEX(MASTER!$D$24:$AD$252,$AE231,C$346))</f>
        <v>US 23 / RAMP D</v>
      </c>
      <c r="D231" s="169" cm="1">
        <f t="array" ref="D231">IF($AE231=0,"",INDEX(MASTER!$D$24:$AD$252,$AE231,D$346))</f>
        <v>93750</v>
      </c>
      <c r="E231" s="20" t="str" cm="1">
        <f t="array" ref="E231">IF($AE231=0,"",INDEX(MASTER!$D$24:$AD$252,$AE231,E$346))</f>
        <v>TO</v>
      </c>
      <c r="F231" s="169" cm="1">
        <f t="array" ref="F231">IF($AE231=0,"",INDEX(MASTER!$D$24:$AD$252,$AE231,F$346))</f>
        <v>2650</v>
      </c>
      <c r="G231" s="20" t="str" cm="1">
        <f t="array" ref="G231">IF($AE231=0,"",INDEX(MASTER!$D$24:$AD$252,$AE231,G$346))</f>
        <v>LT</v>
      </c>
      <c r="H231" s="68" t="str" cm="1">
        <f t="array" ref="H231">IF($AE231=0,"",INDEX(MASTER!$D$24:$AD$252,$AE231,H$346))</f>
        <v>01/NHS/21</v>
      </c>
      <c r="I231" s="20" cm="1">
        <f t="array" ref="I231">IF($AE231=0,"",INDEX(MASTER!$D$24:$AD$252,$AE231,I$346))</f>
        <v>19</v>
      </c>
      <c r="J231" s="68" cm="1">
        <f t="array" ref="J231">IF($AE231=0,"",INDEX(MASTER!$D$24:$AD$252,$AE231,J$346))</f>
        <v>0</v>
      </c>
      <c r="K231" s="136" cm="1">
        <f t="array" ref="K231">IF($AE231=0,"",INDEX(MASTER!$D$24:$AD$252,$AE231,K$346))</f>
        <v>0</v>
      </c>
      <c r="L231" s="136" cm="1">
        <f t="array" ref="L231">IF($AE231=0,"",INDEX(MASTER!$D$24:$AD$252,$AE231,L$346))</f>
        <v>0</v>
      </c>
      <c r="M231" s="136" cm="1">
        <f t="array" ref="M231">IF($AE231=0,"",INDEX(MASTER!$D$24:$AD$252,$AE231,M$346))</f>
        <v>0</v>
      </c>
      <c r="N231" s="136" cm="1">
        <f t="array" ref="N231">IF($AE231=0,"",INDEX(MASTER!$D$24:$AD$252,$AE231,N$346))</f>
        <v>0</v>
      </c>
      <c r="O231" s="20" cm="1">
        <f t="array" ref="O231">IF($AE231=0,"",INDEX(MASTER!$D$24:$AD$252,$AE231,O$346))</f>
        <v>0</v>
      </c>
      <c r="P231" s="20" cm="1">
        <f t="array" ref="P231">IF($AE231=0,"",INDEX(MASTER!$D$24:$AD$252,$AE231,P$346))</f>
        <v>0</v>
      </c>
      <c r="Q231" s="20" cm="1">
        <f t="array" ref="Q231">IF($AE231=0,"",INDEX(MASTER!$D$24:$AD$252,$AE231,Q$346))</f>
        <v>0</v>
      </c>
      <c r="R231" s="20" cm="1">
        <f t="array" ref="R231">IF($AE231=0,"",INDEX(MASTER!$D$24:$AD$252,$AE231,R$346))</f>
        <v>0</v>
      </c>
      <c r="S231" s="20" cm="1">
        <f t="array" ref="S231">IF($AE231=0,"",INDEX(MASTER!$D$24:$AD$252,$AE231,S$346))</f>
        <v>0</v>
      </c>
      <c r="T231" s="20" cm="1">
        <f t="array" ref="T231">IF($AE231=0,"",INDEX(MASTER!$D$24:$AD$252,$AE231,T$346))</f>
        <v>0</v>
      </c>
      <c r="U231" s="20" cm="1">
        <f t="array" ref="U231">IF($AE231=0,"",INDEX(MASTER!$D$24:$AD$252,$AE231,U$346))</f>
        <v>0</v>
      </c>
      <c r="V231" s="20" cm="1">
        <f t="array" ref="V231">IF($AE231=0,"",INDEX(MASTER!$D$24:$AD$252,$AE231,V$346))</f>
        <v>0</v>
      </c>
      <c r="W231" s="20" cm="1">
        <f t="array" ref="W231">IF($AE231=0,"",INDEX(MASTER!$D$24:$AD$252,$AE231,W$346))</f>
        <v>0</v>
      </c>
      <c r="X231" s="20" cm="1">
        <f t="array" ref="X231">IF($AE231=0,"",INDEX(MASTER!$D$24:$AD$252,$AE231,X$346))</f>
        <v>0</v>
      </c>
      <c r="Y231" s="20" cm="1">
        <f t="array" ref="Y231">IF($AE231=0,"",INDEX(MASTER!$D$24:$AD$252,$AE231,Y$346))</f>
        <v>0</v>
      </c>
      <c r="Z231" s="20" cm="1">
        <f t="array" ref="Z231">IF($AE231=0,"",INDEX(MASTER!$D$24:$AD$252,$AE231,Z$346))</f>
        <v>0</v>
      </c>
      <c r="AE231" s="3">
        <v>168</v>
      </c>
    </row>
    <row r="232" spans="1:31" ht="12.75" customHeight="1" x14ac:dyDescent="0.2">
      <c r="A232" s="20" cm="1">
        <f t="array" ref="A232">IF($AE232=0,"",INDEX(MASTER!$D$24:$AD$252,$AE232,A$346))</f>
        <v>350</v>
      </c>
      <c r="B232" s="20" t="str" cm="1">
        <f t="array" ref="B232">IF($AE232=0,"",INDEX(MASTER!$D$24:$AD$252,$AE232,B$346))</f>
        <v>CH-29</v>
      </c>
      <c r="C232" s="20" t="str" cm="1">
        <f t="array" ref="C232">IF($AE232=0,"",INDEX(MASTER!$D$24:$AD$252,$AE232,C$346))</f>
        <v>US 23</v>
      </c>
      <c r="D232" s="169" cm="1">
        <f t="array" ref="D232">IF($AE232=0,"",INDEX(MASTER!$D$24:$AD$252,$AE232,D$346))</f>
        <v>93750</v>
      </c>
      <c r="E232" s="20" t="str" cm="1">
        <f t="array" ref="E232">IF($AE232=0,"",INDEX(MASTER!$D$24:$AD$252,$AE232,E$346))</f>
        <v>TO</v>
      </c>
      <c r="F232" s="169" cm="1">
        <f t="array" ref="F232">IF($AE232=0,"",INDEX(MASTER!$D$24:$AD$252,$AE232,F$346))</f>
        <v>94538</v>
      </c>
      <c r="G232" s="20" t="str" cm="1">
        <f t="array" ref="G232">IF($AE232=0,"",INDEX(MASTER!$D$24:$AD$252,$AE232,G$346))</f>
        <v>LT</v>
      </c>
      <c r="H232" s="68" t="str" cm="1">
        <f t="array" ref="H232">IF($AE232=0,"",INDEX(MASTER!$D$24:$AD$252,$AE232,H$346))</f>
        <v>01/NHS/21</v>
      </c>
      <c r="I232" s="20" cm="1">
        <f t="array" ref="I232">IF($AE232=0,"",INDEX(MASTER!$D$24:$AD$252,$AE232,I$346))</f>
        <v>19</v>
      </c>
      <c r="J232" s="68" cm="1">
        <f t="array" ref="J232">IF($AE232=0,"",INDEX(MASTER!$D$24:$AD$252,$AE232,J$346))</f>
        <v>0</v>
      </c>
      <c r="K232" s="136" cm="1">
        <f t="array" ref="K232">IF($AE232=0,"",INDEX(MASTER!$D$24:$AD$252,$AE232,K$346))</f>
        <v>0</v>
      </c>
      <c r="L232" s="136" cm="1">
        <f t="array" ref="L232">IF($AE232=0,"",INDEX(MASTER!$D$24:$AD$252,$AE232,L$346))</f>
        <v>0</v>
      </c>
      <c r="M232" s="136" cm="1">
        <f t="array" ref="M232">IF($AE232=0,"",INDEX(MASTER!$D$24:$AD$252,$AE232,M$346))</f>
        <v>0</v>
      </c>
      <c r="N232" s="136" cm="1">
        <f t="array" ref="N232">IF($AE232=0,"",INDEX(MASTER!$D$24:$AD$252,$AE232,N$346))</f>
        <v>0</v>
      </c>
      <c r="O232" s="20" cm="1">
        <f t="array" ref="O232">IF($AE232=0,"",INDEX(MASTER!$D$24:$AD$252,$AE232,O$346))</f>
        <v>0</v>
      </c>
      <c r="P232" s="20" cm="1">
        <f t="array" ref="P232">IF($AE232=0,"",INDEX(MASTER!$D$24:$AD$252,$AE232,P$346))</f>
        <v>0</v>
      </c>
      <c r="Q232" s="20" cm="1">
        <f t="array" ref="Q232">IF($AE232=0,"",INDEX(MASTER!$D$24:$AD$252,$AE232,Q$346))</f>
        <v>0</v>
      </c>
      <c r="R232" s="20" cm="1">
        <f t="array" ref="R232">IF($AE232=0,"",INDEX(MASTER!$D$24:$AD$252,$AE232,R$346))</f>
        <v>0</v>
      </c>
      <c r="S232" s="20" cm="1">
        <f t="array" ref="S232">IF($AE232=0,"",INDEX(MASTER!$D$24:$AD$252,$AE232,S$346))</f>
        <v>0</v>
      </c>
      <c r="T232" s="20" cm="1">
        <f t="array" ref="T232">IF($AE232=0,"",INDEX(MASTER!$D$24:$AD$252,$AE232,T$346))</f>
        <v>0</v>
      </c>
      <c r="U232" s="20" cm="1">
        <f t="array" ref="U232">IF($AE232=0,"",INDEX(MASTER!$D$24:$AD$252,$AE232,U$346))</f>
        <v>0</v>
      </c>
      <c r="V232" s="20" cm="1">
        <f t="array" ref="V232">IF($AE232=0,"",INDEX(MASTER!$D$24:$AD$252,$AE232,V$346))</f>
        <v>0</v>
      </c>
      <c r="W232" s="20" cm="1">
        <f t="array" ref="W232">IF($AE232=0,"",INDEX(MASTER!$D$24:$AD$252,$AE232,W$346))</f>
        <v>0</v>
      </c>
      <c r="X232" s="20" cm="1">
        <f t="array" ref="X232">IF($AE232=0,"",INDEX(MASTER!$D$24:$AD$252,$AE232,X$346))</f>
        <v>0</v>
      </c>
      <c r="Y232" s="20" cm="1">
        <f t="array" ref="Y232">IF($AE232=0,"",INDEX(MASTER!$D$24:$AD$252,$AE232,Y$346))</f>
        <v>0</v>
      </c>
      <c r="Z232" s="20" cm="1">
        <f t="array" ref="Z232">IF($AE232=0,"",INDEX(MASTER!$D$24:$AD$252,$AE232,Z$346))</f>
        <v>0</v>
      </c>
      <c r="AE232" s="3">
        <v>169</v>
      </c>
    </row>
    <row r="233" spans="1:31" ht="12.75" customHeight="1" x14ac:dyDescent="0.2">
      <c r="A233" s="20" cm="1">
        <f t="array" ref="A233">IF($AE233=0,"",INDEX(MASTER!$D$24:$AD$252,$AE233,A$346))</f>
        <v>350</v>
      </c>
      <c r="B233" s="20" t="str" cm="1">
        <f t="array" ref="B233">IF($AE233=0,"",INDEX(MASTER!$D$24:$AD$252,$AE233,B$346))</f>
        <v>CH-30</v>
      </c>
      <c r="C233" s="20" t="str" cm="1">
        <f t="array" ref="C233">IF($AE233=0,"",INDEX(MASTER!$D$24:$AD$252,$AE233,C$346))</f>
        <v>US 23</v>
      </c>
      <c r="D233" s="169" cm="1">
        <f t="array" ref="D233">IF($AE233=0,"",INDEX(MASTER!$D$24:$AD$252,$AE233,D$346))</f>
        <v>94230</v>
      </c>
      <c r="E233" s="20" t="str" cm="1">
        <f t="array" ref="E233">IF($AE233=0,"",INDEX(MASTER!$D$24:$AD$252,$AE233,E$346))</f>
        <v>TO</v>
      </c>
      <c r="F233" s="169" cm="1">
        <f t="array" ref="F233">IF($AE233=0,"",INDEX(MASTER!$D$24:$AD$252,$AE233,F$346))</f>
        <v>94624</v>
      </c>
      <c r="G233" s="20" t="str" cm="1">
        <f t="array" ref="G233">IF($AE233=0,"",INDEX(MASTER!$D$24:$AD$252,$AE233,G$346))</f>
        <v>RT</v>
      </c>
      <c r="H233" s="68" t="str" cm="1">
        <f t="array" ref="H233">IF($AE233=0,"",INDEX(MASTER!$D$24:$AD$252,$AE233,H$346))</f>
        <v>01/NHS/21</v>
      </c>
      <c r="I233" s="20" cm="1">
        <f t="array" ref="I233">IF($AE233=0,"",INDEX(MASTER!$D$24:$AD$252,$AE233,I$346))</f>
        <v>10</v>
      </c>
      <c r="J233" s="68" cm="1">
        <f t="array" ref="J233">IF($AE233=0,"",INDEX(MASTER!$D$24:$AD$252,$AE233,J$346))</f>
        <v>0</v>
      </c>
      <c r="K233" s="136" cm="1">
        <f t="array" ref="K233">IF($AE233=0,"",INDEX(MASTER!$D$24:$AD$252,$AE233,K$346))</f>
        <v>0</v>
      </c>
      <c r="L233" s="136" cm="1">
        <f t="array" ref="L233">IF($AE233=0,"",INDEX(MASTER!$D$24:$AD$252,$AE233,L$346))</f>
        <v>0</v>
      </c>
      <c r="M233" s="136" cm="1">
        <f t="array" ref="M233">IF($AE233=0,"",INDEX(MASTER!$D$24:$AD$252,$AE233,M$346))</f>
        <v>0</v>
      </c>
      <c r="N233" s="136" cm="1">
        <f t="array" ref="N233">IF($AE233=0,"",INDEX(MASTER!$D$24:$AD$252,$AE233,N$346))</f>
        <v>0</v>
      </c>
      <c r="O233" s="20" cm="1">
        <f t="array" ref="O233">IF($AE233=0,"",INDEX(MASTER!$D$24:$AD$252,$AE233,O$346))</f>
        <v>0</v>
      </c>
      <c r="P233" s="20" cm="1">
        <f t="array" ref="P233">IF($AE233=0,"",INDEX(MASTER!$D$24:$AD$252,$AE233,P$346))</f>
        <v>0</v>
      </c>
      <c r="Q233" s="20" cm="1">
        <f t="array" ref="Q233">IF($AE233=0,"",INDEX(MASTER!$D$24:$AD$252,$AE233,Q$346))</f>
        <v>0</v>
      </c>
      <c r="R233" s="20" cm="1">
        <f t="array" ref="R233">IF($AE233=0,"",INDEX(MASTER!$D$24:$AD$252,$AE233,R$346))</f>
        <v>0</v>
      </c>
      <c r="S233" s="20" cm="1">
        <f t="array" ref="S233">IF($AE233=0,"",INDEX(MASTER!$D$24:$AD$252,$AE233,S$346))</f>
        <v>0</v>
      </c>
      <c r="T233" s="20" cm="1">
        <f t="array" ref="T233">IF($AE233=0,"",INDEX(MASTER!$D$24:$AD$252,$AE233,T$346))</f>
        <v>0</v>
      </c>
      <c r="U233" s="20" cm="1">
        <f t="array" ref="U233">IF($AE233=0,"",INDEX(MASTER!$D$24:$AD$252,$AE233,U$346))</f>
        <v>0</v>
      </c>
      <c r="V233" s="20" cm="1">
        <f t="array" ref="V233">IF($AE233=0,"",INDEX(MASTER!$D$24:$AD$252,$AE233,V$346))</f>
        <v>0</v>
      </c>
      <c r="W233" s="20" cm="1">
        <f t="array" ref="W233">IF($AE233=0,"",INDEX(MASTER!$D$24:$AD$252,$AE233,W$346))</f>
        <v>0</v>
      </c>
      <c r="X233" s="20" cm="1">
        <f t="array" ref="X233">IF($AE233=0,"",INDEX(MASTER!$D$24:$AD$252,$AE233,X$346))</f>
        <v>0</v>
      </c>
      <c r="Y233" s="20" cm="1">
        <f t="array" ref="Y233">IF($AE233=0,"",INDEX(MASTER!$D$24:$AD$252,$AE233,Y$346))</f>
        <v>0</v>
      </c>
      <c r="Z233" s="20" cm="1">
        <f t="array" ref="Z233">IF($AE233=0,"",INDEX(MASTER!$D$24:$AD$252,$AE233,Z$346))</f>
        <v>0</v>
      </c>
      <c r="AE233" s="3">
        <v>170</v>
      </c>
    </row>
    <row r="234" spans="1:31" ht="12.75" customHeight="1" x14ac:dyDescent="0.2">
      <c r="A234" s="20" cm="1">
        <f t="array" ref="A234">IF($AE234=0,"",INDEX(MASTER!$D$24:$AD$252,$AE234,A$346))</f>
        <v>350</v>
      </c>
      <c r="B234" s="20" t="str" cm="1">
        <f t="array" ref="B234">IF($AE234=0,"",INDEX(MASTER!$D$24:$AD$252,$AE234,B$346))</f>
        <v>CH-31</v>
      </c>
      <c r="C234" s="20" t="str" cm="1">
        <f t="array" ref="C234">IF($AE234=0,"",INDEX(MASTER!$D$24:$AD$252,$AE234,C$346))</f>
        <v>RAMP A</v>
      </c>
      <c r="D234" s="169" cm="1">
        <f t="array" ref="D234">IF($AE234=0,"",INDEX(MASTER!$D$24:$AD$252,$AE234,D$346))</f>
        <v>3775</v>
      </c>
      <c r="E234" s="20" t="str" cm="1">
        <f t="array" ref="E234">IF($AE234=0,"",INDEX(MASTER!$D$24:$AD$252,$AE234,E$346))</f>
        <v>TO</v>
      </c>
      <c r="F234" s="169" cm="1">
        <f t="array" ref="F234">IF($AE234=0,"",INDEX(MASTER!$D$24:$AD$252,$AE234,F$346))</f>
        <v>3379</v>
      </c>
      <c r="G234" s="20" t="str" cm="1">
        <f t="array" ref="G234">IF($AE234=0,"",INDEX(MASTER!$D$24:$AD$252,$AE234,G$346))</f>
        <v>RT</v>
      </c>
      <c r="H234" s="68" t="str" cm="1">
        <f t="array" ref="H234">IF($AE234=0,"",INDEX(MASTER!$D$24:$AD$252,$AE234,H$346))</f>
        <v>01/NHS/21</v>
      </c>
      <c r="I234" s="20" cm="1">
        <f t="array" ref="I234">IF($AE234=0,"",INDEX(MASTER!$D$24:$AD$252,$AE234,I$346))</f>
        <v>10</v>
      </c>
      <c r="J234" s="68" cm="1">
        <f t="array" ref="J234">IF($AE234=0,"",INDEX(MASTER!$D$24:$AD$252,$AE234,J$346))</f>
        <v>0</v>
      </c>
      <c r="K234" s="136" cm="1">
        <f t="array" ref="K234">IF($AE234=0,"",INDEX(MASTER!$D$24:$AD$252,$AE234,K$346))</f>
        <v>0</v>
      </c>
      <c r="L234" s="136" cm="1">
        <f t="array" ref="L234">IF($AE234=0,"",INDEX(MASTER!$D$24:$AD$252,$AE234,L$346))</f>
        <v>0</v>
      </c>
      <c r="M234" s="136" cm="1">
        <f t="array" ref="M234">IF($AE234=0,"",INDEX(MASTER!$D$24:$AD$252,$AE234,M$346))</f>
        <v>0</v>
      </c>
      <c r="N234" s="136" cm="1">
        <f t="array" ref="N234">IF($AE234=0,"",INDEX(MASTER!$D$24:$AD$252,$AE234,N$346))</f>
        <v>0</v>
      </c>
      <c r="O234" s="20" cm="1">
        <f t="array" ref="O234">IF($AE234=0,"",INDEX(MASTER!$D$24:$AD$252,$AE234,O$346))</f>
        <v>0</v>
      </c>
      <c r="P234" s="20" cm="1">
        <f t="array" ref="P234">IF($AE234=0,"",INDEX(MASTER!$D$24:$AD$252,$AE234,P$346))</f>
        <v>0</v>
      </c>
      <c r="Q234" s="20" cm="1">
        <f t="array" ref="Q234">IF($AE234=0,"",INDEX(MASTER!$D$24:$AD$252,$AE234,Q$346))</f>
        <v>0</v>
      </c>
      <c r="R234" s="20" cm="1">
        <f t="array" ref="R234">IF($AE234=0,"",INDEX(MASTER!$D$24:$AD$252,$AE234,R$346))</f>
        <v>0</v>
      </c>
      <c r="S234" s="20" cm="1">
        <f t="array" ref="S234">IF($AE234=0,"",INDEX(MASTER!$D$24:$AD$252,$AE234,S$346))</f>
        <v>0</v>
      </c>
      <c r="T234" s="20" cm="1">
        <f t="array" ref="T234">IF($AE234=0,"",INDEX(MASTER!$D$24:$AD$252,$AE234,T$346))</f>
        <v>0</v>
      </c>
      <c r="U234" s="20" cm="1">
        <f t="array" ref="U234">IF($AE234=0,"",INDEX(MASTER!$D$24:$AD$252,$AE234,U$346))</f>
        <v>0</v>
      </c>
      <c r="V234" s="20" cm="1">
        <f t="array" ref="V234">IF($AE234=0,"",INDEX(MASTER!$D$24:$AD$252,$AE234,V$346))</f>
        <v>0</v>
      </c>
      <c r="W234" s="20" cm="1">
        <f t="array" ref="W234">IF($AE234=0,"",INDEX(MASTER!$D$24:$AD$252,$AE234,W$346))</f>
        <v>0</v>
      </c>
      <c r="X234" s="20" cm="1">
        <f t="array" ref="X234">IF($AE234=0,"",INDEX(MASTER!$D$24:$AD$252,$AE234,X$346))</f>
        <v>0</v>
      </c>
      <c r="Y234" s="20" cm="1">
        <f t="array" ref="Y234">IF($AE234=0,"",INDEX(MASTER!$D$24:$AD$252,$AE234,Y$346))</f>
        <v>0</v>
      </c>
      <c r="Z234" s="20" cm="1">
        <f t="array" ref="Z234">IF($AE234=0,"",INDEX(MASTER!$D$24:$AD$252,$AE234,Z$346))</f>
        <v>0</v>
      </c>
      <c r="AE234" s="3">
        <v>171</v>
      </c>
    </row>
    <row r="235" spans="1:31" ht="12.75" customHeight="1" x14ac:dyDescent="0.2">
      <c r="A235" s="20" cm="1">
        <f t="array" ref="A235">IF($AE235=0,"",INDEX(MASTER!$D$24:$AD$252,$AE235,A$346))</f>
        <v>350</v>
      </c>
      <c r="B235" s="20" t="str" cm="1">
        <f t="array" ref="B235">IF($AE235=0,"",INDEX(MASTER!$D$24:$AD$252,$AE235,B$346))</f>
        <v>CVW-4</v>
      </c>
      <c r="C235" s="20" t="str" cm="1">
        <f t="array" ref="C235">IF($AE235=0,"",INDEX(MASTER!$D$24:$AD$252,$AE235,C$346))</f>
        <v>US 23</v>
      </c>
      <c r="D235" s="169" cm="1">
        <f t="array" ref="D235">IF($AE235=0,"",INDEX(MASTER!$D$24:$AD$252,$AE235,D$346))</f>
        <v>93750</v>
      </c>
      <c r="E235" s="20" t="str" cm="1">
        <f t="array" ref="E235">IF($AE235=0,"",INDEX(MASTER!$D$24:$AD$252,$AE235,E$346))</f>
        <v>TO</v>
      </c>
      <c r="F235" s="169" cm="1">
        <f t="array" ref="F235">IF($AE235=0,"",INDEX(MASTER!$D$24:$AD$252,$AE235,F$346))</f>
        <v>94538</v>
      </c>
      <c r="G235" s="20" t="str" cm="1">
        <f t="array" ref="G235">IF($AE235=0,"",INDEX(MASTER!$D$24:$AD$252,$AE235,G$346))</f>
        <v>LT</v>
      </c>
      <c r="H235" s="68" t="str" cm="1">
        <f t="array" ref="H235">IF($AE235=0,"",INDEX(MASTER!$D$24:$AD$252,$AE235,H$346))</f>
        <v>01/NHS/21</v>
      </c>
      <c r="I235" s="20" cm="1">
        <f t="array" ref="I235">IF($AE235=0,"",INDEX(MASTER!$D$24:$AD$252,$AE235,I$346))</f>
        <v>0</v>
      </c>
      <c r="J235" s="68" cm="1">
        <f t="array" ref="J235">IF($AE235=0,"",INDEX(MASTER!$D$24:$AD$252,$AE235,J$346))</f>
        <v>0</v>
      </c>
      <c r="K235" s="136" cm="1">
        <f t="array" ref="K235">IF($AE235=0,"",INDEX(MASTER!$D$24:$AD$252,$AE235,K$346))</f>
        <v>0</v>
      </c>
      <c r="L235" s="136" cm="1">
        <f t="array" ref="L235">IF($AE235=0,"",INDEX(MASTER!$D$24:$AD$252,$AE235,L$346))</f>
        <v>0</v>
      </c>
      <c r="M235" s="136" cm="1">
        <f t="array" ref="M235">IF($AE235=0,"",INDEX(MASTER!$D$24:$AD$252,$AE235,M$346))</f>
        <v>0</v>
      </c>
      <c r="N235" s="136" cm="1">
        <f t="array" ref="N235">IF($AE235=0,"",INDEX(MASTER!$D$24:$AD$252,$AE235,N$346))</f>
        <v>0</v>
      </c>
      <c r="O235" s="20" cm="1">
        <f t="array" ref="O235">IF($AE235=0,"",INDEX(MASTER!$D$24:$AD$252,$AE235,O$346))</f>
        <v>0</v>
      </c>
      <c r="P235" s="20" cm="1">
        <f t="array" ref="P235">IF($AE235=0,"",INDEX(MASTER!$D$24:$AD$252,$AE235,P$346))</f>
        <v>0</v>
      </c>
      <c r="Q235" s="20" cm="1">
        <f t="array" ref="Q235">IF($AE235=0,"",INDEX(MASTER!$D$24:$AD$252,$AE235,Q$346))</f>
        <v>0</v>
      </c>
      <c r="R235" s="20" cm="1">
        <f t="array" ref="R235">IF($AE235=0,"",INDEX(MASTER!$D$24:$AD$252,$AE235,R$346))</f>
        <v>0</v>
      </c>
      <c r="S235" s="20" cm="1">
        <f t="array" ref="S235">IF($AE235=0,"",INDEX(MASTER!$D$24:$AD$252,$AE235,S$346))</f>
        <v>0</v>
      </c>
      <c r="T235" s="20" cm="1">
        <f t="array" ref="T235">IF($AE235=0,"",INDEX(MASTER!$D$24:$AD$252,$AE235,T$346))</f>
        <v>0</v>
      </c>
      <c r="U235" s="20" cm="1">
        <f t="array" ref="U235">IF($AE235=0,"",INDEX(MASTER!$D$24:$AD$252,$AE235,U$346))</f>
        <v>0</v>
      </c>
      <c r="V235" s="20" cm="1">
        <f t="array" ref="V235">IF($AE235=0,"",INDEX(MASTER!$D$24:$AD$252,$AE235,V$346))</f>
        <v>0</v>
      </c>
      <c r="W235" s="20" cm="1">
        <f t="array" ref="W235">IF($AE235=0,"",INDEX(MASTER!$D$24:$AD$252,$AE235,W$346))</f>
        <v>0</v>
      </c>
      <c r="X235" s="20" cm="1">
        <f t="array" ref="X235">IF($AE235=0,"",INDEX(MASTER!$D$24:$AD$252,$AE235,X$346))</f>
        <v>0</v>
      </c>
      <c r="Y235" s="20" cm="1">
        <f t="array" ref="Y235">IF($AE235=0,"",INDEX(MASTER!$D$24:$AD$252,$AE235,Y$346))</f>
        <v>0</v>
      </c>
      <c r="Z235" s="20" cm="1">
        <f t="array" ref="Z235">IF($AE235=0,"",INDEX(MASTER!$D$24:$AD$252,$AE235,Z$346))</f>
        <v>0</v>
      </c>
      <c r="AE235" s="3">
        <v>172</v>
      </c>
    </row>
    <row r="236" spans="1:31" ht="12.75" customHeight="1" x14ac:dyDescent="0.2">
      <c r="A236" s="20" cm="1">
        <f t="array" ref="A236">IF($AE236=0,"",INDEX(MASTER!$D$24:$AD$252,$AE236,A$346))</f>
        <v>350</v>
      </c>
      <c r="B236" s="20" t="str" cm="1">
        <f t="array" ref="B236">IF($AE236=0,"",INDEX(MASTER!$D$24:$AD$252,$AE236,B$346))</f>
        <v>CVW-5</v>
      </c>
      <c r="C236" s="20" t="str" cm="1">
        <f t="array" ref="C236">IF($AE236=0,"",INDEX(MASTER!$D$24:$AD$252,$AE236,C$346))</f>
        <v>US 23</v>
      </c>
      <c r="D236" s="169" cm="1">
        <f t="array" ref="D236">IF($AE236=0,"",INDEX(MASTER!$D$24:$AD$252,$AE236,D$346))</f>
        <v>94230</v>
      </c>
      <c r="E236" s="20" t="str" cm="1">
        <f t="array" ref="E236">IF($AE236=0,"",INDEX(MASTER!$D$24:$AD$252,$AE236,E$346))</f>
        <v>TO</v>
      </c>
      <c r="F236" s="169" cm="1">
        <f t="array" ref="F236">IF($AE236=0,"",INDEX(MASTER!$D$24:$AD$252,$AE236,F$346))</f>
        <v>94624</v>
      </c>
      <c r="G236" s="20" t="str" cm="1">
        <f t="array" ref="G236">IF($AE236=0,"",INDEX(MASTER!$D$24:$AD$252,$AE236,G$346))</f>
        <v>RT</v>
      </c>
      <c r="H236" s="68" t="str" cm="1">
        <f t="array" ref="H236">IF($AE236=0,"",INDEX(MASTER!$D$24:$AD$252,$AE236,H$346))</f>
        <v>01/NHS/21</v>
      </c>
      <c r="I236" s="20" cm="1">
        <f t="array" ref="I236">IF($AE236=0,"",INDEX(MASTER!$D$24:$AD$252,$AE236,I$346))</f>
        <v>0</v>
      </c>
      <c r="J236" s="68" cm="1">
        <f t="array" ref="J236">IF($AE236=0,"",INDEX(MASTER!$D$24:$AD$252,$AE236,J$346))</f>
        <v>0</v>
      </c>
      <c r="K236" s="136" cm="1">
        <f t="array" ref="K236">IF($AE236=0,"",INDEX(MASTER!$D$24:$AD$252,$AE236,K$346))</f>
        <v>0</v>
      </c>
      <c r="L236" s="136" cm="1">
        <f t="array" ref="L236">IF($AE236=0,"",INDEX(MASTER!$D$24:$AD$252,$AE236,L$346))</f>
        <v>0</v>
      </c>
      <c r="M236" s="136" cm="1">
        <f t="array" ref="M236">IF($AE236=0,"",INDEX(MASTER!$D$24:$AD$252,$AE236,M$346))</f>
        <v>0</v>
      </c>
      <c r="N236" s="136" cm="1">
        <f t="array" ref="N236">IF($AE236=0,"",INDEX(MASTER!$D$24:$AD$252,$AE236,N$346))</f>
        <v>0</v>
      </c>
      <c r="O236" s="20" cm="1">
        <f t="array" ref="O236">IF($AE236=0,"",INDEX(MASTER!$D$24:$AD$252,$AE236,O$346))</f>
        <v>0</v>
      </c>
      <c r="P236" s="20" cm="1">
        <f t="array" ref="P236">IF($AE236=0,"",INDEX(MASTER!$D$24:$AD$252,$AE236,P$346))</f>
        <v>0</v>
      </c>
      <c r="Q236" s="20" cm="1">
        <f t="array" ref="Q236">IF($AE236=0,"",INDEX(MASTER!$D$24:$AD$252,$AE236,Q$346))</f>
        <v>0</v>
      </c>
      <c r="R236" s="20" cm="1">
        <f t="array" ref="R236">IF($AE236=0,"",INDEX(MASTER!$D$24:$AD$252,$AE236,R$346))</f>
        <v>0</v>
      </c>
      <c r="S236" s="20" cm="1">
        <f t="array" ref="S236">IF($AE236=0,"",INDEX(MASTER!$D$24:$AD$252,$AE236,S$346))</f>
        <v>0</v>
      </c>
      <c r="T236" s="20" cm="1">
        <f t="array" ref="T236">IF($AE236=0,"",INDEX(MASTER!$D$24:$AD$252,$AE236,T$346))</f>
        <v>0</v>
      </c>
      <c r="U236" s="20" cm="1">
        <f t="array" ref="U236">IF($AE236=0,"",INDEX(MASTER!$D$24:$AD$252,$AE236,U$346))</f>
        <v>0</v>
      </c>
      <c r="V236" s="20" cm="1">
        <f t="array" ref="V236">IF($AE236=0,"",INDEX(MASTER!$D$24:$AD$252,$AE236,V$346))</f>
        <v>0</v>
      </c>
      <c r="W236" s="20" cm="1">
        <f t="array" ref="W236">IF($AE236=0,"",INDEX(MASTER!$D$24:$AD$252,$AE236,W$346))</f>
        <v>0</v>
      </c>
      <c r="X236" s="20" cm="1">
        <f t="array" ref="X236">IF($AE236=0,"",INDEX(MASTER!$D$24:$AD$252,$AE236,X$346))</f>
        <v>0</v>
      </c>
      <c r="Y236" s="20" cm="1">
        <f t="array" ref="Y236">IF($AE236=0,"",INDEX(MASTER!$D$24:$AD$252,$AE236,Y$346))</f>
        <v>0</v>
      </c>
      <c r="Z236" s="20" cm="1">
        <f t="array" ref="Z236">IF($AE236=0,"",INDEX(MASTER!$D$24:$AD$252,$AE236,Z$346))</f>
        <v>0</v>
      </c>
      <c r="AE236" s="3">
        <v>173</v>
      </c>
    </row>
    <row r="237" spans="1:31" ht="12.75" customHeight="1" x14ac:dyDescent="0.2">
      <c r="A237" s="20" cm="1">
        <f t="array" ref="A237">IF($AE237=0,"",INDEX(MASTER!$D$24:$AD$252,$AE237,A$346))</f>
        <v>350</v>
      </c>
      <c r="B237" s="20" t="str" cm="1">
        <f t="array" ref="B237">IF($AE237=0,"",INDEX(MASTER!$D$24:$AD$252,$AE237,B$346))</f>
        <v>DW-14</v>
      </c>
      <c r="C237" s="20" t="str" cm="1">
        <f t="array" ref="C237">IF($AE237=0,"",INDEX(MASTER!$D$24:$AD$252,$AE237,C$346))</f>
        <v>US 23</v>
      </c>
      <c r="D237" s="169" cm="1">
        <f t="array" ref="D237">IF($AE237=0,"",INDEX(MASTER!$D$24:$AD$252,$AE237,D$346))</f>
        <v>92950</v>
      </c>
      <c r="E237" s="20" t="str" cm="1">
        <f t="array" ref="E237">IF($AE237=0,"",INDEX(MASTER!$D$24:$AD$252,$AE237,E$346))</f>
        <v>TO</v>
      </c>
      <c r="F237" s="169" cm="1">
        <f t="array" ref="F237">IF($AE237=0,"",INDEX(MASTER!$D$24:$AD$252,$AE237,F$346))</f>
        <v>93750</v>
      </c>
      <c r="G237" s="20" t="str" cm="1">
        <f t="array" ref="G237">IF($AE237=0,"",INDEX(MASTER!$D$24:$AD$252,$AE237,G$346))</f>
        <v>LT</v>
      </c>
      <c r="H237" s="68" t="str" cm="1">
        <f t="array" ref="H237">IF($AE237=0,"",INDEX(MASTER!$D$24:$AD$252,$AE237,H$346))</f>
        <v>01/NHS/21</v>
      </c>
      <c r="I237" s="20" cm="1">
        <f t="array" ref="I237">IF($AE237=0,"",INDEX(MASTER!$D$24:$AD$252,$AE237,I$346))</f>
        <v>0</v>
      </c>
      <c r="J237" s="68" cm="1">
        <f t="array" ref="J237">IF($AE237=0,"",INDEX(MASTER!$D$24:$AD$252,$AE237,J$346))</f>
        <v>0</v>
      </c>
      <c r="K237" s="136" cm="1">
        <f t="array" ref="K237">IF($AE237=0,"",INDEX(MASTER!$D$24:$AD$252,$AE237,K$346))</f>
        <v>0</v>
      </c>
      <c r="L237" s="136" cm="1">
        <f t="array" ref="L237">IF($AE237=0,"",INDEX(MASTER!$D$24:$AD$252,$AE237,L$346))</f>
        <v>0</v>
      </c>
      <c r="M237" s="136" cm="1">
        <f t="array" ref="M237">IF($AE237=0,"",INDEX(MASTER!$D$24:$AD$252,$AE237,M$346))</f>
        <v>0</v>
      </c>
      <c r="N237" s="136" cm="1">
        <f t="array" ref="N237">IF($AE237=0,"",INDEX(MASTER!$D$24:$AD$252,$AE237,N$346))</f>
        <v>0</v>
      </c>
      <c r="O237" s="20" cm="1">
        <f t="array" ref="O237">IF($AE237=0,"",INDEX(MASTER!$D$24:$AD$252,$AE237,O$346))</f>
        <v>0</v>
      </c>
      <c r="P237" s="20" cm="1">
        <f t="array" ref="P237">IF($AE237=0,"",INDEX(MASTER!$D$24:$AD$252,$AE237,P$346))</f>
        <v>0</v>
      </c>
      <c r="Q237" s="20" cm="1">
        <f t="array" ref="Q237">IF($AE237=0,"",INDEX(MASTER!$D$24:$AD$252,$AE237,Q$346))</f>
        <v>0</v>
      </c>
      <c r="R237" s="20" cm="1">
        <f t="array" ref="R237">IF($AE237=0,"",INDEX(MASTER!$D$24:$AD$252,$AE237,R$346))</f>
        <v>0</v>
      </c>
      <c r="S237" s="20" cm="1">
        <f t="array" ref="S237">IF($AE237=0,"",INDEX(MASTER!$D$24:$AD$252,$AE237,S$346))</f>
        <v>0</v>
      </c>
      <c r="T237" s="20" cm="1">
        <f t="array" ref="T237">IF($AE237=0,"",INDEX(MASTER!$D$24:$AD$252,$AE237,T$346))</f>
        <v>0</v>
      </c>
      <c r="U237" s="20" cm="1">
        <f t="array" ref="U237">IF($AE237=0,"",INDEX(MASTER!$D$24:$AD$252,$AE237,U$346))</f>
        <v>0</v>
      </c>
      <c r="V237" s="20" cm="1">
        <f t="array" ref="V237">IF($AE237=0,"",INDEX(MASTER!$D$24:$AD$252,$AE237,V$346))</f>
        <v>0</v>
      </c>
      <c r="W237" s="20" cm="1">
        <f t="array" ref="W237">IF($AE237=0,"",INDEX(MASTER!$D$24:$AD$252,$AE237,W$346))</f>
        <v>0</v>
      </c>
      <c r="X237" s="20" cm="1">
        <f t="array" ref="X237">IF($AE237=0,"",INDEX(MASTER!$D$24:$AD$252,$AE237,X$346))</f>
        <v>0</v>
      </c>
      <c r="Y237" s="20" cm="1">
        <f t="array" ref="Y237">IF($AE237=0,"",INDEX(MASTER!$D$24:$AD$252,$AE237,Y$346))</f>
        <v>0</v>
      </c>
      <c r="Z237" s="20" cm="1">
        <f t="array" ref="Z237">IF($AE237=0,"",INDEX(MASTER!$D$24:$AD$252,$AE237,Z$346))</f>
        <v>0</v>
      </c>
      <c r="AE237" s="3">
        <v>174</v>
      </c>
    </row>
    <row r="238" spans="1:31" ht="12.75" customHeight="1" x14ac:dyDescent="0.2">
      <c r="A238" s="20" cm="1">
        <f t="array" ref="A238">IF($AE238=0,"",INDEX(MASTER!$D$24:$AD$252,$AE238,A$346))</f>
        <v>350</v>
      </c>
      <c r="B238" s="20" t="str" cm="1">
        <f t="array" ref="B238">IF($AE238=0,"",INDEX(MASTER!$D$24:$AD$252,$AE238,B$346))</f>
        <v>DW-15</v>
      </c>
      <c r="C238" s="20" t="str" cm="1">
        <f t="array" ref="C238">IF($AE238=0,"",INDEX(MASTER!$D$24:$AD$252,$AE238,C$346))</f>
        <v>US 23</v>
      </c>
      <c r="D238" s="169" cm="1">
        <f t="array" ref="D238">IF($AE238=0,"",INDEX(MASTER!$D$24:$AD$252,$AE238,D$346))</f>
        <v>93541</v>
      </c>
      <c r="E238" s="20" t="str" cm="1">
        <f t="array" ref="E238">IF($AE238=0,"",INDEX(MASTER!$D$24:$AD$252,$AE238,E$346))</f>
        <v>TO</v>
      </c>
      <c r="F238" s="169" cm="1">
        <f t="array" ref="F238">IF($AE238=0,"",INDEX(MASTER!$D$24:$AD$252,$AE238,F$346))</f>
        <v>94230</v>
      </c>
      <c r="G238" s="20" t="str" cm="1">
        <f t="array" ref="G238">IF($AE238=0,"",INDEX(MASTER!$D$24:$AD$252,$AE238,G$346))</f>
        <v>RT</v>
      </c>
      <c r="H238" s="68" t="str" cm="1">
        <f t="array" ref="H238">IF($AE238=0,"",INDEX(MASTER!$D$24:$AD$252,$AE238,H$346))</f>
        <v>01/NHS/21</v>
      </c>
      <c r="I238" s="20" cm="1">
        <f t="array" ref="I238">IF($AE238=0,"",INDEX(MASTER!$D$24:$AD$252,$AE238,I$346))</f>
        <v>0</v>
      </c>
      <c r="J238" s="68" cm="1">
        <f t="array" ref="J238">IF($AE238=0,"",INDEX(MASTER!$D$24:$AD$252,$AE238,J$346))</f>
        <v>0</v>
      </c>
      <c r="K238" s="136" cm="1">
        <f t="array" ref="K238">IF($AE238=0,"",INDEX(MASTER!$D$24:$AD$252,$AE238,K$346))</f>
        <v>0</v>
      </c>
      <c r="L238" s="136" cm="1">
        <f t="array" ref="L238">IF($AE238=0,"",INDEX(MASTER!$D$24:$AD$252,$AE238,L$346))</f>
        <v>0</v>
      </c>
      <c r="M238" s="136" cm="1">
        <f t="array" ref="M238">IF($AE238=0,"",INDEX(MASTER!$D$24:$AD$252,$AE238,M$346))</f>
        <v>0</v>
      </c>
      <c r="N238" s="136" cm="1">
        <f t="array" ref="N238">IF($AE238=0,"",INDEX(MASTER!$D$24:$AD$252,$AE238,N$346))</f>
        <v>0</v>
      </c>
      <c r="O238" s="20" cm="1">
        <f t="array" ref="O238">IF($AE238=0,"",INDEX(MASTER!$D$24:$AD$252,$AE238,O$346))</f>
        <v>0</v>
      </c>
      <c r="P238" s="20" cm="1">
        <f t="array" ref="P238">IF($AE238=0,"",INDEX(MASTER!$D$24:$AD$252,$AE238,P$346))</f>
        <v>0</v>
      </c>
      <c r="Q238" s="20" cm="1">
        <f t="array" ref="Q238">IF($AE238=0,"",INDEX(MASTER!$D$24:$AD$252,$AE238,Q$346))</f>
        <v>0</v>
      </c>
      <c r="R238" s="20" cm="1">
        <f t="array" ref="R238">IF($AE238=0,"",INDEX(MASTER!$D$24:$AD$252,$AE238,R$346))</f>
        <v>0</v>
      </c>
      <c r="S238" s="20" cm="1">
        <f t="array" ref="S238">IF($AE238=0,"",INDEX(MASTER!$D$24:$AD$252,$AE238,S$346))</f>
        <v>0</v>
      </c>
      <c r="T238" s="20" cm="1">
        <f t="array" ref="T238">IF($AE238=0,"",INDEX(MASTER!$D$24:$AD$252,$AE238,T$346))</f>
        <v>0</v>
      </c>
      <c r="U238" s="20" cm="1">
        <f t="array" ref="U238">IF($AE238=0,"",INDEX(MASTER!$D$24:$AD$252,$AE238,U$346))</f>
        <v>0</v>
      </c>
      <c r="V238" s="20" cm="1">
        <f t="array" ref="V238">IF($AE238=0,"",INDEX(MASTER!$D$24:$AD$252,$AE238,V$346))</f>
        <v>0</v>
      </c>
      <c r="W238" s="20" cm="1">
        <f t="array" ref="W238">IF($AE238=0,"",INDEX(MASTER!$D$24:$AD$252,$AE238,W$346))</f>
        <v>0</v>
      </c>
      <c r="X238" s="20" cm="1">
        <f t="array" ref="X238">IF($AE238=0,"",INDEX(MASTER!$D$24:$AD$252,$AE238,X$346))</f>
        <v>0</v>
      </c>
      <c r="Y238" s="20" cm="1">
        <f t="array" ref="Y238">IF($AE238=0,"",INDEX(MASTER!$D$24:$AD$252,$AE238,Y$346))</f>
        <v>0</v>
      </c>
      <c r="Z238" s="20" cm="1">
        <f t="array" ref="Z238">IF($AE238=0,"",INDEX(MASTER!$D$24:$AD$252,$AE238,Z$346))</f>
        <v>0</v>
      </c>
      <c r="AE238" s="3">
        <v>175</v>
      </c>
    </row>
    <row r="239" spans="1:31" ht="12.75" customHeight="1" x14ac:dyDescent="0.2">
      <c r="A239" s="20" cm="1">
        <f t="array" ref="A239">IF($AE239=0,"",INDEX(MASTER!$D$24:$AD$252,$AE239,A$346))</f>
        <v>350</v>
      </c>
      <c r="B239" s="20" t="str" cm="1">
        <f t="array" ref="B239">IF($AE239=0,"",INDEX(MASTER!$D$24:$AD$252,$AE239,B$346))</f>
        <v>ELW-17</v>
      </c>
      <c r="C239" s="20" t="str" cm="1">
        <f t="array" ref="C239">IF($AE239=0,"",INDEX(MASTER!$D$24:$AD$252,$AE239,C$346))</f>
        <v>US 23 / RAMP D</v>
      </c>
      <c r="D239" s="169" cm="1">
        <f t="array" ref="D239">IF($AE239=0,"",INDEX(MASTER!$D$24:$AD$252,$AE239,D$346))</f>
        <v>92950</v>
      </c>
      <c r="E239" s="20" t="str" cm="1">
        <f t="array" ref="E239">IF($AE239=0,"",INDEX(MASTER!$D$24:$AD$252,$AE239,E$346))</f>
        <v>TO</v>
      </c>
      <c r="F239" s="169" cm="1">
        <f t="array" ref="F239">IF($AE239=0,"",INDEX(MASTER!$D$24:$AD$252,$AE239,F$346))</f>
        <v>1287</v>
      </c>
      <c r="G239" s="20" t="str" cm="1">
        <f t="array" ref="G239">IF($AE239=0,"",INDEX(MASTER!$D$24:$AD$252,$AE239,G$346))</f>
        <v>LT/RT</v>
      </c>
      <c r="H239" s="68" t="str" cm="1">
        <f t="array" ref="H239">IF($AE239=0,"",INDEX(MASTER!$D$24:$AD$252,$AE239,H$346))</f>
        <v>01/NHS/21</v>
      </c>
      <c r="I239" s="20" cm="1">
        <f t="array" ref="I239">IF($AE239=0,"",INDEX(MASTER!$D$24:$AD$252,$AE239,I$346))</f>
        <v>0</v>
      </c>
      <c r="J239" s="68" cm="1">
        <f t="array" ref="J239">IF($AE239=0,"",INDEX(MASTER!$D$24:$AD$252,$AE239,J$346))</f>
        <v>0</v>
      </c>
      <c r="K239" s="136" cm="1">
        <f t="array" ref="K239">IF($AE239=0,"",INDEX(MASTER!$D$24:$AD$252,$AE239,K$346))</f>
        <v>0</v>
      </c>
      <c r="L239" s="136" cm="1">
        <f t="array" ref="L239">IF($AE239=0,"",INDEX(MASTER!$D$24:$AD$252,$AE239,L$346))</f>
        <v>0</v>
      </c>
      <c r="M239" s="136" cm="1">
        <f t="array" ref="M239">IF($AE239=0,"",INDEX(MASTER!$D$24:$AD$252,$AE239,M$346))</f>
        <v>0</v>
      </c>
      <c r="N239" s="136" cm="1">
        <f t="array" ref="N239">IF($AE239=0,"",INDEX(MASTER!$D$24:$AD$252,$AE239,N$346))</f>
        <v>0</v>
      </c>
      <c r="O239" s="20" cm="1">
        <f t="array" ref="O239">IF($AE239=0,"",INDEX(MASTER!$D$24:$AD$252,$AE239,O$346))</f>
        <v>0</v>
      </c>
      <c r="P239" s="20" cm="1">
        <f t="array" ref="P239">IF($AE239=0,"",INDEX(MASTER!$D$24:$AD$252,$AE239,P$346))</f>
        <v>0</v>
      </c>
      <c r="Q239" s="20" cm="1">
        <f t="array" ref="Q239">IF($AE239=0,"",INDEX(MASTER!$D$24:$AD$252,$AE239,Q$346))</f>
        <v>0</v>
      </c>
      <c r="R239" s="20" cm="1">
        <f t="array" ref="R239">IF($AE239=0,"",INDEX(MASTER!$D$24:$AD$252,$AE239,R$346))</f>
        <v>0</v>
      </c>
      <c r="S239" s="20" cm="1">
        <f t="array" ref="S239">IF($AE239=0,"",INDEX(MASTER!$D$24:$AD$252,$AE239,S$346))</f>
        <v>0</v>
      </c>
      <c r="T239" s="20" cm="1">
        <f t="array" ref="T239">IF($AE239=0,"",INDEX(MASTER!$D$24:$AD$252,$AE239,T$346))</f>
        <v>0</v>
      </c>
      <c r="U239" s="20" cm="1">
        <f t="array" ref="U239">IF($AE239=0,"",INDEX(MASTER!$D$24:$AD$252,$AE239,U$346))</f>
        <v>0</v>
      </c>
      <c r="V239" s="20" cm="1">
        <f t="array" ref="V239">IF($AE239=0,"",INDEX(MASTER!$D$24:$AD$252,$AE239,V$346))</f>
        <v>0</v>
      </c>
      <c r="W239" s="20" cm="1">
        <f t="array" ref="W239">IF($AE239=0,"",INDEX(MASTER!$D$24:$AD$252,$AE239,W$346))</f>
        <v>0</v>
      </c>
      <c r="X239" s="68" cm="1">
        <f t="array" ref="X239">IF($AE239=0,"",INDEX(MASTER!$D$24:$AD$252,$AE239,X$346))</f>
        <v>0</v>
      </c>
      <c r="Y239" s="20" cm="1">
        <f t="array" ref="Y239">IF($AE239=0,"",INDEX(MASTER!$D$24:$AD$252,$AE239,Y$346))</f>
        <v>0</v>
      </c>
      <c r="Z239" s="20" cm="1">
        <f t="array" ref="Z239">IF($AE239=0,"",INDEX(MASTER!$D$24:$AD$252,$AE239,Z$346))</f>
        <v>0</v>
      </c>
      <c r="AE239" s="3">
        <v>176</v>
      </c>
    </row>
    <row r="240" spans="1:31" ht="12.75" customHeight="1" x14ac:dyDescent="0.2">
      <c r="A240" s="20" cm="1">
        <f t="array" ref="A240">IF($AE240=0,"",INDEX(MASTER!$D$24:$AD$252,$AE240,A$346))</f>
        <v>350</v>
      </c>
      <c r="B240" s="20" t="str" cm="1">
        <f t="array" ref="B240">IF($AE240=0,"",INDEX(MASTER!$D$24:$AD$252,$AE240,B$346))</f>
        <v>ELW-18</v>
      </c>
      <c r="C240" s="20" t="str" cm="1">
        <f t="array" ref="C240">IF($AE240=0,"",INDEX(MASTER!$D$24:$AD$252,$AE240,C$346))</f>
        <v>US 23</v>
      </c>
      <c r="D240" s="169" cm="1">
        <f t="array" ref="D240">IF($AE240=0,"",INDEX(MASTER!$D$24:$AD$252,$AE240,D$346))</f>
        <v>94538</v>
      </c>
      <c r="E240" s="20" t="str" cm="1">
        <f t="array" ref="E240">IF($AE240=0,"",INDEX(MASTER!$D$24:$AD$252,$AE240,E$346))</f>
        <v>TO</v>
      </c>
      <c r="F240" s="169" cm="1">
        <f t="array" ref="F240">IF($AE240=0,"",INDEX(MASTER!$D$24:$AD$252,$AE240,F$346))</f>
        <v>95099</v>
      </c>
      <c r="G240" s="20" t="str" cm="1">
        <f t="array" ref="G240">IF($AE240=0,"",INDEX(MASTER!$D$24:$AD$252,$AE240,G$346))</f>
        <v>LT</v>
      </c>
      <c r="H240" s="68" t="str" cm="1">
        <f t="array" ref="H240">IF($AE240=0,"",INDEX(MASTER!$D$24:$AD$252,$AE240,H$346))</f>
        <v>01/NHS/21</v>
      </c>
      <c r="I240" s="20" cm="1">
        <f t="array" ref="I240">IF($AE240=0,"",INDEX(MASTER!$D$24:$AD$252,$AE240,I$346))</f>
        <v>0</v>
      </c>
      <c r="J240" s="68" cm="1">
        <f t="array" ref="J240">IF($AE240=0,"",INDEX(MASTER!$D$24:$AD$252,$AE240,J$346))</f>
        <v>0</v>
      </c>
      <c r="K240" s="136" cm="1">
        <f t="array" ref="K240">IF($AE240=0,"",INDEX(MASTER!$D$24:$AD$252,$AE240,K$346))</f>
        <v>0</v>
      </c>
      <c r="L240" s="136" cm="1">
        <f t="array" ref="L240">IF($AE240=0,"",INDEX(MASTER!$D$24:$AD$252,$AE240,L$346))</f>
        <v>0</v>
      </c>
      <c r="M240" s="136" cm="1">
        <f t="array" ref="M240">IF($AE240=0,"",INDEX(MASTER!$D$24:$AD$252,$AE240,M$346))</f>
        <v>0</v>
      </c>
      <c r="N240" s="136" cm="1">
        <f t="array" ref="N240">IF($AE240=0,"",INDEX(MASTER!$D$24:$AD$252,$AE240,N$346))</f>
        <v>0</v>
      </c>
      <c r="O240" s="20" cm="1">
        <f t="array" ref="O240">IF($AE240=0,"",INDEX(MASTER!$D$24:$AD$252,$AE240,O$346))</f>
        <v>0</v>
      </c>
      <c r="P240" s="20" cm="1">
        <f t="array" ref="P240">IF($AE240=0,"",INDEX(MASTER!$D$24:$AD$252,$AE240,P$346))</f>
        <v>0</v>
      </c>
      <c r="Q240" s="20" cm="1">
        <f t="array" ref="Q240">IF($AE240=0,"",INDEX(MASTER!$D$24:$AD$252,$AE240,Q$346))</f>
        <v>0</v>
      </c>
      <c r="R240" s="20" cm="1">
        <f t="array" ref="R240">IF($AE240=0,"",INDEX(MASTER!$D$24:$AD$252,$AE240,R$346))</f>
        <v>0</v>
      </c>
      <c r="S240" s="20" cm="1">
        <f t="array" ref="S240">IF($AE240=0,"",INDEX(MASTER!$D$24:$AD$252,$AE240,S$346))</f>
        <v>0</v>
      </c>
      <c r="T240" s="20" cm="1">
        <f t="array" ref="T240">IF($AE240=0,"",INDEX(MASTER!$D$24:$AD$252,$AE240,T$346))</f>
        <v>0</v>
      </c>
      <c r="U240" s="20" cm="1">
        <f t="array" ref="U240">IF($AE240=0,"",INDEX(MASTER!$D$24:$AD$252,$AE240,U$346))</f>
        <v>0</v>
      </c>
      <c r="V240" s="20" cm="1">
        <f t="array" ref="V240">IF($AE240=0,"",INDEX(MASTER!$D$24:$AD$252,$AE240,V$346))</f>
        <v>0</v>
      </c>
      <c r="W240" s="20" cm="1">
        <f t="array" ref="W240">IF($AE240=0,"",INDEX(MASTER!$D$24:$AD$252,$AE240,W$346))</f>
        <v>0</v>
      </c>
      <c r="X240" s="20" cm="1">
        <f t="array" ref="X240">IF($AE240=0,"",INDEX(MASTER!$D$24:$AD$252,$AE240,X$346))</f>
        <v>0</v>
      </c>
      <c r="Y240" s="20" cm="1">
        <f t="array" ref="Y240">IF($AE240=0,"",INDEX(MASTER!$D$24:$AD$252,$AE240,Y$346))</f>
        <v>0</v>
      </c>
      <c r="Z240" s="20" cm="1">
        <f t="array" ref="Z240">IF($AE240=0,"",INDEX(MASTER!$D$24:$AD$252,$AE240,Z$346))</f>
        <v>0</v>
      </c>
      <c r="AE240" s="3">
        <v>177</v>
      </c>
    </row>
    <row r="241" spans="1:31" ht="12.75" customHeight="1" x14ac:dyDescent="0.2">
      <c r="A241" s="20" cm="1">
        <f t="array" ref="A241">IF($AE241=0,"",INDEX(MASTER!$D$24:$AD$252,$AE241,A$346))</f>
        <v>350</v>
      </c>
      <c r="B241" s="20" t="str" cm="1">
        <f t="array" ref="B241">IF($AE241=0,"",INDEX(MASTER!$D$24:$AD$252,$AE241,B$346))</f>
        <v>ELW-19</v>
      </c>
      <c r="C241" s="20" t="str" cm="1">
        <f t="array" ref="C241">IF($AE241=0,"",INDEX(MASTER!$D$24:$AD$252,$AE241,C$346))</f>
        <v>US 23</v>
      </c>
      <c r="D241" s="169" cm="1">
        <f t="array" ref="D241">IF($AE241=0,"",INDEX(MASTER!$D$24:$AD$252,$AE241,D$346))</f>
        <v>94324</v>
      </c>
      <c r="E241" s="20" t="str" cm="1">
        <f t="array" ref="E241">IF($AE241=0,"",INDEX(MASTER!$D$24:$AD$252,$AE241,E$346))</f>
        <v>TO</v>
      </c>
      <c r="F241" s="169" cm="1">
        <f t="array" ref="F241">IF($AE241=0,"",INDEX(MASTER!$D$24:$AD$252,$AE241,F$346))</f>
        <v>96379</v>
      </c>
      <c r="G241" s="20" t="str" cm="1">
        <f t="array" ref="G241">IF($AE241=0,"",INDEX(MASTER!$D$24:$AD$252,$AE241,G$346))</f>
        <v>RT</v>
      </c>
      <c r="H241" s="68" t="str" cm="1">
        <f t="array" ref="H241">IF($AE241=0,"",INDEX(MASTER!$D$24:$AD$252,$AE241,H$346))</f>
        <v>01/NHS/21</v>
      </c>
      <c r="I241" s="20" cm="1">
        <f t="array" ref="I241">IF($AE241=0,"",INDEX(MASTER!$D$24:$AD$252,$AE241,I$346))</f>
        <v>0</v>
      </c>
      <c r="J241" s="68" cm="1">
        <f t="array" ref="J241">IF($AE241=0,"",INDEX(MASTER!$D$24:$AD$252,$AE241,J$346))</f>
        <v>0</v>
      </c>
      <c r="K241" s="136" cm="1">
        <f t="array" ref="K241">IF($AE241=0,"",INDEX(MASTER!$D$24:$AD$252,$AE241,K$346))</f>
        <v>0</v>
      </c>
      <c r="L241" s="136" cm="1">
        <f t="array" ref="L241">IF($AE241=0,"",INDEX(MASTER!$D$24:$AD$252,$AE241,L$346))</f>
        <v>0</v>
      </c>
      <c r="M241" s="136" cm="1">
        <f t="array" ref="M241">IF($AE241=0,"",INDEX(MASTER!$D$24:$AD$252,$AE241,M$346))</f>
        <v>0</v>
      </c>
      <c r="N241" s="136" cm="1">
        <f t="array" ref="N241">IF($AE241=0,"",INDEX(MASTER!$D$24:$AD$252,$AE241,N$346))</f>
        <v>0</v>
      </c>
      <c r="O241" s="20" cm="1">
        <f t="array" ref="O241">IF($AE241=0,"",INDEX(MASTER!$D$24:$AD$252,$AE241,O$346))</f>
        <v>0</v>
      </c>
      <c r="P241" s="20" cm="1">
        <f t="array" ref="P241">IF($AE241=0,"",INDEX(MASTER!$D$24:$AD$252,$AE241,P$346))</f>
        <v>0</v>
      </c>
      <c r="Q241" s="20" cm="1">
        <f t="array" ref="Q241">IF($AE241=0,"",INDEX(MASTER!$D$24:$AD$252,$AE241,Q$346))</f>
        <v>0</v>
      </c>
      <c r="R241" s="20" cm="1">
        <f t="array" ref="R241">IF($AE241=0,"",INDEX(MASTER!$D$24:$AD$252,$AE241,R$346))</f>
        <v>0</v>
      </c>
      <c r="S241" s="20" cm="1">
        <f t="array" ref="S241">IF($AE241=0,"",INDEX(MASTER!$D$24:$AD$252,$AE241,S$346))</f>
        <v>0</v>
      </c>
      <c r="T241" s="20" cm="1">
        <f t="array" ref="T241">IF($AE241=0,"",INDEX(MASTER!$D$24:$AD$252,$AE241,T$346))</f>
        <v>0</v>
      </c>
      <c r="U241" s="20" cm="1">
        <f t="array" ref="U241">IF($AE241=0,"",INDEX(MASTER!$D$24:$AD$252,$AE241,U$346))</f>
        <v>0</v>
      </c>
      <c r="V241" s="20" cm="1">
        <f t="array" ref="V241">IF($AE241=0,"",INDEX(MASTER!$D$24:$AD$252,$AE241,V$346))</f>
        <v>0</v>
      </c>
      <c r="W241" s="20" cm="1">
        <f t="array" ref="W241">IF($AE241=0,"",INDEX(MASTER!$D$24:$AD$252,$AE241,W$346))</f>
        <v>0</v>
      </c>
      <c r="X241" s="68" cm="1">
        <f t="array" ref="X241">IF($AE241=0,"",INDEX(MASTER!$D$24:$AD$252,$AE241,X$346))</f>
        <v>0</v>
      </c>
      <c r="Y241" s="20" cm="1">
        <f t="array" ref="Y241">IF($AE241=0,"",INDEX(MASTER!$D$24:$AD$252,$AE241,Y$346))</f>
        <v>0</v>
      </c>
      <c r="Z241" s="20" cm="1">
        <f t="array" ref="Z241">IF($AE241=0,"",INDEX(MASTER!$D$24:$AD$252,$AE241,Z$346))</f>
        <v>0</v>
      </c>
      <c r="AE241" s="3">
        <v>178</v>
      </c>
    </row>
    <row r="242" spans="1:31" ht="12.75" customHeight="1" x14ac:dyDescent="0.2">
      <c r="A242" s="20" cm="1">
        <f t="array" ref="A242">IF($AE242=0,"",INDEX(MASTER!$D$24:$AD$252,$AE242,A$346))</f>
        <v>350</v>
      </c>
      <c r="B242" s="20" t="str" cm="1">
        <f t="array" ref="B242">IF($AE242=0,"",INDEX(MASTER!$D$24:$AD$252,$AE242,B$346))</f>
        <v>ELY-9</v>
      </c>
      <c r="C242" s="20" t="str" cm="1">
        <f t="array" ref="C242">IF($AE242=0,"",INDEX(MASTER!$D$24:$AD$252,$AE242,C$346))</f>
        <v>RAMP D</v>
      </c>
      <c r="D242" s="169" cm="1">
        <f t="array" ref="D242">IF($AE242=0,"",INDEX(MASTER!$D$24:$AD$252,$AE242,D$346))</f>
        <v>2650</v>
      </c>
      <c r="E242" s="20" t="str" cm="1">
        <f t="array" ref="E242">IF($AE242=0,"",INDEX(MASTER!$D$24:$AD$252,$AE242,E$346))</f>
        <v>TO</v>
      </c>
      <c r="F242" s="169" cm="1">
        <f t="array" ref="F242">IF($AE242=0,"",INDEX(MASTER!$D$24:$AD$252,$AE242,F$346))</f>
        <v>1084</v>
      </c>
      <c r="G242" s="20" t="str" cm="1">
        <f t="array" ref="G242">IF($AE242=0,"",INDEX(MASTER!$D$24:$AD$252,$AE242,G$346))</f>
        <v>LT</v>
      </c>
      <c r="H242" s="68" t="str" cm="1">
        <f t="array" ref="H242">IF($AE242=0,"",INDEX(MASTER!$D$24:$AD$252,$AE242,H$346))</f>
        <v>01/NHS/21</v>
      </c>
      <c r="I242" s="20" cm="1">
        <f t="array" ref="I242">IF($AE242=0,"",INDEX(MASTER!$D$24:$AD$252,$AE242,I$346))</f>
        <v>25</v>
      </c>
      <c r="J242" s="68" cm="1">
        <f t="array" ref="J242">IF($AE242=0,"",INDEX(MASTER!$D$24:$AD$252,$AE242,J$346))</f>
        <v>0</v>
      </c>
      <c r="K242" s="136" cm="1">
        <f t="array" ref="K242">IF($AE242=0,"",INDEX(MASTER!$D$24:$AD$252,$AE242,K$346))</f>
        <v>0</v>
      </c>
      <c r="L242" s="136" cm="1">
        <f t="array" ref="L242">IF($AE242=0,"",INDEX(MASTER!$D$24:$AD$252,$AE242,L$346))</f>
        <v>0</v>
      </c>
      <c r="M242" s="136" cm="1">
        <f t="array" ref="M242">IF($AE242=0,"",INDEX(MASTER!$D$24:$AD$252,$AE242,M$346))</f>
        <v>0</v>
      </c>
      <c r="N242" s="136" cm="1">
        <f t="array" ref="N242">IF($AE242=0,"",INDEX(MASTER!$D$24:$AD$252,$AE242,N$346))</f>
        <v>0</v>
      </c>
      <c r="O242" s="20" cm="1">
        <f t="array" ref="O242">IF($AE242=0,"",INDEX(MASTER!$D$24:$AD$252,$AE242,O$346))</f>
        <v>0</v>
      </c>
      <c r="P242" s="20" cm="1">
        <f t="array" ref="P242">IF($AE242=0,"",INDEX(MASTER!$D$24:$AD$252,$AE242,P$346))</f>
        <v>0</v>
      </c>
      <c r="Q242" s="20" cm="1">
        <f t="array" ref="Q242">IF($AE242=0,"",INDEX(MASTER!$D$24:$AD$252,$AE242,Q$346))</f>
        <v>0</v>
      </c>
      <c r="R242" s="20" cm="1">
        <f t="array" ref="R242">IF($AE242=0,"",INDEX(MASTER!$D$24:$AD$252,$AE242,R$346))</f>
        <v>0</v>
      </c>
      <c r="S242" s="20" cm="1">
        <f t="array" ref="S242">IF($AE242=0,"",INDEX(MASTER!$D$24:$AD$252,$AE242,S$346))</f>
        <v>0</v>
      </c>
      <c r="T242" s="20" cm="1">
        <f t="array" ref="T242">IF($AE242=0,"",INDEX(MASTER!$D$24:$AD$252,$AE242,T$346))</f>
        <v>0</v>
      </c>
      <c r="U242" s="20" cm="1">
        <f t="array" ref="U242">IF($AE242=0,"",INDEX(MASTER!$D$24:$AD$252,$AE242,U$346))</f>
        <v>0</v>
      </c>
      <c r="V242" s="20" cm="1">
        <f t="array" ref="V242">IF($AE242=0,"",INDEX(MASTER!$D$24:$AD$252,$AE242,V$346))</f>
        <v>0</v>
      </c>
      <c r="W242" s="20" cm="1">
        <f t="array" ref="W242">IF($AE242=0,"",INDEX(MASTER!$D$24:$AD$252,$AE242,W$346))</f>
        <v>0</v>
      </c>
      <c r="X242" s="20" cm="1">
        <f t="array" ref="X242">IF($AE242=0,"",INDEX(MASTER!$D$24:$AD$252,$AE242,X$346))</f>
        <v>0</v>
      </c>
      <c r="Y242" s="20" cm="1">
        <f t="array" ref="Y242">IF($AE242=0,"",INDEX(MASTER!$D$24:$AD$252,$AE242,Y$346))</f>
        <v>7.92</v>
      </c>
      <c r="Z242" s="20" cm="1">
        <f t="array" ref="Z242">IF($AE242=0,"",INDEX(MASTER!$D$24:$AD$252,$AE242,Z$346))</f>
        <v>0</v>
      </c>
      <c r="AE242" s="3">
        <v>179</v>
      </c>
    </row>
    <row r="243" spans="1:31" ht="12.75" customHeight="1" x14ac:dyDescent="0.2">
      <c r="A243" s="20" cm="1">
        <f t="array" ref="A243">IF($AE243=0,"",INDEX(MASTER!$D$24:$AD$252,$AE243,A$346))</f>
        <v>0</v>
      </c>
      <c r="B243" s="20" cm="1">
        <f t="array" ref="B243">IF($AE243=0,"",INDEX(MASTER!$D$24:$AD$252,$AE243,B$346))</f>
        <v>0</v>
      </c>
      <c r="C243" s="20" cm="1">
        <f t="array" ref="C243">IF($AE243=0,"",INDEX(MASTER!$D$24:$AD$252,$AE243,C$346))</f>
        <v>0</v>
      </c>
      <c r="D243" s="169" cm="1">
        <f t="array" ref="D243">IF($AE243=0,"",INDEX(MASTER!$D$24:$AD$252,$AE243,D$346))</f>
        <v>0</v>
      </c>
      <c r="E243" s="20" cm="1">
        <f t="array" ref="E243">IF($AE243=0,"",INDEX(MASTER!$D$24:$AD$252,$AE243,E$346))</f>
        <v>0</v>
      </c>
      <c r="F243" s="169" cm="1">
        <f t="array" ref="F243">IF($AE243=0,"",INDEX(MASTER!$D$24:$AD$252,$AE243,F$346))</f>
        <v>0</v>
      </c>
      <c r="G243" s="20" cm="1">
        <f t="array" ref="G243">IF($AE243=0,"",INDEX(MASTER!$D$24:$AD$252,$AE243,G$346))</f>
        <v>0</v>
      </c>
      <c r="H243" s="68" cm="1">
        <f t="array" ref="H243">IF($AE243=0,"",INDEX(MASTER!$D$24:$AD$252,$AE243,H$346))</f>
        <v>0</v>
      </c>
      <c r="I243" s="20" cm="1">
        <f t="array" ref="I243">IF($AE243=0,"",INDEX(MASTER!$D$24:$AD$252,$AE243,I$346))</f>
        <v>0</v>
      </c>
      <c r="J243" s="68" cm="1">
        <f t="array" ref="J243">IF($AE243=0,"",INDEX(MASTER!$D$24:$AD$252,$AE243,J$346))</f>
        <v>0</v>
      </c>
      <c r="K243" s="136" cm="1">
        <f t="array" ref="K243">IF($AE243=0,"",INDEX(MASTER!$D$24:$AD$252,$AE243,K$346))</f>
        <v>0</v>
      </c>
      <c r="L243" s="136" cm="1">
        <f t="array" ref="L243">IF($AE243=0,"",INDEX(MASTER!$D$24:$AD$252,$AE243,L$346))</f>
        <v>0</v>
      </c>
      <c r="M243" s="136" cm="1">
        <f t="array" ref="M243">IF($AE243=0,"",INDEX(MASTER!$D$24:$AD$252,$AE243,M$346))</f>
        <v>0</v>
      </c>
      <c r="N243" s="136" cm="1">
        <f t="array" ref="N243">IF($AE243=0,"",INDEX(MASTER!$D$24:$AD$252,$AE243,N$346))</f>
        <v>0</v>
      </c>
      <c r="O243" s="20" cm="1">
        <f t="array" ref="O243">IF($AE243=0,"",INDEX(MASTER!$D$24:$AD$252,$AE243,O$346))</f>
        <v>0</v>
      </c>
      <c r="P243" s="20" cm="1">
        <f t="array" ref="P243">IF($AE243=0,"",INDEX(MASTER!$D$24:$AD$252,$AE243,P$346))</f>
        <v>0</v>
      </c>
      <c r="Q243" s="20" cm="1">
        <f t="array" ref="Q243">IF($AE243=0,"",INDEX(MASTER!$D$24:$AD$252,$AE243,Q$346))</f>
        <v>0</v>
      </c>
      <c r="R243" s="20" cm="1">
        <f t="array" ref="R243">IF($AE243=0,"",INDEX(MASTER!$D$24:$AD$252,$AE243,R$346))</f>
        <v>0</v>
      </c>
      <c r="S243" s="20" cm="1">
        <f t="array" ref="S243">IF($AE243=0,"",INDEX(MASTER!$D$24:$AD$252,$AE243,S$346))</f>
        <v>0</v>
      </c>
      <c r="T243" s="20" cm="1">
        <f t="array" ref="T243">IF($AE243=0,"",INDEX(MASTER!$D$24:$AD$252,$AE243,T$346))</f>
        <v>0</v>
      </c>
      <c r="U243" s="20" cm="1">
        <f t="array" ref="U243">IF($AE243=0,"",INDEX(MASTER!$D$24:$AD$252,$AE243,U$346))</f>
        <v>0</v>
      </c>
      <c r="V243" s="20" cm="1">
        <f t="array" ref="V243">IF($AE243=0,"",INDEX(MASTER!$D$24:$AD$252,$AE243,V$346))</f>
        <v>0</v>
      </c>
      <c r="W243" s="20" cm="1">
        <f t="array" ref="W243">IF($AE243=0,"",INDEX(MASTER!$D$24:$AD$252,$AE243,W$346))</f>
        <v>0</v>
      </c>
      <c r="X243" s="20" cm="1">
        <f t="array" ref="X243">IF($AE243=0,"",INDEX(MASTER!$D$24:$AD$252,$AE243,X$346))</f>
        <v>0</v>
      </c>
      <c r="Y243" s="20" cm="1">
        <f t="array" ref="Y243">IF($AE243=0,"",INDEX(MASTER!$D$24:$AD$252,$AE243,Y$346))</f>
        <v>0</v>
      </c>
      <c r="Z243" s="20" cm="1">
        <f t="array" ref="Z243">IF($AE243=0,"",INDEX(MASTER!$D$24:$AD$252,$AE243,Z$346))</f>
        <v>0</v>
      </c>
      <c r="AE243" s="3">
        <v>180</v>
      </c>
    </row>
    <row r="244" spans="1:31" ht="12.75" customHeight="1" x14ac:dyDescent="0.2">
      <c r="A244" s="20" cm="1">
        <f t="array" ref="A244">IF($AE244=0,"",INDEX(MASTER!$D$24:$AD$252,$AE244,A$346))</f>
        <v>351</v>
      </c>
      <c r="B244" s="20" t="str" cm="1">
        <f t="array" ref="B244">IF($AE244=0,"",INDEX(MASTER!$D$24:$AD$252,$AE244,B$346))</f>
        <v>CH-32</v>
      </c>
      <c r="C244" s="20" t="str" cm="1">
        <f t="array" ref="C244">IF($AE244=0,"",INDEX(MASTER!$D$24:$AD$252,$AE244,C$346))</f>
        <v>US 23</v>
      </c>
      <c r="D244" s="169" cm="1">
        <f t="array" ref="D244">IF($AE244=0,"",INDEX(MASTER!$D$24:$AD$252,$AE244,D$346))</f>
        <v>96379</v>
      </c>
      <c r="E244" s="20" t="str" cm="1">
        <f t="array" ref="E244">IF($AE244=0,"",INDEX(MASTER!$D$24:$AD$252,$AE244,E$346))</f>
        <v>TO</v>
      </c>
      <c r="F244" s="169" cm="1">
        <f t="array" ref="F244">IF($AE244=0,"",INDEX(MASTER!$D$24:$AD$252,$AE244,F$346))</f>
        <v>97093</v>
      </c>
      <c r="G244" s="20" t="str" cm="1">
        <f t="array" ref="G244">IF($AE244=0,"",INDEX(MASTER!$D$24:$AD$252,$AE244,G$346))</f>
        <v>RT</v>
      </c>
      <c r="H244" s="68" t="str" cm="1">
        <f t="array" ref="H244">IF($AE244=0,"",INDEX(MASTER!$D$24:$AD$252,$AE244,H$346))</f>
        <v>01/NHS/21</v>
      </c>
      <c r="I244" s="20" cm="1">
        <f t="array" ref="I244">IF($AE244=0,"",INDEX(MASTER!$D$24:$AD$252,$AE244,I$346))</f>
        <v>0</v>
      </c>
      <c r="J244" s="68" cm="1">
        <f t="array" ref="J244">IF($AE244=0,"",INDEX(MASTER!$D$24:$AD$252,$AE244,J$346))</f>
        <v>0</v>
      </c>
      <c r="K244" s="136" cm="1">
        <f t="array" ref="K244">IF($AE244=0,"",INDEX(MASTER!$D$24:$AD$252,$AE244,K$346))</f>
        <v>0</v>
      </c>
      <c r="L244" s="136" cm="1">
        <f t="array" ref="L244">IF($AE244=0,"",INDEX(MASTER!$D$24:$AD$252,$AE244,L$346))</f>
        <v>0</v>
      </c>
      <c r="M244" s="136" cm="1">
        <f t="array" ref="M244">IF($AE244=0,"",INDEX(MASTER!$D$24:$AD$252,$AE244,M$346))</f>
        <v>0</v>
      </c>
      <c r="N244" s="136" cm="1">
        <f t="array" ref="N244">IF($AE244=0,"",INDEX(MASTER!$D$24:$AD$252,$AE244,N$346))</f>
        <v>0</v>
      </c>
      <c r="O244" s="20" cm="1">
        <f t="array" ref="O244">IF($AE244=0,"",INDEX(MASTER!$D$24:$AD$252,$AE244,O$346))</f>
        <v>0</v>
      </c>
      <c r="P244" s="20" cm="1">
        <f t="array" ref="P244">IF($AE244=0,"",INDEX(MASTER!$D$24:$AD$252,$AE244,P$346))</f>
        <v>0</v>
      </c>
      <c r="Q244" s="20" cm="1">
        <f t="array" ref="Q244">IF($AE244=0,"",INDEX(MASTER!$D$24:$AD$252,$AE244,Q$346))</f>
        <v>0</v>
      </c>
      <c r="R244" s="20" cm="1">
        <f t="array" ref="R244">IF($AE244=0,"",INDEX(MASTER!$D$24:$AD$252,$AE244,R$346))</f>
        <v>0</v>
      </c>
      <c r="S244" s="20" cm="1">
        <f t="array" ref="S244">IF($AE244=0,"",INDEX(MASTER!$D$24:$AD$252,$AE244,S$346))</f>
        <v>0</v>
      </c>
      <c r="T244" s="20" cm="1">
        <f t="array" ref="T244">IF($AE244=0,"",INDEX(MASTER!$D$24:$AD$252,$AE244,T$346))</f>
        <v>0</v>
      </c>
      <c r="U244" s="20" cm="1">
        <f t="array" ref="U244">IF($AE244=0,"",INDEX(MASTER!$D$24:$AD$252,$AE244,U$346))</f>
        <v>0</v>
      </c>
      <c r="V244" s="20" cm="1">
        <f t="array" ref="V244">IF($AE244=0,"",INDEX(MASTER!$D$24:$AD$252,$AE244,V$346))</f>
        <v>0</v>
      </c>
      <c r="W244" s="20" cm="1">
        <f t="array" ref="W244">IF($AE244=0,"",INDEX(MASTER!$D$24:$AD$252,$AE244,W$346))</f>
        <v>0</v>
      </c>
      <c r="X244" s="20" cm="1">
        <f t="array" ref="X244">IF($AE244=0,"",INDEX(MASTER!$D$24:$AD$252,$AE244,X$346))</f>
        <v>0</v>
      </c>
      <c r="Y244" s="20" cm="1">
        <f t="array" ref="Y244">IF($AE244=0,"",INDEX(MASTER!$D$24:$AD$252,$AE244,Y$346))</f>
        <v>0</v>
      </c>
      <c r="Z244" s="20" cm="1">
        <f t="array" ref="Z244">IF($AE244=0,"",INDEX(MASTER!$D$24:$AD$252,$AE244,Z$346))</f>
        <v>0</v>
      </c>
      <c r="AE244" s="3">
        <v>181</v>
      </c>
    </row>
    <row r="245" spans="1:31" ht="12.75" customHeight="1" x14ac:dyDescent="0.2">
      <c r="A245" s="20" cm="1">
        <f t="array" ref="A245">IF($AE245=0,"",INDEX(MASTER!$D$24:$AD$252,$AE245,A$346))</f>
        <v>351</v>
      </c>
      <c r="B245" s="20" t="str" cm="1">
        <f t="array" ref="B245">IF($AE245=0,"",INDEX(MASTER!$D$24:$AD$252,$AE245,B$346))</f>
        <v>CH-33</v>
      </c>
      <c r="C245" s="20" t="str" cm="1">
        <f t="array" ref="C245">IF($AE245=0,"",INDEX(MASTER!$D$24:$AD$252,$AE245,C$346))</f>
        <v>RAMP B / US 23</v>
      </c>
      <c r="D245" s="169" cm="1">
        <f t="array" ref="D245">IF($AE245=0,"",INDEX(MASTER!$D$24:$AD$252,$AE245,D$346))</f>
        <v>3314</v>
      </c>
      <c r="E245" s="20" t="str" cm="1">
        <f t="array" ref="E245">IF($AE245=0,"",INDEX(MASTER!$D$24:$AD$252,$AE245,E$346))</f>
        <v>TO</v>
      </c>
      <c r="F245" s="169" cm="1">
        <f t="array" ref="F245">IF($AE245=0,"",INDEX(MASTER!$D$24:$AD$252,$AE245,F$346))</f>
        <v>97093</v>
      </c>
      <c r="G245" s="20" t="str" cm="1">
        <f t="array" ref="G245">IF($AE245=0,"",INDEX(MASTER!$D$24:$AD$252,$AE245,G$346))</f>
        <v>RT</v>
      </c>
      <c r="H245" s="68" t="str" cm="1">
        <f t="array" ref="H245">IF($AE245=0,"",INDEX(MASTER!$D$24:$AD$252,$AE245,H$346))</f>
        <v>01/NHS/21</v>
      </c>
      <c r="I245" s="20" cm="1">
        <f t="array" ref="I245">IF($AE245=0,"",INDEX(MASTER!$D$24:$AD$252,$AE245,I$346))</f>
        <v>18</v>
      </c>
      <c r="J245" s="68" cm="1">
        <f t="array" ref="J245">IF($AE245=0,"",INDEX(MASTER!$D$24:$AD$252,$AE245,J$346))</f>
        <v>0</v>
      </c>
      <c r="K245" s="136" cm="1">
        <f t="array" ref="K245">IF($AE245=0,"",INDEX(MASTER!$D$24:$AD$252,$AE245,K$346))</f>
        <v>0</v>
      </c>
      <c r="L245" s="136" cm="1">
        <f t="array" ref="L245">IF($AE245=0,"",INDEX(MASTER!$D$24:$AD$252,$AE245,L$346))</f>
        <v>0</v>
      </c>
      <c r="M245" s="136" cm="1">
        <f t="array" ref="M245">IF($AE245=0,"",INDEX(MASTER!$D$24:$AD$252,$AE245,M$346))</f>
        <v>0</v>
      </c>
      <c r="N245" s="136" cm="1">
        <f t="array" ref="N245">IF($AE245=0,"",INDEX(MASTER!$D$24:$AD$252,$AE245,N$346))</f>
        <v>0</v>
      </c>
      <c r="O245" s="20" cm="1">
        <f t="array" ref="O245">IF($AE245=0,"",INDEX(MASTER!$D$24:$AD$252,$AE245,O$346))</f>
        <v>0</v>
      </c>
      <c r="P245" s="20" cm="1">
        <f t="array" ref="P245">IF($AE245=0,"",INDEX(MASTER!$D$24:$AD$252,$AE245,P$346))</f>
        <v>0</v>
      </c>
      <c r="Q245" s="20" cm="1">
        <f t="array" ref="Q245">IF($AE245=0,"",INDEX(MASTER!$D$24:$AD$252,$AE245,Q$346))</f>
        <v>0</v>
      </c>
      <c r="R245" s="20" cm="1">
        <f t="array" ref="R245">IF($AE245=0,"",INDEX(MASTER!$D$24:$AD$252,$AE245,R$346))</f>
        <v>0</v>
      </c>
      <c r="S245" s="20" cm="1">
        <f t="array" ref="S245">IF($AE245=0,"",INDEX(MASTER!$D$24:$AD$252,$AE245,S$346))</f>
        <v>0</v>
      </c>
      <c r="T245" s="20" cm="1">
        <f t="array" ref="T245">IF($AE245=0,"",INDEX(MASTER!$D$24:$AD$252,$AE245,T$346))</f>
        <v>0</v>
      </c>
      <c r="U245" s="20" cm="1">
        <f t="array" ref="U245">IF($AE245=0,"",INDEX(MASTER!$D$24:$AD$252,$AE245,U$346))</f>
        <v>0</v>
      </c>
      <c r="V245" s="20" cm="1">
        <f t="array" ref="V245">IF($AE245=0,"",INDEX(MASTER!$D$24:$AD$252,$AE245,V$346))</f>
        <v>0</v>
      </c>
      <c r="W245" s="20" cm="1">
        <f t="array" ref="W245">IF($AE245=0,"",INDEX(MASTER!$D$24:$AD$252,$AE245,W$346))</f>
        <v>0</v>
      </c>
      <c r="X245" s="20" cm="1">
        <f t="array" ref="X245">IF($AE245=0,"",INDEX(MASTER!$D$24:$AD$252,$AE245,X$346))</f>
        <v>0</v>
      </c>
      <c r="Y245" s="20" cm="1">
        <f t="array" ref="Y245">IF($AE245=0,"",INDEX(MASTER!$D$24:$AD$252,$AE245,Y$346))</f>
        <v>0</v>
      </c>
      <c r="Z245" s="20" cm="1">
        <f t="array" ref="Z245">IF($AE245=0,"",INDEX(MASTER!$D$24:$AD$252,$AE245,Z$346))</f>
        <v>0</v>
      </c>
      <c r="AE245" s="3">
        <v>182</v>
      </c>
    </row>
    <row r="246" spans="1:31" ht="12.75" customHeight="1" x14ac:dyDescent="0.2">
      <c r="A246" s="20" cm="1">
        <f t="array" ref="A246">IF($AE246=0,"",INDEX(MASTER!$D$24:$AD$252,$AE246,A$346))</f>
        <v>351</v>
      </c>
      <c r="B246" s="20" t="str" cm="1">
        <f t="array" ref="B246">IF($AE246=0,"",INDEX(MASTER!$D$24:$AD$252,$AE246,B$346))</f>
        <v>CVW-6</v>
      </c>
      <c r="C246" s="20" t="str" cm="1">
        <f t="array" ref="C246">IF($AE246=0,"",INDEX(MASTER!$D$24:$AD$252,$AE246,C$346))</f>
        <v>US 23</v>
      </c>
      <c r="D246" s="169" cm="1">
        <f t="array" ref="D246">IF($AE246=0,"",INDEX(MASTER!$D$24:$AD$252,$AE246,D$346))</f>
        <v>96379</v>
      </c>
      <c r="E246" s="20" t="str" cm="1">
        <f t="array" ref="E246">IF($AE246=0,"",INDEX(MASTER!$D$24:$AD$252,$AE246,E$346))</f>
        <v>TO</v>
      </c>
      <c r="F246" s="169" cm="1">
        <f t="array" ref="F246">IF($AE246=0,"",INDEX(MASTER!$D$24:$AD$252,$AE246,F$346))</f>
        <v>97093</v>
      </c>
      <c r="G246" s="20" t="str" cm="1">
        <f t="array" ref="G246">IF($AE246=0,"",INDEX(MASTER!$D$24:$AD$252,$AE246,G$346))</f>
        <v>RT</v>
      </c>
      <c r="H246" s="68" t="str" cm="1">
        <f t="array" ref="H246">IF($AE246=0,"",INDEX(MASTER!$D$24:$AD$252,$AE246,H$346))</f>
        <v>01/NHS/21</v>
      </c>
      <c r="I246" s="20" cm="1">
        <f t="array" ref="I246">IF($AE246=0,"",INDEX(MASTER!$D$24:$AD$252,$AE246,I$346))</f>
        <v>0</v>
      </c>
      <c r="J246" s="68" cm="1">
        <f t="array" ref="J246">IF($AE246=0,"",INDEX(MASTER!$D$24:$AD$252,$AE246,J$346))</f>
        <v>0</v>
      </c>
      <c r="K246" s="136" cm="1">
        <f t="array" ref="K246">IF($AE246=0,"",INDEX(MASTER!$D$24:$AD$252,$AE246,K$346))</f>
        <v>0</v>
      </c>
      <c r="L246" s="136" cm="1">
        <f t="array" ref="L246">IF($AE246=0,"",INDEX(MASTER!$D$24:$AD$252,$AE246,L$346))</f>
        <v>0</v>
      </c>
      <c r="M246" s="136" cm="1">
        <f t="array" ref="M246">IF($AE246=0,"",INDEX(MASTER!$D$24:$AD$252,$AE246,M$346))</f>
        <v>0</v>
      </c>
      <c r="N246" s="136" cm="1">
        <f t="array" ref="N246">IF($AE246=0,"",INDEX(MASTER!$D$24:$AD$252,$AE246,N$346))</f>
        <v>0</v>
      </c>
      <c r="O246" s="20" cm="1">
        <f t="array" ref="O246">IF($AE246=0,"",INDEX(MASTER!$D$24:$AD$252,$AE246,O$346))</f>
        <v>0</v>
      </c>
      <c r="P246" s="20" cm="1">
        <f t="array" ref="P246">IF($AE246=0,"",INDEX(MASTER!$D$24:$AD$252,$AE246,P$346))</f>
        <v>0</v>
      </c>
      <c r="Q246" s="20" cm="1">
        <f t="array" ref="Q246">IF($AE246=0,"",INDEX(MASTER!$D$24:$AD$252,$AE246,Q$346))</f>
        <v>0</v>
      </c>
      <c r="R246" s="20" cm="1">
        <f t="array" ref="R246">IF($AE246=0,"",INDEX(MASTER!$D$24:$AD$252,$AE246,R$346))</f>
        <v>0</v>
      </c>
      <c r="S246" s="20" cm="1">
        <f t="array" ref="S246">IF($AE246=0,"",INDEX(MASTER!$D$24:$AD$252,$AE246,S$346))</f>
        <v>0</v>
      </c>
      <c r="T246" s="20" cm="1">
        <f t="array" ref="T246">IF($AE246=0,"",INDEX(MASTER!$D$24:$AD$252,$AE246,T$346))</f>
        <v>0</v>
      </c>
      <c r="U246" s="20" cm="1">
        <f t="array" ref="U246">IF($AE246=0,"",INDEX(MASTER!$D$24:$AD$252,$AE246,U$346))</f>
        <v>0</v>
      </c>
      <c r="V246" s="20" cm="1">
        <f t="array" ref="V246">IF($AE246=0,"",INDEX(MASTER!$D$24:$AD$252,$AE246,V$346))</f>
        <v>0</v>
      </c>
      <c r="W246" s="20" cm="1">
        <f t="array" ref="W246">IF($AE246=0,"",INDEX(MASTER!$D$24:$AD$252,$AE246,W$346))</f>
        <v>0</v>
      </c>
      <c r="X246" s="20" cm="1">
        <f t="array" ref="X246">IF($AE246=0,"",INDEX(MASTER!$D$24:$AD$252,$AE246,X$346))</f>
        <v>0</v>
      </c>
      <c r="Y246" s="20" cm="1">
        <f t="array" ref="Y246">IF($AE246=0,"",INDEX(MASTER!$D$24:$AD$252,$AE246,Y$346))</f>
        <v>0</v>
      </c>
      <c r="Z246" s="20" cm="1">
        <f t="array" ref="Z246">IF($AE246=0,"",INDEX(MASTER!$D$24:$AD$252,$AE246,Z$346))</f>
        <v>0</v>
      </c>
      <c r="AE246" s="3">
        <v>183</v>
      </c>
    </row>
    <row r="247" spans="1:31" ht="12.75" customHeight="1" x14ac:dyDescent="0.2">
      <c r="A247" s="20" cm="1">
        <f t="array" ref="A247">IF($AE247=0,"",INDEX(MASTER!$D$24:$AD$252,$AE247,A$346))</f>
        <v>0</v>
      </c>
      <c r="B247" s="20" cm="1">
        <f t="array" ref="B247">IF($AE247=0,"",INDEX(MASTER!$D$24:$AD$252,$AE247,B$346))</f>
        <v>0</v>
      </c>
      <c r="C247" s="20" cm="1">
        <f t="array" ref="C247">IF($AE247=0,"",INDEX(MASTER!$D$24:$AD$252,$AE247,C$346))</f>
        <v>0</v>
      </c>
      <c r="D247" s="169" cm="1">
        <f t="array" ref="D247">IF($AE247=0,"",INDEX(MASTER!$D$24:$AD$252,$AE247,D$346))</f>
        <v>0</v>
      </c>
      <c r="E247" s="20" cm="1">
        <f t="array" ref="E247">IF($AE247=0,"",INDEX(MASTER!$D$24:$AD$252,$AE247,E$346))</f>
        <v>0</v>
      </c>
      <c r="F247" s="169" cm="1">
        <f t="array" ref="F247">IF($AE247=0,"",INDEX(MASTER!$D$24:$AD$252,$AE247,F$346))</f>
        <v>0</v>
      </c>
      <c r="G247" s="20" cm="1">
        <f t="array" ref="G247">IF($AE247=0,"",INDEX(MASTER!$D$24:$AD$252,$AE247,G$346))</f>
        <v>0</v>
      </c>
      <c r="H247" s="68" cm="1">
        <f t="array" ref="H247">IF($AE247=0,"",INDEX(MASTER!$D$24:$AD$252,$AE247,H$346))</f>
        <v>0</v>
      </c>
      <c r="I247" s="20" cm="1">
        <f t="array" ref="I247">IF($AE247=0,"",INDEX(MASTER!$D$24:$AD$252,$AE247,I$346))</f>
        <v>0</v>
      </c>
      <c r="J247" s="68" cm="1">
        <f t="array" ref="J247">IF($AE247=0,"",INDEX(MASTER!$D$24:$AD$252,$AE247,J$346))</f>
        <v>0</v>
      </c>
      <c r="K247" s="136" cm="1">
        <f t="array" ref="K247">IF($AE247=0,"",INDEX(MASTER!$D$24:$AD$252,$AE247,K$346))</f>
        <v>0</v>
      </c>
      <c r="L247" s="136" cm="1">
        <f t="array" ref="L247">IF($AE247=0,"",INDEX(MASTER!$D$24:$AD$252,$AE247,L$346))</f>
        <v>0</v>
      </c>
      <c r="M247" s="136" cm="1">
        <f t="array" ref="M247">IF($AE247=0,"",INDEX(MASTER!$D$24:$AD$252,$AE247,M$346))</f>
        <v>0</v>
      </c>
      <c r="N247" s="136" cm="1">
        <f t="array" ref="N247">IF($AE247=0,"",INDEX(MASTER!$D$24:$AD$252,$AE247,N$346))</f>
        <v>0</v>
      </c>
      <c r="O247" s="20" cm="1">
        <f t="array" ref="O247">IF($AE247=0,"",INDEX(MASTER!$D$24:$AD$252,$AE247,O$346))</f>
        <v>0</v>
      </c>
      <c r="P247" s="20" cm="1">
        <f t="array" ref="P247">IF($AE247=0,"",INDEX(MASTER!$D$24:$AD$252,$AE247,P$346))</f>
        <v>0</v>
      </c>
      <c r="Q247" s="20" cm="1">
        <f t="array" ref="Q247">IF($AE247=0,"",INDEX(MASTER!$D$24:$AD$252,$AE247,Q$346))</f>
        <v>0</v>
      </c>
      <c r="R247" s="20" cm="1">
        <f t="array" ref="R247">IF($AE247=0,"",INDEX(MASTER!$D$24:$AD$252,$AE247,R$346))</f>
        <v>0</v>
      </c>
      <c r="S247" s="20" cm="1">
        <f t="array" ref="S247">IF($AE247=0,"",INDEX(MASTER!$D$24:$AD$252,$AE247,S$346))</f>
        <v>0</v>
      </c>
      <c r="T247" s="20" cm="1">
        <f t="array" ref="T247">IF($AE247=0,"",INDEX(MASTER!$D$24:$AD$252,$AE247,T$346))</f>
        <v>0</v>
      </c>
      <c r="U247" s="20" cm="1">
        <f t="array" ref="U247">IF($AE247=0,"",INDEX(MASTER!$D$24:$AD$252,$AE247,U$346))</f>
        <v>0</v>
      </c>
      <c r="V247" s="20" cm="1">
        <f t="array" ref="V247">IF($AE247=0,"",INDEX(MASTER!$D$24:$AD$252,$AE247,V$346))</f>
        <v>0</v>
      </c>
      <c r="W247" s="20" cm="1">
        <f t="array" ref="W247">IF($AE247=0,"",INDEX(MASTER!$D$24:$AD$252,$AE247,W$346))</f>
        <v>0</v>
      </c>
      <c r="X247" s="20" cm="1">
        <f t="array" ref="X247">IF($AE247=0,"",INDEX(MASTER!$D$24:$AD$252,$AE247,X$346))</f>
        <v>0</v>
      </c>
      <c r="Y247" s="20" cm="1">
        <f t="array" ref="Y247">IF($AE247=0,"",INDEX(MASTER!$D$24:$AD$252,$AE247,Y$346))</f>
        <v>0</v>
      </c>
      <c r="Z247" s="20" cm="1">
        <f t="array" ref="Z247">IF($AE247=0,"",INDEX(MASTER!$D$24:$AD$252,$AE247,Z$346))</f>
        <v>0</v>
      </c>
      <c r="AE247" s="3">
        <v>184</v>
      </c>
    </row>
    <row r="248" spans="1:31" ht="12.75" customHeight="1" x14ac:dyDescent="0.2">
      <c r="A248" s="20" cm="1">
        <f t="array" ref="A248">IF($AE248=0,"",INDEX(MASTER!$D$24:$AD$252,$AE248,A$346))</f>
        <v>352</v>
      </c>
      <c r="B248" s="20" t="str" cm="1">
        <f t="array" ref="B248">IF($AE248=0,"",INDEX(MASTER!$D$24:$AD$252,$AE248,B$346))</f>
        <v>WA-2</v>
      </c>
      <c r="C248" s="20" t="str" cm="1">
        <f t="array" ref="C248">IF($AE248=0,"",INDEX(MASTER!$D$24:$AD$252,$AE248,C$346))</f>
        <v>RAMP A</v>
      </c>
      <c r="D248" s="169" cm="1">
        <f t="array" ref="D248">IF($AE248=0,"",INDEX(MASTER!$D$24:$AD$252,$AE248,D$346))</f>
        <v>2950</v>
      </c>
      <c r="E248" s="20" cm="1">
        <f t="array" ref="E248">IF($AE248=0,"",INDEX(MASTER!$D$24:$AD$252,$AE248,E$346))</f>
        <v>0</v>
      </c>
      <c r="F248" s="169" cm="1">
        <f t="array" ref="F248">IF($AE248=0,"",INDEX(MASTER!$D$24:$AD$252,$AE248,F$346))</f>
        <v>0</v>
      </c>
      <c r="G248" s="20" t="str" cm="1">
        <f t="array" ref="G248">IF($AE248=0,"",INDEX(MASTER!$D$24:$AD$252,$AE248,G$346))</f>
        <v>LT</v>
      </c>
      <c r="H248" s="68" t="str" cm="1">
        <f t="array" ref="H248">IF($AE248=0,"",INDEX(MASTER!$D$24:$AD$252,$AE248,H$346))</f>
        <v>01/NHS/21</v>
      </c>
      <c r="I248" s="20" cm="1">
        <f t="array" ref="I248">IF($AE248=0,"",INDEX(MASTER!$D$24:$AD$252,$AE248,I$346))</f>
        <v>0</v>
      </c>
      <c r="J248" s="68" cm="1">
        <f t="array" ref="J248">IF($AE248=0,"",INDEX(MASTER!$D$24:$AD$252,$AE248,J$346))</f>
        <v>0</v>
      </c>
      <c r="K248" s="136" cm="1">
        <f t="array" ref="K248">IF($AE248=0,"",INDEX(MASTER!$D$24:$AD$252,$AE248,K$346))</f>
        <v>0</v>
      </c>
      <c r="L248" s="136" cm="1">
        <f t="array" ref="L248">IF($AE248=0,"",INDEX(MASTER!$D$24:$AD$252,$AE248,L$346))</f>
        <v>0</v>
      </c>
      <c r="M248" s="136" cm="1">
        <f t="array" ref="M248">IF($AE248=0,"",INDEX(MASTER!$D$24:$AD$252,$AE248,M$346))</f>
        <v>0</v>
      </c>
      <c r="N248" s="136" cm="1">
        <f t="array" ref="N248">IF($AE248=0,"",INDEX(MASTER!$D$24:$AD$252,$AE248,N$346))</f>
        <v>0</v>
      </c>
      <c r="O248" s="20" cm="1">
        <f t="array" ref="O248">IF($AE248=0,"",INDEX(MASTER!$D$24:$AD$252,$AE248,O$346))</f>
        <v>0</v>
      </c>
      <c r="P248" s="20" cm="1">
        <f t="array" ref="P248">IF($AE248=0,"",INDEX(MASTER!$D$24:$AD$252,$AE248,P$346))</f>
        <v>0</v>
      </c>
      <c r="Q248" s="20" cm="1">
        <f t="array" ref="Q248">IF($AE248=0,"",INDEX(MASTER!$D$24:$AD$252,$AE248,Q$346))</f>
        <v>0</v>
      </c>
      <c r="R248" s="20" cm="1">
        <f t="array" ref="R248">IF($AE248=0,"",INDEX(MASTER!$D$24:$AD$252,$AE248,R$346))</f>
        <v>0</v>
      </c>
      <c r="S248" s="20" cm="1">
        <f t="array" ref="S248">IF($AE248=0,"",INDEX(MASTER!$D$24:$AD$252,$AE248,S$346))</f>
        <v>0</v>
      </c>
      <c r="T248" s="20" cm="1">
        <f t="array" ref="T248">IF($AE248=0,"",INDEX(MASTER!$D$24:$AD$252,$AE248,T$346))</f>
        <v>0</v>
      </c>
      <c r="U248" s="20" cm="1">
        <f t="array" ref="U248">IF($AE248=0,"",INDEX(MASTER!$D$24:$AD$252,$AE248,U$346))</f>
        <v>0</v>
      </c>
      <c r="V248" s="20" cm="1">
        <f t="array" ref="V248">IF($AE248=0,"",INDEX(MASTER!$D$24:$AD$252,$AE248,V$346))</f>
        <v>0</v>
      </c>
      <c r="W248" s="20" cm="1">
        <f t="array" ref="W248">IF($AE248=0,"",INDEX(MASTER!$D$24:$AD$252,$AE248,W$346))</f>
        <v>0</v>
      </c>
      <c r="X248" s="20" cm="1">
        <f t="array" ref="X248">IF($AE248=0,"",INDEX(MASTER!$D$24:$AD$252,$AE248,X$346))</f>
        <v>0</v>
      </c>
      <c r="Y248" s="20" cm="1">
        <f t="array" ref="Y248">IF($AE248=0,"",INDEX(MASTER!$D$24:$AD$252,$AE248,Y$346))</f>
        <v>0</v>
      </c>
      <c r="Z248" s="20" cm="1">
        <f t="array" ref="Z248">IF($AE248=0,"",INDEX(MASTER!$D$24:$AD$252,$AE248,Z$346))</f>
        <v>0</v>
      </c>
      <c r="AE248" s="3">
        <v>185</v>
      </c>
    </row>
    <row r="249" spans="1:31" ht="12.75" customHeight="1" x14ac:dyDescent="0.2">
      <c r="A249" s="20" cm="1">
        <f t="array" ref="A249">IF($AE249=0,"",INDEX(MASTER!$D$24:$AD$252,$AE249,A$346))</f>
        <v>352</v>
      </c>
      <c r="B249" s="20" t="str" cm="1">
        <f t="array" ref="B249">IF($AE249=0,"",INDEX(MASTER!$D$24:$AD$252,$AE249,B$346))</f>
        <v>A-37</v>
      </c>
      <c r="C249" s="20" t="str" cm="1">
        <f t="array" ref="C249">IF($AE249=0,"",INDEX(MASTER!$D$24:$AD$252,$AE249,C$346))</f>
        <v>RAMP A</v>
      </c>
      <c r="D249" s="169" cm="1">
        <f t="array" ref="D249">IF($AE249=0,"",INDEX(MASTER!$D$24:$AD$252,$AE249,D$346))</f>
        <v>2212</v>
      </c>
      <c r="E249" s="20" cm="1">
        <f t="array" ref="E249">IF($AE249=0,"",INDEX(MASTER!$D$24:$AD$252,$AE249,E$346))</f>
        <v>0</v>
      </c>
      <c r="F249" s="169" cm="1">
        <f t="array" ref="F249">IF($AE249=0,"",INDEX(MASTER!$D$24:$AD$252,$AE249,F$346))</f>
        <v>0</v>
      </c>
      <c r="G249" s="20" t="str" cm="1">
        <f t="array" ref="G249">IF($AE249=0,"",INDEX(MASTER!$D$24:$AD$252,$AE249,G$346))</f>
        <v>LT/RT</v>
      </c>
      <c r="H249" s="68" t="str" cm="1">
        <f t="array" ref="H249">IF($AE249=0,"",INDEX(MASTER!$D$24:$AD$252,$AE249,H$346))</f>
        <v>01/NHS/21</v>
      </c>
      <c r="I249" s="20" cm="1">
        <f t="array" ref="I249">IF($AE249=0,"",INDEX(MASTER!$D$24:$AD$252,$AE249,I$346))</f>
        <v>0</v>
      </c>
      <c r="J249" s="68" cm="1">
        <f t="array" ref="J249">IF($AE249=0,"",INDEX(MASTER!$D$24:$AD$252,$AE249,J$346))</f>
        <v>0</v>
      </c>
      <c r="K249" s="136" cm="1">
        <f t="array" ref="K249">IF($AE249=0,"",INDEX(MASTER!$D$24:$AD$252,$AE249,K$346))</f>
        <v>0</v>
      </c>
      <c r="L249" s="136" cm="1">
        <f t="array" ref="L249">IF($AE249=0,"",INDEX(MASTER!$D$24:$AD$252,$AE249,L$346))</f>
        <v>0</v>
      </c>
      <c r="M249" s="136" cm="1">
        <f t="array" ref="M249">IF($AE249=0,"",INDEX(MASTER!$D$24:$AD$252,$AE249,M$346))</f>
        <v>0</v>
      </c>
      <c r="N249" s="136" cm="1">
        <f t="array" ref="N249">IF($AE249=0,"",INDEX(MASTER!$D$24:$AD$252,$AE249,N$346))</f>
        <v>0</v>
      </c>
      <c r="O249" s="20" cm="1">
        <f t="array" ref="O249">IF($AE249=0,"",INDEX(MASTER!$D$24:$AD$252,$AE249,O$346))</f>
        <v>0</v>
      </c>
      <c r="P249" s="20" cm="1">
        <f t="array" ref="P249">IF($AE249=0,"",INDEX(MASTER!$D$24:$AD$252,$AE249,P$346))</f>
        <v>0</v>
      </c>
      <c r="Q249" s="20" cm="1">
        <f t="array" ref="Q249">IF($AE249=0,"",INDEX(MASTER!$D$24:$AD$252,$AE249,Q$346))</f>
        <v>0</v>
      </c>
      <c r="R249" s="20" cm="1">
        <f t="array" ref="R249">IF($AE249=0,"",INDEX(MASTER!$D$24:$AD$252,$AE249,R$346))</f>
        <v>0</v>
      </c>
      <c r="S249" s="20" cm="1">
        <f t="array" ref="S249">IF($AE249=0,"",INDEX(MASTER!$D$24:$AD$252,$AE249,S$346))</f>
        <v>0</v>
      </c>
      <c r="T249" s="20" cm="1">
        <f t="array" ref="T249">IF($AE249=0,"",INDEX(MASTER!$D$24:$AD$252,$AE249,T$346))</f>
        <v>5</v>
      </c>
      <c r="U249" s="20" cm="1">
        <f t="array" ref="U249">IF($AE249=0,"",INDEX(MASTER!$D$24:$AD$252,$AE249,U$346))</f>
        <v>0</v>
      </c>
      <c r="V249" s="20" cm="1">
        <f t="array" ref="V249">IF($AE249=0,"",INDEX(MASTER!$D$24:$AD$252,$AE249,V$346))</f>
        <v>0</v>
      </c>
      <c r="W249" s="20" cm="1">
        <f t="array" ref="W249">IF($AE249=0,"",INDEX(MASTER!$D$24:$AD$252,$AE249,W$346))</f>
        <v>0</v>
      </c>
      <c r="X249" s="20" cm="1">
        <f t="array" ref="X249">IF($AE249=0,"",INDEX(MASTER!$D$24:$AD$252,$AE249,X$346))</f>
        <v>0</v>
      </c>
      <c r="Y249" s="20" cm="1">
        <f t="array" ref="Y249">IF($AE249=0,"",INDEX(MASTER!$D$24:$AD$252,$AE249,Y$346))</f>
        <v>0</v>
      </c>
      <c r="Z249" s="20" cm="1">
        <f t="array" ref="Z249">IF($AE249=0,"",INDEX(MASTER!$D$24:$AD$252,$AE249,Z$346))</f>
        <v>0</v>
      </c>
      <c r="AE249" s="3">
        <v>186</v>
      </c>
    </row>
    <row r="250" spans="1:31" ht="12.75" customHeight="1" x14ac:dyDescent="0.2">
      <c r="A250" s="20" cm="1">
        <f t="array" ref="A250">IF($AE250=0,"",INDEX(MASTER!$D$24:$AD$252,$AE250,A$346))</f>
        <v>352</v>
      </c>
      <c r="B250" s="20" t="str" cm="1">
        <f t="array" ref="B250">IF($AE250=0,"",INDEX(MASTER!$D$24:$AD$252,$AE250,B$346))</f>
        <v>A-38</v>
      </c>
      <c r="C250" s="20" t="str" cm="1">
        <f t="array" ref="C250">IF($AE250=0,"",INDEX(MASTER!$D$24:$AD$252,$AE250,C$346))</f>
        <v>RAMP A</v>
      </c>
      <c r="D250" s="169" cm="1">
        <f t="array" ref="D250">IF($AE250=0,"",INDEX(MASTER!$D$24:$AD$252,$AE250,D$346))</f>
        <v>2334</v>
      </c>
      <c r="E250" s="20" cm="1">
        <f t="array" ref="E250">IF($AE250=0,"",INDEX(MASTER!$D$24:$AD$252,$AE250,E$346))</f>
        <v>0</v>
      </c>
      <c r="F250" s="169" cm="1">
        <f t="array" ref="F250">IF($AE250=0,"",INDEX(MASTER!$D$24:$AD$252,$AE250,F$346))</f>
        <v>0</v>
      </c>
      <c r="G250" s="20" t="str" cm="1">
        <f t="array" ref="G250">IF($AE250=0,"",INDEX(MASTER!$D$24:$AD$252,$AE250,G$346))</f>
        <v>LT/RT</v>
      </c>
      <c r="H250" s="68" t="str" cm="1">
        <f t="array" ref="H250">IF($AE250=0,"",INDEX(MASTER!$D$24:$AD$252,$AE250,H$346))</f>
        <v>01/NHS/21</v>
      </c>
      <c r="I250" s="20" cm="1">
        <f t="array" ref="I250">IF($AE250=0,"",INDEX(MASTER!$D$24:$AD$252,$AE250,I$346))</f>
        <v>0</v>
      </c>
      <c r="J250" s="68" cm="1">
        <f t="array" ref="J250">IF($AE250=0,"",INDEX(MASTER!$D$24:$AD$252,$AE250,J$346))</f>
        <v>0</v>
      </c>
      <c r="K250" s="136" cm="1">
        <f t="array" ref="K250">IF($AE250=0,"",INDEX(MASTER!$D$24:$AD$252,$AE250,K$346))</f>
        <v>0</v>
      </c>
      <c r="L250" s="136" cm="1">
        <f t="array" ref="L250">IF($AE250=0,"",INDEX(MASTER!$D$24:$AD$252,$AE250,L$346))</f>
        <v>0</v>
      </c>
      <c r="M250" s="136" cm="1">
        <f t="array" ref="M250">IF($AE250=0,"",INDEX(MASTER!$D$24:$AD$252,$AE250,M$346))</f>
        <v>0</v>
      </c>
      <c r="N250" s="136" cm="1">
        <f t="array" ref="N250">IF($AE250=0,"",INDEX(MASTER!$D$24:$AD$252,$AE250,N$346))</f>
        <v>0</v>
      </c>
      <c r="O250" s="20" cm="1">
        <f t="array" ref="O250">IF($AE250=0,"",INDEX(MASTER!$D$24:$AD$252,$AE250,O$346))</f>
        <v>0</v>
      </c>
      <c r="P250" s="20" cm="1">
        <f t="array" ref="P250">IF($AE250=0,"",INDEX(MASTER!$D$24:$AD$252,$AE250,P$346))</f>
        <v>0</v>
      </c>
      <c r="Q250" s="20" cm="1">
        <f t="array" ref="Q250">IF($AE250=0,"",INDEX(MASTER!$D$24:$AD$252,$AE250,Q$346))</f>
        <v>0</v>
      </c>
      <c r="R250" s="20" cm="1">
        <f t="array" ref="R250">IF($AE250=0,"",INDEX(MASTER!$D$24:$AD$252,$AE250,R$346))</f>
        <v>0</v>
      </c>
      <c r="S250" s="20" cm="1">
        <f t="array" ref="S250">IF($AE250=0,"",INDEX(MASTER!$D$24:$AD$252,$AE250,S$346))</f>
        <v>0</v>
      </c>
      <c r="T250" s="20" cm="1">
        <f t="array" ref="T250">IF($AE250=0,"",INDEX(MASTER!$D$24:$AD$252,$AE250,T$346))</f>
        <v>5</v>
      </c>
      <c r="U250" s="20" cm="1">
        <f t="array" ref="U250">IF($AE250=0,"",INDEX(MASTER!$D$24:$AD$252,$AE250,U$346))</f>
        <v>0</v>
      </c>
      <c r="V250" s="20" cm="1">
        <f t="array" ref="V250">IF($AE250=0,"",INDEX(MASTER!$D$24:$AD$252,$AE250,V$346))</f>
        <v>0</v>
      </c>
      <c r="W250" s="20" cm="1">
        <f t="array" ref="W250">IF($AE250=0,"",INDEX(MASTER!$D$24:$AD$252,$AE250,W$346))</f>
        <v>0</v>
      </c>
      <c r="X250" s="20" cm="1">
        <f t="array" ref="X250">IF($AE250=0,"",INDEX(MASTER!$D$24:$AD$252,$AE250,X$346))</f>
        <v>0</v>
      </c>
      <c r="Y250" s="20" cm="1">
        <f t="array" ref="Y250">IF($AE250=0,"",INDEX(MASTER!$D$24:$AD$252,$AE250,Y$346))</f>
        <v>0</v>
      </c>
      <c r="Z250" s="20" cm="1">
        <f t="array" ref="Z250">IF($AE250=0,"",INDEX(MASTER!$D$24:$AD$252,$AE250,Z$346))</f>
        <v>0</v>
      </c>
      <c r="AE250" s="3">
        <v>187</v>
      </c>
    </row>
    <row r="251" spans="1:31" ht="12.75" customHeight="1" x14ac:dyDescent="0.2">
      <c r="A251" s="20" cm="1">
        <f t="array" ref="A251">IF($AE251=0,"",INDEX(MASTER!$D$24:$AD$252,$AE251,A$346))</f>
        <v>352</v>
      </c>
      <c r="B251" s="20" t="str" cm="1">
        <f t="array" ref="B251">IF($AE251=0,"",INDEX(MASTER!$D$24:$AD$252,$AE251,B$346))</f>
        <v>A-39</v>
      </c>
      <c r="C251" s="20" t="str" cm="1">
        <f t="array" ref="C251">IF($AE251=0,"",INDEX(MASTER!$D$24:$AD$252,$AE251,C$346))</f>
        <v>RAMP A</v>
      </c>
      <c r="D251" s="169" cm="1">
        <f t="array" ref="D251">IF($AE251=0,"",INDEX(MASTER!$D$24:$AD$252,$AE251,D$346))</f>
        <v>2455</v>
      </c>
      <c r="E251" s="20" cm="1">
        <f t="array" ref="E251">IF($AE251=0,"",INDEX(MASTER!$D$24:$AD$252,$AE251,E$346))</f>
        <v>0</v>
      </c>
      <c r="F251" s="169" cm="1">
        <f t="array" ref="F251">IF($AE251=0,"",INDEX(MASTER!$D$24:$AD$252,$AE251,F$346))</f>
        <v>0</v>
      </c>
      <c r="G251" s="20" t="str" cm="1">
        <f t="array" ref="G251">IF($AE251=0,"",INDEX(MASTER!$D$24:$AD$252,$AE251,G$346))</f>
        <v>LT/RT</v>
      </c>
      <c r="H251" s="68" t="str" cm="1">
        <f t="array" ref="H251">IF($AE251=0,"",INDEX(MASTER!$D$24:$AD$252,$AE251,H$346))</f>
        <v>01/NHS/21</v>
      </c>
      <c r="I251" s="20" cm="1">
        <f t="array" ref="I251">IF($AE251=0,"",INDEX(MASTER!$D$24:$AD$252,$AE251,I$346))</f>
        <v>0</v>
      </c>
      <c r="J251" s="68" cm="1">
        <f t="array" ref="J251">IF($AE251=0,"",INDEX(MASTER!$D$24:$AD$252,$AE251,J$346))</f>
        <v>0</v>
      </c>
      <c r="K251" s="136" cm="1">
        <f t="array" ref="K251">IF($AE251=0,"",INDEX(MASTER!$D$24:$AD$252,$AE251,K$346))</f>
        <v>0</v>
      </c>
      <c r="L251" s="136" cm="1">
        <f t="array" ref="L251">IF($AE251=0,"",INDEX(MASTER!$D$24:$AD$252,$AE251,L$346))</f>
        <v>0</v>
      </c>
      <c r="M251" s="136" cm="1">
        <f t="array" ref="M251">IF($AE251=0,"",INDEX(MASTER!$D$24:$AD$252,$AE251,M$346))</f>
        <v>0</v>
      </c>
      <c r="N251" s="136" cm="1">
        <f t="array" ref="N251">IF($AE251=0,"",INDEX(MASTER!$D$24:$AD$252,$AE251,N$346))</f>
        <v>0</v>
      </c>
      <c r="O251" s="20" cm="1">
        <f t="array" ref="O251">IF($AE251=0,"",INDEX(MASTER!$D$24:$AD$252,$AE251,O$346))</f>
        <v>0</v>
      </c>
      <c r="P251" s="20" cm="1">
        <f t="array" ref="P251">IF($AE251=0,"",INDEX(MASTER!$D$24:$AD$252,$AE251,P$346))</f>
        <v>0</v>
      </c>
      <c r="Q251" s="20" cm="1">
        <f t="array" ref="Q251">IF($AE251=0,"",INDEX(MASTER!$D$24:$AD$252,$AE251,Q$346))</f>
        <v>0</v>
      </c>
      <c r="R251" s="20" cm="1">
        <f t="array" ref="R251">IF($AE251=0,"",INDEX(MASTER!$D$24:$AD$252,$AE251,R$346))</f>
        <v>0</v>
      </c>
      <c r="S251" s="20" cm="1">
        <f t="array" ref="S251">IF($AE251=0,"",INDEX(MASTER!$D$24:$AD$252,$AE251,S$346))</f>
        <v>0</v>
      </c>
      <c r="T251" s="20" cm="1">
        <f t="array" ref="T251">IF($AE251=0,"",INDEX(MASTER!$D$24:$AD$252,$AE251,T$346))</f>
        <v>5</v>
      </c>
      <c r="U251" s="20" cm="1">
        <f t="array" ref="U251">IF($AE251=0,"",INDEX(MASTER!$D$24:$AD$252,$AE251,U$346))</f>
        <v>0</v>
      </c>
      <c r="V251" s="20" cm="1">
        <f t="array" ref="V251">IF($AE251=0,"",INDEX(MASTER!$D$24:$AD$252,$AE251,V$346))</f>
        <v>0</v>
      </c>
      <c r="W251" s="20" cm="1">
        <f t="array" ref="W251">IF($AE251=0,"",INDEX(MASTER!$D$24:$AD$252,$AE251,W$346))</f>
        <v>0</v>
      </c>
      <c r="X251" s="20" cm="1">
        <f t="array" ref="X251">IF($AE251=0,"",INDEX(MASTER!$D$24:$AD$252,$AE251,X$346))</f>
        <v>0</v>
      </c>
      <c r="Y251" s="20" cm="1">
        <f t="array" ref="Y251">IF($AE251=0,"",INDEX(MASTER!$D$24:$AD$252,$AE251,Y$346))</f>
        <v>0</v>
      </c>
      <c r="Z251" s="20" cm="1">
        <f t="array" ref="Z251">IF($AE251=0,"",INDEX(MASTER!$D$24:$AD$252,$AE251,Z$346))</f>
        <v>0</v>
      </c>
      <c r="AE251" s="3">
        <v>188</v>
      </c>
    </row>
    <row r="252" spans="1:31" ht="12.75" customHeight="1" x14ac:dyDescent="0.2">
      <c r="A252" s="20" cm="1">
        <f t="array" ref="A252">IF($AE252=0,"",INDEX(MASTER!$D$24:$AD$252,$AE252,A$346))</f>
        <v>352</v>
      </c>
      <c r="B252" s="20" t="str" cm="1">
        <f t="array" ref="B252">IF($AE252=0,"",INDEX(MASTER!$D$24:$AD$252,$AE252,B$346))</f>
        <v>A-40</v>
      </c>
      <c r="C252" s="20" t="str" cm="1">
        <f t="array" ref="C252">IF($AE252=0,"",INDEX(MASTER!$D$24:$AD$252,$AE252,C$346))</f>
        <v>RAMP A</v>
      </c>
      <c r="D252" s="169" cm="1">
        <f t="array" ref="D252">IF($AE252=0,"",INDEX(MASTER!$D$24:$AD$252,$AE252,D$346))</f>
        <v>2577</v>
      </c>
      <c r="E252" s="20" cm="1">
        <f t="array" ref="E252">IF($AE252=0,"",INDEX(MASTER!$D$24:$AD$252,$AE252,E$346))</f>
        <v>0</v>
      </c>
      <c r="F252" s="169" cm="1">
        <f t="array" ref="F252">IF($AE252=0,"",INDEX(MASTER!$D$24:$AD$252,$AE252,F$346))</f>
        <v>0</v>
      </c>
      <c r="G252" s="20" t="str" cm="1">
        <f t="array" ref="G252">IF($AE252=0,"",INDEX(MASTER!$D$24:$AD$252,$AE252,G$346))</f>
        <v>LT/RT</v>
      </c>
      <c r="H252" s="68" t="str" cm="1">
        <f t="array" ref="H252">IF($AE252=0,"",INDEX(MASTER!$D$24:$AD$252,$AE252,H$346))</f>
        <v>01/NHS/21</v>
      </c>
      <c r="I252" s="20" cm="1">
        <f t="array" ref="I252">IF($AE252=0,"",INDEX(MASTER!$D$24:$AD$252,$AE252,I$346))</f>
        <v>0</v>
      </c>
      <c r="J252" s="68" cm="1">
        <f t="array" ref="J252">IF($AE252=0,"",INDEX(MASTER!$D$24:$AD$252,$AE252,J$346))</f>
        <v>0</v>
      </c>
      <c r="K252" s="136" cm="1">
        <f t="array" ref="K252">IF($AE252=0,"",INDEX(MASTER!$D$24:$AD$252,$AE252,K$346))</f>
        <v>0</v>
      </c>
      <c r="L252" s="136" cm="1">
        <f t="array" ref="L252">IF($AE252=0,"",INDEX(MASTER!$D$24:$AD$252,$AE252,L$346))</f>
        <v>0</v>
      </c>
      <c r="M252" s="136" cm="1">
        <f t="array" ref="M252">IF($AE252=0,"",INDEX(MASTER!$D$24:$AD$252,$AE252,M$346))</f>
        <v>0</v>
      </c>
      <c r="N252" s="136" cm="1">
        <f t="array" ref="N252">IF($AE252=0,"",INDEX(MASTER!$D$24:$AD$252,$AE252,N$346))</f>
        <v>0</v>
      </c>
      <c r="O252" s="20" cm="1">
        <f t="array" ref="O252">IF($AE252=0,"",INDEX(MASTER!$D$24:$AD$252,$AE252,O$346))</f>
        <v>0</v>
      </c>
      <c r="P252" s="20" cm="1">
        <f t="array" ref="P252">IF($AE252=0,"",INDEX(MASTER!$D$24:$AD$252,$AE252,P$346))</f>
        <v>0</v>
      </c>
      <c r="Q252" s="20" cm="1">
        <f t="array" ref="Q252">IF($AE252=0,"",INDEX(MASTER!$D$24:$AD$252,$AE252,Q$346))</f>
        <v>0</v>
      </c>
      <c r="R252" s="20" cm="1">
        <f t="array" ref="R252">IF($AE252=0,"",INDEX(MASTER!$D$24:$AD$252,$AE252,R$346))</f>
        <v>0</v>
      </c>
      <c r="S252" s="20" cm="1">
        <f t="array" ref="S252">IF($AE252=0,"",INDEX(MASTER!$D$24:$AD$252,$AE252,S$346))</f>
        <v>0</v>
      </c>
      <c r="T252" s="20" cm="1">
        <f t="array" ref="T252">IF($AE252=0,"",INDEX(MASTER!$D$24:$AD$252,$AE252,T$346))</f>
        <v>5</v>
      </c>
      <c r="U252" s="20" cm="1">
        <f t="array" ref="U252">IF($AE252=0,"",INDEX(MASTER!$D$24:$AD$252,$AE252,U$346))</f>
        <v>0</v>
      </c>
      <c r="V252" s="20" cm="1">
        <f t="array" ref="V252">IF($AE252=0,"",INDEX(MASTER!$D$24:$AD$252,$AE252,V$346))</f>
        <v>0</v>
      </c>
      <c r="W252" s="20" cm="1">
        <f t="array" ref="W252">IF($AE252=0,"",INDEX(MASTER!$D$24:$AD$252,$AE252,W$346))</f>
        <v>0</v>
      </c>
      <c r="X252" s="20" cm="1">
        <f t="array" ref="X252">IF($AE252=0,"",INDEX(MASTER!$D$24:$AD$252,$AE252,X$346))</f>
        <v>0</v>
      </c>
      <c r="Y252" s="20" cm="1">
        <f t="array" ref="Y252">IF($AE252=0,"",INDEX(MASTER!$D$24:$AD$252,$AE252,Y$346))</f>
        <v>0</v>
      </c>
      <c r="Z252" s="20" cm="1">
        <f t="array" ref="Z252">IF($AE252=0,"",INDEX(MASTER!$D$24:$AD$252,$AE252,Z$346))</f>
        <v>0</v>
      </c>
      <c r="AE252" s="3">
        <v>189</v>
      </c>
    </row>
    <row r="253" spans="1:31" ht="12.75" customHeight="1" x14ac:dyDescent="0.2">
      <c r="A253" s="20" cm="1">
        <f t="array" ref="A253">IF($AE253=0,"",INDEX(MASTER!$D$24:$AD$252,$AE253,A$346))</f>
        <v>352</v>
      </c>
      <c r="B253" s="20" t="str" cm="1">
        <f t="array" ref="B253">IF($AE253=0,"",INDEX(MASTER!$D$24:$AD$252,$AE253,B$346))</f>
        <v>A-41</v>
      </c>
      <c r="C253" s="20" t="str" cm="1">
        <f t="array" ref="C253">IF($AE253=0,"",INDEX(MASTER!$D$24:$AD$252,$AE253,C$346))</f>
        <v>RAMP A</v>
      </c>
      <c r="D253" s="169" cm="1">
        <f t="array" ref="D253">IF($AE253=0,"",INDEX(MASTER!$D$24:$AD$252,$AE253,D$346))</f>
        <v>2730</v>
      </c>
      <c r="E253" s="20" cm="1">
        <f t="array" ref="E253">IF($AE253=0,"",INDEX(MASTER!$D$24:$AD$252,$AE253,E$346))</f>
        <v>0</v>
      </c>
      <c r="F253" s="169" cm="1">
        <f t="array" ref="F253">IF($AE253=0,"",INDEX(MASTER!$D$24:$AD$252,$AE253,F$346))</f>
        <v>0</v>
      </c>
      <c r="G253" s="20" t="str" cm="1">
        <f t="array" ref="G253">IF($AE253=0,"",INDEX(MASTER!$D$24:$AD$252,$AE253,G$346))</f>
        <v>LT/RT</v>
      </c>
      <c r="H253" s="68" t="str" cm="1">
        <f t="array" ref="H253">IF($AE253=0,"",INDEX(MASTER!$D$24:$AD$252,$AE253,H$346))</f>
        <v>01/NHS/21</v>
      </c>
      <c r="I253" s="20" cm="1">
        <f t="array" ref="I253">IF($AE253=0,"",INDEX(MASTER!$D$24:$AD$252,$AE253,I$346))</f>
        <v>0</v>
      </c>
      <c r="J253" s="68" cm="1">
        <f t="array" ref="J253">IF($AE253=0,"",INDEX(MASTER!$D$24:$AD$252,$AE253,J$346))</f>
        <v>0</v>
      </c>
      <c r="K253" s="136" cm="1">
        <f t="array" ref="K253">IF($AE253=0,"",INDEX(MASTER!$D$24:$AD$252,$AE253,K$346))</f>
        <v>0</v>
      </c>
      <c r="L253" s="136" cm="1">
        <f t="array" ref="L253">IF($AE253=0,"",INDEX(MASTER!$D$24:$AD$252,$AE253,L$346))</f>
        <v>0</v>
      </c>
      <c r="M253" s="136" cm="1">
        <f t="array" ref="M253">IF($AE253=0,"",INDEX(MASTER!$D$24:$AD$252,$AE253,M$346))</f>
        <v>0</v>
      </c>
      <c r="N253" s="136" cm="1">
        <f t="array" ref="N253">IF($AE253=0,"",INDEX(MASTER!$D$24:$AD$252,$AE253,N$346))</f>
        <v>0</v>
      </c>
      <c r="O253" s="20" cm="1">
        <f t="array" ref="O253">IF($AE253=0,"",INDEX(MASTER!$D$24:$AD$252,$AE253,O$346))</f>
        <v>0</v>
      </c>
      <c r="P253" s="20" cm="1">
        <f t="array" ref="P253">IF($AE253=0,"",INDEX(MASTER!$D$24:$AD$252,$AE253,P$346))</f>
        <v>0</v>
      </c>
      <c r="Q253" s="20" cm="1">
        <f t="array" ref="Q253">IF($AE253=0,"",INDEX(MASTER!$D$24:$AD$252,$AE253,Q$346))</f>
        <v>0</v>
      </c>
      <c r="R253" s="20" cm="1">
        <f t="array" ref="R253">IF($AE253=0,"",INDEX(MASTER!$D$24:$AD$252,$AE253,R$346))</f>
        <v>0</v>
      </c>
      <c r="S253" s="20" cm="1">
        <f t="array" ref="S253">IF($AE253=0,"",INDEX(MASTER!$D$24:$AD$252,$AE253,S$346))</f>
        <v>0</v>
      </c>
      <c r="T253" s="20" cm="1">
        <f t="array" ref="T253">IF($AE253=0,"",INDEX(MASTER!$D$24:$AD$252,$AE253,T$346))</f>
        <v>2</v>
      </c>
      <c r="U253" s="20" cm="1">
        <f t="array" ref="U253">IF($AE253=0,"",INDEX(MASTER!$D$24:$AD$252,$AE253,U$346))</f>
        <v>0</v>
      </c>
      <c r="V253" s="20" cm="1">
        <f t="array" ref="V253">IF($AE253=0,"",INDEX(MASTER!$D$24:$AD$252,$AE253,V$346))</f>
        <v>0</v>
      </c>
      <c r="W253" s="20" cm="1">
        <f t="array" ref="W253">IF($AE253=0,"",INDEX(MASTER!$D$24:$AD$252,$AE253,W$346))</f>
        <v>0</v>
      </c>
      <c r="X253" s="20" cm="1">
        <f t="array" ref="X253">IF($AE253=0,"",INDEX(MASTER!$D$24:$AD$252,$AE253,X$346))</f>
        <v>0</v>
      </c>
      <c r="Y253" s="20" cm="1">
        <f t="array" ref="Y253">IF($AE253=0,"",INDEX(MASTER!$D$24:$AD$252,$AE253,Y$346))</f>
        <v>0</v>
      </c>
      <c r="Z253" s="20" cm="1">
        <f t="array" ref="Z253">IF($AE253=0,"",INDEX(MASTER!$D$24:$AD$252,$AE253,Z$346))</f>
        <v>0</v>
      </c>
      <c r="AE253" s="3">
        <v>190</v>
      </c>
    </row>
    <row r="254" spans="1:31" ht="12.75" customHeight="1" x14ac:dyDescent="0.2">
      <c r="A254" s="20" cm="1">
        <f t="array" ref="A254">IF($AE254=0,"",INDEX(MASTER!$D$24:$AD$252,$AE254,A$346))</f>
        <v>352</v>
      </c>
      <c r="B254" s="20" t="str" cm="1">
        <f t="array" ref="B254">IF($AE254=0,"",INDEX(MASTER!$D$24:$AD$252,$AE254,B$346))</f>
        <v>A-42</v>
      </c>
      <c r="C254" s="20" t="str" cm="1">
        <f t="array" ref="C254">IF($AE254=0,"",INDEX(MASTER!$D$24:$AD$252,$AE254,C$346))</f>
        <v>RAMP A</v>
      </c>
      <c r="D254" s="169" cm="1">
        <f t="array" ref="D254">IF($AE254=0,"",INDEX(MASTER!$D$24:$AD$252,$AE254,D$346))</f>
        <v>2865</v>
      </c>
      <c r="E254" s="20" cm="1">
        <f t="array" ref="E254">IF($AE254=0,"",INDEX(MASTER!$D$24:$AD$252,$AE254,E$346))</f>
        <v>0</v>
      </c>
      <c r="F254" s="169" cm="1">
        <f t="array" ref="F254">IF($AE254=0,"",INDEX(MASTER!$D$24:$AD$252,$AE254,F$346))</f>
        <v>0</v>
      </c>
      <c r="G254" s="20" t="str" cm="1">
        <f t="array" ref="G254">IF($AE254=0,"",INDEX(MASTER!$D$24:$AD$252,$AE254,G$346))</f>
        <v>LT/RT</v>
      </c>
      <c r="H254" s="68" t="str" cm="1">
        <f t="array" ref="H254">IF($AE254=0,"",INDEX(MASTER!$D$24:$AD$252,$AE254,H$346))</f>
        <v>01/NHS/21</v>
      </c>
      <c r="I254" s="20" cm="1">
        <f t="array" ref="I254">IF($AE254=0,"",INDEX(MASTER!$D$24:$AD$252,$AE254,I$346))</f>
        <v>0</v>
      </c>
      <c r="J254" s="68" cm="1">
        <f t="array" ref="J254">IF($AE254=0,"",INDEX(MASTER!$D$24:$AD$252,$AE254,J$346))</f>
        <v>0</v>
      </c>
      <c r="K254" s="136" cm="1">
        <f t="array" ref="K254">IF($AE254=0,"",INDEX(MASTER!$D$24:$AD$252,$AE254,K$346))</f>
        <v>0</v>
      </c>
      <c r="L254" s="136" cm="1">
        <f t="array" ref="L254">IF($AE254=0,"",INDEX(MASTER!$D$24:$AD$252,$AE254,L$346))</f>
        <v>0</v>
      </c>
      <c r="M254" s="136" cm="1">
        <f t="array" ref="M254">IF($AE254=0,"",INDEX(MASTER!$D$24:$AD$252,$AE254,M$346))</f>
        <v>0</v>
      </c>
      <c r="N254" s="136" cm="1">
        <f t="array" ref="N254">IF($AE254=0,"",INDEX(MASTER!$D$24:$AD$252,$AE254,N$346))</f>
        <v>0</v>
      </c>
      <c r="O254" s="20" cm="1">
        <f t="array" ref="O254">IF($AE254=0,"",INDEX(MASTER!$D$24:$AD$252,$AE254,O$346))</f>
        <v>0</v>
      </c>
      <c r="P254" s="20" cm="1">
        <f t="array" ref="P254">IF($AE254=0,"",INDEX(MASTER!$D$24:$AD$252,$AE254,P$346))</f>
        <v>0</v>
      </c>
      <c r="Q254" s="20" cm="1">
        <f t="array" ref="Q254">IF($AE254=0,"",INDEX(MASTER!$D$24:$AD$252,$AE254,Q$346))</f>
        <v>0</v>
      </c>
      <c r="R254" s="20" cm="1">
        <f t="array" ref="R254">IF($AE254=0,"",INDEX(MASTER!$D$24:$AD$252,$AE254,R$346))</f>
        <v>0</v>
      </c>
      <c r="S254" s="20" cm="1">
        <f t="array" ref="S254">IF($AE254=0,"",INDEX(MASTER!$D$24:$AD$252,$AE254,S$346))</f>
        <v>0</v>
      </c>
      <c r="T254" s="20" cm="1">
        <f t="array" ref="T254">IF($AE254=0,"",INDEX(MASTER!$D$24:$AD$252,$AE254,T$346))</f>
        <v>2</v>
      </c>
      <c r="U254" s="20" cm="1">
        <f t="array" ref="U254">IF($AE254=0,"",INDEX(MASTER!$D$24:$AD$252,$AE254,U$346))</f>
        <v>0</v>
      </c>
      <c r="V254" s="20" cm="1">
        <f t="array" ref="V254">IF($AE254=0,"",INDEX(MASTER!$D$24:$AD$252,$AE254,V$346))</f>
        <v>0</v>
      </c>
      <c r="W254" s="20" cm="1">
        <f t="array" ref="W254">IF($AE254=0,"",INDEX(MASTER!$D$24:$AD$252,$AE254,W$346))</f>
        <v>0</v>
      </c>
      <c r="X254" s="20" cm="1">
        <f t="array" ref="X254">IF($AE254=0,"",INDEX(MASTER!$D$24:$AD$252,$AE254,X$346))</f>
        <v>0</v>
      </c>
      <c r="Y254" s="20" cm="1">
        <f t="array" ref="Y254">IF($AE254=0,"",INDEX(MASTER!$D$24:$AD$252,$AE254,Y$346))</f>
        <v>0</v>
      </c>
      <c r="Z254" s="20" cm="1">
        <f t="array" ref="Z254">IF($AE254=0,"",INDEX(MASTER!$D$24:$AD$252,$AE254,Z$346))</f>
        <v>0</v>
      </c>
      <c r="AE254" s="3">
        <v>191</v>
      </c>
    </row>
    <row r="255" spans="1:31" ht="12.75" customHeight="1" x14ac:dyDescent="0.2">
      <c r="A255" s="20" cm="1">
        <f t="array" ref="A255">IF($AE255=0,"",INDEX(MASTER!$D$24:$AD$252,$AE255,A$346))</f>
        <v>345</v>
      </c>
      <c r="B255" s="20" t="str" cm="1">
        <f t="array" ref="B255">IF($AE255=0,"",INDEX(MASTER!$D$24:$AD$252,$AE255,B$346))</f>
        <v>CH-34</v>
      </c>
      <c r="C255" s="20" t="str" cm="1">
        <f t="array" ref="C255">IF($AE255=0,"",INDEX(MASTER!$D$24:$AD$252,$AE255,C$346))</f>
        <v>RAMP C</v>
      </c>
      <c r="D255" s="169" cm="1">
        <f t="array" ref="D255">IF($AE255=0,"",INDEX(MASTER!$D$24:$AD$252,$AE255,D$346))</f>
        <v>1084</v>
      </c>
      <c r="E255" s="20" t="str" cm="1">
        <f t="array" ref="E255">IF($AE255=0,"",INDEX(MASTER!$D$24:$AD$252,$AE255,E$346))</f>
        <v>TO</v>
      </c>
      <c r="F255" s="169" cm="1">
        <f t="array" ref="F255">IF($AE255=0,"",INDEX(MASTER!$D$24:$AD$252,$AE255,F$346))</f>
        <v>1591</v>
      </c>
      <c r="G255" s="20" t="str" cm="1">
        <f t="array" ref="G255">IF($AE255=0,"",INDEX(MASTER!$D$24:$AD$252,$AE255,G$346))</f>
        <v>LT</v>
      </c>
      <c r="H255" s="68" t="str" cm="1">
        <f t="array" ref="H255">IF($AE255=0,"",INDEX(MASTER!$D$24:$AD$252,$AE255,H$346))</f>
        <v>01/NHS/21</v>
      </c>
      <c r="I255" s="68" cm="1">
        <f t="array" ref="I255">IF($AE255=0,"",INDEX(MASTER!$D$24:$AD$252,$AE255,I$346))</f>
        <v>12.675000000000001</v>
      </c>
      <c r="J255" s="68" cm="1">
        <f t="array" ref="J255">IF($AE255=0,"",INDEX(MASTER!$D$24:$AD$252,$AE255,J$346))</f>
        <v>0</v>
      </c>
      <c r="K255" s="136" cm="1">
        <f t="array" ref="K255">IF($AE255=0,"",INDEX(MASTER!$D$24:$AD$252,$AE255,K$346))</f>
        <v>0</v>
      </c>
      <c r="L255" s="136" cm="1">
        <f t="array" ref="L255">IF($AE255=0,"",INDEX(MASTER!$D$24:$AD$252,$AE255,L$346))</f>
        <v>0</v>
      </c>
      <c r="M255" s="136" cm="1">
        <f t="array" ref="M255">IF($AE255=0,"",INDEX(MASTER!$D$24:$AD$252,$AE255,M$346))</f>
        <v>0</v>
      </c>
      <c r="N255" s="136" cm="1">
        <f t="array" ref="N255">IF($AE255=0,"",INDEX(MASTER!$D$24:$AD$252,$AE255,N$346))</f>
        <v>0</v>
      </c>
      <c r="O255" s="20" cm="1">
        <f t="array" ref="O255">IF($AE255=0,"",INDEX(MASTER!$D$24:$AD$252,$AE255,O$346))</f>
        <v>0</v>
      </c>
      <c r="P255" s="20" cm="1">
        <f t="array" ref="P255">IF($AE255=0,"",INDEX(MASTER!$D$24:$AD$252,$AE255,P$346))</f>
        <v>0</v>
      </c>
      <c r="Q255" s="20" cm="1">
        <f t="array" ref="Q255">IF($AE255=0,"",INDEX(MASTER!$D$24:$AD$252,$AE255,Q$346))</f>
        <v>0</v>
      </c>
      <c r="R255" s="20" cm="1">
        <f t="array" ref="R255">IF($AE255=0,"",INDEX(MASTER!$D$24:$AD$252,$AE255,R$346))</f>
        <v>0</v>
      </c>
      <c r="S255" s="20" cm="1">
        <f t="array" ref="S255">IF($AE255=0,"",INDEX(MASTER!$D$24:$AD$252,$AE255,S$346))</f>
        <v>0</v>
      </c>
      <c r="T255" s="20" cm="1">
        <f t="array" ref="T255">IF($AE255=0,"",INDEX(MASTER!$D$24:$AD$252,$AE255,T$346))</f>
        <v>0</v>
      </c>
      <c r="U255" s="20" cm="1">
        <f t="array" ref="U255">IF($AE255=0,"",INDEX(MASTER!$D$24:$AD$252,$AE255,U$346))</f>
        <v>0</v>
      </c>
      <c r="V255" s="20" cm="1">
        <f t="array" ref="V255">IF($AE255=0,"",INDEX(MASTER!$D$24:$AD$252,$AE255,V$346))</f>
        <v>0</v>
      </c>
      <c r="W255" s="20" cm="1">
        <f t="array" ref="W255">IF($AE255=0,"",INDEX(MASTER!$D$24:$AD$252,$AE255,W$346))</f>
        <v>0</v>
      </c>
      <c r="X255" s="20" cm="1">
        <f t="array" ref="X255">IF($AE255=0,"",INDEX(MASTER!$D$24:$AD$252,$AE255,X$346))</f>
        <v>0</v>
      </c>
      <c r="Y255" s="20" cm="1">
        <f t="array" ref="Y255">IF($AE255=0,"",INDEX(MASTER!$D$24:$AD$252,$AE255,Y$346))</f>
        <v>0</v>
      </c>
      <c r="Z255" s="20" cm="1">
        <f t="array" ref="Z255">IF($AE255=0,"",INDEX(MASTER!$D$24:$AD$252,$AE255,Z$346))</f>
        <v>0</v>
      </c>
      <c r="AE255" s="3">
        <v>192</v>
      </c>
    </row>
    <row r="256" spans="1:31" ht="12.75" customHeight="1" x14ac:dyDescent="0.2">
      <c r="A256" s="20" cm="1">
        <f t="array" ref="A256">IF($AE256=0,"",INDEX(MASTER!$D$24:$AD$252,$AE256,A$346))</f>
        <v>345</v>
      </c>
      <c r="B256" s="20" t="str" cm="1">
        <f t="array" ref="B256">IF($AE256=0,"",INDEX(MASTER!$D$24:$AD$252,$AE256,B$346))</f>
        <v>CH-35</v>
      </c>
      <c r="C256" s="20" t="str" cm="1">
        <f t="array" ref="C256">IF($AE256=0,"",INDEX(MASTER!$D$24:$AD$252,$AE256,C$346))</f>
        <v>RAMP C</v>
      </c>
      <c r="D256" s="169" cm="1">
        <f t="array" ref="D256">IF($AE256=0,"",INDEX(MASTER!$D$24:$AD$252,$AE256,D$346))</f>
        <v>1084</v>
      </c>
      <c r="E256" s="20" t="str" cm="1">
        <f t="array" ref="E256">IF($AE256=0,"",INDEX(MASTER!$D$24:$AD$252,$AE256,E$346))</f>
        <v>TO</v>
      </c>
      <c r="F256" s="169" cm="1">
        <f t="array" ref="F256">IF($AE256=0,"",INDEX(MASTER!$D$24:$AD$252,$AE256,F$346))</f>
        <v>1353</v>
      </c>
      <c r="G256" s="20" t="str" cm="1">
        <f t="array" ref="G256">IF($AE256=0,"",INDEX(MASTER!$D$24:$AD$252,$AE256,G$346))</f>
        <v>LT</v>
      </c>
      <c r="H256" s="68" t="str" cm="1">
        <f t="array" ref="H256">IF($AE256=0,"",INDEX(MASTER!$D$24:$AD$252,$AE256,H$346))</f>
        <v>01/NHS/21</v>
      </c>
      <c r="I256" s="68" cm="1">
        <f t="array" ref="I256">IF($AE256=0,"",INDEX(MASTER!$D$24:$AD$252,$AE256,I$346))</f>
        <v>6.7249999999999996</v>
      </c>
      <c r="J256" s="68" cm="1">
        <f t="array" ref="J256">IF($AE256=0,"",INDEX(MASTER!$D$24:$AD$252,$AE256,J$346))</f>
        <v>0</v>
      </c>
      <c r="K256" s="136" cm="1">
        <f t="array" ref="K256">IF($AE256=0,"",INDEX(MASTER!$D$24:$AD$252,$AE256,K$346))</f>
        <v>0</v>
      </c>
      <c r="L256" s="136" cm="1">
        <f t="array" ref="L256">IF($AE256=0,"",INDEX(MASTER!$D$24:$AD$252,$AE256,L$346))</f>
        <v>0</v>
      </c>
      <c r="M256" s="136" cm="1">
        <f t="array" ref="M256">IF($AE256=0,"",INDEX(MASTER!$D$24:$AD$252,$AE256,M$346))</f>
        <v>0</v>
      </c>
      <c r="N256" s="136" cm="1">
        <f t="array" ref="N256">IF($AE256=0,"",INDEX(MASTER!$D$24:$AD$252,$AE256,N$346))</f>
        <v>0</v>
      </c>
      <c r="O256" s="20" cm="1">
        <f t="array" ref="O256">IF($AE256=0,"",INDEX(MASTER!$D$24:$AD$252,$AE256,O$346))</f>
        <v>0</v>
      </c>
      <c r="P256" s="20" cm="1">
        <f t="array" ref="P256">IF($AE256=0,"",INDEX(MASTER!$D$24:$AD$252,$AE256,P$346))</f>
        <v>0</v>
      </c>
      <c r="Q256" s="20" cm="1">
        <f t="array" ref="Q256">IF($AE256=0,"",INDEX(MASTER!$D$24:$AD$252,$AE256,Q$346))</f>
        <v>0</v>
      </c>
      <c r="R256" s="20" cm="1">
        <f t="array" ref="R256">IF($AE256=0,"",INDEX(MASTER!$D$24:$AD$252,$AE256,R$346))</f>
        <v>0</v>
      </c>
      <c r="S256" s="20" cm="1">
        <f t="array" ref="S256">IF($AE256=0,"",INDEX(MASTER!$D$24:$AD$252,$AE256,S$346))</f>
        <v>0</v>
      </c>
      <c r="T256" s="20" cm="1">
        <f t="array" ref="T256">IF($AE256=0,"",INDEX(MASTER!$D$24:$AD$252,$AE256,T$346))</f>
        <v>0</v>
      </c>
      <c r="U256" s="20" cm="1">
        <f t="array" ref="U256">IF($AE256=0,"",INDEX(MASTER!$D$24:$AD$252,$AE256,U$346))</f>
        <v>0</v>
      </c>
      <c r="V256" s="20" cm="1">
        <f t="array" ref="V256">IF($AE256=0,"",INDEX(MASTER!$D$24:$AD$252,$AE256,V$346))</f>
        <v>0</v>
      </c>
      <c r="W256" s="20" cm="1">
        <f t="array" ref="W256">IF($AE256=0,"",INDEX(MASTER!$D$24:$AD$252,$AE256,W$346))</f>
        <v>0</v>
      </c>
      <c r="X256" s="20" cm="1">
        <f t="array" ref="X256">IF($AE256=0,"",INDEX(MASTER!$D$24:$AD$252,$AE256,X$346))</f>
        <v>0</v>
      </c>
      <c r="Y256" s="20" cm="1">
        <f t="array" ref="Y256">IF($AE256=0,"",INDEX(MASTER!$D$24:$AD$252,$AE256,Y$346))</f>
        <v>0</v>
      </c>
      <c r="Z256" s="20" cm="1">
        <f t="array" ref="Z256">IF($AE256=0,"",INDEX(MASTER!$D$24:$AD$252,$AE256,Z$346))</f>
        <v>0</v>
      </c>
      <c r="AE256" s="3">
        <v>193</v>
      </c>
    </row>
    <row r="257" spans="1:31" ht="12.75" customHeight="1" x14ac:dyDescent="0.2">
      <c r="A257" s="20" cm="1">
        <f t="array" ref="A257">IF($AE257=0,"",INDEX(MASTER!$D$24:$AD$252,$AE257,A$346))</f>
        <v>353</v>
      </c>
      <c r="B257" s="20" t="str" cm="1">
        <f t="array" ref="B257">IF($AE257=0,"",INDEX(MASTER!$D$24:$AD$252,$AE257,B$346))</f>
        <v>DW-16</v>
      </c>
      <c r="C257" s="20" t="str" cm="1">
        <f t="array" ref="C257">IF($AE257=0,"",INDEX(MASTER!$D$24:$AD$252,$AE257,C$346))</f>
        <v>RAMP D</v>
      </c>
      <c r="D257" s="169" cm="1">
        <f t="array" ref="D257">IF($AE257=0,"",INDEX(MASTER!$D$24:$AD$252,$AE257,D$346))</f>
        <v>1159</v>
      </c>
      <c r="E257" s="20" t="str" cm="1">
        <f t="array" ref="E257">IF($AE257=0,"",INDEX(MASTER!$D$24:$AD$252,$AE257,E$346))</f>
        <v>TO</v>
      </c>
      <c r="F257" s="169" cm="1">
        <f t="array" ref="F257">IF($AE257=0,"",INDEX(MASTER!$D$24:$AD$252,$AE257,F$346))</f>
        <v>1287</v>
      </c>
      <c r="G257" s="20" t="str" cm="1">
        <f t="array" ref="G257">IF($AE257=0,"",INDEX(MASTER!$D$24:$AD$252,$AE257,G$346))</f>
        <v>RT</v>
      </c>
      <c r="H257" s="68" t="str" cm="1">
        <f t="array" ref="H257">IF($AE257=0,"",INDEX(MASTER!$D$24:$AD$252,$AE257,H$346))</f>
        <v>01/NHS/21</v>
      </c>
      <c r="I257" s="20" cm="1">
        <f t="array" ref="I257">IF($AE257=0,"",INDEX(MASTER!$D$24:$AD$252,$AE257,I$346))</f>
        <v>0</v>
      </c>
      <c r="J257" s="68" cm="1">
        <f t="array" ref="J257">IF($AE257=0,"",INDEX(MASTER!$D$24:$AD$252,$AE257,J$346))</f>
        <v>0</v>
      </c>
      <c r="K257" s="136" cm="1">
        <f t="array" ref="K257">IF($AE257=0,"",INDEX(MASTER!$D$24:$AD$252,$AE257,K$346))</f>
        <v>0</v>
      </c>
      <c r="L257" s="136" cm="1">
        <f t="array" ref="L257">IF($AE257=0,"",INDEX(MASTER!$D$24:$AD$252,$AE257,L$346))</f>
        <v>0</v>
      </c>
      <c r="M257" s="136" cm="1">
        <f t="array" ref="M257">IF($AE257=0,"",INDEX(MASTER!$D$24:$AD$252,$AE257,M$346))</f>
        <v>0</v>
      </c>
      <c r="N257" s="136" cm="1">
        <f t="array" ref="N257">IF($AE257=0,"",INDEX(MASTER!$D$24:$AD$252,$AE257,N$346))</f>
        <v>0</v>
      </c>
      <c r="O257" s="20" cm="1">
        <f t="array" ref="O257">IF($AE257=0,"",INDEX(MASTER!$D$24:$AD$252,$AE257,O$346))</f>
        <v>0</v>
      </c>
      <c r="P257" s="20" cm="1">
        <f t="array" ref="P257">IF($AE257=0,"",INDEX(MASTER!$D$24:$AD$252,$AE257,P$346))</f>
        <v>0</v>
      </c>
      <c r="Q257" s="20" cm="1">
        <f t="array" ref="Q257">IF($AE257=0,"",INDEX(MASTER!$D$24:$AD$252,$AE257,Q$346))</f>
        <v>0</v>
      </c>
      <c r="R257" s="20" cm="1">
        <f t="array" ref="R257">IF($AE257=0,"",INDEX(MASTER!$D$24:$AD$252,$AE257,R$346))</f>
        <v>0</v>
      </c>
      <c r="S257" s="20" cm="1">
        <f t="array" ref="S257">IF($AE257=0,"",INDEX(MASTER!$D$24:$AD$252,$AE257,S$346))</f>
        <v>0</v>
      </c>
      <c r="T257" s="20" cm="1">
        <f t="array" ref="T257">IF($AE257=0,"",INDEX(MASTER!$D$24:$AD$252,$AE257,T$346))</f>
        <v>0</v>
      </c>
      <c r="U257" s="20" cm="1">
        <f t="array" ref="U257">IF($AE257=0,"",INDEX(MASTER!$D$24:$AD$252,$AE257,U$346))</f>
        <v>0</v>
      </c>
      <c r="V257" s="20" cm="1">
        <f t="array" ref="V257">IF($AE257=0,"",INDEX(MASTER!$D$24:$AD$252,$AE257,V$346))</f>
        <v>0</v>
      </c>
      <c r="W257" s="20" cm="1">
        <f t="array" ref="W257">IF($AE257=0,"",INDEX(MASTER!$D$24:$AD$252,$AE257,W$346))</f>
        <v>0</v>
      </c>
      <c r="X257" s="20" cm="1">
        <f t="array" ref="X257">IF($AE257=0,"",INDEX(MASTER!$D$24:$AD$252,$AE257,X$346))</f>
        <v>0</v>
      </c>
      <c r="Y257" s="20" cm="1">
        <f t="array" ref="Y257">IF($AE257=0,"",INDEX(MASTER!$D$24:$AD$252,$AE257,Y$346))</f>
        <v>0</v>
      </c>
      <c r="Z257" s="20" cm="1">
        <f t="array" ref="Z257">IF($AE257=0,"",INDEX(MASTER!$D$24:$AD$252,$AE257,Z$346))</f>
        <v>0</v>
      </c>
      <c r="AE257" s="3">
        <v>194</v>
      </c>
    </row>
    <row r="258" spans="1:31" ht="12.75" customHeight="1" x14ac:dyDescent="0.2">
      <c r="A258" s="20" cm="1">
        <f t="array" ref="A258">IF($AE258=0,"",INDEX(MASTER!$D$24:$AD$252,$AE258,A$346))</f>
        <v>353</v>
      </c>
      <c r="B258" s="20" t="str" cm="1">
        <f t="array" ref="B258">IF($AE258=0,"",INDEX(MASTER!$D$24:$AD$252,$AE258,B$346))</f>
        <v>DW-17</v>
      </c>
      <c r="C258" s="20" t="str" cm="1">
        <f t="array" ref="C258">IF($AE258=0,"",INDEX(MASTER!$D$24:$AD$252,$AE258,C$346))</f>
        <v>RAMP D</v>
      </c>
      <c r="D258" s="169" cm="1">
        <f t="array" ref="D258">IF($AE258=0,"",INDEX(MASTER!$D$24:$AD$252,$AE258,D$346))</f>
        <v>1187</v>
      </c>
      <c r="E258" s="20" t="str" cm="1">
        <f t="array" ref="E258">IF($AE258=0,"",INDEX(MASTER!$D$24:$AD$252,$AE258,E$346))</f>
        <v>TO</v>
      </c>
      <c r="F258" s="169" cm="1">
        <f t="array" ref="F258">IF($AE258=0,"",INDEX(MASTER!$D$24:$AD$252,$AE258,F$346))</f>
        <v>1690</v>
      </c>
      <c r="G258" s="20" t="str" cm="1">
        <f t="array" ref="G258">IF($AE258=0,"",INDEX(MASTER!$D$24:$AD$252,$AE258,G$346))</f>
        <v>RT</v>
      </c>
      <c r="H258" s="68" t="str" cm="1">
        <f t="array" ref="H258">IF($AE258=0,"",INDEX(MASTER!$D$24:$AD$252,$AE258,H$346))</f>
        <v>01/NHS/21</v>
      </c>
      <c r="I258" s="20" cm="1">
        <f t="array" ref="I258">IF($AE258=0,"",INDEX(MASTER!$D$24:$AD$252,$AE258,I$346))</f>
        <v>0</v>
      </c>
      <c r="J258" s="68" cm="1">
        <f t="array" ref="J258">IF($AE258=0,"",INDEX(MASTER!$D$24:$AD$252,$AE258,J$346))</f>
        <v>0</v>
      </c>
      <c r="K258" s="136" cm="1">
        <f t="array" ref="K258">IF($AE258=0,"",INDEX(MASTER!$D$24:$AD$252,$AE258,K$346))</f>
        <v>0</v>
      </c>
      <c r="L258" s="136" cm="1">
        <f t="array" ref="L258">IF($AE258=0,"",INDEX(MASTER!$D$24:$AD$252,$AE258,L$346))</f>
        <v>0</v>
      </c>
      <c r="M258" s="136" cm="1">
        <f t="array" ref="M258">IF($AE258=0,"",INDEX(MASTER!$D$24:$AD$252,$AE258,M$346))</f>
        <v>0</v>
      </c>
      <c r="N258" s="136" cm="1">
        <f t="array" ref="N258">IF($AE258=0,"",INDEX(MASTER!$D$24:$AD$252,$AE258,N$346))</f>
        <v>0</v>
      </c>
      <c r="O258" s="20" cm="1">
        <f t="array" ref="O258">IF($AE258=0,"",INDEX(MASTER!$D$24:$AD$252,$AE258,O$346))</f>
        <v>0</v>
      </c>
      <c r="P258" s="20" cm="1">
        <f t="array" ref="P258">IF($AE258=0,"",INDEX(MASTER!$D$24:$AD$252,$AE258,P$346))</f>
        <v>0</v>
      </c>
      <c r="Q258" s="20" cm="1">
        <f t="array" ref="Q258">IF($AE258=0,"",INDEX(MASTER!$D$24:$AD$252,$AE258,Q$346))</f>
        <v>0</v>
      </c>
      <c r="R258" s="20" cm="1">
        <f t="array" ref="R258">IF($AE258=0,"",INDEX(MASTER!$D$24:$AD$252,$AE258,R$346))</f>
        <v>0</v>
      </c>
      <c r="S258" s="20" cm="1">
        <f t="array" ref="S258">IF($AE258=0,"",INDEX(MASTER!$D$24:$AD$252,$AE258,S$346))</f>
        <v>0</v>
      </c>
      <c r="T258" s="20" cm="1">
        <f t="array" ref="T258">IF($AE258=0,"",INDEX(MASTER!$D$24:$AD$252,$AE258,T$346))</f>
        <v>0</v>
      </c>
      <c r="U258" s="20" cm="1">
        <f t="array" ref="U258">IF($AE258=0,"",INDEX(MASTER!$D$24:$AD$252,$AE258,U$346))</f>
        <v>0</v>
      </c>
      <c r="V258" s="20" cm="1">
        <f t="array" ref="V258">IF($AE258=0,"",INDEX(MASTER!$D$24:$AD$252,$AE258,V$346))</f>
        <v>0</v>
      </c>
      <c r="W258" s="20" cm="1">
        <f t="array" ref="W258">IF($AE258=0,"",INDEX(MASTER!$D$24:$AD$252,$AE258,W$346))</f>
        <v>0</v>
      </c>
      <c r="X258" s="20" cm="1">
        <f t="array" ref="X258">IF($AE258=0,"",INDEX(MASTER!$D$24:$AD$252,$AE258,X$346))</f>
        <v>0</v>
      </c>
      <c r="Y258" s="20" cm="1">
        <f t="array" ref="Y258">IF($AE258=0,"",INDEX(MASTER!$D$24:$AD$252,$AE258,Y$346))</f>
        <v>0</v>
      </c>
      <c r="Z258" s="20" cm="1">
        <f t="array" ref="Z258">IF($AE258=0,"",INDEX(MASTER!$D$24:$AD$252,$AE258,Z$346))</f>
        <v>0</v>
      </c>
      <c r="AE258" s="3">
        <v>195</v>
      </c>
    </row>
    <row r="259" spans="1:31" ht="12.75" customHeight="1" thickBot="1" x14ac:dyDescent="0.25">
      <c r="A259" s="172" t="str" cm="1">
        <f t="array" ref="A259">IF($AE259=0,"",INDEX(MASTER!$D$24:$AD$252,$AE259,A$346))</f>
        <v/>
      </c>
      <c r="B259" s="172" t="str" cm="1">
        <f t="array" ref="B259">IF($AE259=0,"",INDEX(MASTER!$D$24:$AD$252,$AE259,B$346))</f>
        <v/>
      </c>
      <c r="C259" s="172" t="str" cm="1">
        <f t="array" ref="C259">IF($AE259=0,"",INDEX(MASTER!$D$24:$AD$252,$AE259,C$346))</f>
        <v/>
      </c>
      <c r="D259" s="173" t="str" cm="1">
        <f t="array" ref="D259">IF($AE259=0,"",INDEX(MASTER!$D$24:$AD$252,$AE259,D$346))</f>
        <v/>
      </c>
      <c r="E259" s="172" t="str" cm="1">
        <f t="array" ref="E259">IF($AE259=0,"",INDEX(MASTER!$D$24:$AD$252,$AE259,E$346))</f>
        <v/>
      </c>
      <c r="F259" s="173" t="str" cm="1">
        <f t="array" ref="F259">IF($AE259=0,"",INDEX(MASTER!$D$24:$AD$252,$AE259,F$346))</f>
        <v/>
      </c>
      <c r="G259" s="20" t="str" cm="1">
        <f t="array" ref="G259">IF($AE259=0,"",INDEX(MASTER!$D$24:$AD$252,$AE259,G$346))</f>
        <v/>
      </c>
      <c r="H259" s="68" t="str" cm="1">
        <f t="array" ref="H259">IF($AE259=0,"",INDEX(MASTER!$D$24:$AD$252,$AE259,H$346))</f>
        <v/>
      </c>
      <c r="I259" s="172" t="str" cm="1">
        <f t="array" ref="I259">IF($AE259=0,"",INDEX(MASTER!$D$24:$AD$252,$AE259,I$346))</f>
        <v/>
      </c>
      <c r="J259" s="184" t="str" cm="1">
        <f t="array" ref="J259">IF($AE259=0,"",INDEX(MASTER!$D$24:$AD$252,$AE259,J$346))</f>
        <v/>
      </c>
      <c r="K259" s="174" t="str" cm="1">
        <f t="array" ref="K259">IF($AE259=0,"",INDEX(MASTER!$D$24:$AD$252,$AE259,K$346))</f>
        <v/>
      </c>
      <c r="L259" s="174" t="str" cm="1">
        <f t="array" ref="L259">IF($AE259=0,"",INDEX(MASTER!$D$24:$AD$252,$AE259,L$346))</f>
        <v/>
      </c>
      <c r="M259" s="174" t="str" cm="1">
        <f t="array" ref="M259">IF($AE259=0,"",INDEX(MASTER!$D$24:$AD$252,$AE259,M$346))</f>
        <v/>
      </c>
      <c r="N259" s="174" t="str" cm="1">
        <f t="array" ref="N259">IF($AE259=0,"",INDEX(MASTER!$D$24:$AD$252,$AE259,N$346))</f>
        <v/>
      </c>
      <c r="O259" s="172" t="str" cm="1">
        <f t="array" ref="O259">IF($AE259=0,"",INDEX(MASTER!$D$24:$AD$252,$AE259,O$346))</f>
        <v/>
      </c>
      <c r="P259" s="172" t="str" cm="1">
        <f t="array" ref="P259">IF($AE259=0,"",INDEX(MASTER!$D$24:$AD$252,$AE259,P$346))</f>
        <v/>
      </c>
      <c r="Q259" s="172" t="str" cm="1">
        <f t="array" ref="Q259">IF($AE259=0,"",INDEX(MASTER!$D$24:$AD$252,$AE259,Q$346))</f>
        <v/>
      </c>
      <c r="R259" s="172" t="str" cm="1">
        <f t="array" ref="R259">IF($AE259=0,"",INDEX(MASTER!$D$24:$AD$252,$AE259,R$346))</f>
        <v/>
      </c>
      <c r="S259" s="172" t="str" cm="1">
        <f t="array" ref="S259">IF($AE259=0,"",INDEX(MASTER!$D$24:$AD$252,$AE259,S$346))</f>
        <v/>
      </c>
      <c r="T259" s="172" t="str" cm="1">
        <f t="array" ref="T259">IF($AE259=0,"",INDEX(MASTER!$D$24:$AD$252,$AE259,T$346))</f>
        <v/>
      </c>
      <c r="U259" s="172" t="str" cm="1">
        <f t="array" ref="U259">IF($AE259=0,"",INDEX(MASTER!$D$24:$AD$252,$AE259,U$346))</f>
        <v/>
      </c>
      <c r="V259" s="172" t="str" cm="1">
        <f t="array" ref="V259">IF($AE259=0,"",INDEX(MASTER!$D$24:$AD$252,$AE259,V$346))</f>
        <v/>
      </c>
      <c r="W259" s="172" t="str" cm="1">
        <f t="array" ref="W259">IF($AE259=0,"",INDEX(MASTER!$D$24:$AD$252,$AE259,W$346))</f>
        <v/>
      </c>
      <c r="X259" s="172" t="str" cm="1">
        <f t="array" ref="X259">IF($AE259=0,"",INDEX(MASTER!$D$24:$AD$252,$AE259,X$346))</f>
        <v/>
      </c>
      <c r="Y259" s="172" t="str" cm="1">
        <f t="array" ref="Y259">IF($AE259=0,"",INDEX(MASTER!$D$24:$AD$252,$AE259,Y$346))</f>
        <v/>
      </c>
      <c r="Z259" s="172" t="str" cm="1">
        <f t="array" ref="Z259">IF($AE259=0,"",INDEX(MASTER!$D$24:$AD$252,$AE259,Z$346))</f>
        <v/>
      </c>
    </row>
    <row r="260" spans="1:31" ht="12.75" customHeight="1" thickBot="1" x14ac:dyDescent="0.25">
      <c r="A260" s="239" t="s">
        <v>24</v>
      </c>
      <c r="B260" s="240"/>
      <c r="C260" s="240"/>
      <c r="D260" s="240"/>
      <c r="E260" s="240"/>
      <c r="F260" s="240"/>
      <c r="G260" s="241"/>
      <c r="H260" s="58">
        <f>SUM(H194:H259)</f>
        <v>0</v>
      </c>
      <c r="I260" s="54">
        <f t="shared" ref="I260:Z260" si="38">SUM(I194:I259)</f>
        <v>232.4</v>
      </c>
      <c r="J260" s="54">
        <f t="shared" si="38"/>
        <v>37.125</v>
      </c>
      <c r="K260" s="175">
        <f t="shared" si="38"/>
        <v>0.20000000000000004</v>
      </c>
      <c r="L260" s="175">
        <f t="shared" si="38"/>
        <v>0.18000000000000002</v>
      </c>
      <c r="M260" s="175">
        <f t="shared" si="38"/>
        <v>0.4</v>
      </c>
      <c r="N260" s="175">
        <f t="shared" si="38"/>
        <v>0.35000000000000009</v>
      </c>
      <c r="O260" s="54">
        <f t="shared" si="38"/>
        <v>1501</v>
      </c>
      <c r="P260" s="54">
        <f t="shared" si="38"/>
        <v>109</v>
      </c>
      <c r="Q260" s="54">
        <f t="shared" si="38"/>
        <v>320</v>
      </c>
      <c r="R260" s="54">
        <f t="shared" si="38"/>
        <v>0</v>
      </c>
      <c r="S260" s="54">
        <f t="shared" si="38"/>
        <v>124</v>
      </c>
      <c r="T260" s="54">
        <f t="shared" si="38"/>
        <v>38</v>
      </c>
      <c r="U260" s="54">
        <f t="shared" si="38"/>
        <v>2</v>
      </c>
      <c r="V260" s="54">
        <f t="shared" si="38"/>
        <v>0</v>
      </c>
      <c r="W260" s="54">
        <f t="shared" si="38"/>
        <v>0</v>
      </c>
      <c r="X260" s="54">
        <f t="shared" si="38"/>
        <v>0</v>
      </c>
      <c r="Y260" s="54">
        <f t="shared" si="38"/>
        <v>7.92</v>
      </c>
      <c r="Z260" s="55">
        <f t="shared" si="38"/>
        <v>0</v>
      </c>
    </row>
    <row r="262" spans="1:31" ht="12.75" customHeight="1" x14ac:dyDescent="0.2">
      <c r="A262" s="227">
        <f>A177+1</f>
        <v>4</v>
      </c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  <c r="AE262" s="30" t="s">
        <v>21</v>
      </c>
    </row>
    <row r="263" spans="1:31" ht="12.75" customHeight="1" x14ac:dyDescent="0.2">
      <c r="A263" s="228" t="s">
        <v>16</v>
      </c>
      <c r="B263" s="228"/>
      <c r="C263" s="228"/>
      <c r="D263" s="228"/>
      <c r="E263" s="228"/>
      <c r="F263" s="228"/>
      <c r="G263" s="228"/>
      <c r="H263" s="115" t="str" cm="1">
        <f t="array" ref="H263">IF($AE263=0,"",IF(INDEX(MASTER!$K$8:$AD$9,$AE263,A$346)=0,"",INDEX(MASTER!$K$8:$AD$9,$AE263,A$346)))</f>
        <v>621e00100</v>
      </c>
      <c r="I263" s="115" t="str" cm="1">
        <f t="array" ref="I263">IF($AE263=0,"",IF(INDEX(MASTER!$K$8:$AD$9,$AE263,B$346)=0,"",INDEX(MASTER!$K$8:$AD$9,$AE263,B$346)))</f>
        <v>621e00100</v>
      </c>
      <c r="J263" s="115" t="str" cm="1">
        <f t="array" ref="J263">IF($AE263=0,"",IF(INDEX(MASTER!$K$8:$AD$9,$AE263,C$346)=0,"",INDEX(MASTER!$K$8:$AD$9,$AE263,C$346)))</f>
        <v>621e54000</v>
      </c>
      <c r="K263" s="89" t="str" cm="1">
        <f t="array" ref="K263">IF($AE263=0,"",IF(INDEX(MASTER!$K$8:$AD$9,$AE263,D$346)=0,"",INDEX(MASTER!$K$8:$AD$9,$AE263,D$346)))</f>
        <v>642E00100</v>
      </c>
      <c r="L263" s="89" t="str" cm="1">
        <f t="array" ref="L263">IF($AE263=0,"",IF(INDEX(MASTER!$K$8:$AD$9,$AE263,E$346)=0,"",INDEX(MASTER!$K$8:$AD$9,$AE263,E$346)))</f>
        <v>642E00100</v>
      </c>
      <c r="M263" s="89" t="str" cm="1">
        <f t="array" ref="M263">IF($AE263=0,"",IF(INDEX(MASTER!$K$8:$AD$9,$AE263,F$346)=0,"",INDEX(MASTER!$K$8:$AD$9,$AE263,F$346)))</f>
        <v>642E00200</v>
      </c>
      <c r="N263" s="89" t="str" cm="1">
        <f t="array" ref="N263">IF($AE263=0,"",IF(INDEX(MASTER!$K$8:$AD$9,$AE263,G$346)=0,"",INDEX(MASTER!$K$8:$AD$9,$AE263,G$346)))</f>
        <v>642E00300</v>
      </c>
      <c r="O263" s="115" t="str" cm="1">
        <f t="array" ref="O263">IF($AE263=0,"",IF(INDEX(MASTER!$K$8:$AD$9,$AE263,H$346)=0,"",INDEX(MASTER!$K$8:$AD$9,$AE263,H$346)))</f>
        <v>642E00400</v>
      </c>
      <c r="P263" s="115" t="str" cm="1">
        <f t="array" ref="P263">IF($AE263=0,"",IF(INDEX(MASTER!$K$8:$AD$9,$AE263,I$346)=0,"",INDEX(MASTER!$K$8:$AD$9,$AE263,I$346)))</f>
        <v>642E00500</v>
      </c>
      <c r="Q263" s="115" t="str" cm="1">
        <f t="array" ref="Q263">IF($AE263=0,"",IF(INDEX(MASTER!$K$8:$AD$9,$AE263,J$346)=0,"",INDEX(MASTER!$K$8:$AD$9,$AE263,J$346)))</f>
        <v>642E00631</v>
      </c>
      <c r="R263" s="115" t="str" cm="1">
        <f t="array" ref="R263">IF($AE263=0,"",IF(INDEX(MASTER!$K$8:$AD$9,$AE263,K$346)=0,"",INDEX(MASTER!$K$8:$AD$9,$AE263,K$346)))</f>
        <v>642E00700</v>
      </c>
      <c r="S263" s="115" t="str" cm="1">
        <f t="array" ref="S263">IF($AE263=0,"",IF(INDEX(MASTER!$K$8:$AD$9,$AE263,L$346)=0,"",INDEX(MASTER!$K$8:$AD$9,$AE263,L$346)))</f>
        <v>642E00700</v>
      </c>
      <c r="T263" s="115" t="str" cm="1">
        <f t="array" ref="T263">IF($AE263=0,"",IF(INDEX(MASTER!$K$8:$AD$9,$AE263,M$346)=0,"",INDEX(MASTER!$K$8:$AD$9,$AE263,M$346)))</f>
        <v>642E01300</v>
      </c>
      <c r="U263" s="115" t="str" cm="1">
        <f t="array" ref="U263">IF($AE263=0,"",IF(INDEX(MASTER!$K$8:$AD$9,$AE263,N$346)=0,"",INDEX(MASTER!$K$8:$AD$9,$AE263,N$346)))</f>
        <v>642E01352</v>
      </c>
      <c r="V263" s="115" t="str" cm="1">
        <f t="array" ref="V263">IF($AE263=0,"",IF(INDEX(MASTER!$K$8:$AD$9,$AE263,O$346)=0,"",INDEX(MASTER!$K$8:$AD$9,$AE263,O$346)))</f>
        <v>642E01500</v>
      </c>
      <c r="W263" s="115" t="str" cm="1">
        <f t="array" ref="W263">IF($AE263=0,"",IF(INDEX(MASTER!$K$8:$AD$9,$AE263,P$346)=0,"",INDEX(MASTER!$K$8:$AD$9,$AE263,P$346)))</f>
        <v>642E01500</v>
      </c>
      <c r="X263" s="115" t="str" cm="1">
        <f t="array" ref="X263">IF($AE263=0,"",IF(INDEX(MASTER!$K$8:$AD$9,$AE263,Q$346)=0,"",INDEX(MASTER!$K$8:$AD$9,$AE263,Q$346)))</f>
        <v>642E20802</v>
      </c>
      <c r="Y263" s="115" t="str" cm="1">
        <f t="array" ref="Y263">IF($AE263=0,"",IF(INDEX(MASTER!$K$8:$AD$9,$AE263,R$346)=0,"",INDEX(MASTER!$K$8:$AD$9,$AE263,R$346)))</f>
        <v>620e00500</v>
      </c>
      <c r="Z263" s="115" t="str" cm="1">
        <f t="array" ref="Z263">IF($AE263=0,"",IF(INDEX(MASTER!$K$8:$AD$9,$AE263,S$346)=0,"",INDEX(MASTER!$K$8:$AD$9,$AE263,S$346)))</f>
        <v/>
      </c>
      <c r="AE263" s="3">
        <v>1</v>
      </c>
    </row>
    <row r="264" spans="1:31" ht="12.75" customHeight="1" x14ac:dyDescent="0.2">
      <c r="A264" s="229" t="s">
        <v>17</v>
      </c>
      <c r="B264" s="229"/>
      <c r="C264" s="229"/>
      <c r="D264" s="229"/>
      <c r="E264" s="229"/>
      <c r="F264" s="229"/>
      <c r="G264" s="229"/>
      <c r="H264" s="115" t="str" cm="1">
        <f t="array" ref="H264">IF($AE264=0,"",IF(INDEX(MASTER!$K$8:$AD$9,$AE264,A$346)=0,"",INDEX(MASTER!$K$8:$AD$9,$AE264,A$346)))</f>
        <v/>
      </c>
      <c r="I264" s="115" t="str" cm="1">
        <f t="array" ref="I264">IF($AE264=0,"",IF(INDEX(MASTER!$K$8:$AD$9,$AE264,B$346)=0,"",INDEX(MASTER!$K$8:$AD$9,$AE264,B$346)))</f>
        <v/>
      </c>
      <c r="J264" s="115" t="str" cm="1">
        <f t="array" ref="J264">IF($AE264=0,"",IF(INDEX(MASTER!$K$8:$AD$9,$AE264,C$346)=0,"",INDEX(MASTER!$K$8:$AD$9,$AE264,C$346)))</f>
        <v/>
      </c>
      <c r="K264" s="89" t="str" cm="1">
        <f t="array" ref="K264">IF($AE264=0,"",IF(INDEX(MASTER!$K$8:$AD$9,$AE264,D$346)=0,"",INDEX(MASTER!$K$8:$AD$9,$AE264,D$346)))</f>
        <v xml:space="preserve"> WHITE</v>
      </c>
      <c r="L264" s="89" t="str" cm="1">
        <f t="array" ref="L264">IF($AE264=0,"",IF(INDEX(MASTER!$K$8:$AD$9,$AE264,E$346)=0,"",INDEX(MASTER!$K$8:$AD$9,$AE264,E$346)))</f>
        <v xml:space="preserve"> YELLOW</v>
      </c>
      <c r="M264" s="89" t="str" cm="1">
        <f t="array" ref="M264">IF($AE264=0,"",IF(INDEX(MASTER!$K$8:$AD$9,$AE264,F$346)=0,"",INDEX(MASTER!$K$8:$AD$9,$AE264,F$346)))</f>
        <v/>
      </c>
      <c r="N264" s="89" t="str" cm="1">
        <f t="array" ref="N264">IF($AE264=0,"",IF(INDEX(MASTER!$K$8:$AD$9,$AE264,G$346)=0,"",INDEX(MASTER!$K$8:$AD$9,$AE264,G$346)))</f>
        <v/>
      </c>
      <c r="O264" s="115" t="str" cm="1">
        <f t="array" ref="O264">IF($AE264=0,"",IF(INDEX(MASTER!$K$8:$AD$9,$AE264,H$346)=0,"",INDEX(MASTER!$K$8:$AD$9,$AE264,H$346)))</f>
        <v/>
      </c>
      <c r="P264" s="115" t="str" cm="1">
        <f t="array" ref="P264">IF($AE264=0,"",IF(INDEX(MASTER!$K$8:$AD$9,$AE264,I$346)=0,"",INDEX(MASTER!$K$8:$AD$9,$AE264,I$346)))</f>
        <v/>
      </c>
      <c r="Q264" s="115" t="str" cm="1">
        <f t="array" ref="Q264">IF($AE264=0,"",IF(INDEX(MASTER!$K$8:$AD$9,$AE264,J$346)=0,"",INDEX(MASTER!$K$8:$AD$9,$AE264,J$346)))</f>
        <v/>
      </c>
      <c r="R264" s="115" t="str" cm="1">
        <f t="array" ref="R264">IF($AE264=0,"",IF(INDEX(MASTER!$K$8:$AD$9,$AE264,K$346)=0,"",INDEX(MASTER!$K$8:$AD$9,$AE264,K$346)))</f>
        <v xml:space="preserve"> WHITE</v>
      </c>
      <c r="S264" s="115" t="str" cm="1">
        <f t="array" ref="S264">IF($AE264=0,"",IF(INDEX(MASTER!$K$8:$AD$9,$AE264,L$346)=0,"",INDEX(MASTER!$K$8:$AD$9,$AE264,L$346)))</f>
        <v>YELLOW</v>
      </c>
      <c r="T264" s="115" t="str" cm="1">
        <f t="array" ref="T264">IF($AE264=0,"",IF(INDEX(MASTER!$K$8:$AD$9,$AE264,M$346)=0,"",INDEX(MASTER!$K$8:$AD$9,$AE264,M$346)))</f>
        <v/>
      </c>
      <c r="U264" s="115" t="str" cm="1">
        <f t="array" ref="U264">IF($AE264=0,"",IF(INDEX(MASTER!$K$8:$AD$9,$AE264,N$346)=0,"",INDEX(MASTER!$K$8:$AD$9,$AE264,N$346)))</f>
        <v/>
      </c>
      <c r="V264" s="115" t="str" cm="1">
        <f t="array" ref="V264">IF($AE264=0,"",IF(INDEX(MASTER!$K$8:$AD$9,$AE264,O$346)=0,"",INDEX(MASTER!$K$8:$AD$9,$AE264,O$346)))</f>
        <v xml:space="preserve"> WHITE</v>
      </c>
      <c r="W264" s="115" t="str" cm="1">
        <f t="array" ref="W264">IF($AE264=0,"",IF(INDEX(MASTER!$K$8:$AD$9,$AE264,P$346)=0,"",INDEX(MASTER!$K$8:$AD$9,$AE264,P$346)))</f>
        <v xml:space="preserve"> YELLOW</v>
      </c>
      <c r="X264" s="115" t="str" cm="1">
        <f t="array" ref="X264">IF($AE264=0,"",IF(INDEX(MASTER!$K$8:$AD$9,$AE264,Q$346)=0,"",INDEX(MASTER!$K$8:$AD$9,$AE264,Q$346)))</f>
        <v/>
      </c>
      <c r="Y264" s="115" t="str" cm="1">
        <f t="array" ref="Y264">IF($AE264=0,"",IF(INDEX(MASTER!$K$8:$AD$9,$AE264,R$346)=0,"",INDEX(MASTER!$K$8:$AD$9,$AE264,R$346)))</f>
        <v/>
      </c>
      <c r="Z264" s="115" t="str" cm="1">
        <f t="array" ref="Z264">IF($AE264=0,"",IF(INDEX(MASTER!$K$8:$AD$9,$AE264,S$346)=0,"",INDEX(MASTER!$K$8:$AD$9,$AE264,S$346)))</f>
        <v/>
      </c>
      <c r="AE264" s="3">
        <v>2</v>
      </c>
    </row>
    <row r="265" spans="1:31" ht="12.75" customHeight="1" x14ac:dyDescent="0.2">
      <c r="A265" s="218" t="s">
        <v>0</v>
      </c>
      <c r="B265" s="218" t="s">
        <v>0</v>
      </c>
      <c r="C265" s="218" t="s">
        <v>14</v>
      </c>
      <c r="D265" s="230" t="s">
        <v>1</v>
      </c>
      <c r="E265" s="231"/>
      <c r="F265" s="231"/>
      <c r="G265" s="234" t="s">
        <v>15</v>
      </c>
      <c r="H265" s="248" t="s">
        <v>274</v>
      </c>
      <c r="I265" s="102" t="str">
        <f t="shared" ref="I265:R265" si="39">IF(OR(TRIM(I263)=0,TRIM(I263)=""),"",IF(IFERROR(TRIM(INDEX(QryItemNamed,MATCH(TRIM(I263),ITEM,0),2)),"")="Y","SPECIAL",LEFT(IFERROR(TRIM(INDEX(ITEM,MATCH(TRIM(I263),ITEM,0))),""),3)))</f>
        <v>621</v>
      </c>
      <c r="J265" s="102" t="str">
        <f t="shared" si="39"/>
        <v>621</v>
      </c>
      <c r="K265" s="81" t="str">
        <f t="shared" si="39"/>
        <v>642</v>
      </c>
      <c r="L265" s="81" t="str">
        <f t="shared" si="39"/>
        <v>642</v>
      </c>
      <c r="M265" s="81" t="str">
        <f t="shared" si="39"/>
        <v>642</v>
      </c>
      <c r="N265" s="81" t="str">
        <f t="shared" si="39"/>
        <v>642</v>
      </c>
      <c r="O265" s="102" t="str">
        <f t="shared" si="39"/>
        <v>642</v>
      </c>
      <c r="P265" s="102" t="str">
        <f t="shared" si="39"/>
        <v>642</v>
      </c>
      <c r="Q265" s="81" t="str">
        <f t="shared" si="39"/>
        <v>642</v>
      </c>
      <c r="R265" s="81" t="str">
        <f t="shared" si="39"/>
        <v>642</v>
      </c>
      <c r="S265" s="102">
        <v>642</v>
      </c>
      <c r="T265" s="102">
        <v>642</v>
      </c>
      <c r="U265" s="102">
        <v>642</v>
      </c>
      <c r="V265" s="102" t="str">
        <f t="shared" ref="V265:Z265" si="40">IF(OR(TRIM(V263)=0,TRIM(V263)=""),"",IF(IFERROR(TRIM(INDEX(QryItemNamed,MATCH(TRIM(V263),ITEM,0),2)),"")="Y","SPECIAL",LEFT(IFERROR(TRIM(INDEX(ITEM,MATCH(TRIM(V263),ITEM,0))),""),3)))</f>
        <v>642</v>
      </c>
      <c r="W265" s="17" t="str">
        <f t="shared" si="40"/>
        <v>642</v>
      </c>
      <c r="X265" s="17" t="str">
        <f t="shared" si="40"/>
        <v>642</v>
      </c>
      <c r="Y265" s="17" t="str">
        <f t="shared" si="40"/>
        <v>620</v>
      </c>
      <c r="Z265" s="17" t="str">
        <f t="shared" si="40"/>
        <v/>
      </c>
    </row>
    <row r="266" spans="1:31" ht="12.75" customHeight="1" x14ac:dyDescent="0.2">
      <c r="A266" s="219"/>
      <c r="B266" s="219"/>
      <c r="C266" s="219"/>
      <c r="D266" s="232"/>
      <c r="E266" s="233"/>
      <c r="F266" s="233"/>
      <c r="G266" s="235"/>
      <c r="H266" s="248"/>
      <c r="I266" s="220" t="str">
        <f t="shared" ref="I266:Q266" si="41">IF(OR(TRIM(I263)=0,TRIM(I263)=""),IF(I264="","",I264),IF(IFERROR(TRIM(INDEX(QryItemNamed,MATCH(TRIM(I263),ITEM,0),2)),"")="Y",TRIM(RIGHT(IFERROR(TRIM(INDEX(QryItemNamed,MATCH(TRIM(I263),ITEM,0),4)),"123456789012"),LEN(IFERROR(TRIM(INDEX(QryItemNamed,MATCH(TRIM(I263),ITEM,0),4)),"123456789012"))-9))&amp;I264,IFERROR(TRIM(INDEX(QryItemNamed,MATCH(TRIM(I263),ITEM,0),4))&amp;I264,"ITEM CODE DOES NOT EXIST IN ITEM MASTER")))</f>
        <v>RPM</v>
      </c>
      <c r="J266" s="245" t="str">
        <f t="shared" si="41"/>
        <v>RAISED PAVEMENT MARKER REMOVED</v>
      </c>
      <c r="K266" s="206" t="str">
        <f t="shared" si="41"/>
        <v>EDGE LINE, 4", TYPE 1 WHITE</v>
      </c>
      <c r="L266" s="206" t="str">
        <f t="shared" si="41"/>
        <v>EDGE LINE, 4", TYPE 1 YELLOW</v>
      </c>
      <c r="M266" s="206" t="str">
        <f t="shared" si="41"/>
        <v>LANE LINE, 4", TYPE 1</v>
      </c>
      <c r="N266" s="206" t="str">
        <f t="shared" si="41"/>
        <v>CENTER LINE, TYPE 1</v>
      </c>
      <c r="O266" s="220" t="str">
        <f t="shared" si="41"/>
        <v>CHANNELIZING LINE, 8", TYPE 1</v>
      </c>
      <c r="P266" s="220" t="str">
        <f t="shared" si="41"/>
        <v>STOP LINE, TYPE 1</v>
      </c>
      <c r="Q266" s="206" t="str">
        <f t="shared" si="41"/>
        <v>CROSSWALK LINE, 24", TYPE 1, AS PER PLAN</v>
      </c>
      <c r="R266" s="206" t="str">
        <f>IF(OR(TRIM(R263)=0,TRIM(R263)=""),IF(R264="","",R264),IF(IFERROR(TRIM(INDEX(QryItemNamed,MATCH(TRIM(R263),ITEM,0),2)),"")="Y",TRIM(RIGHT(IFERROR(TRIM(INDEX(QryItemNamed,MATCH(TRIM(R263),ITEM,0),4)),"123456789012"),LEN(IFERROR(TRIM(INDEX(QryItemNamed,MATCH(TRIM(R263),ITEM,0),4)),"123456789012"))-9))&amp;R264,IFERROR(TRIM(INDEX(QryItemNamed,MATCH(TRIM(R263),ITEM,0),4))&amp;R264,"ITEM CODE DOES NOT EXIST IN ITEM MASTER")))</f>
        <v>TRANSVERSE/DIAGONAL LINE, TYPE 1 WHITE</v>
      </c>
      <c r="S266" s="206" t="str">
        <f>IF(OR(TRIM(S263)=0,TRIM(S263)=""),IF(S264="","",S264),IF(IFERROR(TRIM(INDEX(QryItemNamed,MATCH(TRIM(S263),ITEM,0),2)),"")="Y",TRIM(RIGHT(IFERROR(TRIM(INDEX(QryItemNamed,MATCH(TRIM(S263),ITEM,0),4)),"123456789012"),LEN(IFERROR(TRIM(INDEX(QryItemNamed,MATCH(TRIM(S263),ITEM,0),4)),"123456789012"))-9))&amp;S264,IFERROR(TRIM(INDEX(QryItemNamed,MATCH(TRIM(S263),ITEM,0),4))&amp;S264,"ITEM CODE DOES NOT EXIST IN ITEM MASTER")))</f>
        <v>TRANSVERSE/DIAGONAL LINE, TYPE 1YELLOW</v>
      </c>
      <c r="T266" s="220" t="s">
        <v>286</v>
      </c>
      <c r="U266" s="220" t="s">
        <v>131</v>
      </c>
      <c r="V266" s="220" t="str">
        <f t="shared" ref="V266:Z266" si="42">IF(OR(TRIM(V263)=0,TRIM(V263)=""),IF(V264="","",V264),IF(IFERROR(TRIM(INDEX(QryItemNamed,MATCH(TRIM(V263),ITEM,0),2)),"")="Y",TRIM(RIGHT(IFERROR(TRIM(INDEX(QryItemNamed,MATCH(TRIM(V263),ITEM,0),4)),"123456789012"),LEN(IFERROR(TRIM(INDEX(QryItemNamed,MATCH(TRIM(V263),ITEM,0),4)),"123456789012"))-9))&amp;V264,IFERROR(TRIM(INDEX(QryItemNamed,MATCH(TRIM(V263),ITEM,0),4))&amp;V264,"ITEM CODE DOES NOT EXIST IN ITEM MASTER")))</f>
        <v>DOTTED LINE, 4", TYPE 1 WHITE</v>
      </c>
      <c r="W266" s="236" t="str">
        <f t="shared" si="42"/>
        <v>DOTTED LINE, 4", TYPE 1 YELLOW</v>
      </c>
      <c r="X266" s="236" t="str">
        <f t="shared" si="42"/>
        <v>YIELD LINE, TYPE 1</v>
      </c>
      <c r="Y266" s="236" t="str">
        <f t="shared" si="42"/>
        <v>DELINEATOR, POST GROUND MOUNTED</v>
      </c>
      <c r="Z266" s="251" t="str">
        <f t="shared" si="42"/>
        <v/>
      </c>
    </row>
    <row r="267" spans="1:31" ht="12.75" customHeight="1" x14ac:dyDescent="0.2">
      <c r="A267" s="219"/>
      <c r="B267" s="219"/>
      <c r="C267" s="219"/>
      <c r="D267" s="232"/>
      <c r="E267" s="233"/>
      <c r="F267" s="233"/>
      <c r="G267" s="235"/>
      <c r="H267" s="248"/>
      <c r="I267" s="221"/>
      <c r="J267" s="246"/>
      <c r="K267" s="207"/>
      <c r="L267" s="207"/>
      <c r="M267" s="207"/>
      <c r="N267" s="207"/>
      <c r="O267" s="221"/>
      <c r="P267" s="221"/>
      <c r="Q267" s="207"/>
      <c r="R267" s="207"/>
      <c r="S267" s="207"/>
      <c r="T267" s="221"/>
      <c r="U267" s="221"/>
      <c r="V267" s="221"/>
      <c r="W267" s="237"/>
      <c r="X267" s="237"/>
      <c r="Y267" s="237"/>
      <c r="Z267" s="252"/>
    </row>
    <row r="268" spans="1:31" ht="12.75" customHeight="1" x14ac:dyDescent="0.2">
      <c r="A268" s="219"/>
      <c r="B268" s="219"/>
      <c r="C268" s="219"/>
      <c r="D268" s="232"/>
      <c r="E268" s="233"/>
      <c r="F268" s="233"/>
      <c r="G268" s="235"/>
      <c r="H268" s="248"/>
      <c r="I268" s="221"/>
      <c r="J268" s="246"/>
      <c r="K268" s="207"/>
      <c r="L268" s="207"/>
      <c r="M268" s="207"/>
      <c r="N268" s="207"/>
      <c r="O268" s="221"/>
      <c r="P268" s="221"/>
      <c r="Q268" s="207"/>
      <c r="R268" s="207"/>
      <c r="S268" s="207"/>
      <c r="T268" s="221"/>
      <c r="U268" s="221"/>
      <c r="V268" s="221"/>
      <c r="W268" s="237"/>
      <c r="X268" s="237"/>
      <c r="Y268" s="237"/>
      <c r="Z268" s="252"/>
    </row>
    <row r="269" spans="1:31" ht="12.75" customHeight="1" x14ac:dyDescent="0.2">
      <c r="A269" s="219"/>
      <c r="B269" s="219"/>
      <c r="C269" s="219"/>
      <c r="D269" s="232"/>
      <c r="E269" s="233"/>
      <c r="F269" s="233"/>
      <c r="G269" s="235"/>
      <c r="H269" s="248"/>
      <c r="I269" s="221"/>
      <c r="J269" s="246"/>
      <c r="K269" s="207"/>
      <c r="L269" s="207"/>
      <c r="M269" s="207"/>
      <c r="N269" s="207"/>
      <c r="O269" s="221"/>
      <c r="P269" s="221"/>
      <c r="Q269" s="207"/>
      <c r="R269" s="207"/>
      <c r="S269" s="207"/>
      <c r="T269" s="221"/>
      <c r="U269" s="221"/>
      <c r="V269" s="221"/>
      <c r="W269" s="237"/>
      <c r="X269" s="237"/>
      <c r="Y269" s="237"/>
      <c r="Z269" s="252"/>
    </row>
    <row r="270" spans="1:31" ht="12.75" customHeight="1" x14ac:dyDescent="0.2">
      <c r="A270" s="219"/>
      <c r="B270" s="219"/>
      <c r="C270" s="219"/>
      <c r="D270" s="232"/>
      <c r="E270" s="233"/>
      <c r="F270" s="233"/>
      <c r="G270" s="235"/>
      <c r="H270" s="248"/>
      <c r="I270" s="221"/>
      <c r="J270" s="246"/>
      <c r="K270" s="207"/>
      <c r="L270" s="207"/>
      <c r="M270" s="207"/>
      <c r="N270" s="207"/>
      <c r="O270" s="221"/>
      <c r="P270" s="221"/>
      <c r="Q270" s="207"/>
      <c r="R270" s="207"/>
      <c r="S270" s="207"/>
      <c r="T270" s="221"/>
      <c r="U270" s="221"/>
      <c r="V270" s="221"/>
      <c r="W270" s="237"/>
      <c r="X270" s="237"/>
      <c r="Y270" s="237"/>
      <c r="Z270" s="252"/>
    </row>
    <row r="271" spans="1:31" ht="12.75" customHeight="1" x14ac:dyDescent="0.2">
      <c r="A271" s="219"/>
      <c r="B271" s="219"/>
      <c r="C271" s="219"/>
      <c r="D271" s="232"/>
      <c r="E271" s="233"/>
      <c r="F271" s="233"/>
      <c r="G271" s="235"/>
      <c r="H271" s="248"/>
      <c r="I271" s="221"/>
      <c r="J271" s="246"/>
      <c r="K271" s="207"/>
      <c r="L271" s="207"/>
      <c r="M271" s="207"/>
      <c r="N271" s="207"/>
      <c r="O271" s="221"/>
      <c r="P271" s="221"/>
      <c r="Q271" s="207"/>
      <c r="R271" s="207"/>
      <c r="S271" s="207"/>
      <c r="T271" s="221"/>
      <c r="U271" s="221"/>
      <c r="V271" s="221"/>
      <c r="W271" s="237"/>
      <c r="X271" s="237"/>
      <c r="Y271" s="237"/>
      <c r="Z271" s="252"/>
    </row>
    <row r="272" spans="1:31" ht="12.75" customHeight="1" x14ac:dyDescent="0.2">
      <c r="A272" s="219"/>
      <c r="B272" s="219"/>
      <c r="C272" s="219"/>
      <c r="D272" s="232"/>
      <c r="E272" s="233"/>
      <c r="F272" s="233"/>
      <c r="G272" s="235"/>
      <c r="H272" s="248"/>
      <c r="I272" s="221"/>
      <c r="J272" s="246"/>
      <c r="K272" s="207"/>
      <c r="L272" s="207"/>
      <c r="M272" s="207"/>
      <c r="N272" s="207"/>
      <c r="O272" s="221"/>
      <c r="P272" s="221"/>
      <c r="Q272" s="207"/>
      <c r="R272" s="207"/>
      <c r="S272" s="207"/>
      <c r="T272" s="221"/>
      <c r="U272" s="221"/>
      <c r="V272" s="221"/>
      <c r="W272" s="237"/>
      <c r="X272" s="237"/>
      <c r="Y272" s="237"/>
      <c r="Z272" s="252"/>
    </row>
    <row r="273" spans="1:31" ht="12.75" customHeight="1" x14ac:dyDescent="0.2">
      <c r="A273" s="219"/>
      <c r="B273" s="219"/>
      <c r="C273" s="219"/>
      <c r="D273" s="232"/>
      <c r="E273" s="233"/>
      <c r="F273" s="233"/>
      <c r="G273" s="235"/>
      <c r="H273" s="248"/>
      <c r="I273" s="221"/>
      <c r="J273" s="246"/>
      <c r="K273" s="207"/>
      <c r="L273" s="207"/>
      <c r="M273" s="207"/>
      <c r="N273" s="207"/>
      <c r="O273" s="221"/>
      <c r="P273" s="221"/>
      <c r="Q273" s="207"/>
      <c r="R273" s="207"/>
      <c r="S273" s="207"/>
      <c r="T273" s="221"/>
      <c r="U273" s="221"/>
      <c r="V273" s="221"/>
      <c r="W273" s="237"/>
      <c r="X273" s="237"/>
      <c r="Y273" s="237"/>
      <c r="Z273" s="252"/>
    </row>
    <row r="274" spans="1:31" ht="12.75" customHeight="1" x14ac:dyDescent="0.2">
      <c r="A274" s="219"/>
      <c r="B274" s="219"/>
      <c r="C274" s="219"/>
      <c r="D274" s="232"/>
      <c r="E274" s="233"/>
      <c r="F274" s="233"/>
      <c r="G274" s="235"/>
      <c r="H274" s="248"/>
      <c r="I274" s="221"/>
      <c r="J274" s="246"/>
      <c r="K274" s="207"/>
      <c r="L274" s="207"/>
      <c r="M274" s="207"/>
      <c r="N274" s="207"/>
      <c r="O274" s="221"/>
      <c r="P274" s="221"/>
      <c r="Q274" s="207"/>
      <c r="R274" s="207"/>
      <c r="S274" s="207"/>
      <c r="T274" s="221"/>
      <c r="U274" s="221"/>
      <c r="V274" s="221"/>
      <c r="W274" s="237"/>
      <c r="X274" s="237"/>
      <c r="Y274" s="237"/>
      <c r="Z274" s="252"/>
    </row>
    <row r="275" spans="1:31" ht="12.75" customHeight="1" x14ac:dyDescent="0.2">
      <c r="A275" s="219"/>
      <c r="B275" s="219"/>
      <c r="C275" s="219"/>
      <c r="D275" s="232"/>
      <c r="E275" s="233"/>
      <c r="F275" s="233"/>
      <c r="G275" s="235"/>
      <c r="H275" s="248"/>
      <c r="I275" s="221"/>
      <c r="J275" s="246"/>
      <c r="K275" s="207"/>
      <c r="L275" s="207"/>
      <c r="M275" s="207"/>
      <c r="N275" s="207"/>
      <c r="O275" s="221"/>
      <c r="P275" s="221"/>
      <c r="Q275" s="207"/>
      <c r="R275" s="207"/>
      <c r="S275" s="207"/>
      <c r="T275" s="221"/>
      <c r="U275" s="221"/>
      <c r="V275" s="221"/>
      <c r="W275" s="237"/>
      <c r="X275" s="237"/>
      <c r="Y275" s="237"/>
      <c r="Z275" s="252"/>
    </row>
    <row r="276" spans="1:31" ht="12.75" customHeight="1" x14ac:dyDescent="0.2">
      <c r="A276" s="219"/>
      <c r="B276" s="219"/>
      <c r="C276" s="219"/>
      <c r="D276" s="232"/>
      <c r="E276" s="233"/>
      <c r="F276" s="233"/>
      <c r="G276" s="235"/>
      <c r="H276" s="248"/>
      <c r="I276" s="221"/>
      <c r="J276" s="246"/>
      <c r="K276" s="207"/>
      <c r="L276" s="207"/>
      <c r="M276" s="207"/>
      <c r="N276" s="207"/>
      <c r="O276" s="221"/>
      <c r="P276" s="221"/>
      <c r="Q276" s="207"/>
      <c r="R276" s="207"/>
      <c r="S276" s="207"/>
      <c r="T276" s="221"/>
      <c r="U276" s="221"/>
      <c r="V276" s="221"/>
      <c r="W276" s="237"/>
      <c r="X276" s="237"/>
      <c r="Y276" s="237"/>
      <c r="Z276" s="252"/>
    </row>
    <row r="277" spans="1:31" ht="12.75" customHeight="1" x14ac:dyDescent="0.2">
      <c r="A277" s="219"/>
      <c r="B277" s="219"/>
      <c r="C277" s="219"/>
      <c r="D277" s="232"/>
      <c r="E277" s="233"/>
      <c r="F277" s="233"/>
      <c r="G277" s="235"/>
      <c r="H277" s="248"/>
      <c r="I277" s="222"/>
      <c r="J277" s="247"/>
      <c r="K277" s="208"/>
      <c r="L277" s="208"/>
      <c r="M277" s="208"/>
      <c r="N277" s="208"/>
      <c r="O277" s="222"/>
      <c r="P277" s="222"/>
      <c r="Q277" s="208"/>
      <c r="R277" s="208"/>
      <c r="S277" s="208"/>
      <c r="T277" s="222"/>
      <c r="U277" s="222"/>
      <c r="V277" s="222"/>
      <c r="W277" s="238"/>
      <c r="X277" s="238"/>
      <c r="Y277" s="238"/>
      <c r="Z277" s="253"/>
    </row>
    <row r="278" spans="1:31" ht="12.75" customHeight="1" thickBot="1" x14ac:dyDescent="0.25">
      <c r="A278" s="242"/>
      <c r="B278" s="242"/>
      <c r="C278" s="242"/>
      <c r="D278" s="243"/>
      <c r="E278" s="244"/>
      <c r="F278" s="244"/>
      <c r="G278" s="235"/>
      <c r="H278" s="248"/>
      <c r="I278" s="103" t="str">
        <f t="shared" ref="I278:R278" si="43">IF(OR(TRIM(I263)=0,TRIM(I263)=""),"",IF(IFERROR(TRIM(INDEX(QryItemNamed,MATCH(TRIM(I263),ITEM,0),3)),"")="LS","",IFERROR(TRIM(INDEX(QryItemNamed,MATCH(TRIM(I263),ITEM,0),3)),"")))</f>
        <v>EACH</v>
      </c>
      <c r="J278" s="103" t="str">
        <f t="shared" si="43"/>
        <v>EACH</v>
      </c>
      <c r="K278" s="82" t="str">
        <f t="shared" si="43"/>
        <v>MILE</v>
      </c>
      <c r="L278" s="82" t="str">
        <f t="shared" si="43"/>
        <v>MILE</v>
      </c>
      <c r="M278" s="82" t="str">
        <f t="shared" si="43"/>
        <v>MILE</v>
      </c>
      <c r="N278" s="82" t="str">
        <f t="shared" si="43"/>
        <v>MILE</v>
      </c>
      <c r="O278" s="103" t="str">
        <f t="shared" si="43"/>
        <v>FT</v>
      </c>
      <c r="P278" s="103" t="str">
        <f t="shared" si="43"/>
        <v>FT</v>
      </c>
      <c r="Q278" s="82" t="str">
        <f t="shared" si="43"/>
        <v>FT</v>
      </c>
      <c r="R278" s="82" t="str">
        <f t="shared" si="43"/>
        <v>FT</v>
      </c>
      <c r="S278" s="103" t="s">
        <v>92</v>
      </c>
      <c r="T278" s="103" t="s">
        <v>92</v>
      </c>
      <c r="U278" s="103" t="s">
        <v>92</v>
      </c>
      <c r="V278" s="103" t="str">
        <f t="shared" ref="V278:Z278" si="44">IF(OR(TRIM(V263)=0,TRIM(V263)=""),"",IF(IFERROR(TRIM(INDEX(QryItemNamed,MATCH(TRIM(V263),ITEM,0),3)),"")="LS","",IFERROR(TRIM(INDEX(QryItemNamed,MATCH(TRIM(V263),ITEM,0),3)),"")))</f>
        <v>FT</v>
      </c>
      <c r="W278" s="18" t="str">
        <f t="shared" si="44"/>
        <v>FT</v>
      </c>
      <c r="X278" s="18" t="str">
        <f t="shared" si="44"/>
        <v>FT</v>
      </c>
      <c r="Y278" s="18" t="str">
        <f t="shared" si="44"/>
        <v>EACH</v>
      </c>
      <c r="Z278" s="18" t="str">
        <f t="shared" si="44"/>
        <v/>
      </c>
    </row>
    <row r="279" spans="1:31" ht="12.75" customHeight="1" x14ac:dyDescent="0.2">
      <c r="A279" s="20" cm="1">
        <f t="array" ref="A279">IF($AE279=0,"",INDEX(MASTER!$D$24:$AD$252,$AE279,A$346))</f>
        <v>345</v>
      </c>
      <c r="B279" s="20" t="str" cm="1">
        <f t="array" ref="B279">IF($AE279=0,"",INDEX(MASTER!$D$24:$AD$252,$AE279,B$346))</f>
        <v>ELW-20</v>
      </c>
      <c r="C279" s="20" t="str" cm="1">
        <f t="array" ref="C279">IF($AE279=0,"",INDEX(MASTER!$D$24:$AD$252,$AE279,C$346))</f>
        <v>RAMP C</v>
      </c>
      <c r="D279" s="169" cm="1">
        <f t="array" ref="D279">IF($AE279=0,"",INDEX(MASTER!$D$24:$AD$252,$AE279,D$346))</f>
        <v>1022</v>
      </c>
      <c r="E279" s="20" t="str" cm="1">
        <f t="array" ref="E279">IF($AE279=0,"",INDEX(MASTER!$D$24:$AD$252,$AE279,E$346))</f>
        <v>TO</v>
      </c>
      <c r="F279" s="169" cm="1">
        <f t="array" ref="F279">IF($AE279=0,"",INDEX(MASTER!$D$24:$AD$252,$AE279,F$346))</f>
        <v>1660</v>
      </c>
      <c r="G279" s="20" t="str" cm="1">
        <f t="array" ref="G279">IF($AE279=0,"",INDEX(MASTER!$D$24:$AD$252,$AE279,G$346))</f>
        <v>LT</v>
      </c>
      <c r="H279" s="68" t="str" cm="1">
        <f t="array" ref="H279">IF($AE279=0,"",INDEX(MASTER!$D$24:$AD$252,$AE279,H$346))</f>
        <v>01/NHS/21</v>
      </c>
      <c r="I279" s="20" cm="1">
        <f t="array" ref="I279">IF($AE279=0,"",INDEX(MASTER!$D$24:$AD$252,$AE279,I$346))</f>
        <v>0</v>
      </c>
      <c r="J279" s="68" cm="1">
        <f t="array" ref="J279">IF($AE279=0,"",INDEX(MASTER!$D$24:$AD$252,$AE279,J$346))</f>
        <v>0</v>
      </c>
      <c r="K279" s="136" cm="1">
        <f t="array" ref="K279">IF($AE279=0,"",INDEX(MASTER!$D$24:$AD$252,$AE279,K$346))</f>
        <v>0</v>
      </c>
      <c r="L279" s="136" cm="1">
        <f t="array" ref="L279">IF($AE279=0,"",INDEX(MASTER!$D$24:$AD$252,$AE279,L$346))</f>
        <v>0</v>
      </c>
      <c r="M279" s="136" cm="1">
        <f t="array" ref="M279">IF($AE279=0,"",INDEX(MASTER!$D$24:$AD$252,$AE279,M$346))</f>
        <v>0</v>
      </c>
      <c r="N279" s="136" cm="1">
        <f t="array" ref="N279">IF($AE279=0,"",INDEX(MASTER!$D$24:$AD$252,$AE279,N$346))</f>
        <v>0</v>
      </c>
      <c r="O279" s="20" cm="1">
        <f t="array" ref="O279">IF($AE279=0,"",INDEX(MASTER!$D$24:$AD$252,$AE279,O$346))</f>
        <v>0</v>
      </c>
      <c r="P279" s="20" cm="1">
        <f t="array" ref="P279">IF($AE279=0,"",INDEX(MASTER!$D$24:$AD$252,$AE279,P$346))</f>
        <v>0</v>
      </c>
      <c r="Q279" s="20" cm="1">
        <f t="array" ref="Q279">IF($AE279=0,"",INDEX(MASTER!$D$24:$AD$252,$AE279,Q$346))</f>
        <v>0</v>
      </c>
      <c r="R279" s="20" cm="1">
        <f t="array" ref="R279">IF($AE279=0,"",INDEX(MASTER!$D$24:$AD$252,$AE279,R$346))</f>
        <v>0</v>
      </c>
      <c r="S279" s="20" cm="1">
        <f t="array" ref="S279">IF($AE279=0,"",INDEX(MASTER!$D$24:$AD$252,$AE279,S$346))</f>
        <v>0</v>
      </c>
      <c r="T279" s="20" cm="1">
        <f t="array" ref="T279">IF($AE279=0,"",INDEX(MASTER!$D$24:$AD$252,$AE279,T$346))</f>
        <v>0</v>
      </c>
      <c r="U279" s="20" cm="1">
        <f t="array" ref="U279">IF($AE279=0,"",INDEX(MASTER!$D$24:$AD$252,$AE279,U$346))</f>
        <v>0</v>
      </c>
      <c r="V279" s="20" cm="1">
        <f t="array" ref="V279">IF($AE279=0,"",INDEX(MASTER!$D$24:$AD$252,$AE279,V$346))</f>
        <v>0</v>
      </c>
      <c r="W279" s="20" cm="1">
        <f t="array" ref="W279">IF($AE279=0,"",INDEX(MASTER!$D$24:$AD$252,$AE279,W$346))</f>
        <v>0</v>
      </c>
      <c r="X279" s="68" cm="1">
        <f t="array" ref="X279">IF($AE279=0,"",INDEX(MASTER!$D$24:$AD$252,$AE279,X$346))</f>
        <v>0</v>
      </c>
      <c r="Y279" s="20" cm="1">
        <f t="array" ref="Y279">IF($AE279=0,"",INDEX(MASTER!$D$24:$AD$252,$AE279,Y$346))</f>
        <v>0</v>
      </c>
      <c r="Z279" s="20" cm="1">
        <f t="array" ref="Z279">IF($AE279=0,"",INDEX(MASTER!$D$24:$AD$252,$AE279,Z$346))</f>
        <v>0</v>
      </c>
      <c r="AE279" s="3">
        <v>196</v>
      </c>
    </row>
    <row r="280" spans="1:31" ht="12.75" customHeight="1" x14ac:dyDescent="0.2">
      <c r="A280" s="20" cm="1">
        <f t="array" ref="A280">IF($AE280=0,"",INDEX(MASTER!$D$24:$AD$252,$AE280,A$346))</f>
        <v>345</v>
      </c>
      <c r="B280" s="20" t="str" cm="1">
        <f t="array" ref="B280">IF($AE280=0,"",INDEX(MASTER!$D$24:$AD$252,$AE280,B$346))</f>
        <v>ELW-21</v>
      </c>
      <c r="C280" s="20" t="str" cm="1">
        <f t="array" ref="C280">IF($AE280=0,"",INDEX(MASTER!$D$24:$AD$252,$AE280,C$346))</f>
        <v>RAMP D</v>
      </c>
      <c r="D280" s="169" cm="1">
        <f t="array" ref="D280">IF($AE280=0,"",INDEX(MASTER!$D$24:$AD$252,$AE280,D$346))</f>
        <v>1086</v>
      </c>
      <c r="E280" s="20" t="str" cm="1">
        <f t="array" ref="E280">IF($AE280=0,"",INDEX(MASTER!$D$24:$AD$252,$AE280,E$346))</f>
        <v>TO</v>
      </c>
      <c r="F280" s="169" cm="1">
        <f t="array" ref="F280">IF($AE280=0,"",INDEX(MASTER!$D$24:$AD$252,$AE280,F$346))</f>
        <v>1159</v>
      </c>
      <c r="G280" s="20" t="str" cm="1">
        <f t="array" ref="G280">IF($AE280=0,"",INDEX(MASTER!$D$24:$AD$252,$AE280,G$346))</f>
        <v>RT</v>
      </c>
      <c r="H280" s="68" t="str" cm="1">
        <f t="array" ref="H280">IF($AE280=0,"",INDEX(MASTER!$D$24:$AD$252,$AE280,H$346))</f>
        <v>01/NHS/21</v>
      </c>
      <c r="I280" s="20" cm="1">
        <f t="array" ref="I280">IF($AE280=0,"",INDEX(MASTER!$D$24:$AD$252,$AE280,I$346))</f>
        <v>0</v>
      </c>
      <c r="J280" s="68" cm="1">
        <f t="array" ref="J280">IF($AE280=0,"",INDEX(MASTER!$D$24:$AD$252,$AE280,J$346))</f>
        <v>0</v>
      </c>
      <c r="K280" s="136" cm="1">
        <f t="array" ref="K280">IF($AE280=0,"",INDEX(MASTER!$D$24:$AD$252,$AE280,K$346))</f>
        <v>0</v>
      </c>
      <c r="L280" s="136" cm="1">
        <f t="array" ref="L280">IF($AE280=0,"",INDEX(MASTER!$D$24:$AD$252,$AE280,L$346))</f>
        <v>0</v>
      </c>
      <c r="M280" s="136" cm="1">
        <f t="array" ref="M280">IF($AE280=0,"",INDEX(MASTER!$D$24:$AD$252,$AE280,M$346))</f>
        <v>0</v>
      </c>
      <c r="N280" s="136" cm="1">
        <f t="array" ref="N280">IF($AE280=0,"",INDEX(MASTER!$D$24:$AD$252,$AE280,N$346))</f>
        <v>0</v>
      </c>
      <c r="O280" s="20" cm="1">
        <f t="array" ref="O280">IF($AE280=0,"",INDEX(MASTER!$D$24:$AD$252,$AE280,O$346))</f>
        <v>0</v>
      </c>
      <c r="P280" s="20" cm="1">
        <f t="array" ref="P280">IF($AE280=0,"",INDEX(MASTER!$D$24:$AD$252,$AE280,P$346))</f>
        <v>0</v>
      </c>
      <c r="Q280" s="20" cm="1">
        <f t="array" ref="Q280">IF($AE280=0,"",INDEX(MASTER!$D$24:$AD$252,$AE280,Q$346))</f>
        <v>0</v>
      </c>
      <c r="R280" s="20" cm="1">
        <f t="array" ref="R280">IF($AE280=0,"",INDEX(MASTER!$D$24:$AD$252,$AE280,R$346))</f>
        <v>0</v>
      </c>
      <c r="S280" s="20" cm="1">
        <f t="array" ref="S280">IF($AE280=0,"",INDEX(MASTER!$D$24:$AD$252,$AE280,S$346))</f>
        <v>0</v>
      </c>
      <c r="T280" s="20" cm="1">
        <f t="array" ref="T280">IF($AE280=0,"",INDEX(MASTER!$D$24:$AD$252,$AE280,T$346))</f>
        <v>0</v>
      </c>
      <c r="U280" s="20" cm="1">
        <f t="array" ref="U280">IF($AE280=0,"",INDEX(MASTER!$D$24:$AD$252,$AE280,U$346))</f>
        <v>0</v>
      </c>
      <c r="V280" s="20" cm="1">
        <f t="array" ref="V280">IF($AE280=0,"",INDEX(MASTER!$D$24:$AD$252,$AE280,V$346))</f>
        <v>0</v>
      </c>
      <c r="W280" s="20" cm="1">
        <f t="array" ref="W280">IF($AE280=0,"",INDEX(MASTER!$D$24:$AD$252,$AE280,W$346))</f>
        <v>0</v>
      </c>
      <c r="X280" s="20" cm="1">
        <f t="array" ref="X280">IF($AE280=0,"",INDEX(MASTER!$D$24:$AD$252,$AE280,X$346))</f>
        <v>0</v>
      </c>
      <c r="Y280" s="20" cm="1">
        <f t="array" ref="Y280">IF($AE280=0,"",INDEX(MASTER!$D$24:$AD$252,$AE280,Y$346))</f>
        <v>0</v>
      </c>
      <c r="Z280" s="20" cm="1">
        <f t="array" ref="Z280">IF($AE280=0,"",INDEX(MASTER!$D$24:$AD$252,$AE280,Z$346))</f>
        <v>0</v>
      </c>
      <c r="AE280" s="3">
        <v>197</v>
      </c>
    </row>
    <row r="281" spans="1:31" ht="12.75" customHeight="1" x14ac:dyDescent="0.2">
      <c r="A281" s="20" cm="1">
        <f t="array" ref="A281">IF($AE281=0,"",INDEX(MASTER!$D$24:$AD$252,$AE281,A$346))</f>
        <v>345</v>
      </c>
      <c r="B281" s="20" t="str" cm="1">
        <f t="array" ref="B281">IF($AE281=0,"",INDEX(MASTER!$D$24:$AD$252,$AE281,B$346))</f>
        <v>ELY-10</v>
      </c>
      <c r="C281" s="20" t="str" cm="1">
        <f t="array" ref="C281">IF($AE281=0,"",INDEX(MASTER!$D$24:$AD$252,$AE281,C$346))</f>
        <v>RAMP C</v>
      </c>
      <c r="D281" s="169" cm="1">
        <f t="array" ref="D281">IF($AE281=0,"",INDEX(MASTER!$D$24:$AD$252,$AE281,D$346))</f>
        <v>1084</v>
      </c>
      <c r="E281" s="20" t="str" cm="1">
        <f t="array" ref="E281">IF($AE281=0,"",INDEX(MASTER!$D$24:$AD$252,$AE281,E$346))</f>
        <v>TO</v>
      </c>
      <c r="F281" s="169" cm="1">
        <f t="array" ref="F281">IF($AE281=0,"",INDEX(MASTER!$D$24:$AD$252,$AE281,F$346))</f>
        <v>1660</v>
      </c>
      <c r="G281" s="20" t="str" cm="1">
        <f t="array" ref="G281">IF($AE281=0,"",INDEX(MASTER!$D$24:$AD$252,$AE281,G$346))</f>
        <v>LT</v>
      </c>
      <c r="H281" s="68" t="str" cm="1">
        <f t="array" ref="H281">IF($AE281=0,"",INDEX(MASTER!$D$24:$AD$252,$AE281,H$346))</f>
        <v>01/NHS/21</v>
      </c>
      <c r="I281" s="20" cm="1">
        <f t="array" ref="I281">IF($AE281=0,"",INDEX(MASTER!$D$24:$AD$252,$AE281,I$346))</f>
        <v>0</v>
      </c>
      <c r="J281" s="68" cm="1">
        <f t="array" ref="J281">IF($AE281=0,"",INDEX(MASTER!$D$24:$AD$252,$AE281,J$346))</f>
        <v>0</v>
      </c>
      <c r="K281" s="136" cm="1">
        <f t="array" ref="K281">IF($AE281=0,"",INDEX(MASTER!$D$24:$AD$252,$AE281,K$346))</f>
        <v>0</v>
      </c>
      <c r="L281" s="136" cm="1">
        <f t="array" ref="L281">IF($AE281=0,"",INDEX(MASTER!$D$24:$AD$252,$AE281,L$346))</f>
        <v>0</v>
      </c>
      <c r="M281" s="136" cm="1">
        <f t="array" ref="M281">IF($AE281=0,"",INDEX(MASTER!$D$24:$AD$252,$AE281,M$346))</f>
        <v>0</v>
      </c>
      <c r="N281" s="136" cm="1">
        <f t="array" ref="N281">IF($AE281=0,"",INDEX(MASTER!$D$24:$AD$252,$AE281,N$346))</f>
        <v>0</v>
      </c>
      <c r="O281" s="20" cm="1">
        <f t="array" ref="O281">IF($AE281=0,"",INDEX(MASTER!$D$24:$AD$252,$AE281,O$346))</f>
        <v>0</v>
      </c>
      <c r="P281" s="20" cm="1">
        <f t="array" ref="P281">IF($AE281=0,"",INDEX(MASTER!$D$24:$AD$252,$AE281,P$346))</f>
        <v>0</v>
      </c>
      <c r="Q281" s="20" cm="1">
        <f t="array" ref="Q281">IF($AE281=0,"",INDEX(MASTER!$D$24:$AD$252,$AE281,Q$346))</f>
        <v>0</v>
      </c>
      <c r="R281" s="20" cm="1">
        <f t="array" ref="R281">IF($AE281=0,"",INDEX(MASTER!$D$24:$AD$252,$AE281,R$346))</f>
        <v>0</v>
      </c>
      <c r="S281" s="20" cm="1">
        <f t="array" ref="S281">IF($AE281=0,"",INDEX(MASTER!$D$24:$AD$252,$AE281,S$346))</f>
        <v>0</v>
      </c>
      <c r="T281" s="20" cm="1">
        <f t="array" ref="T281">IF($AE281=0,"",INDEX(MASTER!$D$24:$AD$252,$AE281,T$346))</f>
        <v>0</v>
      </c>
      <c r="U281" s="20" cm="1">
        <f t="array" ref="U281">IF($AE281=0,"",INDEX(MASTER!$D$24:$AD$252,$AE281,U$346))</f>
        <v>0</v>
      </c>
      <c r="V281" s="20" cm="1">
        <f t="array" ref="V281">IF($AE281=0,"",INDEX(MASTER!$D$24:$AD$252,$AE281,V$346))</f>
        <v>0</v>
      </c>
      <c r="W281" s="20" cm="1">
        <f t="array" ref="W281">IF($AE281=0,"",INDEX(MASTER!$D$24:$AD$252,$AE281,W$346))</f>
        <v>0</v>
      </c>
      <c r="X281" s="68" cm="1">
        <f t="array" ref="X281">IF($AE281=0,"",INDEX(MASTER!$D$24:$AD$252,$AE281,X$346))</f>
        <v>0</v>
      </c>
      <c r="Y281" s="20" cm="1">
        <f t="array" ref="Y281">IF($AE281=0,"",INDEX(MASTER!$D$24:$AD$252,$AE281,Y$346))</f>
        <v>2.9039999999999999</v>
      </c>
      <c r="Z281" s="20" cm="1">
        <f t="array" ref="Z281">IF($AE281=0,"",INDEX(MASTER!$D$24:$AD$252,$AE281,Z$346))</f>
        <v>0</v>
      </c>
      <c r="AE281" s="3">
        <v>198</v>
      </c>
    </row>
    <row r="282" spans="1:31" ht="12.75" customHeight="1" x14ac:dyDescent="0.2">
      <c r="A282" s="20" cm="1">
        <f t="array" ref="A282">IF($AE282=0,"",INDEX(MASTER!$D$24:$AD$252,$AE282,A$346))</f>
        <v>345</v>
      </c>
      <c r="B282" s="20" t="str" cm="1">
        <f t="array" ref="B282">IF($AE282=0,"",INDEX(MASTER!$D$24:$AD$252,$AE282,B$346))</f>
        <v>LL-16</v>
      </c>
      <c r="C282" s="20" t="str" cm="1">
        <f t="array" ref="C282">IF($AE282=0,"",INDEX(MASTER!$D$24:$AD$252,$AE282,C$346))</f>
        <v>RAMP D</v>
      </c>
      <c r="D282" s="169" cm="1">
        <f t="array" ref="D282">IF($AE282=0,"",INDEX(MASTER!$D$24:$AD$252,$AE282,D$346))</f>
        <v>1084</v>
      </c>
      <c r="E282" s="20" t="str" cm="1">
        <f t="array" ref="E282">IF($AE282=0,"",INDEX(MASTER!$D$24:$AD$252,$AE282,E$346))</f>
        <v>TO</v>
      </c>
      <c r="F282" s="169" cm="1">
        <f t="array" ref="F282">IF($AE282=0,"",INDEX(MASTER!$D$24:$AD$252,$AE282,F$346))</f>
        <v>1187</v>
      </c>
      <c r="G282" s="20" t="str" cm="1">
        <f t="array" ref="G282">IF($AE282=0,"",INDEX(MASTER!$D$24:$AD$252,$AE282,G$346))</f>
        <v>RT</v>
      </c>
      <c r="H282" s="68" t="str" cm="1">
        <f t="array" ref="H282">IF($AE282=0,"",INDEX(MASTER!$D$24:$AD$252,$AE282,H$346))</f>
        <v>01/NHS/21</v>
      </c>
      <c r="I282" s="20" cm="1">
        <f t="array" ref="I282">IF($AE282=0,"",INDEX(MASTER!$D$24:$AD$252,$AE282,I$346))</f>
        <v>0</v>
      </c>
      <c r="J282" s="68" cm="1">
        <f t="array" ref="J282">IF($AE282=0,"",INDEX(MASTER!$D$24:$AD$252,$AE282,J$346))</f>
        <v>0</v>
      </c>
      <c r="K282" s="136" cm="1">
        <f t="array" ref="K282">IF($AE282=0,"",INDEX(MASTER!$D$24:$AD$252,$AE282,K$346))</f>
        <v>0</v>
      </c>
      <c r="L282" s="136" cm="1">
        <f t="array" ref="L282">IF($AE282=0,"",INDEX(MASTER!$D$24:$AD$252,$AE282,L$346))</f>
        <v>0</v>
      </c>
      <c r="M282" s="136" cm="1">
        <f t="array" ref="M282">IF($AE282=0,"",INDEX(MASTER!$D$24:$AD$252,$AE282,M$346))</f>
        <v>0</v>
      </c>
      <c r="N282" s="136" cm="1">
        <f t="array" ref="N282">IF($AE282=0,"",INDEX(MASTER!$D$24:$AD$252,$AE282,N$346))</f>
        <v>0</v>
      </c>
      <c r="O282" s="20" cm="1">
        <f t="array" ref="O282">IF($AE282=0,"",INDEX(MASTER!$D$24:$AD$252,$AE282,O$346))</f>
        <v>0</v>
      </c>
      <c r="P282" s="20" cm="1">
        <f t="array" ref="P282">IF($AE282=0,"",INDEX(MASTER!$D$24:$AD$252,$AE282,P$346))</f>
        <v>0</v>
      </c>
      <c r="Q282" s="20" cm="1">
        <f t="array" ref="Q282">IF($AE282=0,"",INDEX(MASTER!$D$24:$AD$252,$AE282,Q$346))</f>
        <v>0</v>
      </c>
      <c r="R282" s="20" cm="1">
        <f t="array" ref="R282">IF($AE282=0,"",INDEX(MASTER!$D$24:$AD$252,$AE282,R$346))</f>
        <v>0</v>
      </c>
      <c r="S282" s="20" cm="1">
        <f t="array" ref="S282">IF($AE282=0,"",INDEX(MASTER!$D$24:$AD$252,$AE282,S$346))</f>
        <v>0</v>
      </c>
      <c r="T282" s="20" cm="1">
        <f t="array" ref="T282">IF($AE282=0,"",INDEX(MASTER!$D$24:$AD$252,$AE282,T$346))</f>
        <v>0</v>
      </c>
      <c r="U282" s="20" cm="1">
        <f t="array" ref="U282">IF($AE282=0,"",INDEX(MASTER!$D$24:$AD$252,$AE282,U$346))</f>
        <v>0</v>
      </c>
      <c r="V282" s="20" cm="1">
        <f t="array" ref="V282">IF($AE282=0,"",INDEX(MASTER!$D$24:$AD$252,$AE282,V$346))</f>
        <v>0</v>
      </c>
      <c r="W282" s="20" cm="1">
        <f t="array" ref="W282">IF($AE282=0,"",INDEX(MASTER!$D$24:$AD$252,$AE282,W$346))</f>
        <v>0</v>
      </c>
      <c r="X282" s="20" cm="1">
        <f t="array" ref="X282">IF($AE282=0,"",INDEX(MASTER!$D$24:$AD$252,$AE282,X$346))</f>
        <v>0</v>
      </c>
      <c r="Y282" s="20" cm="1">
        <f t="array" ref="Y282">IF($AE282=0,"",INDEX(MASTER!$D$24:$AD$252,$AE282,Y$346))</f>
        <v>0</v>
      </c>
      <c r="Z282" s="20" cm="1">
        <f t="array" ref="Z282">IF($AE282=0,"",INDEX(MASTER!$D$24:$AD$252,$AE282,Z$346))</f>
        <v>0</v>
      </c>
      <c r="AE282" s="3">
        <v>199</v>
      </c>
    </row>
    <row r="283" spans="1:31" ht="12.75" customHeight="1" x14ac:dyDescent="0.2">
      <c r="A283" s="20" cm="1">
        <f t="array" ref="A283">IF($AE283=0,"",INDEX(MASTER!$D$24:$AD$252,$AE283,A$346))</f>
        <v>345</v>
      </c>
      <c r="B283" s="20" t="str" cm="1">
        <f t="array" ref="B283">IF($AE283=0,"",INDEX(MASTER!$D$24:$AD$252,$AE283,B$346))</f>
        <v>SL-15</v>
      </c>
      <c r="C283" s="20" t="str" cm="1">
        <f t="array" ref="C283">IF($AE283=0,"",INDEX(MASTER!$D$24:$AD$252,$AE283,C$346))</f>
        <v>RAMP D</v>
      </c>
      <c r="D283" s="169" cm="1">
        <f t="array" ref="D283">IF($AE283=0,"",INDEX(MASTER!$D$24:$AD$252,$AE283,D$346))</f>
        <v>1084</v>
      </c>
      <c r="E283" s="20" cm="1">
        <f t="array" ref="E283">IF($AE283=0,"",INDEX(MASTER!$D$24:$AD$252,$AE283,E$346))</f>
        <v>0</v>
      </c>
      <c r="F283" s="169" cm="1">
        <f t="array" ref="F283">IF($AE283=0,"",INDEX(MASTER!$D$24:$AD$252,$AE283,F$346))</f>
        <v>0</v>
      </c>
      <c r="G283" s="20" t="str" cm="1">
        <f t="array" ref="G283">IF($AE283=0,"",INDEX(MASTER!$D$24:$AD$252,$AE283,G$346))</f>
        <v>LT</v>
      </c>
      <c r="H283" s="68" t="str" cm="1">
        <f t="array" ref="H283">IF($AE283=0,"",INDEX(MASTER!$D$24:$AD$252,$AE283,H$346))</f>
        <v>01/NHS/21</v>
      </c>
      <c r="I283" s="20" cm="1">
        <f t="array" ref="I283">IF($AE283=0,"",INDEX(MASTER!$D$24:$AD$252,$AE283,I$346))</f>
        <v>0</v>
      </c>
      <c r="J283" s="68" cm="1">
        <f t="array" ref="J283">IF($AE283=0,"",INDEX(MASTER!$D$24:$AD$252,$AE283,J$346))</f>
        <v>0</v>
      </c>
      <c r="K283" s="136" cm="1">
        <f t="array" ref="K283">IF($AE283=0,"",INDEX(MASTER!$D$24:$AD$252,$AE283,K$346))</f>
        <v>0</v>
      </c>
      <c r="L283" s="136" cm="1">
        <f t="array" ref="L283">IF($AE283=0,"",INDEX(MASTER!$D$24:$AD$252,$AE283,L$346))</f>
        <v>0</v>
      </c>
      <c r="M283" s="136" cm="1">
        <f t="array" ref="M283">IF($AE283=0,"",INDEX(MASTER!$D$24:$AD$252,$AE283,M$346))</f>
        <v>0</v>
      </c>
      <c r="N283" s="136" cm="1">
        <f t="array" ref="N283">IF($AE283=0,"",INDEX(MASTER!$D$24:$AD$252,$AE283,N$346))</f>
        <v>0</v>
      </c>
      <c r="O283" s="20" cm="1">
        <f t="array" ref="O283">IF($AE283=0,"",INDEX(MASTER!$D$24:$AD$252,$AE283,O$346))</f>
        <v>0</v>
      </c>
      <c r="P283" s="20" cm="1">
        <f t="array" ref="P283">IF($AE283=0,"",INDEX(MASTER!$D$24:$AD$252,$AE283,P$346))</f>
        <v>36</v>
      </c>
      <c r="Q283" s="20" cm="1">
        <f t="array" ref="Q283">IF($AE283=0,"",INDEX(MASTER!$D$24:$AD$252,$AE283,Q$346))</f>
        <v>0</v>
      </c>
      <c r="R283" s="20" cm="1">
        <f t="array" ref="R283">IF($AE283=0,"",INDEX(MASTER!$D$24:$AD$252,$AE283,R$346))</f>
        <v>0</v>
      </c>
      <c r="S283" s="20" cm="1">
        <f t="array" ref="S283">IF($AE283=0,"",INDEX(MASTER!$D$24:$AD$252,$AE283,S$346))</f>
        <v>0</v>
      </c>
      <c r="T283" s="20" cm="1">
        <f t="array" ref="T283">IF($AE283=0,"",INDEX(MASTER!$D$24:$AD$252,$AE283,T$346))</f>
        <v>0</v>
      </c>
      <c r="U283" s="20" cm="1">
        <f t="array" ref="U283">IF($AE283=0,"",INDEX(MASTER!$D$24:$AD$252,$AE283,U$346))</f>
        <v>0</v>
      </c>
      <c r="V283" s="20" cm="1">
        <f t="array" ref="V283">IF($AE283=0,"",INDEX(MASTER!$D$24:$AD$252,$AE283,V$346))</f>
        <v>0</v>
      </c>
      <c r="W283" s="20" cm="1">
        <f t="array" ref="W283">IF($AE283=0,"",INDEX(MASTER!$D$24:$AD$252,$AE283,W$346))</f>
        <v>0</v>
      </c>
      <c r="X283" s="20" cm="1">
        <f t="array" ref="X283">IF($AE283=0,"",INDEX(MASTER!$D$24:$AD$252,$AE283,X$346))</f>
        <v>0</v>
      </c>
      <c r="Y283" s="20" cm="1">
        <f t="array" ref="Y283">IF($AE283=0,"",INDEX(MASTER!$D$24:$AD$252,$AE283,Y$346))</f>
        <v>0</v>
      </c>
      <c r="Z283" s="20" cm="1">
        <f t="array" ref="Z283">IF($AE283=0,"",INDEX(MASTER!$D$24:$AD$252,$AE283,Z$346))</f>
        <v>0</v>
      </c>
      <c r="AE283" s="3">
        <v>200</v>
      </c>
    </row>
    <row r="284" spans="1:31" ht="12.75" customHeight="1" x14ac:dyDescent="0.2">
      <c r="A284" s="20" cm="1">
        <f t="array" ref="A284">IF($AE284=0,"",INDEX(MASTER!$D$24:$AD$252,$AE284,A$346))</f>
        <v>353</v>
      </c>
      <c r="B284" s="20" t="str" cm="1">
        <f t="array" ref="B284">IF($AE284=0,"",INDEX(MASTER!$D$24:$AD$252,$AE284,B$346))</f>
        <v>WA-3</v>
      </c>
      <c r="C284" s="20" t="str" cm="1">
        <f t="array" ref="C284">IF($AE284=0,"",INDEX(MASTER!$D$24:$AD$252,$AE284,C$346))</f>
        <v>RAMP C</v>
      </c>
      <c r="D284" s="169" cm="1">
        <f t="array" ref="D284">IF($AE284=0,"",INDEX(MASTER!$D$24:$AD$252,$AE284,D$346))</f>
        <v>1126</v>
      </c>
      <c r="E284" s="20" cm="1">
        <f t="array" ref="E284">IF($AE284=0,"",INDEX(MASTER!$D$24:$AD$252,$AE284,E$346))</f>
        <v>0</v>
      </c>
      <c r="F284" s="169" cm="1">
        <f t="array" ref="F284">IF($AE284=0,"",INDEX(MASTER!$D$24:$AD$252,$AE284,F$346))</f>
        <v>0</v>
      </c>
      <c r="G284" s="20" t="str" cm="1">
        <f t="array" ref="G284">IF($AE284=0,"",INDEX(MASTER!$D$24:$AD$252,$AE284,G$346))</f>
        <v>RT</v>
      </c>
      <c r="H284" s="68" t="str" cm="1">
        <f t="array" ref="H284">IF($AE284=0,"",INDEX(MASTER!$D$24:$AD$252,$AE284,H$346))</f>
        <v>01/NHS/21</v>
      </c>
      <c r="I284" s="20" cm="1">
        <f t="array" ref="I284">IF($AE284=0,"",INDEX(MASTER!$D$24:$AD$252,$AE284,I$346))</f>
        <v>0</v>
      </c>
      <c r="J284" s="68" cm="1">
        <f t="array" ref="J284">IF($AE284=0,"",INDEX(MASTER!$D$24:$AD$252,$AE284,J$346))</f>
        <v>0</v>
      </c>
      <c r="K284" s="136" cm="1">
        <f t="array" ref="K284">IF($AE284=0,"",INDEX(MASTER!$D$24:$AD$252,$AE284,K$346))</f>
        <v>0</v>
      </c>
      <c r="L284" s="136" cm="1">
        <f t="array" ref="L284">IF($AE284=0,"",INDEX(MASTER!$D$24:$AD$252,$AE284,L$346))</f>
        <v>0</v>
      </c>
      <c r="M284" s="136" cm="1">
        <f t="array" ref="M284">IF($AE284=0,"",INDEX(MASTER!$D$24:$AD$252,$AE284,M$346))</f>
        <v>0</v>
      </c>
      <c r="N284" s="136" cm="1">
        <f t="array" ref="N284">IF($AE284=0,"",INDEX(MASTER!$D$24:$AD$252,$AE284,N$346))</f>
        <v>0</v>
      </c>
      <c r="O284" s="20" cm="1">
        <f t="array" ref="O284">IF($AE284=0,"",INDEX(MASTER!$D$24:$AD$252,$AE284,O$346))</f>
        <v>0</v>
      </c>
      <c r="P284" s="20" cm="1">
        <f t="array" ref="P284">IF($AE284=0,"",INDEX(MASTER!$D$24:$AD$252,$AE284,P$346))</f>
        <v>0</v>
      </c>
      <c r="Q284" s="20" cm="1">
        <f t="array" ref="Q284">IF($AE284=0,"",INDEX(MASTER!$D$24:$AD$252,$AE284,Q$346))</f>
        <v>0</v>
      </c>
      <c r="R284" s="20" cm="1">
        <f t="array" ref="R284">IF($AE284=0,"",INDEX(MASTER!$D$24:$AD$252,$AE284,R$346))</f>
        <v>0</v>
      </c>
      <c r="S284" s="20" cm="1">
        <f t="array" ref="S284">IF($AE284=0,"",INDEX(MASTER!$D$24:$AD$252,$AE284,S$346))</f>
        <v>0</v>
      </c>
      <c r="T284" s="20" cm="1">
        <f t="array" ref="T284">IF($AE284=0,"",INDEX(MASTER!$D$24:$AD$252,$AE284,T$346))</f>
        <v>0</v>
      </c>
      <c r="U284" s="20" cm="1">
        <f t="array" ref="U284">IF($AE284=0,"",INDEX(MASTER!$D$24:$AD$252,$AE284,U$346))</f>
        <v>0</v>
      </c>
      <c r="V284" s="20" cm="1">
        <f t="array" ref="V284">IF($AE284=0,"",INDEX(MASTER!$D$24:$AD$252,$AE284,V$346))</f>
        <v>0</v>
      </c>
      <c r="W284" s="20" cm="1">
        <f t="array" ref="W284">IF($AE284=0,"",INDEX(MASTER!$D$24:$AD$252,$AE284,W$346))</f>
        <v>0</v>
      </c>
      <c r="X284" s="20" cm="1">
        <f t="array" ref="X284">IF($AE284=0,"",INDEX(MASTER!$D$24:$AD$252,$AE284,X$346))</f>
        <v>0</v>
      </c>
      <c r="Y284" s="20" cm="1">
        <f t="array" ref="Y284">IF($AE284=0,"",INDEX(MASTER!$D$24:$AD$252,$AE284,Y$346))</f>
        <v>0</v>
      </c>
      <c r="Z284" s="20" cm="1">
        <f t="array" ref="Z284">IF($AE284=0,"",INDEX(MASTER!$D$24:$AD$252,$AE284,Z$346))</f>
        <v>0</v>
      </c>
      <c r="AE284" s="3">
        <v>201</v>
      </c>
    </row>
    <row r="285" spans="1:31" ht="12.75" customHeight="1" x14ac:dyDescent="0.2">
      <c r="A285" s="20" cm="1">
        <f t="array" ref="A285">IF($AE285=0,"",INDEX(MASTER!$D$24:$AD$252,$AE285,A$346))</f>
        <v>353</v>
      </c>
      <c r="B285" s="20" t="str" cm="1">
        <f t="array" ref="B285">IF($AE285=0,"",INDEX(MASTER!$D$24:$AD$252,$AE285,B$346))</f>
        <v>YL-1</v>
      </c>
      <c r="C285" s="20" t="str" cm="1">
        <f t="array" ref="C285">IF($AE285=0,"",INDEX(MASTER!$D$24:$AD$252,$AE285,C$346))</f>
        <v>RAMP D</v>
      </c>
      <c r="D285" s="169" cm="1">
        <f t="array" ref="D285">IF($AE285=0,"",INDEX(MASTER!$D$24:$AD$252,$AE285,D$346))</f>
        <v>1165</v>
      </c>
      <c r="E285" s="20" t="str" cm="1">
        <f t="array" ref="E285">IF($AE285=0,"",INDEX(MASTER!$D$24:$AD$252,$AE285,E$346))</f>
        <v>TO</v>
      </c>
      <c r="F285" s="169" cm="1">
        <f t="array" ref="F285">IF($AE285=0,"",INDEX(MASTER!$D$24:$AD$252,$AE285,F$346))</f>
        <v>1182</v>
      </c>
      <c r="G285" s="20" t="str" cm="1">
        <f t="array" ref="G285">IF($AE285=0,"",INDEX(MASTER!$D$24:$AD$252,$AE285,G$346))</f>
        <v>RT</v>
      </c>
      <c r="H285" s="68" t="str" cm="1">
        <f t="array" ref="H285">IF($AE285=0,"",INDEX(MASTER!$D$24:$AD$252,$AE285,H$346))</f>
        <v>01/NHS/21</v>
      </c>
      <c r="I285" s="20" cm="1">
        <f t="array" ref="I285">IF($AE285=0,"",INDEX(MASTER!$D$24:$AD$252,$AE285,I$346))</f>
        <v>0</v>
      </c>
      <c r="J285" s="68" cm="1">
        <f t="array" ref="J285">IF($AE285=0,"",INDEX(MASTER!$D$24:$AD$252,$AE285,J$346))</f>
        <v>0</v>
      </c>
      <c r="K285" s="136" cm="1">
        <f t="array" ref="K285">IF($AE285=0,"",INDEX(MASTER!$D$24:$AD$252,$AE285,K$346))</f>
        <v>0</v>
      </c>
      <c r="L285" s="136" cm="1">
        <f t="array" ref="L285">IF($AE285=0,"",INDEX(MASTER!$D$24:$AD$252,$AE285,L$346))</f>
        <v>0</v>
      </c>
      <c r="M285" s="136" cm="1">
        <f t="array" ref="M285">IF($AE285=0,"",INDEX(MASTER!$D$24:$AD$252,$AE285,M$346))</f>
        <v>0</v>
      </c>
      <c r="N285" s="136" cm="1">
        <f t="array" ref="N285">IF($AE285=0,"",INDEX(MASTER!$D$24:$AD$252,$AE285,N$346))</f>
        <v>0</v>
      </c>
      <c r="O285" s="20" cm="1">
        <f t="array" ref="O285">IF($AE285=0,"",INDEX(MASTER!$D$24:$AD$252,$AE285,O$346))</f>
        <v>0</v>
      </c>
      <c r="P285" s="20" cm="1">
        <f t="array" ref="P285">IF($AE285=0,"",INDEX(MASTER!$D$24:$AD$252,$AE285,P$346))</f>
        <v>0</v>
      </c>
      <c r="Q285" s="20" cm="1">
        <f t="array" ref="Q285">IF($AE285=0,"",INDEX(MASTER!$D$24:$AD$252,$AE285,Q$346))</f>
        <v>0</v>
      </c>
      <c r="R285" s="20" cm="1">
        <f t="array" ref="R285">IF($AE285=0,"",INDEX(MASTER!$D$24:$AD$252,$AE285,R$346))</f>
        <v>0</v>
      </c>
      <c r="S285" s="20" cm="1">
        <f t="array" ref="S285">IF($AE285=0,"",INDEX(MASTER!$D$24:$AD$252,$AE285,S$346))</f>
        <v>0</v>
      </c>
      <c r="T285" s="20" cm="1">
        <f t="array" ref="T285">IF($AE285=0,"",INDEX(MASTER!$D$24:$AD$252,$AE285,T$346))</f>
        <v>0</v>
      </c>
      <c r="U285" s="20" cm="1">
        <f t="array" ref="U285">IF($AE285=0,"",INDEX(MASTER!$D$24:$AD$252,$AE285,U$346))</f>
        <v>0</v>
      </c>
      <c r="V285" s="20" cm="1">
        <f t="array" ref="V285">IF($AE285=0,"",INDEX(MASTER!$D$24:$AD$252,$AE285,V$346))</f>
        <v>0</v>
      </c>
      <c r="W285" s="20" cm="1">
        <f t="array" ref="W285">IF($AE285=0,"",INDEX(MASTER!$D$24:$AD$252,$AE285,W$346))</f>
        <v>0</v>
      </c>
      <c r="X285" s="20" cm="1">
        <f t="array" ref="X285">IF($AE285=0,"",INDEX(MASTER!$D$24:$AD$252,$AE285,X$346))</f>
        <v>25</v>
      </c>
      <c r="Y285" s="20" cm="1">
        <f t="array" ref="Y285">IF($AE285=0,"",INDEX(MASTER!$D$24:$AD$252,$AE285,Y$346))</f>
        <v>0</v>
      </c>
      <c r="Z285" s="20" cm="1">
        <f t="array" ref="Z285">IF($AE285=0,"",INDEX(MASTER!$D$24:$AD$252,$AE285,Z$346))</f>
        <v>0</v>
      </c>
      <c r="AE285" s="3">
        <v>202</v>
      </c>
    </row>
    <row r="286" spans="1:31" ht="12.75" customHeight="1" x14ac:dyDescent="0.2">
      <c r="A286" s="20" cm="1">
        <f t="array" ref="A286">IF($AE286=0,"",INDEX(MASTER!$D$24:$AD$252,$AE286,A$346))</f>
        <v>345</v>
      </c>
      <c r="B286" s="20" t="str" cm="1">
        <f t="array" ref="B286">IF($AE286=0,"",INDEX(MASTER!$D$24:$AD$252,$AE286,B$346))</f>
        <v>A-43</v>
      </c>
      <c r="C286" s="20" t="str" cm="1">
        <f t="array" ref="C286">IF($AE286=0,"",INDEX(MASTER!$D$24:$AD$252,$AE286,C$346))</f>
        <v>RAMP C</v>
      </c>
      <c r="D286" s="169" cm="1">
        <f t="array" ref="D286">IF($AE286=0,"",INDEX(MASTER!$D$24:$AD$252,$AE286,D$346))</f>
        <v>1091</v>
      </c>
      <c r="E286" s="20" cm="1">
        <f t="array" ref="E286">IF($AE286=0,"",INDEX(MASTER!$D$24:$AD$252,$AE286,E$346))</f>
        <v>0</v>
      </c>
      <c r="F286" s="169" cm="1">
        <f t="array" ref="F286">IF($AE286=0,"",INDEX(MASTER!$D$24:$AD$252,$AE286,F$346))</f>
        <v>0</v>
      </c>
      <c r="G286" s="20" t="str" cm="1">
        <f t="array" ref="G286">IF($AE286=0,"",INDEX(MASTER!$D$24:$AD$252,$AE286,G$346))</f>
        <v>LT</v>
      </c>
      <c r="H286" s="68" t="str" cm="1">
        <f t="array" ref="H286">IF($AE286=0,"",INDEX(MASTER!$D$24:$AD$252,$AE286,H$346))</f>
        <v>01/NHS/21</v>
      </c>
      <c r="I286" s="20" cm="1">
        <f t="array" ref="I286">IF($AE286=0,"",INDEX(MASTER!$D$24:$AD$252,$AE286,I$346))</f>
        <v>0</v>
      </c>
      <c r="J286" s="68" cm="1">
        <f t="array" ref="J286">IF($AE286=0,"",INDEX(MASTER!$D$24:$AD$252,$AE286,J$346))</f>
        <v>0</v>
      </c>
      <c r="K286" s="136" cm="1">
        <f t="array" ref="K286">IF($AE286=0,"",INDEX(MASTER!$D$24:$AD$252,$AE286,K$346))</f>
        <v>0</v>
      </c>
      <c r="L286" s="136" cm="1">
        <f t="array" ref="L286">IF($AE286=0,"",INDEX(MASTER!$D$24:$AD$252,$AE286,L$346))</f>
        <v>0</v>
      </c>
      <c r="M286" s="136" cm="1">
        <f t="array" ref="M286">IF($AE286=0,"",INDEX(MASTER!$D$24:$AD$252,$AE286,M$346))</f>
        <v>0</v>
      </c>
      <c r="N286" s="136" cm="1">
        <f t="array" ref="N286">IF($AE286=0,"",INDEX(MASTER!$D$24:$AD$252,$AE286,N$346))</f>
        <v>0</v>
      </c>
      <c r="O286" s="20" cm="1">
        <f t="array" ref="O286">IF($AE286=0,"",INDEX(MASTER!$D$24:$AD$252,$AE286,O$346))</f>
        <v>0</v>
      </c>
      <c r="P286" s="20" cm="1">
        <f t="array" ref="P286">IF($AE286=0,"",INDEX(MASTER!$D$24:$AD$252,$AE286,P$346))</f>
        <v>0</v>
      </c>
      <c r="Q286" s="20" cm="1">
        <f t="array" ref="Q286">IF($AE286=0,"",INDEX(MASTER!$D$24:$AD$252,$AE286,Q$346))</f>
        <v>0</v>
      </c>
      <c r="R286" s="20" cm="1">
        <f t="array" ref="R286">IF($AE286=0,"",INDEX(MASTER!$D$24:$AD$252,$AE286,R$346))</f>
        <v>0</v>
      </c>
      <c r="S286" s="20" cm="1">
        <f t="array" ref="S286">IF($AE286=0,"",INDEX(MASTER!$D$24:$AD$252,$AE286,S$346))</f>
        <v>0</v>
      </c>
      <c r="T286" s="20" cm="1">
        <f t="array" ref="T286">IF($AE286=0,"",INDEX(MASTER!$D$24:$AD$252,$AE286,T$346))</f>
        <v>3</v>
      </c>
      <c r="U286" s="20" cm="1">
        <f t="array" ref="U286">IF($AE286=0,"",INDEX(MASTER!$D$24:$AD$252,$AE286,U$346))</f>
        <v>0</v>
      </c>
      <c r="V286" s="20" cm="1">
        <f t="array" ref="V286">IF($AE286=0,"",INDEX(MASTER!$D$24:$AD$252,$AE286,V$346))</f>
        <v>0</v>
      </c>
      <c r="W286" s="20" cm="1">
        <f t="array" ref="W286">IF($AE286=0,"",INDEX(MASTER!$D$24:$AD$252,$AE286,W$346))</f>
        <v>0</v>
      </c>
      <c r="X286" s="20" cm="1">
        <f t="array" ref="X286">IF($AE286=0,"",INDEX(MASTER!$D$24:$AD$252,$AE286,X$346))</f>
        <v>0</v>
      </c>
      <c r="Y286" s="20" cm="1">
        <f t="array" ref="Y286">IF($AE286=0,"",INDEX(MASTER!$D$24:$AD$252,$AE286,Y$346))</f>
        <v>0</v>
      </c>
      <c r="Z286" s="20" cm="1">
        <f t="array" ref="Z286">IF($AE286=0,"",INDEX(MASTER!$D$24:$AD$252,$AE286,Z$346))</f>
        <v>0</v>
      </c>
      <c r="AE286" s="3">
        <v>203</v>
      </c>
    </row>
    <row r="287" spans="1:31" ht="12.75" customHeight="1" x14ac:dyDescent="0.2">
      <c r="A287" s="20" cm="1">
        <f t="array" ref="A287">IF($AE287=0,"",INDEX(MASTER!$D$24:$AD$252,$AE287,A$346))</f>
        <v>353</v>
      </c>
      <c r="B287" s="20" t="str" cm="1">
        <f t="array" ref="B287">IF($AE287=0,"",INDEX(MASTER!$D$24:$AD$252,$AE287,B$346))</f>
        <v>A-44</v>
      </c>
      <c r="C287" s="20" t="str" cm="1">
        <f t="array" ref="C287">IF($AE287=0,"",INDEX(MASTER!$D$24:$AD$252,$AE287,C$346))</f>
        <v>RAMP D</v>
      </c>
      <c r="D287" s="169" cm="1">
        <f t="array" ref="D287">IF($AE287=0,"",INDEX(MASTER!$D$24:$AD$252,$AE287,D$346))</f>
        <v>1187</v>
      </c>
      <c r="E287" s="20" cm="1">
        <f t="array" ref="E287">IF($AE287=0,"",INDEX(MASTER!$D$24:$AD$252,$AE287,E$346))</f>
        <v>0</v>
      </c>
      <c r="F287" s="169" cm="1">
        <f t="array" ref="F287">IF($AE287=0,"",INDEX(MASTER!$D$24:$AD$252,$AE287,F$346))</f>
        <v>0</v>
      </c>
      <c r="G287" s="20" t="str" cm="1">
        <f t="array" ref="G287">IF($AE287=0,"",INDEX(MASTER!$D$24:$AD$252,$AE287,G$346))</f>
        <v>RT</v>
      </c>
      <c r="H287" s="68" t="str" cm="1">
        <f t="array" ref="H287">IF($AE287=0,"",INDEX(MASTER!$D$24:$AD$252,$AE287,H$346))</f>
        <v>01/NHS/21</v>
      </c>
      <c r="I287" s="20" cm="1">
        <f t="array" ref="I287">IF($AE287=0,"",INDEX(MASTER!$D$24:$AD$252,$AE287,I$346))</f>
        <v>0</v>
      </c>
      <c r="J287" s="68" cm="1">
        <f t="array" ref="J287">IF($AE287=0,"",INDEX(MASTER!$D$24:$AD$252,$AE287,J$346))</f>
        <v>0</v>
      </c>
      <c r="K287" s="136" cm="1">
        <f t="array" ref="K287">IF($AE287=0,"",INDEX(MASTER!$D$24:$AD$252,$AE287,K$346))</f>
        <v>0</v>
      </c>
      <c r="L287" s="136" cm="1">
        <f t="array" ref="L287">IF($AE287=0,"",INDEX(MASTER!$D$24:$AD$252,$AE287,L$346))</f>
        <v>0</v>
      </c>
      <c r="M287" s="136" cm="1">
        <f t="array" ref="M287">IF($AE287=0,"",INDEX(MASTER!$D$24:$AD$252,$AE287,M$346))</f>
        <v>0</v>
      </c>
      <c r="N287" s="136" cm="1">
        <f t="array" ref="N287">IF($AE287=0,"",INDEX(MASTER!$D$24:$AD$252,$AE287,N$346))</f>
        <v>0</v>
      </c>
      <c r="O287" s="20" cm="1">
        <f t="array" ref="O287">IF($AE287=0,"",INDEX(MASTER!$D$24:$AD$252,$AE287,O$346))</f>
        <v>0</v>
      </c>
      <c r="P287" s="20" cm="1">
        <f t="array" ref="P287">IF($AE287=0,"",INDEX(MASTER!$D$24:$AD$252,$AE287,P$346))</f>
        <v>0</v>
      </c>
      <c r="Q287" s="20" cm="1">
        <f t="array" ref="Q287">IF($AE287=0,"",INDEX(MASTER!$D$24:$AD$252,$AE287,Q$346))</f>
        <v>0</v>
      </c>
      <c r="R287" s="20" cm="1">
        <f t="array" ref="R287">IF($AE287=0,"",INDEX(MASTER!$D$24:$AD$252,$AE287,R$346))</f>
        <v>0</v>
      </c>
      <c r="S287" s="20" cm="1">
        <f t="array" ref="S287">IF($AE287=0,"",INDEX(MASTER!$D$24:$AD$252,$AE287,S$346))</f>
        <v>0</v>
      </c>
      <c r="T287" s="20" cm="1">
        <f t="array" ref="T287">IF($AE287=0,"",INDEX(MASTER!$D$24:$AD$252,$AE287,T$346))</f>
        <v>0</v>
      </c>
      <c r="U287" s="20" cm="1">
        <f t="array" ref="U287">IF($AE287=0,"",INDEX(MASTER!$D$24:$AD$252,$AE287,U$346))</f>
        <v>0</v>
      </c>
      <c r="V287" s="20" cm="1">
        <f t="array" ref="V287">IF($AE287=0,"",INDEX(MASTER!$D$24:$AD$252,$AE287,V$346))</f>
        <v>0</v>
      </c>
      <c r="W287" s="20" cm="1">
        <f t="array" ref="W287">IF($AE287=0,"",INDEX(MASTER!$D$24:$AD$252,$AE287,W$346))</f>
        <v>0</v>
      </c>
      <c r="X287" s="20" cm="1">
        <f t="array" ref="X287">IF($AE287=0,"",INDEX(MASTER!$D$24:$AD$252,$AE287,X$346))</f>
        <v>0</v>
      </c>
      <c r="Y287" s="20" cm="1">
        <f t="array" ref="Y287">IF($AE287=0,"",INDEX(MASTER!$D$24:$AD$252,$AE287,Y$346))</f>
        <v>0</v>
      </c>
      <c r="Z287" s="20" cm="1">
        <f t="array" ref="Z287">IF($AE287=0,"",INDEX(MASTER!$D$24:$AD$252,$AE287,Z$346))</f>
        <v>0</v>
      </c>
      <c r="AE287" s="3">
        <v>204</v>
      </c>
    </row>
    <row r="288" spans="1:31" ht="12.75" customHeight="1" x14ac:dyDescent="0.2">
      <c r="A288" s="20" cm="1">
        <f t="array" ref="A288">IF($AE288=0,"",INDEX(MASTER!$D$24:$AD$252,$AE288,A$346))</f>
        <v>353</v>
      </c>
      <c r="B288" s="20" t="str" cm="1">
        <f t="array" ref="B288">IF($AE288=0,"",INDEX(MASTER!$D$24:$AD$252,$AE288,B$346))</f>
        <v>A-45</v>
      </c>
      <c r="C288" s="20" t="str" cm="1">
        <f t="array" ref="C288">IF($AE288=0,"",INDEX(MASTER!$D$24:$AD$252,$AE288,C$346))</f>
        <v>RAMP C</v>
      </c>
      <c r="D288" s="169" cm="1">
        <f t="array" ref="D288">IF($AE288=0,"",INDEX(MASTER!$D$24:$AD$252,$AE288,D$346))</f>
        <v>1194</v>
      </c>
      <c r="E288" s="20" cm="1">
        <f t="array" ref="E288">IF($AE288=0,"",INDEX(MASTER!$D$24:$AD$252,$AE288,E$346))</f>
        <v>0</v>
      </c>
      <c r="F288" s="169" cm="1">
        <f t="array" ref="F288">IF($AE288=0,"",INDEX(MASTER!$D$24:$AD$252,$AE288,F$346))</f>
        <v>0</v>
      </c>
      <c r="G288" s="20" t="str" cm="1">
        <f t="array" ref="G288">IF($AE288=0,"",INDEX(MASTER!$D$24:$AD$252,$AE288,G$346))</f>
        <v>LT</v>
      </c>
      <c r="H288" s="68" t="str" cm="1">
        <f t="array" ref="H288">IF($AE288=0,"",INDEX(MASTER!$D$24:$AD$252,$AE288,H$346))</f>
        <v>01/NHS/21</v>
      </c>
      <c r="I288" s="20" cm="1">
        <f t="array" ref="I288">IF($AE288=0,"",INDEX(MASTER!$D$24:$AD$252,$AE288,I$346))</f>
        <v>0</v>
      </c>
      <c r="J288" s="68" cm="1">
        <f t="array" ref="J288">IF($AE288=0,"",INDEX(MASTER!$D$24:$AD$252,$AE288,J$346))</f>
        <v>0</v>
      </c>
      <c r="K288" s="136" cm="1">
        <f t="array" ref="K288">IF($AE288=0,"",INDEX(MASTER!$D$24:$AD$252,$AE288,K$346))</f>
        <v>0</v>
      </c>
      <c r="L288" s="136" cm="1">
        <f t="array" ref="L288">IF($AE288=0,"",INDEX(MASTER!$D$24:$AD$252,$AE288,L$346))</f>
        <v>0</v>
      </c>
      <c r="M288" s="136" cm="1">
        <f t="array" ref="M288">IF($AE288=0,"",INDEX(MASTER!$D$24:$AD$252,$AE288,M$346))</f>
        <v>0</v>
      </c>
      <c r="N288" s="136" cm="1">
        <f t="array" ref="N288">IF($AE288=0,"",INDEX(MASTER!$D$24:$AD$252,$AE288,N$346))</f>
        <v>0</v>
      </c>
      <c r="O288" s="20" cm="1">
        <f t="array" ref="O288">IF($AE288=0,"",INDEX(MASTER!$D$24:$AD$252,$AE288,O$346))</f>
        <v>0</v>
      </c>
      <c r="P288" s="20" cm="1">
        <f t="array" ref="P288">IF($AE288=0,"",INDEX(MASTER!$D$24:$AD$252,$AE288,P$346))</f>
        <v>0</v>
      </c>
      <c r="Q288" s="20" cm="1">
        <f t="array" ref="Q288">IF($AE288=0,"",INDEX(MASTER!$D$24:$AD$252,$AE288,Q$346))</f>
        <v>0</v>
      </c>
      <c r="R288" s="20" cm="1">
        <f t="array" ref="R288">IF($AE288=0,"",INDEX(MASTER!$D$24:$AD$252,$AE288,R$346))</f>
        <v>0</v>
      </c>
      <c r="S288" s="20" cm="1">
        <f t="array" ref="S288">IF($AE288=0,"",INDEX(MASTER!$D$24:$AD$252,$AE288,S$346))</f>
        <v>0</v>
      </c>
      <c r="T288" s="20" cm="1">
        <f t="array" ref="T288">IF($AE288=0,"",INDEX(MASTER!$D$24:$AD$252,$AE288,T$346))</f>
        <v>3</v>
      </c>
      <c r="U288" s="20" cm="1">
        <f t="array" ref="U288">IF($AE288=0,"",INDEX(MASTER!$D$24:$AD$252,$AE288,U$346))</f>
        <v>0</v>
      </c>
      <c r="V288" s="20" cm="1">
        <f t="array" ref="V288">IF($AE288=0,"",INDEX(MASTER!$D$24:$AD$252,$AE288,V$346))</f>
        <v>0</v>
      </c>
      <c r="W288" s="20" cm="1">
        <f t="array" ref="W288">IF($AE288=0,"",INDEX(MASTER!$D$24:$AD$252,$AE288,W$346))</f>
        <v>0</v>
      </c>
      <c r="X288" s="20" cm="1">
        <f t="array" ref="X288">IF($AE288=0,"",INDEX(MASTER!$D$24:$AD$252,$AE288,X$346))</f>
        <v>0</v>
      </c>
      <c r="Y288" s="20" cm="1">
        <f t="array" ref="Y288">IF($AE288=0,"",INDEX(MASTER!$D$24:$AD$252,$AE288,Y$346))</f>
        <v>0</v>
      </c>
      <c r="Z288" s="20" cm="1">
        <f t="array" ref="Z288">IF($AE288=0,"",INDEX(MASTER!$D$24:$AD$252,$AE288,Z$346))</f>
        <v>0</v>
      </c>
      <c r="AE288" s="3">
        <v>205</v>
      </c>
    </row>
    <row r="289" spans="1:31" ht="12.75" customHeight="1" x14ac:dyDescent="0.2">
      <c r="A289" s="20" cm="1">
        <f t="array" ref="A289">IF($AE289=0,"",INDEX(MASTER!$D$24:$AD$252,$AE289,A$346))</f>
        <v>353</v>
      </c>
      <c r="B289" s="20" t="str" cm="1">
        <f t="array" ref="B289">IF($AE289=0,"",INDEX(MASTER!$D$24:$AD$252,$AE289,B$346))</f>
        <v>A-46</v>
      </c>
      <c r="C289" s="20" t="str" cm="1">
        <f t="array" ref="C289">IF($AE289=0,"",INDEX(MASTER!$D$24:$AD$252,$AE289,C$346))</f>
        <v>RAMP C</v>
      </c>
      <c r="D289" s="169" cm="1">
        <f t="array" ref="D289">IF($AE289=0,"",INDEX(MASTER!$D$24:$AD$252,$AE289,D$346))</f>
        <v>1338</v>
      </c>
      <c r="E289" s="20" cm="1">
        <f t="array" ref="E289">IF($AE289=0,"",INDEX(MASTER!$D$24:$AD$252,$AE289,E$346))</f>
        <v>0</v>
      </c>
      <c r="F289" s="169" cm="1">
        <f t="array" ref="F289">IF($AE289=0,"",INDEX(MASTER!$D$24:$AD$252,$AE289,F$346))</f>
        <v>0</v>
      </c>
      <c r="G289" s="20" t="str" cm="1">
        <f t="array" ref="G289">IF($AE289=0,"",INDEX(MASTER!$D$24:$AD$252,$AE289,G$346))</f>
        <v>LT</v>
      </c>
      <c r="H289" s="68" t="str" cm="1">
        <f t="array" ref="H289">IF($AE289=0,"",INDEX(MASTER!$D$24:$AD$252,$AE289,H$346))</f>
        <v>01/NHS/21</v>
      </c>
      <c r="I289" s="20" cm="1">
        <f t="array" ref="I289">IF($AE289=0,"",INDEX(MASTER!$D$24:$AD$252,$AE289,I$346))</f>
        <v>0</v>
      </c>
      <c r="J289" s="68" cm="1">
        <f t="array" ref="J289">IF($AE289=0,"",INDEX(MASTER!$D$24:$AD$252,$AE289,J$346))</f>
        <v>0</v>
      </c>
      <c r="K289" s="136" cm="1">
        <f t="array" ref="K289">IF($AE289=0,"",INDEX(MASTER!$D$24:$AD$252,$AE289,K$346))</f>
        <v>0</v>
      </c>
      <c r="L289" s="136" cm="1">
        <f t="array" ref="L289">IF($AE289=0,"",INDEX(MASTER!$D$24:$AD$252,$AE289,L$346))</f>
        <v>0</v>
      </c>
      <c r="M289" s="136" cm="1">
        <f t="array" ref="M289">IF($AE289=0,"",INDEX(MASTER!$D$24:$AD$252,$AE289,M$346))</f>
        <v>0</v>
      </c>
      <c r="N289" s="136" cm="1">
        <f t="array" ref="N289">IF($AE289=0,"",INDEX(MASTER!$D$24:$AD$252,$AE289,N$346))</f>
        <v>0</v>
      </c>
      <c r="O289" s="20" cm="1">
        <f t="array" ref="O289">IF($AE289=0,"",INDEX(MASTER!$D$24:$AD$252,$AE289,O$346))</f>
        <v>0</v>
      </c>
      <c r="P289" s="20" cm="1">
        <f t="array" ref="P289">IF($AE289=0,"",INDEX(MASTER!$D$24:$AD$252,$AE289,P$346))</f>
        <v>0</v>
      </c>
      <c r="Q289" s="20" cm="1">
        <f t="array" ref="Q289">IF($AE289=0,"",INDEX(MASTER!$D$24:$AD$252,$AE289,Q$346))</f>
        <v>0</v>
      </c>
      <c r="R289" s="20" cm="1">
        <f t="array" ref="R289">IF($AE289=0,"",INDEX(MASTER!$D$24:$AD$252,$AE289,R$346))</f>
        <v>0</v>
      </c>
      <c r="S289" s="20" cm="1">
        <f t="array" ref="S289">IF($AE289=0,"",INDEX(MASTER!$D$24:$AD$252,$AE289,S$346))</f>
        <v>0</v>
      </c>
      <c r="T289" s="20" cm="1">
        <f t="array" ref="T289">IF($AE289=0,"",INDEX(MASTER!$D$24:$AD$252,$AE289,T$346))</f>
        <v>3</v>
      </c>
      <c r="U289" s="20" cm="1">
        <f t="array" ref="U289">IF($AE289=0,"",INDEX(MASTER!$D$24:$AD$252,$AE289,U$346))</f>
        <v>0</v>
      </c>
      <c r="V289" s="20" cm="1">
        <f t="array" ref="V289">IF($AE289=0,"",INDEX(MASTER!$D$24:$AD$252,$AE289,V$346))</f>
        <v>0</v>
      </c>
      <c r="W289" s="20" cm="1">
        <f t="array" ref="W289">IF($AE289=0,"",INDEX(MASTER!$D$24:$AD$252,$AE289,W$346))</f>
        <v>0</v>
      </c>
      <c r="X289" s="20" cm="1">
        <f t="array" ref="X289">IF($AE289=0,"",INDEX(MASTER!$D$24:$AD$252,$AE289,X$346))</f>
        <v>0</v>
      </c>
      <c r="Y289" s="20" cm="1">
        <f t="array" ref="Y289">IF($AE289=0,"",INDEX(MASTER!$D$24:$AD$252,$AE289,Y$346))</f>
        <v>0</v>
      </c>
      <c r="Z289" s="20" cm="1">
        <f t="array" ref="Z289">IF($AE289=0,"",INDEX(MASTER!$D$24:$AD$252,$AE289,Z$346))</f>
        <v>0</v>
      </c>
      <c r="AE289" s="3">
        <v>206</v>
      </c>
    </row>
    <row r="290" spans="1:31" ht="12.75" customHeight="1" x14ac:dyDescent="0.2">
      <c r="A290" s="20" cm="1">
        <f t="array" ref="A290">IF($AE290=0,"",INDEX(MASTER!$D$24:$AD$252,$AE290,A$346))</f>
        <v>353</v>
      </c>
      <c r="B290" s="20" t="str" cm="1">
        <f t="array" ref="B290">IF($AE290=0,"",INDEX(MASTER!$D$24:$AD$252,$AE290,B$346))</f>
        <v>A-47</v>
      </c>
      <c r="C290" s="20" t="str" cm="1">
        <f t="array" ref="C290">IF($AE290=0,"",INDEX(MASTER!$D$24:$AD$252,$AE290,C$346))</f>
        <v>RAMP D</v>
      </c>
      <c r="D290" s="169" cm="1">
        <f t="array" ref="D290">IF($AE290=0,"",INDEX(MASTER!$D$24:$AD$252,$AE290,D$346))</f>
        <v>1370</v>
      </c>
      <c r="E290" s="20" cm="1">
        <f t="array" ref="E290">IF($AE290=0,"",INDEX(MASTER!$D$24:$AD$252,$AE290,E$346))</f>
        <v>0</v>
      </c>
      <c r="F290" s="169" cm="1">
        <f t="array" ref="F290">IF($AE290=0,"",INDEX(MASTER!$D$24:$AD$252,$AE290,F$346))</f>
        <v>0</v>
      </c>
      <c r="G290" s="20" t="str" cm="1">
        <f t="array" ref="G290">IF($AE290=0,"",INDEX(MASTER!$D$24:$AD$252,$AE290,G$346))</f>
        <v>RT</v>
      </c>
      <c r="H290" s="68" t="str" cm="1">
        <f t="array" ref="H290">IF($AE290=0,"",INDEX(MASTER!$D$24:$AD$252,$AE290,H$346))</f>
        <v>01/NHS/21</v>
      </c>
      <c r="I290" s="20" cm="1">
        <f t="array" ref="I290">IF($AE290=0,"",INDEX(MASTER!$D$24:$AD$252,$AE290,I$346))</f>
        <v>0</v>
      </c>
      <c r="J290" s="68" cm="1">
        <f t="array" ref="J290">IF($AE290=0,"",INDEX(MASTER!$D$24:$AD$252,$AE290,J$346))</f>
        <v>0</v>
      </c>
      <c r="K290" s="136" cm="1">
        <f t="array" ref="K290">IF($AE290=0,"",INDEX(MASTER!$D$24:$AD$252,$AE290,K$346))</f>
        <v>0</v>
      </c>
      <c r="L290" s="136" cm="1">
        <f t="array" ref="L290">IF($AE290=0,"",INDEX(MASTER!$D$24:$AD$252,$AE290,L$346))</f>
        <v>0</v>
      </c>
      <c r="M290" s="136" cm="1">
        <f t="array" ref="M290">IF($AE290=0,"",INDEX(MASTER!$D$24:$AD$252,$AE290,M$346))</f>
        <v>0</v>
      </c>
      <c r="N290" s="136" cm="1">
        <f t="array" ref="N290">IF($AE290=0,"",INDEX(MASTER!$D$24:$AD$252,$AE290,N$346))</f>
        <v>0</v>
      </c>
      <c r="O290" s="20" cm="1">
        <f t="array" ref="O290">IF($AE290=0,"",INDEX(MASTER!$D$24:$AD$252,$AE290,O$346))</f>
        <v>0</v>
      </c>
      <c r="P290" s="20" cm="1">
        <f t="array" ref="P290">IF($AE290=0,"",INDEX(MASTER!$D$24:$AD$252,$AE290,P$346))</f>
        <v>0</v>
      </c>
      <c r="Q290" s="20" cm="1">
        <f t="array" ref="Q290">IF($AE290=0,"",INDEX(MASTER!$D$24:$AD$252,$AE290,Q$346))</f>
        <v>0</v>
      </c>
      <c r="R290" s="20" cm="1">
        <f t="array" ref="R290">IF($AE290=0,"",INDEX(MASTER!$D$24:$AD$252,$AE290,R$346))</f>
        <v>0</v>
      </c>
      <c r="S290" s="20" cm="1">
        <f t="array" ref="S290">IF($AE290=0,"",INDEX(MASTER!$D$24:$AD$252,$AE290,S$346))</f>
        <v>0</v>
      </c>
      <c r="T290" s="20" cm="1">
        <f t="array" ref="T290">IF($AE290=0,"",INDEX(MASTER!$D$24:$AD$252,$AE290,T$346))</f>
        <v>0</v>
      </c>
      <c r="U290" s="20" cm="1">
        <f t="array" ref="U290">IF($AE290=0,"",INDEX(MASTER!$D$24:$AD$252,$AE290,U$346))</f>
        <v>0</v>
      </c>
      <c r="V290" s="20" cm="1">
        <f t="array" ref="V290">IF($AE290=0,"",INDEX(MASTER!$D$24:$AD$252,$AE290,V$346))</f>
        <v>0</v>
      </c>
      <c r="W290" s="20" cm="1">
        <f t="array" ref="W290">IF($AE290=0,"",INDEX(MASTER!$D$24:$AD$252,$AE290,W$346))</f>
        <v>0</v>
      </c>
      <c r="X290" s="20" cm="1">
        <f t="array" ref="X290">IF($AE290=0,"",INDEX(MASTER!$D$24:$AD$252,$AE290,X$346))</f>
        <v>0</v>
      </c>
      <c r="Y290" s="20" cm="1">
        <f t="array" ref="Y290">IF($AE290=0,"",INDEX(MASTER!$D$24:$AD$252,$AE290,Y$346))</f>
        <v>0</v>
      </c>
      <c r="Z290" s="20" cm="1">
        <f t="array" ref="Z290">IF($AE290=0,"",INDEX(MASTER!$D$24:$AD$252,$AE290,Z$346))</f>
        <v>0</v>
      </c>
      <c r="AE290" s="3">
        <v>207</v>
      </c>
    </row>
    <row r="291" spans="1:31" ht="12.75" customHeight="1" x14ac:dyDescent="0.2">
      <c r="A291" s="20" cm="1">
        <f t="array" ref="A291">IF($AE291=0,"",INDEX(MASTER!$D$24:$AD$252,$AE291,A$346))</f>
        <v>353</v>
      </c>
      <c r="B291" s="20" t="str" cm="1">
        <f t="array" ref="B291">IF($AE291=0,"",INDEX(MASTER!$D$24:$AD$252,$AE291,B$346))</f>
        <v>A-48</v>
      </c>
      <c r="C291" s="20" t="str" cm="1">
        <f t="array" ref="C291">IF($AE291=0,"",INDEX(MASTER!$D$24:$AD$252,$AE291,C$346))</f>
        <v>RAMP D</v>
      </c>
      <c r="D291" s="169" cm="1">
        <f t="array" ref="D291">IF($AE291=0,"",INDEX(MASTER!$D$24:$AD$252,$AE291,D$346))</f>
        <v>1490</v>
      </c>
      <c r="E291" s="20" cm="1">
        <f t="array" ref="E291">IF($AE291=0,"",INDEX(MASTER!$D$24:$AD$252,$AE291,E$346))</f>
        <v>0</v>
      </c>
      <c r="F291" s="169" cm="1">
        <f t="array" ref="F291">IF($AE291=0,"",INDEX(MASTER!$D$24:$AD$252,$AE291,F$346))</f>
        <v>0</v>
      </c>
      <c r="G291" s="20" t="str" cm="1">
        <f t="array" ref="G291">IF($AE291=0,"",INDEX(MASTER!$D$24:$AD$252,$AE291,G$346))</f>
        <v>RT</v>
      </c>
      <c r="H291" s="68" t="str" cm="1">
        <f t="array" ref="H291">IF($AE291=0,"",INDEX(MASTER!$D$24:$AD$252,$AE291,H$346))</f>
        <v>01/NHS/21</v>
      </c>
      <c r="I291" s="20" cm="1">
        <f t="array" ref="I291">IF($AE291=0,"",INDEX(MASTER!$D$24:$AD$252,$AE291,I$346))</f>
        <v>0</v>
      </c>
      <c r="J291" s="68" cm="1">
        <f t="array" ref="J291">IF($AE291=0,"",INDEX(MASTER!$D$24:$AD$252,$AE291,J$346))</f>
        <v>0</v>
      </c>
      <c r="K291" s="136" cm="1">
        <f t="array" ref="K291">IF($AE291=0,"",INDEX(MASTER!$D$24:$AD$252,$AE291,K$346))</f>
        <v>0</v>
      </c>
      <c r="L291" s="136" cm="1">
        <f t="array" ref="L291">IF($AE291=0,"",INDEX(MASTER!$D$24:$AD$252,$AE291,L$346))</f>
        <v>0</v>
      </c>
      <c r="M291" s="136" cm="1">
        <f t="array" ref="M291">IF($AE291=0,"",INDEX(MASTER!$D$24:$AD$252,$AE291,M$346))</f>
        <v>0</v>
      </c>
      <c r="N291" s="136" cm="1">
        <f t="array" ref="N291">IF($AE291=0,"",INDEX(MASTER!$D$24:$AD$252,$AE291,N$346))</f>
        <v>0</v>
      </c>
      <c r="O291" s="20" cm="1">
        <f t="array" ref="O291">IF($AE291=0,"",INDEX(MASTER!$D$24:$AD$252,$AE291,O$346))</f>
        <v>0</v>
      </c>
      <c r="P291" s="20" cm="1">
        <f t="array" ref="P291">IF($AE291=0,"",INDEX(MASTER!$D$24:$AD$252,$AE291,P$346))</f>
        <v>0</v>
      </c>
      <c r="Q291" s="20" cm="1">
        <f t="array" ref="Q291">IF($AE291=0,"",INDEX(MASTER!$D$24:$AD$252,$AE291,Q$346))</f>
        <v>0</v>
      </c>
      <c r="R291" s="20" cm="1">
        <f t="array" ref="R291">IF($AE291=0,"",INDEX(MASTER!$D$24:$AD$252,$AE291,R$346))</f>
        <v>0</v>
      </c>
      <c r="S291" s="20" cm="1">
        <f t="array" ref="S291">IF($AE291=0,"",INDEX(MASTER!$D$24:$AD$252,$AE291,S$346))</f>
        <v>0</v>
      </c>
      <c r="T291" s="20" cm="1">
        <f t="array" ref="T291">IF($AE291=0,"",INDEX(MASTER!$D$24:$AD$252,$AE291,T$346))</f>
        <v>0</v>
      </c>
      <c r="U291" s="20" cm="1">
        <f t="array" ref="U291">IF($AE291=0,"",INDEX(MASTER!$D$24:$AD$252,$AE291,U$346))</f>
        <v>0</v>
      </c>
      <c r="V291" s="20" cm="1">
        <f t="array" ref="V291">IF($AE291=0,"",INDEX(MASTER!$D$24:$AD$252,$AE291,V$346))</f>
        <v>0</v>
      </c>
      <c r="W291" s="20" cm="1">
        <f t="array" ref="W291">IF($AE291=0,"",INDEX(MASTER!$D$24:$AD$252,$AE291,W$346))</f>
        <v>0</v>
      </c>
      <c r="X291" s="20" cm="1">
        <f t="array" ref="X291">IF($AE291=0,"",INDEX(MASTER!$D$24:$AD$252,$AE291,X$346))</f>
        <v>0</v>
      </c>
      <c r="Y291" s="20" cm="1">
        <f t="array" ref="Y291">IF($AE291=0,"",INDEX(MASTER!$D$24:$AD$252,$AE291,Y$346))</f>
        <v>0</v>
      </c>
      <c r="Z291" s="20" cm="1">
        <f t="array" ref="Z291">IF($AE291=0,"",INDEX(MASTER!$D$24:$AD$252,$AE291,Z$346))</f>
        <v>0</v>
      </c>
      <c r="AE291" s="3">
        <v>208</v>
      </c>
    </row>
    <row r="292" spans="1:31" ht="12.75" customHeight="1" x14ac:dyDescent="0.2">
      <c r="A292" s="20" cm="1">
        <f t="array" ref="A292">IF($AE292=0,"",INDEX(MASTER!$D$24:$AD$252,$AE292,A$346))</f>
        <v>353</v>
      </c>
      <c r="B292" s="20" t="str" cm="1">
        <f t="array" ref="B292">IF($AE292=0,"",INDEX(MASTER!$D$24:$AD$252,$AE292,B$346))</f>
        <v>A-49</v>
      </c>
      <c r="C292" s="20" t="str" cm="1">
        <f t="array" ref="C292">IF($AE292=0,"",INDEX(MASTER!$D$24:$AD$252,$AE292,C$346))</f>
        <v>RAMP C</v>
      </c>
      <c r="D292" s="169" cm="1">
        <f t="array" ref="D292">IF($AE292=0,"",INDEX(MASTER!$D$24:$AD$252,$AE292,D$346))</f>
        <v>1577</v>
      </c>
      <c r="E292" s="20" cm="1">
        <f t="array" ref="E292">IF($AE292=0,"",INDEX(MASTER!$D$24:$AD$252,$AE292,E$346))</f>
        <v>0</v>
      </c>
      <c r="F292" s="169" cm="1">
        <f t="array" ref="F292">IF($AE292=0,"",INDEX(MASTER!$D$24:$AD$252,$AE292,F$346))</f>
        <v>0</v>
      </c>
      <c r="G292" s="20" t="str" cm="1">
        <f t="array" ref="G292">IF($AE292=0,"",INDEX(MASTER!$D$24:$AD$252,$AE292,G$346))</f>
        <v>LT</v>
      </c>
      <c r="H292" s="68" t="str" cm="1">
        <f t="array" ref="H292">IF($AE292=0,"",INDEX(MASTER!$D$24:$AD$252,$AE292,H$346))</f>
        <v>01/NHS/21</v>
      </c>
      <c r="I292" s="20" cm="1">
        <f t="array" ref="I292">IF($AE292=0,"",INDEX(MASTER!$D$24:$AD$252,$AE292,I$346))</f>
        <v>0</v>
      </c>
      <c r="J292" s="68" cm="1">
        <f t="array" ref="J292">IF($AE292=0,"",INDEX(MASTER!$D$24:$AD$252,$AE292,J$346))</f>
        <v>0</v>
      </c>
      <c r="K292" s="136" cm="1">
        <f t="array" ref="K292">IF($AE292=0,"",INDEX(MASTER!$D$24:$AD$252,$AE292,K$346))</f>
        <v>0</v>
      </c>
      <c r="L292" s="136" cm="1">
        <f t="array" ref="L292">IF($AE292=0,"",INDEX(MASTER!$D$24:$AD$252,$AE292,L$346))</f>
        <v>0</v>
      </c>
      <c r="M292" s="136" cm="1">
        <f t="array" ref="M292">IF($AE292=0,"",INDEX(MASTER!$D$24:$AD$252,$AE292,M$346))</f>
        <v>0</v>
      </c>
      <c r="N292" s="136" cm="1">
        <f t="array" ref="N292">IF($AE292=0,"",INDEX(MASTER!$D$24:$AD$252,$AE292,N$346))</f>
        <v>0</v>
      </c>
      <c r="O292" s="20" cm="1">
        <f t="array" ref="O292">IF($AE292=0,"",INDEX(MASTER!$D$24:$AD$252,$AE292,O$346))</f>
        <v>0</v>
      </c>
      <c r="P292" s="20" cm="1">
        <f t="array" ref="P292">IF($AE292=0,"",INDEX(MASTER!$D$24:$AD$252,$AE292,P$346))</f>
        <v>0</v>
      </c>
      <c r="Q292" s="20" cm="1">
        <f t="array" ref="Q292">IF($AE292=0,"",INDEX(MASTER!$D$24:$AD$252,$AE292,Q$346))</f>
        <v>0</v>
      </c>
      <c r="R292" s="20" cm="1">
        <f t="array" ref="R292">IF($AE292=0,"",INDEX(MASTER!$D$24:$AD$252,$AE292,R$346))</f>
        <v>0</v>
      </c>
      <c r="S292" s="20" cm="1">
        <f t="array" ref="S292">IF($AE292=0,"",INDEX(MASTER!$D$24:$AD$252,$AE292,S$346))</f>
        <v>0</v>
      </c>
      <c r="T292" s="20" cm="1">
        <f t="array" ref="T292">IF($AE292=0,"",INDEX(MASTER!$D$24:$AD$252,$AE292,T$346))</f>
        <v>2</v>
      </c>
      <c r="U292" s="20" cm="1">
        <f t="array" ref="U292">IF($AE292=0,"",INDEX(MASTER!$D$24:$AD$252,$AE292,U$346))</f>
        <v>0</v>
      </c>
      <c r="V292" s="20" cm="1">
        <f t="array" ref="V292">IF($AE292=0,"",INDEX(MASTER!$D$24:$AD$252,$AE292,V$346))</f>
        <v>0</v>
      </c>
      <c r="W292" s="20" cm="1">
        <f t="array" ref="W292">IF($AE292=0,"",INDEX(MASTER!$D$24:$AD$252,$AE292,W$346))</f>
        <v>0</v>
      </c>
      <c r="X292" s="20" cm="1">
        <f t="array" ref="X292">IF($AE292=0,"",INDEX(MASTER!$D$24:$AD$252,$AE292,X$346))</f>
        <v>0</v>
      </c>
      <c r="Y292" s="20" cm="1">
        <f t="array" ref="Y292">IF($AE292=0,"",INDEX(MASTER!$D$24:$AD$252,$AE292,Y$346))</f>
        <v>0</v>
      </c>
      <c r="Z292" s="20" cm="1">
        <f t="array" ref="Z292">IF($AE292=0,"",INDEX(MASTER!$D$24:$AD$252,$AE292,Z$346))</f>
        <v>0</v>
      </c>
      <c r="AE292" s="3">
        <v>209</v>
      </c>
    </row>
    <row r="293" spans="1:31" ht="12.75" customHeight="1" x14ac:dyDescent="0.2">
      <c r="A293" s="20" t="str" cm="1">
        <f t="array" ref="A293">IF($AE293=0,"",INDEX(MASTER!$D$24:$AD$252,$AE293,A$346))</f>
        <v/>
      </c>
      <c r="B293" s="20" t="str" cm="1">
        <f t="array" ref="B293">IF($AE293=0,"",INDEX(MASTER!$D$24:$AD$252,$AE293,B$346))</f>
        <v/>
      </c>
      <c r="C293" s="20" t="str" cm="1">
        <f t="array" ref="C293">IF($AE293=0,"",INDEX(MASTER!$D$24:$AD$252,$AE293,C$346))</f>
        <v/>
      </c>
      <c r="D293" s="169" t="str" cm="1">
        <f t="array" ref="D293">IF($AE293=0,"",INDEX(MASTER!$D$24:$AD$252,$AE293,D$346))</f>
        <v/>
      </c>
      <c r="E293" s="20" t="str" cm="1">
        <f t="array" ref="E293">IF($AE293=0,"",INDEX(MASTER!$D$24:$AD$252,$AE293,E$346))</f>
        <v/>
      </c>
      <c r="F293" s="169" t="str" cm="1">
        <f t="array" ref="F293">IF($AE293=0,"",INDEX(MASTER!$D$24:$AD$252,$AE293,F$346))</f>
        <v/>
      </c>
      <c r="G293" s="20" t="str" cm="1">
        <f t="array" ref="G293">IF($AE293=0,"",INDEX(MASTER!$D$24:$AD$252,$AE293,G$346))</f>
        <v/>
      </c>
      <c r="H293" s="68" t="str" cm="1">
        <f t="array" ref="H293">IF($AE293=0,"",INDEX(MASTER!$D$24:$AD$252,$AE293,H$346))</f>
        <v/>
      </c>
      <c r="I293" s="20" t="str" cm="1">
        <f t="array" ref="I293">IF($AE293=0,"",INDEX(MASTER!$D$24:$AD$252,$AE293,I$346))</f>
        <v/>
      </c>
      <c r="J293" s="68" t="str" cm="1">
        <f t="array" ref="J293">IF($AE293=0,"",INDEX(MASTER!$D$24:$AD$252,$AE293,J$346))</f>
        <v/>
      </c>
      <c r="K293" s="136" t="str" cm="1">
        <f t="array" ref="K293">IF($AE293=0,"",INDEX(MASTER!$D$24:$AD$252,$AE293,K$346))</f>
        <v/>
      </c>
      <c r="L293" s="136" t="str" cm="1">
        <f t="array" ref="L293">IF($AE293=0,"",INDEX(MASTER!$D$24:$AD$252,$AE293,L$346))</f>
        <v/>
      </c>
      <c r="M293" s="136" t="str" cm="1">
        <f t="array" ref="M293">IF($AE293=0,"",INDEX(MASTER!$D$24:$AD$252,$AE293,M$346))</f>
        <v/>
      </c>
      <c r="N293" s="136" t="str" cm="1">
        <f t="array" ref="N293">IF($AE293=0,"",INDEX(MASTER!$D$24:$AD$252,$AE293,N$346))</f>
        <v/>
      </c>
      <c r="O293" s="20" t="str" cm="1">
        <f t="array" ref="O293">IF($AE293=0,"",INDEX(MASTER!$D$24:$AD$252,$AE293,O$346))</f>
        <v/>
      </c>
      <c r="P293" s="20" t="str" cm="1">
        <f t="array" ref="P293">IF($AE293=0,"",INDEX(MASTER!$D$24:$AD$252,$AE293,P$346))</f>
        <v/>
      </c>
      <c r="Q293" s="20" t="str" cm="1">
        <f t="array" ref="Q293">IF($AE293=0,"",INDEX(MASTER!$D$24:$AD$252,$AE293,Q$346))</f>
        <v/>
      </c>
      <c r="R293" s="20" t="str" cm="1">
        <f t="array" ref="R293">IF($AE293=0,"",INDEX(MASTER!$D$24:$AD$252,$AE293,R$346))</f>
        <v/>
      </c>
      <c r="S293" s="20" t="str" cm="1">
        <f t="array" ref="S293">IF($AE293=0,"",INDEX(MASTER!$D$24:$AD$252,$AE293,S$346))</f>
        <v/>
      </c>
      <c r="T293" s="20" t="str" cm="1">
        <f t="array" ref="T293">IF($AE293=0,"",INDEX(MASTER!$D$24:$AD$252,$AE293,T$346))</f>
        <v/>
      </c>
      <c r="U293" s="20" t="str" cm="1">
        <f t="array" ref="U293">IF($AE293=0,"",INDEX(MASTER!$D$24:$AD$252,$AE293,U$346))</f>
        <v/>
      </c>
      <c r="V293" s="20" t="str" cm="1">
        <f t="array" ref="V293">IF($AE293=0,"",INDEX(MASTER!$D$24:$AD$252,$AE293,V$346))</f>
        <v/>
      </c>
      <c r="W293" s="20" t="str" cm="1">
        <f t="array" ref="W293">IF($AE293=0,"",INDEX(MASTER!$D$24:$AD$252,$AE293,W$346))</f>
        <v/>
      </c>
      <c r="X293" s="20" t="str" cm="1">
        <f t="array" ref="X293">IF($AE293=0,"",INDEX(MASTER!$D$24:$AD$252,$AE293,X$346))</f>
        <v/>
      </c>
      <c r="Y293" s="20" t="str" cm="1">
        <f t="array" ref="Y293">IF($AE293=0,"",INDEX(MASTER!$D$24:$AD$252,$AE293,Y$346))</f>
        <v/>
      </c>
      <c r="Z293" s="20" t="str" cm="1">
        <f t="array" ref="Z293">IF($AE293=0,"",INDEX(MASTER!$D$24:$AD$252,$AE293,Z$346))</f>
        <v/>
      </c>
    </row>
    <row r="294" spans="1:31" ht="12.75" customHeight="1" x14ac:dyDescent="0.2">
      <c r="A294" s="20" t="str" cm="1">
        <f t="array" ref="A294">IF($AE294=0,"",INDEX(MASTER!$D$24:$AD$252,$AE294,A$346))</f>
        <v/>
      </c>
      <c r="B294" s="20" t="str" cm="1">
        <f t="array" ref="B294">IF($AE294=0,"",INDEX(MASTER!$D$24:$AD$252,$AE294,B$346))</f>
        <v/>
      </c>
      <c r="C294" s="20" t="str" cm="1">
        <f t="array" ref="C294">IF($AE294=0,"",INDEX(MASTER!$D$24:$AD$252,$AE294,C$346))</f>
        <v/>
      </c>
      <c r="D294" s="169" t="str" cm="1">
        <f t="array" ref="D294">IF($AE294=0,"",INDEX(MASTER!$D$24:$AD$252,$AE294,D$346))</f>
        <v/>
      </c>
      <c r="E294" s="20" t="str" cm="1">
        <f t="array" ref="E294">IF($AE294=0,"",INDEX(MASTER!$D$24:$AD$252,$AE294,E$346))</f>
        <v/>
      </c>
      <c r="F294" s="169" t="str" cm="1">
        <f t="array" ref="F294">IF($AE294=0,"",INDEX(MASTER!$D$24:$AD$252,$AE294,F$346))</f>
        <v/>
      </c>
      <c r="G294" s="20" t="str" cm="1">
        <f t="array" ref="G294">IF($AE294=0,"",INDEX(MASTER!$D$24:$AD$252,$AE294,G$346))</f>
        <v/>
      </c>
      <c r="H294" s="68" t="str" cm="1">
        <f t="array" ref="H294">IF($AE294=0,"",INDEX(MASTER!$D$24:$AD$252,$AE294,H$346))</f>
        <v/>
      </c>
      <c r="I294" s="20" t="str" cm="1">
        <f t="array" ref="I294">IF($AE294=0,"",INDEX(MASTER!$D$24:$AD$252,$AE294,I$346))</f>
        <v/>
      </c>
      <c r="J294" s="68" t="str" cm="1">
        <f t="array" ref="J294">IF($AE294=0,"",INDEX(MASTER!$D$24:$AD$252,$AE294,J$346))</f>
        <v/>
      </c>
      <c r="K294" s="136" t="str" cm="1">
        <f t="array" ref="K294">IF($AE294=0,"",INDEX(MASTER!$D$24:$AD$252,$AE294,K$346))</f>
        <v/>
      </c>
      <c r="L294" s="136" t="str" cm="1">
        <f t="array" ref="L294">IF($AE294=0,"",INDEX(MASTER!$D$24:$AD$252,$AE294,L$346))</f>
        <v/>
      </c>
      <c r="M294" s="136" t="str" cm="1">
        <f t="array" ref="M294">IF($AE294=0,"",INDEX(MASTER!$D$24:$AD$252,$AE294,M$346))</f>
        <v/>
      </c>
      <c r="N294" s="136" t="str" cm="1">
        <f t="array" ref="N294">IF($AE294=0,"",INDEX(MASTER!$D$24:$AD$252,$AE294,N$346))</f>
        <v/>
      </c>
      <c r="O294" s="20" t="str" cm="1">
        <f t="array" ref="O294">IF($AE294=0,"",INDEX(MASTER!$D$24:$AD$252,$AE294,O$346))</f>
        <v/>
      </c>
      <c r="P294" s="20" t="str" cm="1">
        <f t="array" ref="P294">IF($AE294=0,"",INDEX(MASTER!$D$24:$AD$252,$AE294,P$346))</f>
        <v/>
      </c>
      <c r="Q294" s="20" t="str" cm="1">
        <f t="array" ref="Q294">IF($AE294=0,"",INDEX(MASTER!$D$24:$AD$252,$AE294,Q$346))</f>
        <v/>
      </c>
      <c r="R294" s="20" t="str" cm="1">
        <f t="array" ref="R294">IF($AE294=0,"",INDEX(MASTER!$D$24:$AD$252,$AE294,R$346))</f>
        <v/>
      </c>
      <c r="S294" s="20" t="str" cm="1">
        <f t="array" ref="S294">IF($AE294=0,"",INDEX(MASTER!$D$24:$AD$252,$AE294,S$346))</f>
        <v/>
      </c>
      <c r="T294" s="20" t="str" cm="1">
        <f t="array" ref="T294">IF($AE294=0,"",INDEX(MASTER!$D$24:$AD$252,$AE294,T$346))</f>
        <v/>
      </c>
      <c r="U294" s="20" t="str" cm="1">
        <f t="array" ref="U294">IF($AE294=0,"",INDEX(MASTER!$D$24:$AD$252,$AE294,U$346))</f>
        <v/>
      </c>
      <c r="V294" s="20" t="str" cm="1">
        <f t="array" ref="V294">IF($AE294=0,"",INDEX(MASTER!$D$24:$AD$252,$AE294,V$346))</f>
        <v/>
      </c>
      <c r="W294" s="20" t="str" cm="1">
        <f t="array" ref="W294">IF($AE294=0,"",INDEX(MASTER!$D$24:$AD$252,$AE294,W$346))</f>
        <v/>
      </c>
      <c r="X294" s="20" t="str" cm="1">
        <f t="array" ref="X294">IF($AE294=0,"",INDEX(MASTER!$D$24:$AD$252,$AE294,X$346))</f>
        <v/>
      </c>
      <c r="Y294" s="20" t="str" cm="1">
        <f t="array" ref="Y294">IF($AE294=0,"",INDEX(MASTER!$D$24:$AD$252,$AE294,Y$346))</f>
        <v/>
      </c>
      <c r="Z294" s="20" t="str" cm="1">
        <f t="array" ref="Z294">IF($AE294=0,"",INDEX(MASTER!$D$24:$AD$252,$AE294,Z$346))</f>
        <v/>
      </c>
    </row>
    <row r="295" spans="1:31" ht="12.75" customHeight="1" x14ac:dyDescent="0.2">
      <c r="A295" s="20" t="str" cm="1">
        <f t="array" ref="A295">IF($AE295=0,"",INDEX(MASTER!$D$24:$AD$252,$AE295,A$346))</f>
        <v/>
      </c>
      <c r="B295" s="20" t="str" cm="1">
        <f t="array" ref="B295">IF($AE295=0,"",INDEX(MASTER!$D$24:$AD$252,$AE295,B$346))</f>
        <v/>
      </c>
      <c r="C295" s="20" t="str" cm="1">
        <f t="array" ref="C295">IF($AE295=0,"",INDEX(MASTER!$D$24:$AD$252,$AE295,C$346))</f>
        <v/>
      </c>
      <c r="D295" s="169" t="str" cm="1">
        <f t="array" ref="D295">IF($AE295=0,"",INDEX(MASTER!$D$24:$AD$252,$AE295,D$346))</f>
        <v/>
      </c>
      <c r="E295" s="20" t="str" cm="1">
        <f t="array" ref="E295">IF($AE295=0,"",INDEX(MASTER!$D$24:$AD$252,$AE295,E$346))</f>
        <v/>
      </c>
      <c r="F295" s="169" t="str" cm="1">
        <f t="array" ref="F295">IF($AE295=0,"",INDEX(MASTER!$D$24:$AD$252,$AE295,F$346))</f>
        <v/>
      </c>
      <c r="G295" s="20" t="str" cm="1">
        <f t="array" ref="G295">IF($AE295=0,"",INDEX(MASTER!$D$24:$AD$252,$AE295,G$346))</f>
        <v/>
      </c>
      <c r="H295" s="68" t="str" cm="1">
        <f t="array" ref="H295">IF($AE295=0,"",INDEX(MASTER!$D$24:$AD$252,$AE295,H$346))</f>
        <v/>
      </c>
      <c r="I295" s="20" t="str" cm="1">
        <f t="array" ref="I295">IF($AE295=0,"",INDEX(MASTER!$D$24:$AD$252,$AE295,I$346))</f>
        <v/>
      </c>
      <c r="J295" s="68" t="str" cm="1">
        <f t="array" ref="J295">IF($AE295=0,"",INDEX(MASTER!$D$24:$AD$252,$AE295,J$346))</f>
        <v/>
      </c>
      <c r="K295" s="136" t="str" cm="1">
        <f t="array" ref="K295">IF($AE295=0,"",INDEX(MASTER!$D$24:$AD$252,$AE295,K$346))</f>
        <v/>
      </c>
      <c r="L295" s="136" t="str" cm="1">
        <f t="array" ref="L295">IF($AE295=0,"",INDEX(MASTER!$D$24:$AD$252,$AE295,L$346))</f>
        <v/>
      </c>
      <c r="M295" s="136" t="str" cm="1">
        <f t="array" ref="M295">IF($AE295=0,"",INDEX(MASTER!$D$24:$AD$252,$AE295,M$346))</f>
        <v/>
      </c>
      <c r="N295" s="136" t="str" cm="1">
        <f t="array" ref="N295">IF($AE295=0,"",INDEX(MASTER!$D$24:$AD$252,$AE295,N$346))</f>
        <v/>
      </c>
      <c r="O295" s="20" t="str" cm="1">
        <f t="array" ref="O295">IF($AE295=0,"",INDEX(MASTER!$D$24:$AD$252,$AE295,O$346))</f>
        <v/>
      </c>
      <c r="P295" s="20" t="str" cm="1">
        <f t="array" ref="P295">IF($AE295=0,"",INDEX(MASTER!$D$24:$AD$252,$AE295,P$346))</f>
        <v/>
      </c>
      <c r="Q295" s="20" t="str" cm="1">
        <f t="array" ref="Q295">IF($AE295=0,"",INDEX(MASTER!$D$24:$AD$252,$AE295,Q$346))</f>
        <v/>
      </c>
      <c r="R295" s="20" t="str" cm="1">
        <f t="array" ref="R295">IF($AE295=0,"",INDEX(MASTER!$D$24:$AD$252,$AE295,R$346))</f>
        <v/>
      </c>
      <c r="S295" s="20" t="str" cm="1">
        <f t="array" ref="S295">IF($AE295=0,"",INDEX(MASTER!$D$24:$AD$252,$AE295,S$346))</f>
        <v/>
      </c>
      <c r="T295" s="20" t="str" cm="1">
        <f t="array" ref="T295">IF($AE295=0,"",INDEX(MASTER!$D$24:$AD$252,$AE295,T$346))</f>
        <v/>
      </c>
      <c r="U295" s="20" t="str" cm="1">
        <f t="array" ref="U295">IF($AE295=0,"",INDEX(MASTER!$D$24:$AD$252,$AE295,U$346))</f>
        <v/>
      </c>
      <c r="V295" s="20" t="str" cm="1">
        <f t="array" ref="V295">IF($AE295=0,"",INDEX(MASTER!$D$24:$AD$252,$AE295,V$346))</f>
        <v/>
      </c>
      <c r="W295" s="20" t="str" cm="1">
        <f t="array" ref="W295">IF($AE295=0,"",INDEX(MASTER!$D$24:$AD$252,$AE295,W$346))</f>
        <v/>
      </c>
      <c r="X295" s="20" t="str" cm="1">
        <f t="array" ref="X295">IF($AE295=0,"",INDEX(MASTER!$D$24:$AD$252,$AE295,X$346))</f>
        <v/>
      </c>
      <c r="Y295" s="20" t="str" cm="1">
        <f t="array" ref="Y295">IF($AE295=0,"",INDEX(MASTER!$D$24:$AD$252,$AE295,Y$346))</f>
        <v/>
      </c>
      <c r="Z295" s="20" t="str" cm="1">
        <f t="array" ref="Z295">IF($AE295=0,"",INDEX(MASTER!$D$24:$AD$252,$AE295,Z$346))</f>
        <v/>
      </c>
    </row>
    <row r="296" spans="1:31" ht="12.75" customHeight="1" x14ac:dyDescent="0.2">
      <c r="A296" s="20" t="str" cm="1">
        <f t="array" ref="A296">IF($AE296=0,"",INDEX(MASTER!$D$24:$AD$252,$AE296,A$346))</f>
        <v/>
      </c>
      <c r="B296" s="20" t="str" cm="1">
        <f t="array" ref="B296">IF($AE296=0,"",INDEX(MASTER!$D$24:$AD$252,$AE296,B$346))</f>
        <v/>
      </c>
      <c r="C296" s="20" t="str" cm="1">
        <f t="array" ref="C296">IF($AE296=0,"",INDEX(MASTER!$D$24:$AD$252,$AE296,C$346))</f>
        <v/>
      </c>
      <c r="D296" s="169" t="str" cm="1">
        <f t="array" ref="D296">IF($AE296=0,"",INDEX(MASTER!$D$24:$AD$252,$AE296,D$346))</f>
        <v/>
      </c>
      <c r="E296" s="20" t="str" cm="1">
        <f t="array" ref="E296">IF($AE296=0,"",INDEX(MASTER!$D$24:$AD$252,$AE296,E$346))</f>
        <v/>
      </c>
      <c r="F296" s="169" t="str" cm="1">
        <f t="array" ref="F296">IF($AE296=0,"",INDEX(MASTER!$D$24:$AD$252,$AE296,F$346))</f>
        <v/>
      </c>
      <c r="G296" s="20" t="str" cm="1">
        <f t="array" ref="G296">IF($AE296=0,"",INDEX(MASTER!$D$24:$AD$252,$AE296,G$346))</f>
        <v/>
      </c>
      <c r="H296" s="68" t="str" cm="1">
        <f t="array" ref="H296">IF($AE296=0,"",INDEX(MASTER!$D$24:$AD$252,$AE296,H$346))</f>
        <v/>
      </c>
      <c r="I296" s="20" t="str" cm="1">
        <f t="array" ref="I296">IF($AE296=0,"",INDEX(MASTER!$D$24:$AD$252,$AE296,I$346))</f>
        <v/>
      </c>
      <c r="J296" s="68" t="str" cm="1">
        <f t="array" ref="J296">IF($AE296=0,"",INDEX(MASTER!$D$24:$AD$252,$AE296,J$346))</f>
        <v/>
      </c>
      <c r="K296" s="136" t="str" cm="1">
        <f t="array" ref="K296">IF($AE296=0,"",INDEX(MASTER!$D$24:$AD$252,$AE296,K$346))</f>
        <v/>
      </c>
      <c r="L296" s="136" t="str" cm="1">
        <f t="array" ref="L296">IF($AE296=0,"",INDEX(MASTER!$D$24:$AD$252,$AE296,L$346))</f>
        <v/>
      </c>
      <c r="M296" s="136" t="str" cm="1">
        <f t="array" ref="M296">IF($AE296=0,"",INDEX(MASTER!$D$24:$AD$252,$AE296,M$346))</f>
        <v/>
      </c>
      <c r="N296" s="136" t="str" cm="1">
        <f t="array" ref="N296">IF($AE296=0,"",INDEX(MASTER!$D$24:$AD$252,$AE296,N$346))</f>
        <v/>
      </c>
      <c r="O296" s="20" t="str" cm="1">
        <f t="array" ref="O296">IF($AE296=0,"",INDEX(MASTER!$D$24:$AD$252,$AE296,O$346))</f>
        <v/>
      </c>
      <c r="P296" s="20" t="str" cm="1">
        <f t="array" ref="P296">IF($AE296=0,"",INDEX(MASTER!$D$24:$AD$252,$AE296,P$346))</f>
        <v/>
      </c>
      <c r="Q296" s="20" t="str" cm="1">
        <f t="array" ref="Q296">IF($AE296=0,"",INDEX(MASTER!$D$24:$AD$252,$AE296,Q$346))</f>
        <v/>
      </c>
      <c r="R296" s="20" t="str" cm="1">
        <f t="array" ref="R296">IF($AE296=0,"",INDEX(MASTER!$D$24:$AD$252,$AE296,R$346))</f>
        <v/>
      </c>
      <c r="S296" s="20" t="str" cm="1">
        <f t="array" ref="S296">IF($AE296=0,"",INDEX(MASTER!$D$24:$AD$252,$AE296,S$346))</f>
        <v/>
      </c>
      <c r="T296" s="20" t="str" cm="1">
        <f t="array" ref="T296">IF($AE296=0,"",INDEX(MASTER!$D$24:$AD$252,$AE296,T$346))</f>
        <v/>
      </c>
      <c r="U296" s="20" t="str" cm="1">
        <f t="array" ref="U296">IF($AE296=0,"",INDEX(MASTER!$D$24:$AD$252,$AE296,U$346))</f>
        <v/>
      </c>
      <c r="V296" s="20" t="str" cm="1">
        <f t="array" ref="V296">IF($AE296=0,"",INDEX(MASTER!$D$24:$AD$252,$AE296,V$346))</f>
        <v/>
      </c>
      <c r="W296" s="20" t="str" cm="1">
        <f t="array" ref="W296">IF($AE296=0,"",INDEX(MASTER!$D$24:$AD$252,$AE296,W$346))</f>
        <v/>
      </c>
      <c r="X296" s="20" t="str" cm="1">
        <f t="array" ref="X296">IF($AE296=0,"",INDEX(MASTER!$D$24:$AD$252,$AE296,X$346))</f>
        <v/>
      </c>
      <c r="Y296" s="20" t="str" cm="1">
        <f t="array" ref="Y296">IF($AE296=0,"",INDEX(MASTER!$D$24:$AD$252,$AE296,Y$346))</f>
        <v/>
      </c>
      <c r="Z296" s="20" t="str" cm="1">
        <f t="array" ref="Z296">IF($AE296=0,"",INDEX(MASTER!$D$24:$AD$252,$AE296,Z$346))</f>
        <v/>
      </c>
    </row>
    <row r="297" spans="1:31" ht="12.75" customHeight="1" x14ac:dyDescent="0.2">
      <c r="A297" s="20" t="str" cm="1">
        <f t="array" ref="A297">IF($AE297=0,"",INDEX(MASTER!$D$24:$AD$252,$AE297,A$346))</f>
        <v/>
      </c>
      <c r="B297" s="20" t="str" cm="1">
        <f t="array" ref="B297">IF($AE297=0,"",INDEX(MASTER!$D$24:$AD$252,$AE297,B$346))</f>
        <v/>
      </c>
      <c r="C297" s="20" t="str" cm="1">
        <f t="array" ref="C297">IF($AE297=0,"",INDEX(MASTER!$D$24:$AD$252,$AE297,C$346))</f>
        <v/>
      </c>
      <c r="D297" s="169" t="str" cm="1">
        <f t="array" ref="D297">IF($AE297=0,"",INDEX(MASTER!$D$24:$AD$252,$AE297,D$346))</f>
        <v/>
      </c>
      <c r="E297" s="20" t="str" cm="1">
        <f t="array" ref="E297">IF($AE297=0,"",INDEX(MASTER!$D$24:$AD$252,$AE297,E$346))</f>
        <v/>
      </c>
      <c r="F297" s="169" t="str" cm="1">
        <f t="array" ref="F297">IF($AE297=0,"",INDEX(MASTER!$D$24:$AD$252,$AE297,F$346))</f>
        <v/>
      </c>
      <c r="G297" s="20" t="str" cm="1">
        <f t="array" ref="G297">IF($AE297=0,"",INDEX(MASTER!$D$24:$AD$252,$AE297,G$346))</f>
        <v/>
      </c>
      <c r="H297" s="68" t="str" cm="1">
        <f t="array" ref="H297">IF($AE297=0,"",INDEX(MASTER!$D$24:$AD$252,$AE297,H$346))</f>
        <v/>
      </c>
      <c r="I297" s="20" t="str" cm="1">
        <f t="array" ref="I297">IF($AE297=0,"",INDEX(MASTER!$D$24:$AD$252,$AE297,I$346))</f>
        <v/>
      </c>
      <c r="J297" s="68" t="str" cm="1">
        <f t="array" ref="J297">IF($AE297=0,"",INDEX(MASTER!$D$24:$AD$252,$AE297,J$346))</f>
        <v/>
      </c>
      <c r="K297" s="136" t="str" cm="1">
        <f t="array" ref="K297">IF($AE297=0,"",INDEX(MASTER!$D$24:$AD$252,$AE297,K$346))</f>
        <v/>
      </c>
      <c r="L297" s="136" t="str" cm="1">
        <f t="array" ref="L297">IF($AE297=0,"",INDEX(MASTER!$D$24:$AD$252,$AE297,L$346))</f>
        <v/>
      </c>
      <c r="M297" s="136" t="str" cm="1">
        <f t="array" ref="M297">IF($AE297=0,"",INDEX(MASTER!$D$24:$AD$252,$AE297,M$346))</f>
        <v/>
      </c>
      <c r="N297" s="136" t="str" cm="1">
        <f t="array" ref="N297">IF($AE297=0,"",INDEX(MASTER!$D$24:$AD$252,$AE297,N$346))</f>
        <v/>
      </c>
      <c r="O297" s="20" t="str" cm="1">
        <f t="array" ref="O297">IF($AE297=0,"",INDEX(MASTER!$D$24:$AD$252,$AE297,O$346))</f>
        <v/>
      </c>
      <c r="P297" s="20" t="str" cm="1">
        <f t="array" ref="P297">IF($AE297=0,"",INDEX(MASTER!$D$24:$AD$252,$AE297,P$346))</f>
        <v/>
      </c>
      <c r="Q297" s="20" t="str" cm="1">
        <f t="array" ref="Q297">IF($AE297=0,"",INDEX(MASTER!$D$24:$AD$252,$AE297,Q$346))</f>
        <v/>
      </c>
      <c r="R297" s="20" t="str" cm="1">
        <f t="array" ref="R297">IF($AE297=0,"",INDEX(MASTER!$D$24:$AD$252,$AE297,R$346))</f>
        <v/>
      </c>
      <c r="S297" s="20" t="str" cm="1">
        <f t="array" ref="S297">IF($AE297=0,"",INDEX(MASTER!$D$24:$AD$252,$AE297,S$346))</f>
        <v/>
      </c>
      <c r="T297" s="20" t="str" cm="1">
        <f t="array" ref="T297">IF($AE297=0,"",INDEX(MASTER!$D$24:$AD$252,$AE297,T$346))</f>
        <v/>
      </c>
      <c r="U297" s="20" t="str" cm="1">
        <f t="array" ref="U297">IF($AE297=0,"",INDEX(MASTER!$D$24:$AD$252,$AE297,U$346))</f>
        <v/>
      </c>
      <c r="V297" s="20" t="str" cm="1">
        <f t="array" ref="V297">IF($AE297=0,"",INDEX(MASTER!$D$24:$AD$252,$AE297,V$346))</f>
        <v/>
      </c>
      <c r="W297" s="20" t="str" cm="1">
        <f t="array" ref="W297">IF($AE297=0,"",INDEX(MASTER!$D$24:$AD$252,$AE297,W$346))</f>
        <v/>
      </c>
      <c r="X297" s="20" t="str" cm="1">
        <f t="array" ref="X297">IF($AE297=0,"",INDEX(MASTER!$D$24:$AD$252,$AE297,X$346))</f>
        <v/>
      </c>
      <c r="Y297" s="20" t="str" cm="1">
        <f t="array" ref="Y297">IF($AE297=0,"",INDEX(MASTER!$D$24:$AD$252,$AE297,Y$346))</f>
        <v/>
      </c>
      <c r="Z297" s="20" t="str" cm="1">
        <f t="array" ref="Z297">IF($AE297=0,"",INDEX(MASTER!$D$24:$AD$252,$AE297,Z$346))</f>
        <v/>
      </c>
    </row>
    <row r="298" spans="1:31" ht="12.75" customHeight="1" x14ac:dyDescent="0.2">
      <c r="A298" s="20" t="str" cm="1">
        <f t="array" ref="A298">IF($AE298=0,"",INDEX(MASTER!$D$24:$AD$252,$AE298,A$346))</f>
        <v/>
      </c>
      <c r="B298" s="20" t="str" cm="1">
        <f t="array" ref="B298">IF($AE298=0,"",INDEX(MASTER!$D$24:$AD$252,$AE298,B$346))</f>
        <v/>
      </c>
      <c r="C298" s="20" t="str" cm="1">
        <f t="array" ref="C298">IF($AE298=0,"",INDEX(MASTER!$D$24:$AD$252,$AE298,C$346))</f>
        <v/>
      </c>
      <c r="D298" s="169" t="str" cm="1">
        <f t="array" ref="D298">IF($AE298=0,"",INDEX(MASTER!$D$24:$AD$252,$AE298,D$346))</f>
        <v/>
      </c>
      <c r="E298" s="20" t="str" cm="1">
        <f t="array" ref="E298">IF($AE298=0,"",INDEX(MASTER!$D$24:$AD$252,$AE298,E$346))</f>
        <v/>
      </c>
      <c r="F298" s="169" t="str" cm="1">
        <f t="array" ref="F298">IF($AE298=0,"",INDEX(MASTER!$D$24:$AD$252,$AE298,F$346))</f>
        <v/>
      </c>
      <c r="G298" s="20" t="str" cm="1">
        <f t="array" ref="G298">IF($AE298=0,"",INDEX(MASTER!$D$24:$AD$252,$AE298,G$346))</f>
        <v/>
      </c>
      <c r="H298" s="68" t="str" cm="1">
        <f t="array" ref="H298">IF($AE298=0,"",INDEX(MASTER!$D$24:$AD$252,$AE298,H$346))</f>
        <v/>
      </c>
      <c r="I298" s="20" t="str" cm="1">
        <f t="array" ref="I298">IF($AE298=0,"",INDEX(MASTER!$D$24:$AD$252,$AE298,I$346))</f>
        <v/>
      </c>
      <c r="J298" s="68" t="str" cm="1">
        <f t="array" ref="J298">IF($AE298=0,"",INDEX(MASTER!$D$24:$AD$252,$AE298,J$346))</f>
        <v/>
      </c>
      <c r="K298" s="136" t="str" cm="1">
        <f t="array" ref="K298">IF($AE298=0,"",INDEX(MASTER!$D$24:$AD$252,$AE298,K$346))</f>
        <v/>
      </c>
      <c r="L298" s="136" t="str" cm="1">
        <f t="array" ref="L298">IF($AE298=0,"",INDEX(MASTER!$D$24:$AD$252,$AE298,L$346))</f>
        <v/>
      </c>
      <c r="M298" s="136" t="str" cm="1">
        <f t="array" ref="M298">IF($AE298=0,"",INDEX(MASTER!$D$24:$AD$252,$AE298,M$346))</f>
        <v/>
      </c>
      <c r="N298" s="136" t="str" cm="1">
        <f t="array" ref="N298">IF($AE298=0,"",INDEX(MASTER!$D$24:$AD$252,$AE298,N$346))</f>
        <v/>
      </c>
      <c r="O298" s="20" t="str" cm="1">
        <f t="array" ref="O298">IF($AE298=0,"",INDEX(MASTER!$D$24:$AD$252,$AE298,O$346))</f>
        <v/>
      </c>
      <c r="P298" s="20" t="str" cm="1">
        <f t="array" ref="P298">IF($AE298=0,"",INDEX(MASTER!$D$24:$AD$252,$AE298,P$346))</f>
        <v/>
      </c>
      <c r="Q298" s="20" t="str" cm="1">
        <f t="array" ref="Q298">IF($AE298=0,"",INDEX(MASTER!$D$24:$AD$252,$AE298,Q$346))</f>
        <v/>
      </c>
      <c r="R298" s="20" t="str" cm="1">
        <f t="array" ref="R298">IF($AE298=0,"",INDEX(MASTER!$D$24:$AD$252,$AE298,R$346))</f>
        <v/>
      </c>
      <c r="S298" s="20" t="str" cm="1">
        <f t="array" ref="S298">IF($AE298=0,"",INDEX(MASTER!$D$24:$AD$252,$AE298,S$346))</f>
        <v/>
      </c>
      <c r="T298" s="20" t="str" cm="1">
        <f t="array" ref="T298">IF($AE298=0,"",INDEX(MASTER!$D$24:$AD$252,$AE298,T$346))</f>
        <v/>
      </c>
      <c r="U298" s="20" t="str" cm="1">
        <f t="array" ref="U298">IF($AE298=0,"",INDEX(MASTER!$D$24:$AD$252,$AE298,U$346))</f>
        <v/>
      </c>
      <c r="V298" s="20" t="str" cm="1">
        <f t="array" ref="V298">IF($AE298=0,"",INDEX(MASTER!$D$24:$AD$252,$AE298,V$346))</f>
        <v/>
      </c>
      <c r="W298" s="20" t="str" cm="1">
        <f t="array" ref="W298">IF($AE298=0,"",INDEX(MASTER!$D$24:$AD$252,$AE298,W$346))</f>
        <v/>
      </c>
      <c r="X298" s="20" t="str" cm="1">
        <f t="array" ref="X298">IF($AE298=0,"",INDEX(MASTER!$D$24:$AD$252,$AE298,X$346))</f>
        <v/>
      </c>
      <c r="Y298" s="20" t="str" cm="1">
        <f t="array" ref="Y298">IF($AE298=0,"",INDEX(MASTER!$D$24:$AD$252,$AE298,Y$346))</f>
        <v/>
      </c>
      <c r="Z298" s="20" t="str" cm="1">
        <f t="array" ref="Z298">IF($AE298=0,"",INDEX(MASTER!$D$24:$AD$252,$AE298,Z$346))</f>
        <v/>
      </c>
    </row>
    <row r="299" spans="1:31" ht="12.75" customHeight="1" x14ac:dyDescent="0.2">
      <c r="A299" s="20" t="str" cm="1">
        <f t="array" ref="A299">IF($AE299=0,"",INDEX(MASTER!$D$24:$AD$252,$AE299,A$346))</f>
        <v/>
      </c>
      <c r="B299" s="20" t="str" cm="1">
        <f t="array" ref="B299">IF($AE299=0,"",INDEX(MASTER!$D$24:$AD$252,$AE299,B$346))</f>
        <v/>
      </c>
      <c r="C299" s="20" t="str" cm="1">
        <f t="array" ref="C299">IF($AE299=0,"",INDEX(MASTER!$D$24:$AD$252,$AE299,C$346))</f>
        <v/>
      </c>
      <c r="D299" s="169" t="str" cm="1">
        <f t="array" ref="D299">IF($AE299=0,"",INDEX(MASTER!$D$24:$AD$252,$AE299,D$346))</f>
        <v/>
      </c>
      <c r="E299" s="20" t="str" cm="1">
        <f t="array" ref="E299">IF($AE299=0,"",INDEX(MASTER!$D$24:$AD$252,$AE299,E$346))</f>
        <v/>
      </c>
      <c r="F299" s="169" t="str" cm="1">
        <f t="array" ref="F299">IF($AE299=0,"",INDEX(MASTER!$D$24:$AD$252,$AE299,F$346))</f>
        <v/>
      </c>
      <c r="G299" s="20" t="str" cm="1">
        <f t="array" ref="G299">IF($AE299=0,"",INDEX(MASTER!$D$24:$AD$252,$AE299,G$346))</f>
        <v/>
      </c>
      <c r="H299" s="68" t="str" cm="1">
        <f t="array" ref="H299">IF($AE299=0,"",INDEX(MASTER!$D$24:$AD$252,$AE299,H$346))</f>
        <v/>
      </c>
      <c r="I299" s="20" t="str" cm="1">
        <f t="array" ref="I299">IF($AE299=0,"",INDEX(MASTER!$D$24:$AD$252,$AE299,I$346))</f>
        <v/>
      </c>
      <c r="J299" s="68" t="str" cm="1">
        <f t="array" ref="J299">IF($AE299=0,"",INDEX(MASTER!$D$24:$AD$252,$AE299,J$346))</f>
        <v/>
      </c>
      <c r="K299" s="136" t="str" cm="1">
        <f t="array" ref="K299">IF($AE299=0,"",INDEX(MASTER!$D$24:$AD$252,$AE299,K$346))</f>
        <v/>
      </c>
      <c r="L299" s="136" t="str" cm="1">
        <f t="array" ref="L299">IF($AE299=0,"",INDEX(MASTER!$D$24:$AD$252,$AE299,L$346))</f>
        <v/>
      </c>
      <c r="M299" s="136" t="str" cm="1">
        <f t="array" ref="M299">IF($AE299=0,"",INDEX(MASTER!$D$24:$AD$252,$AE299,M$346))</f>
        <v/>
      </c>
      <c r="N299" s="136" t="str" cm="1">
        <f t="array" ref="N299">IF($AE299=0,"",INDEX(MASTER!$D$24:$AD$252,$AE299,N$346))</f>
        <v/>
      </c>
      <c r="O299" s="20" t="str" cm="1">
        <f t="array" ref="O299">IF($AE299=0,"",INDEX(MASTER!$D$24:$AD$252,$AE299,O$346))</f>
        <v/>
      </c>
      <c r="P299" s="20" t="str" cm="1">
        <f t="array" ref="P299">IF($AE299=0,"",INDEX(MASTER!$D$24:$AD$252,$AE299,P$346))</f>
        <v/>
      </c>
      <c r="Q299" s="20" t="str" cm="1">
        <f t="array" ref="Q299">IF($AE299=0,"",INDEX(MASTER!$D$24:$AD$252,$AE299,Q$346))</f>
        <v/>
      </c>
      <c r="R299" s="20" t="str" cm="1">
        <f t="array" ref="R299">IF($AE299=0,"",INDEX(MASTER!$D$24:$AD$252,$AE299,R$346))</f>
        <v/>
      </c>
      <c r="S299" s="20" t="str" cm="1">
        <f t="array" ref="S299">IF($AE299=0,"",INDEX(MASTER!$D$24:$AD$252,$AE299,S$346))</f>
        <v/>
      </c>
      <c r="T299" s="20" t="str" cm="1">
        <f t="array" ref="T299">IF($AE299=0,"",INDEX(MASTER!$D$24:$AD$252,$AE299,T$346))</f>
        <v/>
      </c>
      <c r="U299" s="20" t="str" cm="1">
        <f t="array" ref="U299">IF($AE299=0,"",INDEX(MASTER!$D$24:$AD$252,$AE299,U$346))</f>
        <v/>
      </c>
      <c r="V299" s="20" t="str" cm="1">
        <f t="array" ref="V299">IF($AE299=0,"",INDEX(MASTER!$D$24:$AD$252,$AE299,V$346))</f>
        <v/>
      </c>
      <c r="W299" s="20" t="str" cm="1">
        <f t="array" ref="W299">IF($AE299=0,"",INDEX(MASTER!$D$24:$AD$252,$AE299,W$346))</f>
        <v/>
      </c>
      <c r="X299" s="20" t="str" cm="1">
        <f t="array" ref="X299">IF($AE299=0,"",INDEX(MASTER!$D$24:$AD$252,$AE299,X$346))</f>
        <v/>
      </c>
      <c r="Y299" s="20" t="str" cm="1">
        <f t="array" ref="Y299">IF($AE299=0,"",INDEX(MASTER!$D$24:$AD$252,$AE299,Y$346))</f>
        <v/>
      </c>
      <c r="Z299" s="20" t="str" cm="1">
        <f t="array" ref="Z299">IF($AE299=0,"",INDEX(MASTER!$D$24:$AD$252,$AE299,Z$346))</f>
        <v/>
      </c>
    </row>
    <row r="300" spans="1:31" ht="12.75" customHeight="1" x14ac:dyDescent="0.2">
      <c r="A300" s="20" t="str" cm="1">
        <f t="array" ref="A300">IF($AE300=0,"",INDEX(MASTER!$D$24:$AD$252,$AE300,A$346))</f>
        <v/>
      </c>
      <c r="B300" s="20" t="str" cm="1">
        <f t="array" ref="B300">IF($AE300=0,"",INDEX(MASTER!$D$24:$AD$252,$AE300,B$346))</f>
        <v/>
      </c>
      <c r="C300" s="20" t="str" cm="1">
        <f t="array" ref="C300">IF($AE300=0,"",INDEX(MASTER!$D$24:$AD$252,$AE300,C$346))</f>
        <v/>
      </c>
      <c r="D300" s="169" t="str" cm="1">
        <f t="array" ref="D300">IF($AE300=0,"",INDEX(MASTER!$D$24:$AD$252,$AE300,D$346))</f>
        <v/>
      </c>
      <c r="E300" s="20" t="str" cm="1">
        <f t="array" ref="E300">IF($AE300=0,"",INDEX(MASTER!$D$24:$AD$252,$AE300,E$346))</f>
        <v/>
      </c>
      <c r="F300" s="169" t="str" cm="1">
        <f t="array" ref="F300">IF($AE300=0,"",INDEX(MASTER!$D$24:$AD$252,$AE300,F$346))</f>
        <v/>
      </c>
      <c r="G300" s="20" t="str" cm="1">
        <f t="array" ref="G300">IF($AE300=0,"",INDEX(MASTER!$D$24:$AD$252,$AE300,G$346))</f>
        <v/>
      </c>
      <c r="H300" s="68" t="str" cm="1">
        <f t="array" ref="H300">IF($AE300=0,"",INDEX(MASTER!$D$24:$AD$252,$AE300,H$346))</f>
        <v/>
      </c>
      <c r="I300" s="20" t="str" cm="1">
        <f t="array" ref="I300">IF($AE300=0,"",INDEX(MASTER!$D$24:$AD$252,$AE300,I$346))</f>
        <v/>
      </c>
      <c r="J300" s="68" t="str" cm="1">
        <f t="array" ref="J300">IF($AE300=0,"",INDEX(MASTER!$D$24:$AD$252,$AE300,J$346))</f>
        <v/>
      </c>
      <c r="K300" s="136" t="str" cm="1">
        <f t="array" ref="K300">IF($AE300=0,"",INDEX(MASTER!$D$24:$AD$252,$AE300,K$346))</f>
        <v/>
      </c>
      <c r="L300" s="136" t="str" cm="1">
        <f t="array" ref="L300">IF($AE300=0,"",INDEX(MASTER!$D$24:$AD$252,$AE300,L$346))</f>
        <v/>
      </c>
      <c r="M300" s="136" t="str" cm="1">
        <f t="array" ref="M300">IF($AE300=0,"",INDEX(MASTER!$D$24:$AD$252,$AE300,M$346))</f>
        <v/>
      </c>
      <c r="N300" s="136" t="str" cm="1">
        <f t="array" ref="N300">IF($AE300=0,"",INDEX(MASTER!$D$24:$AD$252,$AE300,N$346))</f>
        <v/>
      </c>
      <c r="O300" s="20" t="str" cm="1">
        <f t="array" ref="O300">IF($AE300=0,"",INDEX(MASTER!$D$24:$AD$252,$AE300,O$346))</f>
        <v/>
      </c>
      <c r="P300" s="20" t="str" cm="1">
        <f t="array" ref="P300">IF($AE300=0,"",INDEX(MASTER!$D$24:$AD$252,$AE300,P$346))</f>
        <v/>
      </c>
      <c r="Q300" s="20" t="str" cm="1">
        <f t="array" ref="Q300">IF($AE300=0,"",INDEX(MASTER!$D$24:$AD$252,$AE300,Q$346))</f>
        <v/>
      </c>
      <c r="R300" s="20" t="str" cm="1">
        <f t="array" ref="R300">IF($AE300=0,"",INDEX(MASTER!$D$24:$AD$252,$AE300,R$346))</f>
        <v/>
      </c>
      <c r="S300" s="20" t="str" cm="1">
        <f t="array" ref="S300">IF($AE300=0,"",INDEX(MASTER!$D$24:$AD$252,$AE300,S$346))</f>
        <v/>
      </c>
      <c r="T300" s="20" t="str" cm="1">
        <f t="array" ref="T300">IF($AE300=0,"",INDEX(MASTER!$D$24:$AD$252,$AE300,T$346))</f>
        <v/>
      </c>
      <c r="U300" s="20" t="str" cm="1">
        <f t="array" ref="U300">IF($AE300=0,"",INDEX(MASTER!$D$24:$AD$252,$AE300,U$346))</f>
        <v/>
      </c>
      <c r="V300" s="20" t="str" cm="1">
        <f t="array" ref="V300">IF($AE300=0,"",INDEX(MASTER!$D$24:$AD$252,$AE300,V$346))</f>
        <v/>
      </c>
      <c r="W300" s="20" t="str" cm="1">
        <f t="array" ref="W300">IF($AE300=0,"",INDEX(MASTER!$D$24:$AD$252,$AE300,W$346))</f>
        <v/>
      </c>
      <c r="X300" s="20" t="str" cm="1">
        <f t="array" ref="X300">IF($AE300=0,"",INDEX(MASTER!$D$24:$AD$252,$AE300,X$346))</f>
        <v/>
      </c>
      <c r="Y300" s="20" t="str" cm="1">
        <f t="array" ref="Y300">IF($AE300=0,"",INDEX(MASTER!$D$24:$AD$252,$AE300,Y$346))</f>
        <v/>
      </c>
      <c r="Z300" s="20" t="str" cm="1">
        <f t="array" ref="Z300">IF($AE300=0,"",INDEX(MASTER!$D$24:$AD$252,$AE300,Z$346))</f>
        <v/>
      </c>
    </row>
    <row r="301" spans="1:31" ht="12.75" customHeight="1" x14ac:dyDescent="0.2">
      <c r="A301" s="20" t="str" cm="1">
        <f t="array" ref="A301">IF($AE301=0,"",INDEX(MASTER!$D$24:$AD$252,$AE301,A$346))</f>
        <v/>
      </c>
      <c r="B301" s="20" t="str" cm="1">
        <f t="array" ref="B301">IF($AE301=0,"",INDEX(MASTER!$D$24:$AD$252,$AE301,B$346))</f>
        <v/>
      </c>
      <c r="C301" s="20" t="str" cm="1">
        <f t="array" ref="C301">IF($AE301=0,"",INDEX(MASTER!$D$24:$AD$252,$AE301,C$346))</f>
        <v/>
      </c>
      <c r="D301" s="169" t="str" cm="1">
        <f t="array" ref="D301">IF($AE301=0,"",INDEX(MASTER!$D$24:$AD$252,$AE301,D$346))</f>
        <v/>
      </c>
      <c r="E301" s="20" t="str" cm="1">
        <f t="array" ref="E301">IF($AE301=0,"",INDEX(MASTER!$D$24:$AD$252,$AE301,E$346))</f>
        <v/>
      </c>
      <c r="F301" s="169" t="str" cm="1">
        <f t="array" ref="F301">IF($AE301=0,"",INDEX(MASTER!$D$24:$AD$252,$AE301,F$346))</f>
        <v/>
      </c>
      <c r="G301" s="20" t="str" cm="1">
        <f t="array" ref="G301">IF($AE301=0,"",INDEX(MASTER!$D$24:$AD$252,$AE301,G$346))</f>
        <v/>
      </c>
      <c r="H301" s="68" t="str" cm="1">
        <f t="array" ref="H301">IF($AE301=0,"",INDEX(MASTER!$D$24:$AD$252,$AE301,H$346))</f>
        <v/>
      </c>
      <c r="I301" s="20" t="str" cm="1">
        <f t="array" ref="I301">IF($AE301=0,"",INDEX(MASTER!$D$24:$AD$252,$AE301,I$346))</f>
        <v/>
      </c>
      <c r="J301" s="68" t="str" cm="1">
        <f t="array" ref="J301">IF($AE301=0,"",INDEX(MASTER!$D$24:$AD$252,$AE301,J$346))</f>
        <v/>
      </c>
      <c r="K301" s="136" t="str" cm="1">
        <f t="array" ref="K301">IF($AE301=0,"",INDEX(MASTER!$D$24:$AD$252,$AE301,K$346))</f>
        <v/>
      </c>
      <c r="L301" s="136" t="str" cm="1">
        <f t="array" ref="L301">IF($AE301=0,"",INDEX(MASTER!$D$24:$AD$252,$AE301,L$346))</f>
        <v/>
      </c>
      <c r="M301" s="136" t="str" cm="1">
        <f t="array" ref="M301">IF($AE301=0,"",INDEX(MASTER!$D$24:$AD$252,$AE301,M$346))</f>
        <v/>
      </c>
      <c r="N301" s="136" t="str" cm="1">
        <f t="array" ref="N301">IF($AE301=0,"",INDEX(MASTER!$D$24:$AD$252,$AE301,N$346))</f>
        <v/>
      </c>
      <c r="O301" s="20" t="str" cm="1">
        <f t="array" ref="O301">IF($AE301=0,"",INDEX(MASTER!$D$24:$AD$252,$AE301,O$346))</f>
        <v/>
      </c>
      <c r="P301" s="20" t="str" cm="1">
        <f t="array" ref="P301">IF($AE301=0,"",INDEX(MASTER!$D$24:$AD$252,$AE301,P$346))</f>
        <v/>
      </c>
      <c r="Q301" s="20" t="str" cm="1">
        <f t="array" ref="Q301">IF($AE301=0,"",INDEX(MASTER!$D$24:$AD$252,$AE301,Q$346))</f>
        <v/>
      </c>
      <c r="R301" s="20" t="str" cm="1">
        <f t="array" ref="R301">IF($AE301=0,"",INDEX(MASTER!$D$24:$AD$252,$AE301,R$346))</f>
        <v/>
      </c>
      <c r="S301" s="20" t="str" cm="1">
        <f t="array" ref="S301">IF($AE301=0,"",INDEX(MASTER!$D$24:$AD$252,$AE301,S$346))</f>
        <v/>
      </c>
      <c r="T301" s="20" t="str" cm="1">
        <f t="array" ref="T301">IF($AE301=0,"",INDEX(MASTER!$D$24:$AD$252,$AE301,T$346))</f>
        <v/>
      </c>
      <c r="U301" s="20" t="str" cm="1">
        <f t="array" ref="U301">IF($AE301=0,"",INDEX(MASTER!$D$24:$AD$252,$AE301,U$346))</f>
        <v/>
      </c>
      <c r="V301" s="20" t="str" cm="1">
        <f t="array" ref="V301">IF($AE301=0,"",INDEX(MASTER!$D$24:$AD$252,$AE301,V$346))</f>
        <v/>
      </c>
      <c r="W301" s="20" t="str" cm="1">
        <f t="array" ref="W301">IF($AE301=0,"",INDEX(MASTER!$D$24:$AD$252,$AE301,W$346))</f>
        <v/>
      </c>
      <c r="X301" s="20" t="str" cm="1">
        <f t="array" ref="X301">IF($AE301=0,"",INDEX(MASTER!$D$24:$AD$252,$AE301,X$346))</f>
        <v/>
      </c>
      <c r="Y301" s="20" t="str" cm="1">
        <f t="array" ref="Y301">IF($AE301=0,"",INDEX(MASTER!$D$24:$AD$252,$AE301,Y$346))</f>
        <v/>
      </c>
      <c r="Z301" s="20" t="str" cm="1">
        <f t="array" ref="Z301">IF($AE301=0,"",INDEX(MASTER!$D$24:$AD$252,$AE301,Z$346))</f>
        <v/>
      </c>
    </row>
    <row r="302" spans="1:31" ht="12.75" customHeight="1" x14ac:dyDescent="0.2">
      <c r="A302" s="20" t="str" cm="1">
        <f t="array" ref="A302">IF($AE302=0,"",INDEX(MASTER!$D$24:$AD$252,$AE302,A$346))</f>
        <v/>
      </c>
      <c r="B302" s="20" t="str" cm="1">
        <f t="array" ref="B302">IF($AE302=0,"",INDEX(MASTER!$D$24:$AD$252,$AE302,B$346))</f>
        <v/>
      </c>
      <c r="C302" s="20" t="str" cm="1">
        <f t="array" ref="C302">IF($AE302=0,"",INDEX(MASTER!$D$24:$AD$252,$AE302,C$346))</f>
        <v/>
      </c>
      <c r="D302" s="169" t="str" cm="1">
        <f t="array" ref="D302">IF($AE302=0,"",INDEX(MASTER!$D$24:$AD$252,$AE302,D$346))</f>
        <v/>
      </c>
      <c r="E302" s="20" t="str" cm="1">
        <f t="array" ref="E302">IF($AE302=0,"",INDEX(MASTER!$D$24:$AD$252,$AE302,E$346))</f>
        <v/>
      </c>
      <c r="F302" s="169" t="str" cm="1">
        <f t="array" ref="F302">IF($AE302=0,"",INDEX(MASTER!$D$24:$AD$252,$AE302,F$346))</f>
        <v/>
      </c>
      <c r="G302" s="20" t="str" cm="1">
        <f t="array" ref="G302">IF($AE302=0,"",INDEX(MASTER!$D$24:$AD$252,$AE302,G$346))</f>
        <v/>
      </c>
      <c r="H302" s="68" t="str" cm="1">
        <f t="array" ref="H302">IF($AE302=0,"",INDEX(MASTER!$D$24:$AD$252,$AE302,H$346))</f>
        <v/>
      </c>
      <c r="I302" s="20" t="str" cm="1">
        <f t="array" ref="I302">IF($AE302=0,"",INDEX(MASTER!$D$24:$AD$252,$AE302,I$346))</f>
        <v/>
      </c>
      <c r="J302" s="68" t="str" cm="1">
        <f t="array" ref="J302">IF($AE302=0,"",INDEX(MASTER!$D$24:$AD$252,$AE302,J$346))</f>
        <v/>
      </c>
      <c r="K302" s="136" t="str" cm="1">
        <f t="array" ref="K302">IF($AE302=0,"",INDEX(MASTER!$D$24:$AD$252,$AE302,K$346))</f>
        <v/>
      </c>
      <c r="L302" s="136" t="str" cm="1">
        <f t="array" ref="L302">IF($AE302=0,"",INDEX(MASTER!$D$24:$AD$252,$AE302,L$346))</f>
        <v/>
      </c>
      <c r="M302" s="136" t="str" cm="1">
        <f t="array" ref="M302">IF($AE302=0,"",INDEX(MASTER!$D$24:$AD$252,$AE302,M$346))</f>
        <v/>
      </c>
      <c r="N302" s="136" t="str" cm="1">
        <f t="array" ref="N302">IF($AE302=0,"",INDEX(MASTER!$D$24:$AD$252,$AE302,N$346))</f>
        <v/>
      </c>
      <c r="O302" s="20" t="str" cm="1">
        <f t="array" ref="O302">IF($AE302=0,"",INDEX(MASTER!$D$24:$AD$252,$AE302,O$346))</f>
        <v/>
      </c>
      <c r="P302" s="20" t="str" cm="1">
        <f t="array" ref="P302">IF($AE302=0,"",INDEX(MASTER!$D$24:$AD$252,$AE302,P$346))</f>
        <v/>
      </c>
      <c r="Q302" s="20" t="str" cm="1">
        <f t="array" ref="Q302">IF($AE302=0,"",INDEX(MASTER!$D$24:$AD$252,$AE302,Q$346))</f>
        <v/>
      </c>
      <c r="R302" s="20" t="str" cm="1">
        <f t="array" ref="R302">IF($AE302=0,"",INDEX(MASTER!$D$24:$AD$252,$AE302,R$346))</f>
        <v/>
      </c>
      <c r="S302" s="20" t="str" cm="1">
        <f t="array" ref="S302">IF($AE302=0,"",INDEX(MASTER!$D$24:$AD$252,$AE302,S$346))</f>
        <v/>
      </c>
      <c r="T302" s="20" t="str" cm="1">
        <f t="array" ref="T302">IF($AE302=0,"",INDEX(MASTER!$D$24:$AD$252,$AE302,T$346))</f>
        <v/>
      </c>
      <c r="U302" s="20" t="str" cm="1">
        <f t="array" ref="U302">IF($AE302=0,"",INDEX(MASTER!$D$24:$AD$252,$AE302,U$346))</f>
        <v/>
      </c>
      <c r="V302" s="20" t="str" cm="1">
        <f t="array" ref="V302">IF($AE302=0,"",INDEX(MASTER!$D$24:$AD$252,$AE302,V$346))</f>
        <v/>
      </c>
      <c r="W302" s="20" t="str" cm="1">
        <f t="array" ref="W302">IF($AE302=0,"",INDEX(MASTER!$D$24:$AD$252,$AE302,W$346))</f>
        <v/>
      </c>
      <c r="X302" s="20" t="str" cm="1">
        <f t="array" ref="X302">IF($AE302=0,"",INDEX(MASTER!$D$24:$AD$252,$AE302,X$346))</f>
        <v/>
      </c>
      <c r="Y302" s="20" t="str" cm="1">
        <f t="array" ref="Y302">IF($AE302=0,"",INDEX(MASTER!$D$24:$AD$252,$AE302,Y$346))</f>
        <v/>
      </c>
      <c r="Z302" s="20" t="str" cm="1">
        <f t="array" ref="Z302">IF($AE302=0,"",INDEX(MASTER!$D$24:$AD$252,$AE302,Z$346))</f>
        <v/>
      </c>
    </row>
    <row r="303" spans="1:31" ht="12.75" customHeight="1" x14ac:dyDescent="0.2">
      <c r="A303" s="20" t="str" cm="1">
        <f t="array" ref="A303">IF($AE303=0,"",INDEX(MASTER!$D$24:$AD$252,$AE303,A$346))</f>
        <v/>
      </c>
      <c r="B303" s="20" t="str" cm="1">
        <f t="array" ref="B303">IF($AE303=0,"",INDEX(MASTER!$D$24:$AD$252,$AE303,B$346))</f>
        <v/>
      </c>
      <c r="C303" s="20" t="str" cm="1">
        <f t="array" ref="C303">IF($AE303=0,"",INDEX(MASTER!$D$24:$AD$252,$AE303,C$346))</f>
        <v/>
      </c>
      <c r="D303" s="169" t="str" cm="1">
        <f t="array" ref="D303">IF($AE303=0,"",INDEX(MASTER!$D$24:$AD$252,$AE303,D$346))</f>
        <v/>
      </c>
      <c r="E303" s="20" t="str" cm="1">
        <f t="array" ref="E303">IF($AE303=0,"",INDEX(MASTER!$D$24:$AD$252,$AE303,E$346))</f>
        <v/>
      </c>
      <c r="F303" s="169" t="str" cm="1">
        <f t="array" ref="F303">IF($AE303=0,"",INDEX(MASTER!$D$24:$AD$252,$AE303,F$346))</f>
        <v/>
      </c>
      <c r="G303" s="20" t="str" cm="1">
        <f t="array" ref="G303">IF($AE303=0,"",INDEX(MASTER!$D$24:$AD$252,$AE303,G$346))</f>
        <v/>
      </c>
      <c r="H303" s="68" t="str" cm="1">
        <f t="array" ref="H303">IF($AE303=0,"",INDEX(MASTER!$D$24:$AD$252,$AE303,H$346))</f>
        <v/>
      </c>
      <c r="I303" s="20" t="str" cm="1">
        <f t="array" ref="I303">IF($AE303=0,"",INDEX(MASTER!$D$24:$AD$252,$AE303,I$346))</f>
        <v/>
      </c>
      <c r="J303" s="68" t="str" cm="1">
        <f t="array" ref="J303">IF($AE303=0,"",INDEX(MASTER!$D$24:$AD$252,$AE303,J$346))</f>
        <v/>
      </c>
      <c r="K303" s="136" t="str" cm="1">
        <f t="array" ref="K303">IF($AE303=0,"",INDEX(MASTER!$D$24:$AD$252,$AE303,K$346))</f>
        <v/>
      </c>
      <c r="L303" s="136" t="str" cm="1">
        <f t="array" ref="L303">IF($AE303=0,"",INDEX(MASTER!$D$24:$AD$252,$AE303,L$346))</f>
        <v/>
      </c>
      <c r="M303" s="136" t="str" cm="1">
        <f t="array" ref="M303">IF($AE303=0,"",INDEX(MASTER!$D$24:$AD$252,$AE303,M$346))</f>
        <v/>
      </c>
      <c r="N303" s="136" t="str" cm="1">
        <f t="array" ref="N303">IF($AE303=0,"",INDEX(MASTER!$D$24:$AD$252,$AE303,N$346))</f>
        <v/>
      </c>
      <c r="O303" s="20" t="str" cm="1">
        <f t="array" ref="O303">IF($AE303=0,"",INDEX(MASTER!$D$24:$AD$252,$AE303,O$346))</f>
        <v/>
      </c>
      <c r="P303" s="20" t="str" cm="1">
        <f t="array" ref="P303">IF($AE303=0,"",INDEX(MASTER!$D$24:$AD$252,$AE303,P$346))</f>
        <v/>
      </c>
      <c r="Q303" s="20" t="str" cm="1">
        <f t="array" ref="Q303">IF($AE303=0,"",INDEX(MASTER!$D$24:$AD$252,$AE303,Q$346))</f>
        <v/>
      </c>
      <c r="R303" s="20" t="str" cm="1">
        <f t="array" ref="R303">IF($AE303=0,"",INDEX(MASTER!$D$24:$AD$252,$AE303,R$346))</f>
        <v/>
      </c>
      <c r="S303" s="20" t="str" cm="1">
        <f t="array" ref="S303">IF($AE303=0,"",INDEX(MASTER!$D$24:$AD$252,$AE303,S$346))</f>
        <v/>
      </c>
      <c r="T303" s="20" t="str" cm="1">
        <f t="array" ref="T303">IF($AE303=0,"",INDEX(MASTER!$D$24:$AD$252,$AE303,T$346))</f>
        <v/>
      </c>
      <c r="U303" s="20" t="str" cm="1">
        <f t="array" ref="U303">IF($AE303=0,"",INDEX(MASTER!$D$24:$AD$252,$AE303,U$346))</f>
        <v/>
      </c>
      <c r="V303" s="20" t="str" cm="1">
        <f t="array" ref="V303">IF($AE303=0,"",INDEX(MASTER!$D$24:$AD$252,$AE303,V$346))</f>
        <v/>
      </c>
      <c r="W303" s="20" t="str" cm="1">
        <f t="array" ref="W303">IF($AE303=0,"",INDEX(MASTER!$D$24:$AD$252,$AE303,W$346))</f>
        <v/>
      </c>
      <c r="X303" s="20" t="str" cm="1">
        <f t="array" ref="X303">IF($AE303=0,"",INDEX(MASTER!$D$24:$AD$252,$AE303,X$346))</f>
        <v/>
      </c>
      <c r="Y303" s="20" t="str" cm="1">
        <f t="array" ref="Y303">IF($AE303=0,"",INDEX(MASTER!$D$24:$AD$252,$AE303,Y$346))</f>
        <v/>
      </c>
      <c r="Z303" s="20" t="str" cm="1">
        <f t="array" ref="Z303">IF($AE303=0,"",INDEX(MASTER!$D$24:$AD$252,$AE303,Z$346))</f>
        <v/>
      </c>
    </row>
    <row r="304" spans="1:31" ht="12.75" customHeight="1" x14ac:dyDescent="0.2">
      <c r="A304" s="20" t="str" cm="1">
        <f t="array" ref="A304">IF($AE304=0,"",INDEX(MASTER!$D$24:$AD$252,$AE304,A$346))</f>
        <v/>
      </c>
      <c r="B304" s="20" t="str" cm="1">
        <f t="array" ref="B304">IF($AE304=0,"",INDEX(MASTER!$D$24:$AD$252,$AE304,B$346))</f>
        <v/>
      </c>
      <c r="C304" s="20" t="str" cm="1">
        <f t="array" ref="C304">IF($AE304=0,"",INDEX(MASTER!$D$24:$AD$252,$AE304,C$346))</f>
        <v/>
      </c>
      <c r="D304" s="169" t="str" cm="1">
        <f t="array" ref="D304">IF($AE304=0,"",INDEX(MASTER!$D$24:$AD$252,$AE304,D$346))</f>
        <v/>
      </c>
      <c r="E304" s="20" t="str" cm="1">
        <f t="array" ref="E304">IF($AE304=0,"",INDEX(MASTER!$D$24:$AD$252,$AE304,E$346))</f>
        <v/>
      </c>
      <c r="F304" s="169" t="str" cm="1">
        <f t="array" ref="F304">IF($AE304=0,"",INDEX(MASTER!$D$24:$AD$252,$AE304,F$346))</f>
        <v/>
      </c>
      <c r="G304" s="20" t="str" cm="1">
        <f t="array" ref="G304">IF($AE304=0,"",INDEX(MASTER!$D$24:$AD$252,$AE304,G$346))</f>
        <v/>
      </c>
      <c r="H304" s="68" t="str" cm="1">
        <f t="array" ref="H304">IF($AE304=0,"",INDEX(MASTER!$D$24:$AD$252,$AE304,H$346))</f>
        <v/>
      </c>
      <c r="I304" s="20" t="str" cm="1">
        <f t="array" ref="I304">IF($AE304=0,"",INDEX(MASTER!$D$24:$AD$252,$AE304,I$346))</f>
        <v/>
      </c>
      <c r="J304" s="68" t="str" cm="1">
        <f t="array" ref="J304">IF($AE304=0,"",INDEX(MASTER!$D$24:$AD$252,$AE304,J$346))</f>
        <v/>
      </c>
      <c r="K304" s="136" t="str" cm="1">
        <f t="array" ref="K304">IF($AE304=0,"",INDEX(MASTER!$D$24:$AD$252,$AE304,K$346))</f>
        <v/>
      </c>
      <c r="L304" s="136" t="str" cm="1">
        <f t="array" ref="L304">IF($AE304=0,"",INDEX(MASTER!$D$24:$AD$252,$AE304,L$346))</f>
        <v/>
      </c>
      <c r="M304" s="136" t="str" cm="1">
        <f t="array" ref="M304">IF($AE304=0,"",INDEX(MASTER!$D$24:$AD$252,$AE304,M$346))</f>
        <v/>
      </c>
      <c r="N304" s="136" t="str" cm="1">
        <f t="array" ref="N304">IF($AE304=0,"",INDEX(MASTER!$D$24:$AD$252,$AE304,N$346))</f>
        <v/>
      </c>
      <c r="O304" s="20" t="str" cm="1">
        <f t="array" ref="O304">IF($AE304=0,"",INDEX(MASTER!$D$24:$AD$252,$AE304,O$346))</f>
        <v/>
      </c>
      <c r="P304" s="20" t="str" cm="1">
        <f t="array" ref="P304">IF($AE304=0,"",INDEX(MASTER!$D$24:$AD$252,$AE304,P$346))</f>
        <v/>
      </c>
      <c r="Q304" s="20" t="str" cm="1">
        <f t="array" ref="Q304">IF($AE304=0,"",INDEX(MASTER!$D$24:$AD$252,$AE304,Q$346))</f>
        <v/>
      </c>
      <c r="R304" s="20" t="str" cm="1">
        <f t="array" ref="R304">IF($AE304=0,"",INDEX(MASTER!$D$24:$AD$252,$AE304,R$346))</f>
        <v/>
      </c>
      <c r="S304" s="20" t="str" cm="1">
        <f t="array" ref="S304">IF($AE304=0,"",INDEX(MASTER!$D$24:$AD$252,$AE304,S$346))</f>
        <v/>
      </c>
      <c r="T304" s="20" t="str" cm="1">
        <f t="array" ref="T304">IF($AE304=0,"",INDEX(MASTER!$D$24:$AD$252,$AE304,T$346))</f>
        <v/>
      </c>
      <c r="U304" s="20" t="str" cm="1">
        <f t="array" ref="U304">IF($AE304=0,"",INDEX(MASTER!$D$24:$AD$252,$AE304,U$346))</f>
        <v/>
      </c>
      <c r="V304" s="20" t="str" cm="1">
        <f t="array" ref="V304">IF($AE304=0,"",INDEX(MASTER!$D$24:$AD$252,$AE304,V$346))</f>
        <v/>
      </c>
      <c r="W304" s="20" t="str" cm="1">
        <f t="array" ref="W304">IF($AE304=0,"",INDEX(MASTER!$D$24:$AD$252,$AE304,W$346))</f>
        <v/>
      </c>
      <c r="X304" s="20" t="str" cm="1">
        <f t="array" ref="X304">IF($AE304=0,"",INDEX(MASTER!$D$24:$AD$252,$AE304,X$346))</f>
        <v/>
      </c>
      <c r="Y304" s="20" t="str" cm="1">
        <f t="array" ref="Y304">IF($AE304=0,"",INDEX(MASTER!$D$24:$AD$252,$AE304,Y$346))</f>
        <v/>
      </c>
      <c r="Z304" s="20" t="str" cm="1">
        <f t="array" ref="Z304">IF($AE304=0,"",INDEX(MASTER!$D$24:$AD$252,$AE304,Z$346))</f>
        <v/>
      </c>
    </row>
    <row r="305" spans="1:26" ht="12.75" customHeight="1" x14ac:dyDescent="0.2">
      <c r="A305" s="20" t="str" cm="1">
        <f t="array" ref="A305">IF($AE305=0,"",INDEX(MASTER!$D$24:$AD$252,$AE305,A$346))</f>
        <v/>
      </c>
      <c r="B305" s="20" t="str" cm="1">
        <f t="array" ref="B305">IF($AE305=0,"",INDEX(MASTER!$D$24:$AD$252,$AE305,B$346))</f>
        <v/>
      </c>
      <c r="C305" s="20" t="str" cm="1">
        <f t="array" ref="C305">IF($AE305=0,"",INDEX(MASTER!$D$24:$AD$252,$AE305,C$346))</f>
        <v/>
      </c>
      <c r="D305" s="169" t="str" cm="1">
        <f t="array" ref="D305">IF($AE305=0,"",INDEX(MASTER!$D$24:$AD$252,$AE305,D$346))</f>
        <v/>
      </c>
      <c r="E305" s="20" t="str" cm="1">
        <f t="array" ref="E305">IF($AE305=0,"",INDEX(MASTER!$D$24:$AD$252,$AE305,E$346))</f>
        <v/>
      </c>
      <c r="F305" s="169" t="str" cm="1">
        <f t="array" ref="F305">IF($AE305=0,"",INDEX(MASTER!$D$24:$AD$252,$AE305,F$346))</f>
        <v/>
      </c>
      <c r="G305" s="20" t="str" cm="1">
        <f t="array" ref="G305">IF($AE305=0,"",INDEX(MASTER!$D$24:$AD$252,$AE305,G$346))</f>
        <v/>
      </c>
      <c r="H305" s="68" t="str" cm="1">
        <f t="array" ref="H305">IF($AE305=0,"",INDEX(MASTER!$D$24:$AD$252,$AE305,H$346))</f>
        <v/>
      </c>
      <c r="I305" s="20" t="str" cm="1">
        <f t="array" ref="I305">IF($AE305=0,"",INDEX(MASTER!$D$24:$AD$252,$AE305,I$346))</f>
        <v/>
      </c>
      <c r="J305" s="68" t="str" cm="1">
        <f t="array" ref="J305">IF($AE305=0,"",INDEX(MASTER!$D$24:$AD$252,$AE305,J$346))</f>
        <v/>
      </c>
      <c r="K305" s="136" t="str" cm="1">
        <f t="array" ref="K305">IF($AE305=0,"",INDEX(MASTER!$D$24:$AD$252,$AE305,K$346))</f>
        <v/>
      </c>
      <c r="L305" s="136" t="str" cm="1">
        <f t="array" ref="L305">IF($AE305=0,"",INDEX(MASTER!$D$24:$AD$252,$AE305,L$346))</f>
        <v/>
      </c>
      <c r="M305" s="136" t="str" cm="1">
        <f t="array" ref="M305">IF($AE305=0,"",INDEX(MASTER!$D$24:$AD$252,$AE305,M$346))</f>
        <v/>
      </c>
      <c r="N305" s="136" t="str" cm="1">
        <f t="array" ref="N305">IF($AE305=0,"",INDEX(MASTER!$D$24:$AD$252,$AE305,N$346))</f>
        <v/>
      </c>
      <c r="O305" s="20" t="str" cm="1">
        <f t="array" ref="O305">IF($AE305=0,"",INDEX(MASTER!$D$24:$AD$252,$AE305,O$346))</f>
        <v/>
      </c>
      <c r="P305" s="20" t="str" cm="1">
        <f t="array" ref="P305">IF($AE305=0,"",INDEX(MASTER!$D$24:$AD$252,$AE305,P$346))</f>
        <v/>
      </c>
      <c r="Q305" s="20" t="str" cm="1">
        <f t="array" ref="Q305">IF($AE305=0,"",INDEX(MASTER!$D$24:$AD$252,$AE305,Q$346))</f>
        <v/>
      </c>
      <c r="R305" s="20" t="str" cm="1">
        <f t="array" ref="R305">IF($AE305=0,"",INDEX(MASTER!$D$24:$AD$252,$AE305,R$346))</f>
        <v/>
      </c>
      <c r="S305" s="20" t="str" cm="1">
        <f t="array" ref="S305">IF($AE305=0,"",INDEX(MASTER!$D$24:$AD$252,$AE305,S$346))</f>
        <v/>
      </c>
      <c r="T305" s="20" t="str" cm="1">
        <f t="array" ref="T305">IF($AE305=0,"",INDEX(MASTER!$D$24:$AD$252,$AE305,T$346))</f>
        <v/>
      </c>
      <c r="U305" s="20" t="str" cm="1">
        <f t="array" ref="U305">IF($AE305=0,"",INDEX(MASTER!$D$24:$AD$252,$AE305,U$346))</f>
        <v/>
      </c>
      <c r="V305" s="20" t="str" cm="1">
        <f t="array" ref="V305">IF($AE305=0,"",INDEX(MASTER!$D$24:$AD$252,$AE305,V$346))</f>
        <v/>
      </c>
      <c r="W305" s="20" t="str" cm="1">
        <f t="array" ref="W305">IF($AE305=0,"",INDEX(MASTER!$D$24:$AD$252,$AE305,W$346))</f>
        <v/>
      </c>
      <c r="X305" s="20" t="str" cm="1">
        <f t="array" ref="X305">IF($AE305=0,"",INDEX(MASTER!$D$24:$AD$252,$AE305,X$346))</f>
        <v/>
      </c>
      <c r="Y305" s="20" t="str" cm="1">
        <f t="array" ref="Y305">IF($AE305=0,"",INDEX(MASTER!$D$24:$AD$252,$AE305,Y$346))</f>
        <v/>
      </c>
      <c r="Z305" s="20" t="str" cm="1">
        <f t="array" ref="Z305">IF($AE305=0,"",INDEX(MASTER!$D$24:$AD$252,$AE305,Z$346))</f>
        <v/>
      </c>
    </row>
    <row r="306" spans="1:26" ht="12.75" customHeight="1" x14ac:dyDescent="0.2">
      <c r="A306" s="20" t="str" cm="1">
        <f t="array" ref="A306">IF($AE306=0,"",INDEX(MASTER!$D$24:$AD$252,$AE306,A$346))</f>
        <v/>
      </c>
      <c r="B306" s="20" t="str" cm="1">
        <f t="array" ref="B306">IF($AE306=0,"",INDEX(MASTER!$D$24:$AD$252,$AE306,B$346))</f>
        <v/>
      </c>
      <c r="C306" s="20" t="str" cm="1">
        <f t="array" ref="C306">IF($AE306=0,"",INDEX(MASTER!$D$24:$AD$252,$AE306,C$346))</f>
        <v/>
      </c>
      <c r="D306" s="169" t="str" cm="1">
        <f t="array" ref="D306">IF($AE306=0,"",INDEX(MASTER!$D$24:$AD$252,$AE306,D$346))</f>
        <v/>
      </c>
      <c r="E306" s="20" t="str" cm="1">
        <f t="array" ref="E306">IF($AE306=0,"",INDEX(MASTER!$D$24:$AD$252,$AE306,E$346))</f>
        <v/>
      </c>
      <c r="F306" s="169" t="str" cm="1">
        <f t="array" ref="F306">IF($AE306=0,"",INDEX(MASTER!$D$24:$AD$252,$AE306,F$346))</f>
        <v/>
      </c>
      <c r="G306" s="20" t="str" cm="1">
        <f t="array" ref="G306">IF($AE306=0,"",INDEX(MASTER!$D$24:$AD$252,$AE306,G$346))</f>
        <v/>
      </c>
      <c r="H306" s="68" t="str" cm="1">
        <f t="array" ref="H306">IF($AE306=0,"",INDEX(MASTER!$D$24:$AD$252,$AE306,H$346))</f>
        <v/>
      </c>
      <c r="I306" s="20" t="str" cm="1">
        <f t="array" ref="I306">IF($AE306=0,"",INDEX(MASTER!$D$24:$AD$252,$AE306,I$346))</f>
        <v/>
      </c>
      <c r="J306" s="68" t="str" cm="1">
        <f t="array" ref="J306">IF($AE306=0,"",INDEX(MASTER!$D$24:$AD$252,$AE306,J$346))</f>
        <v/>
      </c>
      <c r="K306" s="136" t="str" cm="1">
        <f t="array" ref="K306">IF($AE306=0,"",INDEX(MASTER!$D$24:$AD$252,$AE306,K$346))</f>
        <v/>
      </c>
      <c r="L306" s="136" t="str" cm="1">
        <f t="array" ref="L306">IF($AE306=0,"",INDEX(MASTER!$D$24:$AD$252,$AE306,L$346))</f>
        <v/>
      </c>
      <c r="M306" s="136" t="str" cm="1">
        <f t="array" ref="M306">IF($AE306=0,"",INDEX(MASTER!$D$24:$AD$252,$AE306,M$346))</f>
        <v/>
      </c>
      <c r="N306" s="136" t="str" cm="1">
        <f t="array" ref="N306">IF($AE306=0,"",INDEX(MASTER!$D$24:$AD$252,$AE306,N$346))</f>
        <v/>
      </c>
      <c r="O306" s="20" t="str" cm="1">
        <f t="array" ref="O306">IF($AE306=0,"",INDEX(MASTER!$D$24:$AD$252,$AE306,O$346))</f>
        <v/>
      </c>
      <c r="P306" s="20" t="str" cm="1">
        <f t="array" ref="P306">IF($AE306=0,"",INDEX(MASTER!$D$24:$AD$252,$AE306,P$346))</f>
        <v/>
      </c>
      <c r="Q306" s="20" t="str" cm="1">
        <f t="array" ref="Q306">IF($AE306=0,"",INDEX(MASTER!$D$24:$AD$252,$AE306,Q$346))</f>
        <v/>
      </c>
      <c r="R306" s="20" t="str" cm="1">
        <f t="array" ref="R306">IF($AE306=0,"",INDEX(MASTER!$D$24:$AD$252,$AE306,R$346))</f>
        <v/>
      </c>
      <c r="S306" s="20" t="str" cm="1">
        <f t="array" ref="S306">IF($AE306=0,"",INDEX(MASTER!$D$24:$AD$252,$AE306,S$346))</f>
        <v/>
      </c>
      <c r="T306" s="20" t="str" cm="1">
        <f t="array" ref="T306">IF($AE306=0,"",INDEX(MASTER!$D$24:$AD$252,$AE306,T$346))</f>
        <v/>
      </c>
      <c r="U306" s="20" t="str" cm="1">
        <f t="array" ref="U306">IF($AE306=0,"",INDEX(MASTER!$D$24:$AD$252,$AE306,U$346))</f>
        <v/>
      </c>
      <c r="V306" s="20" t="str" cm="1">
        <f t="array" ref="V306">IF($AE306=0,"",INDEX(MASTER!$D$24:$AD$252,$AE306,V$346))</f>
        <v/>
      </c>
      <c r="W306" s="20" t="str" cm="1">
        <f t="array" ref="W306">IF($AE306=0,"",INDEX(MASTER!$D$24:$AD$252,$AE306,W$346))</f>
        <v/>
      </c>
      <c r="X306" s="20" t="str" cm="1">
        <f t="array" ref="X306">IF($AE306=0,"",INDEX(MASTER!$D$24:$AD$252,$AE306,X$346))</f>
        <v/>
      </c>
      <c r="Y306" s="20" t="str" cm="1">
        <f t="array" ref="Y306">IF($AE306=0,"",INDEX(MASTER!$D$24:$AD$252,$AE306,Y$346))</f>
        <v/>
      </c>
      <c r="Z306" s="20" t="str" cm="1">
        <f t="array" ref="Z306">IF($AE306=0,"",INDEX(MASTER!$D$24:$AD$252,$AE306,Z$346))</f>
        <v/>
      </c>
    </row>
    <row r="307" spans="1:26" ht="12.75" customHeight="1" x14ac:dyDescent="0.2">
      <c r="A307" s="20" t="str" cm="1">
        <f t="array" ref="A307">IF($AE307=0,"",INDEX(MASTER!$D$24:$AD$252,$AE307,A$346))</f>
        <v/>
      </c>
      <c r="B307" s="20" t="str" cm="1">
        <f t="array" ref="B307">IF($AE307=0,"",INDEX(MASTER!$D$24:$AD$252,$AE307,B$346))</f>
        <v/>
      </c>
      <c r="C307" s="20" t="str" cm="1">
        <f t="array" ref="C307">IF($AE307=0,"",INDEX(MASTER!$D$24:$AD$252,$AE307,C$346))</f>
        <v/>
      </c>
      <c r="D307" s="169" t="str" cm="1">
        <f t="array" ref="D307">IF($AE307=0,"",INDEX(MASTER!$D$24:$AD$252,$AE307,D$346))</f>
        <v/>
      </c>
      <c r="E307" s="20" t="str" cm="1">
        <f t="array" ref="E307">IF($AE307=0,"",INDEX(MASTER!$D$24:$AD$252,$AE307,E$346))</f>
        <v/>
      </c>
      <c r="F307" s="169" t="str" cm="1">
        <f t="array" ref="F307">IF($AE307=0,"",INDEX(MASTER!$D$24:$AD$252,$AE307,F$346))</f>
        <v/>
      </c>
      <c r="G307" s="20" t="str" cm="1">
        <f t="array" ref="G307">IF($AE307=0,"",INDEX(MASTER!$D$24:$AD$252,$AE307,G$346))</f>
        <v/>
      </c>
      <c r="H307" s="68" t="str" cm="1">
        <f t="array" ref="H307">IF($AE307=0,"",INDEX(MASTER!$D$24:$AD$252,$AE307,H$346))</f>
        <v/>
      </c>
      <c r="I307" s="20" t="str" cm="1">
        <f t="array" ref="I307">IF($AE307=0,"",INDEX(MASTER!$D$24:$AD$252,$AE307,I$346))</f>
        <v/>
      </c>
      <c r="J307" s="68" t="str" cm="1">
        <f t="array" ref="J307">IF($AE307=0,"",INDEX(MASTER!$D$24:$AD$252,$AE307,J$346))</f>
        <v/>
      </c>
      <c r="K307" s="136" t="str" cm="1">
        <f t="array" ref="K307">IF($AE307=0,"",INDEX(MASTER!$D$24:$AD$252,$AE307,K$346))</f>
        <v/>
      </c>
      <c r="L307" s="136" t="str" cm="1">
        <f t="array" ref="L307">IF($AE307=0,"",INDEX(MASTER!$D$24:$AD$252,$AE307,L$346))</f>
        <v/>
      </c>
      <c r="M307" s="136" t="str" cm="1">
        <f t="array" ref="M307">IF($AE307=0,"",INDEX(MASTER!$D$24:$AD$252,$AE307,M$346))</f>
        <v/>
      </c>
      <c r="N307" s="136" t="str" cm="1">
        <f t="array" ref="N307">IF($AE307=0,"",INDEX(MASTER!$D$24:$AD$252,$AE307,N$346))</f>
        <v/>
      </c>
      <c r="O307" s="20" t="str" cm="1">
        <f t="array" ref="O307">IF($AE307=0,"",INDEX(MASTER!$D$24:$AD$252,$AE307,O$346))</f>
        <v/>
      </c>
      <c r="P307" s="20" t="str" cm="1">
        <f t="array" ref="P307">IF($AE307=0,"",INDEX(MASTER!$D$24:$AD$252,$AE307,P$346))</f>
        <v/>
      </c>
      <c r="Q307" s="20" t="str" cm="1">
        <f t="array" ref="Q307">IF($AE307=0,"",INDEX(MASTER!$D$24:$AD$252,$AE307,Q$346))</f>
        <v/>
      </c>
      <c r="R307" s="20" t="str" cm="1">
        <f t="array" ref="R307">IF($AE307=0,"",INDEX(MASTER!$D$24:$AD$252,$AE307,R$346))</f>
        <v/>
      </c>
      <c r="S307" s="20" t="str" cm="1">
        <f t="array" ref="S307">IF($AE307=0,"",INDEX(MASTER!$D$24:$AD$252,$AE307,S$346))</f>
        <v/>
      </c>
      <c r="T307" s="20" t="str" cm="1">
        <f t="array" ref="T307">IF($AE307=0,"",INDEX(MASTER!$D$24:$AD$252,$AE307,T$346))</f>
        <v/>
      </c>
      <c r="U307" s="20" t="str" cm="1">
        <f t="array" ref="U307">IF($AE307=0,"",INDEX(MASTER!$D$24:$AD$252,$AE307,U$346))</f>
        <v/>
      </c>
      <c r="V307" s="20" t="str" cm="1">
        <f t="array" ref="V307">IF($AE307=0,"",INDEX(MASTER!$D$24:$AD$252,$AE307,V$346))</f>
        <v/>
      </c>
      <c r="W307" s="20" t="str" cm="1">
        <f t="array" ref="W307">IF($AE307=0,"",INDEX(MASTER!$D$24:$AD$252,$AE307,W$346))</f>
        <v/>
      </c>
      <c r="X307" s="20" t="str" cm="1">
        <f t="array" ref="X307">IF($AE307=0,"",INDEX(MASTER!$D$24:$AD$252,$AE307,X$346))</f>
        <v/>
      </c>
      <c r="Y307" s="20" t="str" cm="1">
        <f t="array" ref="Y307">IF($AE307=0,"",INDEX(MASTER!$D$24:$AD$252,$AE307,Y$346))</f>
        <v/>
      </c>
      <c r="Z307" s="20" t="str" cm="1">
        <f t="array" ref="Z307">IF($AE307=0,"",INDEX(MASTER!$D$24:$AD$252,$AE307,Z$346))</f>
        <v/>
      </c>
    </row>
    <row r="308" spans="1:26" ht="12.75" customHeight="1" x14ac:dyDescent="0.2">
      <c r="A308" s="20" t="str" cm="1">
        <f t="array" ref="A308">IF($AE308=0,"",INDEX(MASTER!$D$24:$AD$252,$AE308,A$346))</f>
        <v/>
      </c>
      <c r="B308" s="20" t="str" cm="1">
        <f t="array" ref="B308">IF($AE308=0,"",INDEX(MASTER!$D$24:$AD$252,$AE308,B$346))</f>
        <v/>
      </c>
      <c r="C308" s="20" t="str" cm="1">
        <f t="array" ref="C308">IF($AE308=0,"",INDEX(MASTER!$D$24:$AD$252,$AE308,C$346))</f>
        <v/>
      </c>
      <c r="D308" s="169" t="str" cm="1">
        <f t="array" ref="D308">IF($AE308=0,"",INDEX(MASTER!$D$24:$AD$252,$AE308,D$346))</f>
        <v/>
      </c>
      <c r="E308" s="20" t="str" cm="1">
        <f t="array" ref="E308">IF($AE308=0,"",INDEX(MASTER!$D$24:$AD$252,$AE308,E$346))</f>
        <v/>
      </c>
      <c r="F308" s="169" t="str" cm="1">
        <f t="array" ref="F308">IF($AE308=0,"",INDEX(MASTER!$D$24:$AD$252,$AE308,F$346))</f>
        <v/>
      </c>
      <c r="G308" s="20" t="str" cm="1">
        <f t="array" ref="G308">IF($AE308=0,"",INDEX(MASTER!$D$24:$AD$252,$AE308,G$346))</f>
        <v/>
      </c>
      <c r="H308" s="68" t="str" cm="1">
        <f t="array" ref="H308">IF($AE308=0,"",INDEX(MASTER!$D$24:$AD$252,$AE308,H$346))</f>
        <v/>
      </c>
      <c r="I308" s="20" t="str" cm="1">
        <f t="array" ref="I308">IF($AE308=0,"",INDEX(MASTER!$D$24:$AD$252,$AE308,I$346))</f>
        <v/>
      </c>
      <c r="J308" s="68" t="str" cm="1">
        <f t="array" ref="J308">IF($AE308=0,"",INDEX(MASTER!$D$24:$AD$252,$AE308,J$346))</f>
        <v/>
      </c>
      <c r="K308" s="136" t="str" cm="1">
        <f t="array" ref="K308">IF($AE308=0,"",INDEX(MASTER!$D$24:$AD$252,$AE308,K$346))</f>
        <v/>
      </c>
      <c r="L308" s="136" t="str" cm="1">
        <f t="array" ref="L308">IF($AE308=0,"",INDEX(MASTER!$D$24:$AD$252,$AE308,L$346))</f>
        <v/>
      </c>
      <c r="M308" s="136" t="str" cm="1">
        <f t="array" ref="M308">IF($AE308=0,"",INDEX(MASTER!$D$24:$AD$252,$AE308,M$346))</f>
        <v/>
      </c>
      <c r="N308" s="136" t="str" cm="1">
        <f t="array" ref="N308">IF($AE308=0,"",INDEX(MASTER!$D$24:$AD$252,$AE308,N$346))</f>
        <v/>
      </c>
      <c r="O308" s="20" t="str" cm="1">
        <f t="array" ref="O308">IF($AE308=0,"",INDEX(MASTER!$D$24:$AD$252,$AE308,O$346))</f>
        <v/>
      </c>
      <c r="P308" s="20" t="str" cm="1">
        <f t="array" ref="P308">IF($AE308=0,"",INDEX(MASTER!$D$24:$AD$252,$AE308,P$346))</f>
        <v/>
      </c>
      <c r="Q308" s="20" t="str" cm="1">
        <f t="array" ref="Q308">IF($AE308=0,"",INDEX(MASTER!$D$24:$AD$252,$AE308,Q$346))</f>
        <v/>
      </c>
      <c r="R308" s="20" t="str" cm="1">
        <f t="array" ref="R308">IF($AE308=0,"",INDEX(MASTER!$D$24:$AD$252,$AE308,R$346))</f>
        <v/>
      </c>
      <c r="S308" s="20" t="str" cm="1">
        <f t="array" ref="S308">IF($AE308=0,"",INDEX(MASTER!$D$24:$AD$252,$AE308,S$346))</f>
        <v/>
      </c>
      <c r="T308" s="20" t="str" cm="1">
        <f t="array" ref="T308">IF($AE308=0,"",INDEX(MASTER!$D$24:$AD$252,$AE308,T$346))</f>
        <v/>
      </c>
      <c r="U308" s="20" t="str" cm="1">
        <f t="array" ref="U308">IF($AE308=0,"",INDEX(MASTER!$D$24:$AD$252,$AE308,U$346))</f>
        <v/>
      </c>
      <c r="V308" s="20" t="str" cm="1">
        <f t="array" ref="V308">IF($AE308=0,"",INDEX(MASTER!$D$24:$AD$252,$AE308,V$346))</f>
        <v/>
      </c>
      <c r="W308" s="20" t="str" cm="1">
        <f t="array" ref="W308">IF($AE308=0,"",INDEX(MASTER!$D$24:$AD$252,$AE308,W$346))</f>
        <v/>
      </c>
      <c r="X308" s="20" t="str" cm="1">
        <f t="array" ref="X308">IF($AE308=0,"",INDEX(MASTER!$D$24:$AD$252,$AE308,X$346))</f>
        <v/>
      </c>
      <c r="Y308" s="20" t="str" cm="1">
        <f t="array" ref="Y308">IF($AE308=0,"",INDEX(MASTER!$D$24:$AD$252,$AE308,Y$346))</f>
        <v/>
      </c>
      <c r="Z308" s="20" t="str" cm="1">
        <f t="array" ref="Z308">IF($AE308=0,"",INDEX(MASTER!$D$24:$AD$252,$AE308,Z$346))</f>
        <v/>
      </c>
    </row>
    <row r="309" spans="1:26" ht="12.75" customHeight="1" x14ac:dyDescent="0.2">
      <c r="A309" s="20" t="str" cm="1">
        <f t="array" ref="A309">IF($AE309=0,"",INDEX(MASTER!$D$24:$AD$252,$AE309,A$346))</f>
        <v/>
      </c>
      <c r="B309" s="20" t="str" cm="1">
        <f t="array" ref="B309">IF($AE309=0,"",INDEX(MASTER!$D$24:$AD$252,$AE309,B$346))</f>
        <v/>
      </c>
      <c r="C309" s="20" t="str" cm="1">
        <f t="array" ref="C309">IF($AE309=0,"",INDEX(MASTER!$D$24:$AD$252,$AE309,C$346))</f>
        <v/>
      </c>
      <c r="D309" s="169" t="str" cm="1">
        <f t="array" ref="D309">IF($AE309=0,"",INDEX(MASTER!$D$24:$AD$252,$AE309,D$346))</f>
        <v/>
      </c>
      <c r="E309" s="20" t="str" cm="1">
        <f t="array" ref="E309">IF($AE309=0,"",INDEX(MASTER!$D$24:$AD$252,$AE309,E$346))</f>
        <v/>
      </c>
      <c r="F309" s="169" t="str" cm="1">
        <f t="array" ref="F309">IF($AE309=0,"",INDEX(MASTER!$D$24:$AD$252,$AE309,F$346))</f>
        <v/>
      </c>
      <c r="G309" s="20" t="str" cm="1">
        <f t="array" ref="G309">IF($AE309=0,"",INDEX(MASTER!$D$24:$AD$252,$AE309,G$346))</f>
        <v/>
      </c>
      <c r="H309" s="68" t="str" cm="1">
        <f t="array" ref="H309">IF($AE309=0,"",INDEX(MASTER!$D$24:$AD$252,$AE309,H$346))</f>
        <v/>
      </c>
      <c r="I309" s="20" t="str" cm="1">
        <f t="array" ref="I309">IF($AE309=0,"",INDEX(MASTER!$D$24:$AD$252,$AE309,I$346))</f>
        <v/>
      </c>
      <c r="J309" s="68" t="str" cm="1">
        <f t="array" ref="J309">IF($AE309=0,"",INDEX(MASTER!$D$24:$AD$252,$AE309,J$346))</f>
        <v/>
      </c>
      <c r="K309" s="136" t="str" cm="1">
        <f t="array" ref="K309">IF($AE309=0,"",INDEX(MASTER!$D$24:$AD$252,$AE309,K$346))</f>
        <v/>
      </c>
      <c r="L309" s="136" t="str" cm="1">
        <f t="array" ref="L309">IF($AE309=0,"",INDEX(MASTER!$D$24:$AD$252,$AE309,L$346))</f>
        <v/>
      </c>
      <c r="M309" s="136" t="str" cm="1">
        <f t="array" ref="M309">IF($AE309=0,"",INDEX(MASTER!$D$24:$AD$252,$AE309,M$346))</f>
        <v/>
      </c>
      <c r="N309" s="136" t="str" cm="1">
        <f t="array" ref="N309">IF($AE309=0,"",INDEX(MASTER!$D$24:$AD$252,$AE309,N$346))</f>
        <v/>
      </c>
      <c r="O309" s="20" t="str" cm="1">
        <f t="array" ref="O309">IF($AE309=0,"",INDEX(MASTER!$D$24:$AD$252,$AE309,O$346))</f>
        <v/>
      </c>
      <c r="P309" s="20" t="str" cm="1">
        <f t="array" ref="P309">IF($AE309=0,"",INDEX(MASTER!$D$24:$AD$252,$AE309,P$346))</f>
        <v/>
      </c>
      <c r="Q309" s="20" t="str" cm="1">
        <f t="array" ref="Q309">IF($AE309=0,"",INDEX(MASTER!$D$24:$AD$252,$AE309,Q$346))</f>
        <v/>
      </c>
      <c r="R309" s="20" t="str" cm="1">
        <f t="array" ref="R309">IF($AE309=0,"",INDEX(MASTER!$D$24:$AD$252,$AE309,R$346))</f>
        <v/>
      </c>
      <c r="S309" s="20" t="str" cm="1">
        <f t="array" ref="S309">IF($AE309=0,"",INDEX(MASTER!$D$24:$AD$252,$AE309,S$346))</f>
        <v/>
      </c>
      <c r="T309" s="20" t="str" cm="1">
        <f t="array" ref="T309">IF($AE309=0,"",INDEX(MASTER!$D$24:$AD$252,$AE309,T$346))</f>
        <v/>
      </c>
      <c r="U309" s="20" t="str" cm="1">
        <f t="array" ref="U309">IF($AE309=0,"",INDEX(MASTER!$D$24:$AD$252,$AE309,U$346))</f>
        <v/>
      </c>
      <c r="V309" s="20" t="str" cm="1">
        <f t="array" ref="V309">IF($AE309=0,"",INDEX(MASTER!$D$24:$AD$252,$AE309,V$346))</f>
        <v/>
      </c>
      <c r="W309" s="20" t="str" cm="1">
        <f t="array" ref="W309">IF($AE309=0,"",INDEX(MASTER!$D$24:$AD$252,$AE309,W$346))</f>
        <v/>
      </c>
      <c r="X309" s="20" t="str" cm="1">
        <f t="array" ref="X309">IF($AE309=0,"",INDEX(MASTER!$D$24:$AD$252,$AE309,X$346))</f>
        <v/>
      </c>
      <c r="Y309" s="20" t="str" cm="1">
        <f t="array" ref="Y309">IF($AE309=0,"",INDEX(MASTER!$D$24:$AD$252,$AE309,Y$346))</f>
        <v/>
      </c>
      <c r="Z309" s="20" t="str" cm="1">
        <f t="array" ref="Z309">IF($AE309=0,"",INDEX(MASTER!$D$24:$AD$252,$AE309,Z$346))</f>
        <v/>
      </c>
    </row>
    <row r="310" spans="1:26" ht="12.75" customHeight="1" x14ac:dyDescent="0.2">
      <c r="A310" s="20" t="str" cm="1">
        <f t="array" ref="A310">IF($AE310=0,"",INDEX(MASTER!$D$24:$AD$252,$AE310,A$346))</f>
        <v/>
      </c>
      <c r="B310" s="20" t="str" cm="1">
        <f t="array" ref="B310">IF($AE310=0,"",INDEX(MASTER!$D$24:$AD$252,$AE310,B$346))</f>
        <v/>
      </c>
      <c r="C310" s="20" t="str" cm="1">
        <f t="array" ref="C310">IF($AE310=0,"",INDEX(MASTER!$D$24:$AD$252,$AE310,C$346))</f>
        <v/>
      </c>
      <c r="D310" s="169" t="str" cm="1">
        <f t="array" ref="D310">IF($AE310=0,"",INDEX(MASTER!$D$24:$AD$252,$AE310,D$346))</f>
        <v/>
      </c>
      <c r="E310" s="20" t="str" cm="1">
        <f t="array" ref="E310">IF($AE310=0,"",INDEX(MASTER!$D$24:$AD$252,$AE310,E$346))</f>
        <v/>
      </c>
      <c r="F310" s="169" t="str" cm="1">
        <f t="array" ref="F310">IF($AE310=0,"",INDEX(MASTER!$D$24:$AD$252,$AE310,F$346))</f>
        <v/>
      </c>
      <c r="G310" s="20" t="str" cm="1">
        <f t="array" ref="G310">IF($AE310=0,"",INDEX(MASTER!$D$24:$AD$252,$AE310,G$346))</f>
        <v/>
      </c>
      <c r="H310" s="68" t="str" cm="1">
        <f t="array" ref="H310">IF($AE310=0,"",INDEX(MASTER!$D$24:$AD$252,$AE310,H$346))</f>
        <v/>
      </c>
      <c r="I310" s="20" t="str" cm="1">
        <f t="array" ref="I310">IF($AE310=0,"",INDEX(MASTER!$D$24:$AD$252,$AE310,I$346))</f>
        <v/>
      </c>
      <c r="J310" s="68" t="str" cm="1">
        <f t="array" ref="J310">IF($AE310=0,"",INDEX(MASTER!$D$24:$AD$252,$AE310,J$346))</f>
        <v/>
      </c>
      <c r="K310" s="136" t="str" cm="1">
        <f t="array" ref="K310">IF($AE310=0,"",INDEX(MASTER!$D$24:$AD$252,$AE310,K$346))</f>
        <v/>
      </c>
      <c r="L310" s="136" t="str" cm="1">
        <f t="array" ref="L310">IF($AE310=0,"",INDEX(MASTER!$D$24:$AD$252,$AE310,L$346))</f>
        <v/>
      </c>
      <c r="M310" s="136" t="str" cm="1">
        <f t="array" ref="M310">IF($AE310=0,"",INDEX(MASTER!$D$24:$AD$252,$AE310,M$346))</f>
        <v/>
      </c>
      <c r="N310" s="136" t="str" cm="1">
        <f t="array" ref="N310">IF($AE310=0,"",INDEX(MASTER!$D$24:$AD$252,$AE310,N$346))</f>
        <v/>
      </c>
      <c r="O310" s="20" t="str" cm="1">
        <f t="array" ref="O310">IF($AE310=0,"",INDEX(MASTER!$D$24:$AD$252,$AE310,O$346))</f>
        <v/>
      </c>
      <c r="P310" s="20" t="str" cm="1">
        <f t="array" ref="P310">IF($AE310=0,"",INDEX(MASTER!$D$24:$AD$252,$AE310,P$346))</f>
        <v/>
      </c>
      <c r="Q310" s="20" t="str" cm="1">
        <f t="array" ref="Q310">IF($AE310=0,"",INDEX(MASTER!$D$24:$AD$252,$AE310,Q$346))</f>
        <v/>
      </c>
      <c r="R310" s="20" t="str" cm="1">
        <f t="array" ref="R310">IF($AE310=0,"",INDEX(MASTER!$D$24:$AD$252,$AE310,R$346))</f>
        <v/>
      </c>
      <c r="S310" s="20" t="str" cm="1">
        <f t="array" ref="S310">IF($AE310=0,"",INDEX(MASTER!$D$24:$AD$252,$AE310,S$346))</f>
        <v/>
      </c>
      <c r="T310" s="20" t="str" cm="1">
        <f t="array" ref="T310">IF($AE310=0,"",INDEX(MASTER!$D$24:$AD$252,$AE310,T$346))</f>
        <v/>
      </c>
      <c r="U310" s="20" t="str" cm="1">
        <f t="array" ref="U310">IF($AE310=0,"",INDEX(MASTER!$D$24:$AD$252,$AE310,U$346))</f>
        <v/>
      </c>
      <c r="V310" s="20" t="str" cm="1">
        <f t="array" ref="V310">IF($AE310=0,"",INDEX(MASTER!$D$24:$AD$252,$AE310,V$346))</f>
        <v/>
      </c>
      <c r="W310" s="20" t="str" cm="1">
        <f t="array" ref="W310">IF($AE310=0,"",INDEX(MASTER!$D$24:$AD$252,$AE310,W$346))</f>
        <v/>
      </c>
      <c r="X310" s="20" t="str" cm="1">
        <f t="array" ref="X310">IF($AE310=0,"",INDEX(MASTER!$D$24:$AD$252,$AE310,X$346))</f>
        <v/>
      </c>
      <c r="Y310" s="20" t="str" cm="1">
        <f t="array" ref="Y310">IF($AE310=0,"",INDEX(MASTER!$D$24:$AD$252,$AE310,Y$346))</f>
        <v/>
      </c>
      <c r="Z310" s="20" t="str" cm="1">
        <f t="array" ref="Z310">IF($AE310=0,"",INDEX(MASTER!$D$24:$AD$252,$AE310,Z$346))</f>
        <v/>
      </c>
    </row>
    <row r="311" spans="1:26" ht="12.75" customHeight="1" x14ac:dyDescent="0.2">
      <c r="A311" s="20" t="str" cm="1">
        <f t="array" ref="A311">IF($AE311=0,"",INDEX(MASTER!$D$24:$AD$252,$AE311,A$346))</f>
        <v/>
      </c>
      <c r="B311" s="20" t="str" cm="1">
        <f t="array" ref="B311">IF($AE311=0,"",INDEX(MASTER!$D$24:$AD$252,$AE311,B$346))</f>
        <v/>
      </c>
      <c r="C311" s="20" t="str" cm="1">
        <f t="array" ref="C311">IF($AE311=0,"",INDEX(MASTER!$D$24:$AD$252,$AE311,C$346))</f>
        <v/>
      </c>
      <c r="D311" s="169" t="str" cm="1">
        <f t="array" ref="D311">IF($AE311=0,"",INDEX(MASTER!$D$24:$AD$252,$AE311,D$346))</f>
        <v/>
      </c>
      <c r="E311" s="20" t="str" cm="1">
        <f t="array" ref="E311">IF($AE311=0,"",INDEX(MASTER!$D$24:$AD$252,$AE311,E$346))</f>
        <v/>
      </c>
      <c r="F311" s="169" t="str" cm="1">
        <f t="array" ref="F311">IF($AE311=0,"",INDEX(MASTER!$D$24:$AD$252,$AE311,F$346))</f>
        <v/>
      </c>
      <c r="G311" s="20" t="str" cm="1">
        <f t="array" ref="G311">IF($AE311=0,"",INDEX(MASTER!$D$24:$AD$252,$AE311,G$346))</f>
        <v/>
      </c>
      <c r="H311" s="68" t="str" cm="1">
        <f t="array" ref="H311">IF($AE311=0,"",INDEX(MASTER!$D$24:$AD$252,$AE311,H$346))</f>
        <v/>
      </c>
      <c r="I311" s="20" t="str" cm="1">
        <f t="array" ref="I311">IF($AE311=0,"",INDEX(MASTER!$D$24:$AD$252,$AE311,I$346))</f>
        <v/>
      </c>
      <c r="J311" s="68" t="str" cm="1">
        <f t="array" ref="J311">IF($AE311=0,"",INDEX(MASTER!$D$24:$AD$252,$AE311,J$346))</f>
        <v/>
      </c>
      <c r="K311" s="136" t="str" cm="1">
        <f t="array" ref="K311">IF($AE311=0,"",INDEX(MASTER!$D$24:$AD$252,$AE311,K$346))</f>
        <v/>
      </c>
      <c r="L311" s="136" t="str" cm="1">
        <f t="array" ref="L311">IF($AE311=0,"",INDEX(MASTER!$D$24:$AD$252,$AE311,L$346))</f>
        <v/>
      </c>
      <c r="M311" s="136" t="str" cm="1">
        <f t="array" ref="M311">IF($AE311=0,"",INDEX(MASTER!$D$24:$AD$252,$AE311,M$346))</f>
        <v/>
      </c>
      <c r="N311" s="136" t="str" cm="1">
        <f t="array" ref="N311">IF($AE311=0,"",INDEX(MASTER!$D$24:$AD$252,$AE311,N$346))</f>
        <v/>
      </c>
      <c r="O311" s="20" t="str" cm="1">
        <f t="array" ref="O311">IF($AE311=0,"",INDEX(MASTER!$D$24:$AD$252,$AE311,O$346))</f>
        <v/>
      </c>
      <c r="P311" s="20" t="str" cm="1">
        <f t="array" ref="P311">IF($AE311=0,"",INDEX(MASTER!$D$24:$AD$252,$AE311,P$346))</f>
        <v/>
      </c>
      <c r="Q311" s="20" t="str" cm="1">
        <f t="array" ref="Q311">IF($AE311=0,"",INDEX(MASTER!$D$24:$AD$252,$AE311,Q$346))</f>
        <v/>
      </c>
      <c r="R311" s="20" t="str" cm="1">
        <f t="array" ref="R311">IF($AE311=0,"",INDEX(MASTER!$D$24:$AD$252,$AE311,R$346))</f>
        <v/>
      </c>
      <c r="S311" s="20" t="str" cm="1">
        <f t="array" ref="S311">IF($AE311=0,"",INDEX(MASTER!$D$24:$AD$252,$AE311,S$346))</f>
        <v/>
      </c>
      <c r="T311" s="20" t="str" cm="1">
        <f t="array" ref="T311">IF($AE311=0,"",INDEX(MASTER!$D$24:$AD$252,$AE311,T$346))</f>
        <v/>
      </c>
      <c r="U311" s="20" t="str" cm="1">
        <f t="array" ref="U311">IF($AE311=0,"",INDEX(MASTER!$D$24:$AD$252,$AE311,U$346))</f>
        <v/>
      </c>
      <c r="V311" s="20" t="str" cm="1">
        <f t="array" ref="V311">IF($AE311=0,"",INDEX(MASTER!$D$24:$AD$252,$AE311,V$346))</f>
        <v/>
      </c>
      <c r="W311" s="20" t="str" cm="1">
        <f t="array" ref="W311">IF($AE311=0,"",INDEX(MASTER!$D$24:$AD$252,$AE311,W$346))</f>
        <v/>
      </c>
      <c r="X311" s="20" t="str" cm="1">
        <f t="array" ref="X311">IF($AE311=0,"",INDEX(MASTER!$D$24:$AD$252,$AE311,X$346))</f>
        <v/>
      </c>
      <c r="Y311" s="20" t="str" cm="1">
        <f t="array" ref="Y311">IF($AE311=0,"",INDEX(MASTER!$D$24:$AD$252,$AE311,Y$346))</f>
        <v/>
      </c>
      <c r="Z311" s="20" t="str" cm="1">
        <f t="array" ref="Z311">IF($AE311=0,"",INDEX(MASTER!$D$24:$AD$252,$AE311,Z$346))</f>
        <v/>
      </c>
    </row>
    <row r="312" spans="1:26" ht="12.75" customHeight="1" x14ac:dyDescent="0.2">
      <c r="A312" s="20" t="str" cm="1">
        <f t="array" ref="A312">IF($AE312=0,"",INDEX(MASTER!$D$24:$AD$252,$AE312,A$346))</f>
        <v/>
      </c>
      <c r="B312" s="20" t="str" cm="1">
        <f t="array" ref="B312">IF($AE312=0,"",INDEX(MASTER!$D$24:$AD$252,$AE312,B$346))</f>
        <v/>
      </c>
      <c r="C312" s="20" t="str" cm="1">
        <f t="array" ref="C312">IF($AE312=0,"",INDEX(MASTER!$D$24:$AD$252,$AE312,C$346))</f>
        <v/>
      </c>
      <c r="D312" s="169" t="str" cm="1">
        <f t="array" ref="D312">IF($AE312=0,"",INDEX(MASTER!$D$24:$AD$252,$AE312,D$346))</f>
        <v/>
      </c>
      <c r="E312" s="20" t="str" cm="1">
        <f t="array" ref="E312">IF($AE312=0,"",INDEX(MASTER!$D$24:$AD$252,$AE312,E$346))</f>
        <v/>
      </c>
      <c r="F312" s="169" t="str" cm="1">
        <f t="array" ref="F312">IF($AE312=0,"",INDEX(MASTER!$D$24:$AD$252,$AE312,F$346))</f>
        <v/>
      </c>
      <c r="G312" s="20" t="str" cm="1">
        <f t="array" ref="G312">IF($AE312=0,"",INDEX(MASTER!$D$24:$AD$252,$AE312,G$346))</f>
        <v/>
      </c>
      <c r="H312" s="68" t="str" cm="1">
        <f t="array" ref="H312">IF($AE312=0,"",INDEX(MASTER!$D$24:$AD$252,$AE312,H$346))</f>
        <v/>
      </c>
      <c r="I312" s="20" t="str" cm="1">
        <f t="array" ref="I312">IF($AE312=0,"",INDEX(MASTER!$D$24:$AD$252,$AE312,I$346))</f>
        <v/>
      </c>
      <c r="J312" s="68" t="str" cm="1">
        <f t="array" ref="J312">IF($AE312=0,"",INDEX(MASTER!$D$24:$AD$252,$AE312,J$346))</f>
        <v/>
      </c>
      <c r="K312" s="136" t="str" cm="1">
        <f t="array" ref="K312">IF($AE312=0,"",INDEX(MASTER!$D$24:$AD$252,$AE312,K$346))</f>
        <v/>
      </c>
      <c r="L312" s="136" t="str" cm="1">
        <f t="array" ref="L312">IF($AE312=0,"",INDEX(MASTER!$D$24:$AD$252,$AE312,L$346))</f>
        <v/>
      </c>
      <c r="M312" s="136" t="str" cm="1">
        <f t="array" ref="M312">IF($AE312=0,"",INDEX(MASTER!$D$24:$AD$252,$AE312,M$346))</f>
        <v/>
      </c>
      <c r="N312" s="136" t="str" cm="1">
        <f t="array" ref="N312">IF($AE312=0,"",INDEX(MASTER!$D$24:$AD$252,$AE312,N$346))</f>
        <v/>
      </c>
      <c r="O312" s="20" t="str" cm="1">
        <f t="array" ref="O312">IF($AE312=0,"",INDEX(MASTER!$D$24:$AD$252,$AE312,O$346))</f>
        <v/>
      </c>
      <c r="P312" s="20" t="str" cm="1">
        <f t="array" ref="P312">IF($AE312=0,"",INDEX(MASTER!$D$24:$AD$252,$AE312,P$346))</f>
        <v/>
      </c>
      <c r="Q312" s="20" t="str" cm="1">
        <f t="array" ref="Q312">IF($AE312=0,"",INDEX(MASTER!$D$24:$AD$252,$AE312,Q$346))</f>
        <v/>
      </c>
      <c r="R312" s="20" t="str" cm="1">
        <f t="array" ref="R312">IF($AE312=0,"",INDEX(MASTER!$D$24:$AD$252,$AE312,R$346))</f>
        <v/>
      </c>
      <c r="S312" s="20" t="str" cm="1">
        <f t="array" ref="S312">IF($AE312=0,"",INDEX(MASTER!$D$24:$AD$252,$AE312,S$346))</f>
        <v/>
      </c>
      <c r="T312" s="20" t="str" cm="1">
        <f t="array" ref="T312">IF($AE312=0,"",INDEX(MASTER!$D$24:$AD$252,$AE312,T$346))</f>
        <v/>
      </c>
      <c r="U312" s="20" t="str" cm="1">
        <f t="array" ref="U312">IF($AE312=0,"",INDEX(MASTER!$D$24:$AD$252,$AE312,U$346))</f>
        <v/>
      </c>
      <c r="V312" s="20" t="str" cm="1">
        <f t="array" ref="V312">IF($AE312=0,"",INDEX(MASTER!$D$24:$AD$252,$AE312,V$346))</f>
        <v/>
      </c>
      <c r="W312" s="20" t="str" cm="1">
        <f t="array" ref="W312">IF($AE312=0,"",INDEX(MASTER!$D$24:$AD$252,$AE312,W$346))</f>
        <v/>
      </c>
      <c r="X312" s="20" t="str" cm="1">
        <f t="array" ref="X312">IF($AE312=0,"",INDEX(MASTER!$D$24:$AD$252,$AE312,X$346))</f>
        <v/>
      </c>
      <c r="Y312" s="20" t="str" cm="1">
        <f t="array" ref="Y312">IF($AE312=0,"",INDEX(MASTER!$D$24:$AD$252,$AE312,Y$346))</f>
        <v/>
      </c>
      <c r="Z312" s="20" t="str" cm="1">
        <f t="array" ref="Z312">IF($AE312=0,"",INDEX(MASTER!$D$24:$AD$252,$AE312,Z$346))</f>
        <v/>
      </c>
    </row>
    <row r="313" spans="1:26" ht="12.75" customHeight="1" x14ac:dyDescent="0.2">
      <c r="A313" s="20" t="str" cm="1">
        <f t="array" ref="A313">IF($AE313=0,"",INDEX(MASTER!$D$24:$AD$252,$AE313,A$346))</f>
        <v/>
      </c>
      <c r="B313" s="20" t="str" cm="1">
        <f t="array" ref="B313">IF($AE313=0,"",INDEX(MASTER!$D$24:$AD$252,$AE313,B$346))</f>
        <v/>
      </c>
      <c r="C313" s="20" t="str" cm="1">
        <f t="array" ref="C313">IF($AE313=0,"",INDEX(MASTER!$D$24:$AD$252,$AE313,C$346))</f>
        <v/>
      </c>
      <c r="D313" s="169" t="str" cm="1">
        <f t="array" ref="D313">IF($AE313=0,"",INDEX(MASTER!$D$24:$AD$252,$AE313,D$346))</f>
        <v/>
      </c>
      <c r="E313" s="20" t="str" cm="1">
        <f t="array" ref="E313">IF($AE313=0,"",INDEX(MASTER!$D$24:$AD$252,$AE313,E$346))</f>
        <v/>
      </c>
      <c r="F313" s="169" t="str" cm="1">
        <f t="array" ref="F313">IF($AE313=0,"",INDEX(MASTER!$D$24:$AD$252,$AE313,F$346))</f>
        <v/>
      </c>
      <c r="G313" s="20" t="str" cm="1">
        <f t="array" ref="G313">IF($AE313=0,"",INDEX(MASTER!$D$24:$AD$252,$AE313,G$346))</f>
        <v/>
      </c>
      <c r="H313" s="68" t="str" cm="1">
        <f t="array" ref="H313">IF($AE313=0,"",INDEX(MASTER!$D$24:$AD$252,$AE313,H$346))</f>
        <v/>
      </c>
      <c r="I313" s="20" t="str" cm="1">
        <f t="array" ref="I313">IF($AE313=0,"",INDEX(MASTER!$D$24:$AD$252,$AE313,I$346))</f>
        <v/>
      </c>
      <c r="J313" s="68" t="str" cm="1">
        <f t="array" ref="J313">IF($AE313=0,"",INDEX(MASTER!$D$24:$AD$252,$AE313,J$346))</f>
        <v/>
      </c>
      <c r="K313" s="136" t="str" cm="1">
        <f t="array" ref="K313">IF($AE313=0,"",INDEX(MASTER!$D$24:$AD$252,$AE313,K$346))</f>
        <v/>
      </c>
      <c r="L313" s="136" t="str" cm="1">
        <f t="array" ref="L313">IF($AE313=0,"",INDEX(MASTER!$D$24:$AD$252,$AE313,L$346))</f>
        <v/>
      </c>
      <c r="M313" s="136" t="str" cm="1">
        <f t="array" ref="M313">IF($AE313=0,"",INDEX(MASTER!$D$24:$AD$252,$AE313,M$346))</f>
        <v/>
      </c>
      <c r="N313" s="136" t="str" cm="1">
        <f t="array" ref="N313">IF($AE313=0,"",INDEX(MASTER!$D$24:$AD$252,$AE313,N$346))</f>
        <v/>
      </c>
      <c r="O313" s="20" t="str" cm="1">
        <f t="array" ref="O313">IF($AE313=0,"",INDEX(MASTER!$D$24:$AD$252,$AE313,O$346))</f>
        <v/>
      </c>
      <c r="P313" s="20" t="str" cm="1">
        <f t="array" ref="P313">IF($AE313=0,"",INDEX(MASTER!$D$24:$AD$252,$AE313,P$346))</f>
        <v/>
      </c>
      <c r="Q313" s="20" t="str" cm="1">
        <f t="array" ref="Q313">IF($AE313=0,"",INDEX(MASTER!$D$24:$AD$252,$AE313,Q$346))</f>
        <v/>
      </c>
      <c r="R313" s="20" t="str" cm="1">
        <f t="array" ref="R313">IF($AE313=0,"",INDEX(MASTER!$D$24:$AD$252,$AE313,R$346))</f>
        <v/>
      </c>
      <c r="S313" s="20" t="str" cm="1">
        <f t="array" ref="S313">IF($AE313=0,"",INDEX(MASTER!$D$24:$AD$252,$AE313,S$346))</f>
        <v/>
      </c>
      <c r="T313" s="20" t="str" cm="1">
        <f t="array" ref="T313">IF($AE313=0,"",INDEX(MASTER!$D$24:$AD$252,$AE313,T$346))</f>
        <v/>
      </c>
      <c r="U313" s="20" t="str" cm="1">
        <f t="array" ref="U313">IF($AE313=0,"",INDEX(MASTER!$D$24:$AD$252,$AE313,U$346))</f>
        <v/>
      </c>
      <c r="V313" s="20" t="str" cm="1">
        <f t="array" ref="V313">IF($AE313=0,"",INDEX(MASTER!$D$24:$AD$252,$AE313,V$346))</f>
        <v/>
      </c>
      <c r="W313" s="20" t="str" cm="1">
        <f t="array" ref="W313">IF($AE313=0,"",INDEX(MASTER!$D$24:$AD$252,$AE313,W$346))</f>
        <v/>
      </c>
      <c r="X313" s="20" t="str" cm="1">
        <f t="array" ref="X313">IF($AE313=0,"",INDEX(MASTER!$D$24:$AD$252,$AE313,X$346))</f>
        <v/>
      </c>
      <c r="Y313" s="20" t="str" cm="1">
        <f t="array" ref="Y313">IF($AE313=0,"",INDEX(MASTER!$D$24:$AD$252,$AE313,Y$346))</f>
        <v/>
      </c>
      <c r="Z313" s="20" t="str" cm="1">
        <f t="array" ref="Z313">IF($AE313=0,"",INDEX(MASTER!$D$24:$AD$252,$AE313,Z$346))</f>
        <v/>
      </c>
    </row>
    <row r="314" spans="1:26" ht="12.75" customHeight="1" x14ac:dyDescent="0.2">
      <c r="A314" s="20" t="str" cm="1">
        <f t="array" ref="A314">IF($AE314=0,"",INDEX(MASTER!$D$24:$AD$252,$AE314,A$346))</f>
        <v/>
      </c>
      <c r="B314" s="20" t="str" cm="1">
        <f t="array" ref="B314">IF($AE314=0,"",INDEX(MASTER!$D$24:$AD$252,$AE314,B$346))</f>
        <v/>
      </c>
      <c r="C314" s="20" t="str" cm="1">
        <f t="array" ref="C314">IF($AE314=0,"",INDEX(MASTER!$D$24:$AD$252,$AE314,C$346))</f>
        <v/>
      </c>
      <c r="D314" s="169" t="str" cm="1">
        <f t="array" ref="D314">IF($AE314=0,"",INDEX(MASTER!$D$24:$AD$252,$AE314,D$346))</f>
        <v/>
      </c>
      <c r="E314" s="20" t="str" cm="1">
        <f t="array" ref="E314">IF($AE314=0,"",INDEX(MASTER!$D$24:$AD$252,$AE314,E$346))</f>
        <v/>
      </c>
      <c r="F314" s="169" t="str" cm="1">
        <f t="array" ref="F314">IF($AE314=0,"",INDEX(MASTER!$D$24:$AD$252,$AE314,F$346))</f>
        <v/>
      </c>
      <c r="G314" s="20" t="str" cm="1">
        <f t="array" ref="G314">IF($AE314=0,"",INDEX(MASTER!$D$24:$AD$252,$AE314,G$346))</f>
        <v/>
      </c>
      <c r="H314" s="68" t="str" cm="1">
        <f t="array" ref="H314">IF($AE314=0,"",INDEX(MASTER!$D$24:$AD$252,$AE314,H$346))</f>
        <v/>
      </c>
      <c r="I314" s="20" t="str" cm="1">
        <f t="array" ref="I314">IF($AE314=0,"",INDEX(MASTER!$D$24:$AD$252,$AE314,I$346))</f>
        <v/>
      </c>
      <c r="J314" s="68" t="str" cm="1">
        <f t="array" ref="J314">IF($AE314=0,"",INDEX(MASTER!$D$24:$AD$252,$AE314,J$346))</f>
        <v/>
      </c>
      <c r="K314" s="136" t="str" cm="1">
        <f t="array" ref="K314">IF($AE314=0,"",INDEX(MASTER!$D$24:$AD$252,$AE314,K$346))</f>
        <v/>
      </c>
      <c r="L314" s="136" t="str" cm="1">
        <f t="array" ref="L314">IF($AE314=0,"",INDEX(MASTER!$D$24:$AD$252,$AE314,L$346))</f>
        <v/>
      </c>
      <c r="M314" s="136" t="str" cm="1">
        <f t="array" ref="M314">IF($AE314=0,"",INDEX(MASTER!$D$24:$AD$252,$AE314,M$346))</f>
        <v/>
      </c>
      <c r="N314" s="136" t="str" cm="1">
        <f t="array" ref="N314">IF($AE314=0,"",INDEX(MASTER!$D$24:$AD$252,$AE314,N$346))</f>
        <v/>
      </c>
      <c r="O314" s="20" t="str" cm="1">
        <f t="array" ref="O314">IF($AE314=0,"",INDEX(MASTER!$D$24:$AD$252,$AE314,O$346))</f>
        <v/>
      </c>
      <c r="P314" s="20" t="str" cm="1">
        <f t="array" ref="P314">IF($AE314=0,"",INDEX(MASTER!$D$24:$AD$252,$AE314,P$346))</f>
        <v/>
      </c>
      <c r="Q314" s="20" t="str" cm="1">
        <f t="array" ref="Q314">IF($AE314=0,"",INDEX(MASTER!$D$24:$AD$252,$AE314,Q$346))</f>
        <v/>
      </c>
      <c r="R314" s="20" t="str" cm="1">
        <f t="array" ref="R314">IF($AE314=0,"",INDEX(MASTER!$D$24:$AD$252,$AE314,R$346))</f>
        <v/>
      </c>
      <c r="S314" s="20" t="str" cm="1">
        <f t="array" ref="S314">IF($AE314=0,"",INDEX(MASTER!$D$24:$AD$252,$AE314,S$346))</f>
        <v/>
      </c>
      <c r="T314" s="20" t="str" cm="1">
        <f t="array" ref="T314">IF($AE314=0,"",INDEX(MASTER!$D$24:$AD$252,$AE314,T$346))</f>
        <v/>
      </c>
      <c r="U314" s="20" t="str" cm="1">
        <f t="array" ref="U314">IF($AE314=0,"",INDEX(MASTER!$D$24:$AD$252,$AE314,U$346))</f>
        <v/>
      </c>
      <c r="V314" s="20" t="str" cm="1">
        <f t="array" ref="V314">IF($AE314=0,"",INDEX(MASTER!$D$24:$AD$252,$AE314,V$346))</f>
        <v/>
      </c>
      <c r="W314" s="20" t="str" cm="1">
        <f t="array" ref="W314">IF($AE314=0,"",INDEX(MASTER!$D$24:$AD$252,$AE314,W$346))</f>
        <v/>
      </c>
      <c r="X314" s="20" t="str" cm="1">
        <f t="array" ref="X314">IF($AE314=0,"",INDEX(MASTER!$D$24:$AD$252,$AE314,X$346))</f>
        <v/>
      </c>
      <c r="Y314" s="20" t="str" cm="1">
        <f t="array" ref="Y314">IF($AE314=0,"",INDEX(MASTER!$D$24:$AD$252,$AE314,Y$346))</f>
        <v/>
      </c>
      <c r="Z314" s="20" t="str" cm="1">
        <f t="array" ref="Z314">IF($AE314=0,"",INDEX(MASTER!$D$24:$AD$252,$AE314,Z$346))</f>
        <v/>
      </c>
    </row>
    <row r="315" spans="1:26" ht="12.75" customHeight="1" x14ac:dyDescent="0.2">
      <c r="A315" s="20" t="str" cm="1">
        <f t="array" ref="A315">IF($AE315=0,"",INDEX(MASTER!$D$24:$AD$252,$AE315,A$346))</f>
        <v/>
      </c>
      <c r="B315" s="20" t="str" cm="1">
        <f t="array" ref="B315">IF($AE315=0,"",INDEX(MASTER!$D$24:$AD$252,$AE315,B$346))</f>
        <v/>
      </c>
      <c r="C315" s="20" t="str" cm="1">
        <f t="array" ref="C315">IF($AE315=0,"",INDEX(MASTER!$D$24:$AD$252,$AE315,C$346))</f>
        <v/>
      </c>
      <c r="D315" s="169" t="str" cm="1">
        <f t="array" ref="D315">IF($AE315=0,"",INDEX(MASTER!$D$24:$AD$252,$AE315,D$346))</f>
        <v/>
      </c>
      <c r="E315" s="20" t="str" cm="1">
        <f t="array" ref="E315">IF($AE315=0,"",INDEX(MASTER!$D$24:$AD$252,$AE315,E$346))</f>
        <v/>
      </c>
      <c r="F315" s="169" t="str" cm="1">
        <f t="array" ref="F315">IF($AE315=0,"",INDEX(MASTER!$D$24:$AD$252,$AE315,F$346))</f>
        <v/>
      </c>
      <c r="G315" s="20" t="str" cm="1">
        <f t="array" ref="G315">IF($AE315=0,"",INDEX(MASTER!$D$24:$AD$252,$AE315,G$346))</f>
        <v/>
      </c>
      <c r="H315" s="68" t="str" cm="1">
        <f t="array" ref="H315">IF($AE315=0,"",INDEX(MASTER!$D$24:$AD$252,$AE315,H$346))</f>
        <v/>
      </c>
      <c r="I315" s="20" t="str" cm="1">
        <f t="array" ref="I315">IF($AE315=0,"",INDEX(MASTER!$D$24:$AD$252,$AE315,I$346))</f>
        <v/>
      </c>
      <c r="J315" s="68" t="str" cm="1">
        <f t="array" ref="J315">IF($AE315=0,"",INDEX(MASTER!$D$24:$AD$252,$AE315,J$346))</f>
        <v/>
      </c>
      <c r="K315" s="136" t="str" cm="1">
        <f t="array" ref="K315">IF($AE315=0,"",INDEX(MASTER!$D$24:$AD$252,$AE315,K$346))</f>
        <v/>
      </c>
      <c r="L315" s="136" t="str" cm="1">
        <f t="array" ref="L315">IF($AE315=0,"",INDEX(MASTER!$D$24:$AD$252,$AE315,L$346))</f>
        <v/>
      </c>
      <c r="M315" s="136" t="str" cm="1">
        <f t="array" ref="M315">IF($AE315=0,"",INDEX(MASTER!$D$24:$AD$252,$AE315,M$346))</f>
        <v/>
      </c>
      <c r="N315" s="136" t="str" cm="1">
        <f t="array" ref="N315">IF($AE315=0,"",INDEX(MASTER!$D$24:$AD$252,$AE315,N$346))</f>
        <v/>
      </c>
      <c r="O315" s="20" t="str" cm="1">
        <f t="array" ref="O315">IF($AE315=0,"",INDEX(MASTER!$D$24:$AD$252,$AE315,O$346))</f>
        <v/>
      </c>
      <c r="P315" s="20" t="str" cm="1">
        <f t="array" ref="P315">IF($AE315=0,"",INDEX(MASTER!$D$24:$AD$252,$AE315,P$346))</f>
        <v/>
      </c>
      <c r="Q315" s="20" t="str" cm="1">
        <f t="array" ref="Q315">IF($AE315=0,"",INDEX(MASTER!$D$24:$AD$252,$AE315,Q$346))</f>
        <v/>
      </c>
      <c r="R315" s="20" t="str" cm="1">
        <f t="array" ref="R315">IF($AE315=0,"",INDEX(MASTER!$D$24:$AD$252,$AE315,R$346))</f>
        <v/>
      </c>
      <c r="S315" s="20" t="str" cm="1">
        <f t="array" ref="S315">IF($AE315=0,"",INDEX(MASTER!$D$24:$AD$252,$AE315,S$346))</f>
        <v/>
      </c>
      <c r="T315" s="20" t="str" cm="1">
        <f t="array" ref="T315">IF($AE315=0,"",INDEX(MASTER!$D$24:$AD$252,$AE315,T$346))</f>
        <v/>
      </c>
      <c r="U315" s="20" t="str" cm="1">
        <f t="array" ref="U315">IF($AE315=0,"",INDEX(MASTER!$D$24:$AD$252,$AE315,U$346))</f>
        <v/>
      </c>
      <c r="V315" s="20" t="str" cm="1">
        <f t="array" ref="V315">IF($AE315=0,"",INDEX(MASTER!$D$24:$AD$252,$AE315,V$346))</f>
        <v/>
      </c>
      <c r="W315" s="20" t="str" cm="1">
        <f t="array" ref="W315">IF($AE315=0,"",INDEX(MASTER!$D$24:$AD$252,$AE315,W$346))</f>
        <v/>
      </c>
      <c r="X315" s="20" t="str" cm="1">
        <f t="array" ref="X315">IF($AE315=0,"",INDEX(MASTER!$D$24:$AD$252,$AE315,X$346))</f>
        <v/>
      </c>
      <c r="Y315" s="20" t="str" cm="1">
        <f t="array" ref="Y315">IF($AE315=0,"",INDEX(MASTER!$D$24:$AD$252,$AE315,Y$346))</f>
        <v/>
      </c>
      <c r="Z315" s="20" t="str" cm="1">
        <f t="array" ref="Z315">IF($AE315=0,"",INDEX(MASTER!$D$24:$AD$252,$AE315,Z$346))</f>
        <v/>
      </c>
    </row>
    <row r="316" spans="1:26" ht="12.75" customHeight="1" x14ac:dyDescent="0.2">
      <c r="A316" s="20" t="str" cm="1">
        <f t="array" ref="A316">IF($AE316=0,"",INDEX(MASTER!$D$24:$AD$252,$AE316,A$346))</f>
        <v/>
      </c>
      <c r="B316" s="20" t="str" cm="1">
        <f t="array" ref="B316">IF($AE316=0,"",INDEX(MASTER!$D$24:$AD$252,$AE316,B$346))</f>
        <v/>
      </c>
      <c r="C316" s="20" t="str" cm="1">
        <f t="array" ref="C316">IF($AE316=0,"",INDEX(MASTER!$D$24:$AD$252,$AE316,C$346))</f>
        <v/>
      </c>
      <c r="D316" s="169" t="str" cm="1">
        <f t="array" ref="D316">IF($AE316=0,"",INDEX(MASTER!$D$24:$AD$252,$AE316,D$346))</f>
        <v/>
      </c>
      <c r="E316" s="20" t="str" cm="1">
        <f t="array" ref="E316">IF($AE316=0,"",INDEX(MASTER!$D$24:$AD$252,$AE316,E$346))</f>
        <v/>
      </c>
      <c r="F316" s="169" t="str" cm="1">
        <f t="array" ref="F316">IF($AE316=0,"",INDEX(MASTER!$D$24:$AD$252,$AE316,F$346))</f>
        <v/>
      </c>
      <c r="G316" s="20" t="str" cm="1">
        <f t="array" ref="G316">IF($AE316=0,"",INDEX(MASTER!$D$24:$AD$252,$AE316,G$346))</f>
        <v/>
      </c>
      <c r="H316" s="68" t="str" cm="1">
        <f t="array" ref="H316">IF($AE316=0,"",INDEX(MASTER!$D$24:$AD$252,$AE316,H$346))</f>
        <v/>
      </c>
      <c r="I316" s="20" t="str" cm="1">
        <f t="array" ref="I316">IF($AE316=0,"",INDEX(MASTER!$D$24:$AD$252,$AE316,I$346))</f>
        <v/>
      </c>
      <c r="J316" s="68" t="str" cm="1">
        <f t="array" ref="J316">IF($AE316=0,"",INDEX(MASTER!$D$24:$AD$252,$AE316,J$346))</f>
        <v/>
      </c>
      <c r="K316" s="136" t="str" cm="1">
        <f t="array" ref="K316">IF($AE316=0,"",INDEX(MASTER!$D$24:$AD$252,$AE316,K$346))</f>
        <v/>
      </c>
      <c r="L316" s="136" t="str" cm="1">
        <f t="array" ref="L316">IF($AE316=0,"",INDEX(MASTER!$D$24:$AD$252,$AE316,L$346))</f>
        <v/>
      </c>
      <c r="M316" s="136" t="str" cm="1">
        <f t="array" ref="M316">IF($AE316=0,"",INDEX(MASTER!$D$24:$AD$252,$AE316,M$346))</f>
        <v/>
      </c>
      <c r="N316" s="136" t="str" cm="1">
        <f t="array" ref="N316">IF($AE316=0,"",INDEX(MASTER!$D$24:$AD$252,$AE316,N$346))</f>
        <v/>
      </c>
      <c r="O316" s="20" t="str" cm="1">
        <f t="array" ref="O316">IF($AE316=0,"",INDEX(MASTER!$D$24:$AD$252,$AE316,O$346))</f>
        <v/>
      </c>
      <c r="P316" s="20" t="str" cm="1">
        <f t="array" ref="P316">IF($AE316=0,"",INDEX(MASTER!$D$24:$AD$252,$AE316,P$346))</f>
        <v/>
      </c>
      <c r="Q316" s="20" t="str" cm="1">
        <f t="array" ref="Q316">IF($AE316=0,"",INDEX(MASTER!$D$24:$AD$252,$AE316,Q$346))</f>
        <v/>
      </c>
      <c r="R316" s="20" t="str" cm="1">
        <f t="array" ref="R316">IF($AE316=0,"",INDEX(MASTER!$D$24:$AD$252,$AE316,R$346))</f>
        <v/>
      </c>
      <c r="S316" s="20" t="str" cm="1">
        <f t="array" ref="S316">IF($AE316=0,"",INDEX(MASTER!$D$24:$AD$252,$AE316,S$346))</f>
        <v/>
      </c>
      <c r="T316" s="20" t="str" cm="1">
        <f t="array" ref="T316">IF($AE316=0,"",INDEX(MASTER!$D$24:$AD$252,$AE316,T$346))</f>
        <v/>
      </c>
      <c r="U316" s="20" t="str" cm="1">
        <f t="array" ref="U316">IF($AE316=0,"",INDEX(MASTER!$D$24:$AD$252,$AE316,U$346))</f>
        <v/>
      </c>
      <c r="V316" s="20" t="str" cm="1">
        <f t="array" ref="V316">IF($AE316=0,"",INDEX(MASTER!$D$24:$AD$252,$AE316,V$346))</f>
        <v/>
      </c>
      <c r="W316" s="20" t="str" cm="1">
        <f t="array" ref="W316">IF($AE316=0,"",INDEX(MASTER!$D$24:$AD$252,$AE316,W$346))</f>
        <v/>
      </c>
      <c r="X316" s="20" t="str" cm="1">
        <f t="array" ref="X316">IF($AE316=0,"",INDEX(MASTER!$D$24:$AD$252,$AE316,X$346))</f>
        <v/>
      </c>
      <c r="Y316" s="20" t="str" cm="1">
        <f t="array" ref="Y316">IF($AE316=0,"",INDEX(MASTER!$D$24:$AD$252,$AE316,Y$346))</f>
        <v/>
      </c>
      <c r="Z316" s="20" t="str" cm="1">
        <f t="array" ref="Z316">IF($AE316=0,"",INDEX(MASTER!$D$24:$AD$252,$AE316,Z$346))</f>
        <v/>
      </c>
    </row>
    <row r="317" spans="1:26" ht="12.75" customHeight="1" x14ac:dyDescent="0.2">
      <c r="A317" s="20" t="str" cm="1">
        <f t="array" ref="A317">IF($AE317=0,"",INDEX(MASTER!$D$24:$AD$252,$AE317,A$346))</f>
        <v/>
      </c>
      <c r="B317" s="20" t="str" cm="1">
        <f t="array" ref="B317">IF($AE317=0,"",INDEX(MASTER!$D$24:$AD$252,$AE317,B$346))</f>
        <v/>
      </c>
      <c r="C317" s="20" t="str" cm="1">
        <f t="array" ref="C317">IF($AE317=0,"",INDEX(MASTER!$D$24:$AD$252,$AE317,C$346))</f>
        <v/>
      </c>
      <c r="D317" s="169" t="str" cm="1">
        <f t="array" ref="D317">IF($AE317=0,"",INDEX(MASTER!$D$24:$AD$252,$AE317,D$346))</f>
        <v/>
      </c>
      <c r="E317" s="20" t="str" cm="1">
        <f t="array" ref="E317">IF($AE317=0,"",INDEX(MASTER!$D$24:$AD$252,$AE317,E$346))</f>
        <v/>
      </c>
      <c r="F317" s="169" t="str" cm="1">
        <f t="array" ref="F317">IF($AE317=0,"",INDEX(MASTER!$D$24:$AD$252,$AE317,F$346))</f>
        <v/>
      </c>
      <c r="G317" s="20" t="str" cm="1">
        <f t="array" ref="G317">IF($AE317=0,"",INDEX(MASTER!$D$24:$AD$252,$AE317,G$346))</f>
        <v/>
      </c>
      <c r="H317" s="68" t="str" cm="1">
        <f t="array" ref="H317">IF($AE317=0,"",INDEX(MASTER!$D$24:$AD$252,$AE317,H$346))</f>
        <v/>
      </c>
      <c r="I317" s="20" t="str" cm="1">
        <f t="array" ref="I317">IF($AE317=0,"",INDEX(MASTER!$D$24:$AD$252,$AE317,I$346))</f>
        <v/>
      </c>
      <c r="J317" s="68" t="str" cm="1">
        <f t="array" ref="J317">IF($AE317=0,"",INDEX(MASTER!$D$24:$AD$252,$AE317,J$346))</f>
        <v/>
      </c>
      <c r="K317" s="136" t="str" cm="1">
        <f t="array" ref="K317">IF($AE317=0,"",INDEX(MASTER!$D$24:$AD$252,$AE317,K$346))</f>
        <v/>
      </c>
      <c r="L317" s="136" t="str" cm="1">
        <f t="array" ref="L317">IF($AE317=0,"",INDEX(MASTER!$D$24:$AD$252,$AE317,L$346))</f>
        <v/>
      </c>
      <c r="M317" s="136" t="str" cm="1">
        <f t="array" ref="M317">IF($AE317=0,"",INDEX(MASTER!$D$24:$AD$252,$AE317,M$346))</f>
        <v/>
      </c>
      <c r="N317" s="136" t="str" cm="1">
        <f t="array" ref="N317">IF($AE317=0,"",INDEX(MASTER!$D$24:$AD$252,$AE317,N$346))</f>
        <v/>
      </c>
      <c r="O317" s="20" t="str" cm="1">
        <f t="array" ref="O317">IF($AE317=0,"",INDEX(MASTER!$D$24:$AD$252,$AE317,O$346))</f>
        <v/>
      </c>
      <c r="P317" s="20" t="str" cm="1">
        <f t="array" ref="P317">IF($AE317=0,"",INDEX(MASTER!$D$24:$AD$252,$AE317,P$346))</f>
        <v/>
      </c>
      <c r="Q317" s="20" t="str" cm="1">
        <f t="array" ref="Q317">IF($AE317=0,"",INDEX(MASTER!$D$24:$AD$252,$AE317,Q$346))</f>
        <v/>
      </c>
      <c r="R317" s="20" t="str" cm="1">
        <f t="array" ref="R317">IF($AE317=0,"",INDEX(MASTER!$D$24:$AD$252,$AE317,R$346))</f>
        <v/>
      </c>
      <c r="S317" s="20" t="str" cm="1">
        <f t="array" ref="S317">IF($AE317=0,"",INDEX(MASTER!$D$24:$AD$252,$AE317,S$346))</f>
        <v/>
      </c>
      <c r="T317" s="20" t="str" cm="1">
        <f t="array" ref="T317">IF($AE317=0,"",INDEX(MASTER!$D$24:$AD$252,$AE317,T$346))</f>
        <v/>
      </c>
      <c r="U317" s="20" t="str" cm="1">
        <f t="array" ref="U317">IF($AE317=0,"",INDEX(MASTER!$D$24:$AD$252,$AE317,U$346))</f>
        <v/>
      </c>
      <c r="V317" s="20" t="str" cm="1">
        <f t="array" ref="V317">IF($AE317=0,"",INDEX(MASTER!$D$24:$AD$252,$AE317,V$346))</f>
        <v/>
      </c>
      <c r="W317" s="20" t="str" cm="1">
        <f t="array" ref="W317">IF($AE317=0,"",INDEX(MASTER!$D$24:$AD$252,$AE317,W$346))</f>
        <v/>
      </c>
      <c r="X317" s="20" t="str" cm="1">
        <f t="array" ref="X317">IF($AE317=0,"",INDEX(MASTER!$D$24:$AD$252,$AE317,X$346))</f>
        <v/>
      </c>
      <c r="Y317" s="20" t="str" cm="1">
        <f t="array" ref="Y317">IF($AE317=0,"",INDEX(MASTER!$D$24:$AD$252,$AE317,Y$346))</f>
        <v/>
      </c>
      <c r="Z317" s="20" t="str" cm="1">
        <f t="array" ref="Z317">IF($AE317=0,"",INDEX(MASTER!$D$24:$AD$252,$AE317,Z$346))</f>
        <v/>
      </c>
    </row>
    <row r="318" spans="1:26" ht="12.75" customHeight="1" x14ac:dyDescent="0.2">
      <c r="A318" s="20" t="str" cm="1">
        <f t="array" ref="A318">IF($AE318=0,"",INDEX(MASTER!$D$24:$AD$252,$AE318,A$346))</f>
        <v/>
      </c>
      <c r="B318" s="20" t="str" cm="1">
        <f t="array" ref="B318">IF($AE318=0,"",INDEX(MASTER!$D$24:$AD$252,$AE318,B$346))</f>
        <v/>
      </c>
      <c r="C318" s="20" t="str" cm="1">
        <f t="array" ref="C318">IF($AE318=0,"",INDEX(MASTER!$D$24:$AD$252,$AE318,C$346))</f>
        <v/>
      </c>
      <c r="D318" s="169" t="str" cm="1">
        <f t="array" ref="D318">IF($AE318=0,"",INDEX(MASTER!$D$24:$AD$252,$AE318,D$346))</f>
        <v/>
      </c>
      <c r="E318" s="20" t="str" cm="1">
        <f t="array" ref="E318">IF($AE318=0,"",INDEX(MASTER!$D$24:$AD$252,$AE318,E$346))</f>
        <v/>
      </c>
      <c r="F318" s="169" t="str" cm="1">
        <f t="array" ref="F318">IF($AE318=0,"",INDEX(MASTER!$D$24:$AD$252,$AE318,F$346))</f>
        <v/>
      </c>
      <c r="G318" s="20" t="str" cm="1">
        <f t="array" ref="G318">IF($AE318=0,"",INDEX(MASTER!$D$24:$AD$252,$AE318,G$346))</f>
        <v/>
      </c>
      <c r="H318" s="68" t="str" cm="1">
        <f t="array" ref="H318">IF($AE318=0,"",INDEX(MASTER!$D$24:$AD$252,$AE318,H$346))</f>
        <v/>
      </c>
      <c r="I318" s="20" t="str" cm="1">
        <f t="array" ref="I318">IF($AE318=0,"",INDEX(MASTER!$D$24:$AD$252,$AE318,I$346))</f>
        <v/>
      </c>
      <c r="J318" s="68" t="str" cm="1">
        <f t="array" ref="J318">IF($AE318=0,"",INDEX(MASTER!$D$24:$AD$252,$AE318,J$346))</f>
        <v/>
      </c>
      <c r="K318" s="136" t="str" cm="1">
        <f t="array" ref="K318">IF($AE318=0,"",INDEX(MASTER!$D$24:$AD$252,$AE318,K$346))</f>
        <v/>
      </c>
      <c r="L318" s="136" t="str" cm="1">
        <f t="array" ref="L318">IF($AE318=0,"",INDEX(MASTER!$D$24:$AD$252,$AE318,L$346))</f>
        <v/>
      </c>
      <c r="M318" s="136" t="str" cm="1">
        <f t="array" ref="M318">IF($AE318=0,"",INDEX(MASTER!$D$24:$AD$252,$AE318,M$346))</f>
        <v/>
      </c>
      <c r="N318" s="136" t="str" cm="1">
        <f t="array" ref="N318">IF($AE318=0,"",INDEX(MASTER!$D$24:$AD$252,$AE318,N$346))</f>
        <v/>
      </c>
      <c r="O318" s="20" t="str" cm="1">
        <f t="array" ref="O318">IF($AE318=0,"",INDEX(MASTER!$D$24:$AD$252,$AE318,O$346))</f>
        <v/>
      </c>
      <c r="P318" s="20" t="str" cm="1">
        <f t="array" ref="P318">IF($AE318=0,"",INDEX(MASTER!$D$24:$AD$252,$AE318,P$346))</f>
        <v/>
      </c>
      <c r="Q318" s="20" t="str" cm="1">
        <f t="array" ref="Q318">IF($AE318=0,"",INDEX(MASTER!$D$24:$AD$252,$AE318,Q$346))</f>
        <v/>
      </c>
      <c r="R318" s="20" t="str" cm="1">
        <f t="array" ref="R318">IF($AE318=0,"",INDEX(MASTER!$D$24:$AD$252,$AE318,R$346))</f>
        <v/>
      </c>
      <c r="S318" s="20" t="str" cm="1">
        <f t="array" ref="S318">IF($AE318=0,"",INDEX(MASTER!$D$24:$AD$252,$AE318,S$346))</f>
        <v/>
      </c>
      <c r="T318" s="20" t="str" cm="1">
        <f t="array" ref="T318">IF($AE318=0,"",INDEX(MASTER!$D$24:$AD$252,$AE318,T$346))</f>
        <v/>
      </c>
      <c r="U318" s="20" t="str" cm="1">
        <f t="array" ref="U318">IF($AE318=0,"",INDEX(MASTER!$D$24:$AD$252,$AE318,U$346))</f>
        <v/>
      </c>
      <c r="V318" s="20" t="str" cm="1">
        <f t="array" ref="V318">IF($AE318=0,"",INDEX(MASTER!$D$24:$AD$252,$AE318,V$346))</f>
        <v/>
      </c>
      <c r="W318" s="20" t="str" cm="1">
        <f t="array" ref="W318">IF($AE318=0,"",INDEX(MASTER!$D$24:$AD$252,$AE318,W$346))</f>
        <v/>
      </c>
      <c r="X318" s="20" t="str" cm="1">
        <f t="array" ref="X318">IF($AE318=0,"",INDEX(MASTER!$D$24:$AD$252,$AE318,X$346))</f>
        <v/>
      </c>
      <c r="Y318" s="20" t="str" cm="1">
        <f t="array" ref="Y318">IF($AE318=0,"",INDEX(MASTER!$D$24:$AD$252,$AE318,Y$346))</f>
        <v/>
      </c>
      <c r="Z318" s="20" t="str" cm="1">
        <f t="array" ref="Z318">IF($AE318=0,"",INDEX(MASTER!$D$24:$AD$252,$AE318,Z$346))</f>
        <v/>
      </c>
    </row>
    <row r="319" spans="1:26" ht="12.75" customHeight="1" x14ac:dyDescent="0.2">
      <c r="A319" s="20" t="str" cm="1">
        <f t="array" ref="A319">IF($AE319=0,"",INDEX(MASTER!$D$24:$AD$252,$AE319,A$346))</f>
        <v/>
      </c>
      <c r="B319" s="20" t="str" cm="1">
        <f t="array" ref="B319">IF($AE319=0,"",INDEX(MASTER!$D$24:$AD$252,$AE319,B$346))</f>
        <v/>
      </c>
      <c r="C319" s="20" t="str" cm="1">
        <f t="array" ref="C319">IF($AE319=0,"",INDEX(MASTER!$D$24:$AD$252,$AE319,C$346))</f>
        <v/>
      </c>
      <c r="D319" s="169" t="str" cm="1">
        <f t="array" ref="D319">IF($AE319=0,"",INDEX(MASTER!$D$24:$AD$252,$AE319,D$346))</f>
        <v/>
      </c>
      <c r="E319" s="20" t="str" cm="1">
        <f t="array" ref="E319">IF($AE319=0,"",INDEX(MASTER!$D$24:$AD$252,$AE319,E$346))</f>
        <v/>
      </c>
      <c r="F319" s="169" t="str" cm="1">
        <f t="array" ref="F319">IF($AE319=0,"",INDEX(MASTER!$D$24:$AD$252,$AE319,F$346))</f>
        <v/>
      </c>
      <c r="G319" s="20" t="str" cm="1">
        <f t="array" ref="G319">IF($AE319=0,"",INDEX(MASTER!$D$24:$AD$252,$AE319,G$346))</f>
        <v/>
      </c>
      <c r="H319" s="68" t="str" cm="1">
        <f t="array" ref="H319">IF($AE319=0,"",INDEX(MASTER!$D$24:$AD$252,$AE319,H$346))</f>
        <v/>
      </c>
      <c r="I319" s="20" t="str" cm="1">
        <f t="array" ref="I319">IF($AE319=0,"",INDEX(MASTER!$D$24:$AD$252,$AE319,I$346))</f>
        <v/>
      </c>
      <c r="J319" s="68" t="str" cm="1">
        <f t="array" ref="J319">IF($AE319=0,"",INDEX(MASTER!$D$24:$AD$252,$AE319,J$346))</f>
        <v/>
      </c>
      <c r="K319" s="136" t="str" cm="1">
        <f t="array" ref="K319">IF($AE319=0,"",INDEX(MASTER!$D$24:$AD$252,$AE319,K$346))</f>
        <v/>
      </c>
      <c r="L319" s="136" t="str" cm="1">
        <f t="array" ref="L319">IF($AE319=0,"",INDEX(MASTER!$D$24:$AD$252,$AE319,L$346))</f>
        <v/>
      </c>
      <c r="M319" s="136" t="str" cm="1">
        <f t="array" ref="M319">IF($AE319=0,"",INDEX(MASTER!$D$24:$AD$252,$AE319,M$346))</f>
        <v/>
      </c>
      <c r="N319" s="136" t="str" cm="1">
        <f t="array" ref="N319">IF($AE319=0,"",INDEX(MASTER!$D$24:$AD$252,$AE319,N$346))</f>
        <v/>
      </c>
      <c r="O319" s="20" t="str" cm="1">
        <f t="array" ref="O319">IF($AE319=0,"",INDEX(MASTER!$D$24:$AD$252,$AE319,O$346))</f>
        <v/>
      </c>
      <c r="P319" s="20" t="str" cm="1">
        <f t="array" ref="P319">IF($AE319=0,"",INDEX(MASTER!$D$24:$AD$252,$AE319,P$346))</f>
        <v/>
      </c>
      <c r="Q319" s="20" t="str" cm="1">
        <f t="array" ref="Q319">IF($AE319=0,"",INDEX(MASTER!$D$24:$AD$252,$AE319,Q$346))</f>
        <v/>
      </c>
      <c r="R319" s="20" t="str" cm="1">
        <f t="array" ref="R319">IF($AE319=0,"",INDEX(MASTER!$D$24:$AD$252,$AE319,R$346))</f>
        <v/>
      </c>
      <c r="S319" s="20" t="str" cm="1">
        <f t="array" ref="S319">IF($AE319=0,"",INDEX(MASTER!$D$24:$AD$252,$AE319,S$346))</f>
        <v/>
      </c>
      <c r="T319" s="20" t="str" cm="1">
        <f t="array" ref="T319">IF($AE319=0,"",INDEX(MASTER!$D$24:$AD$252,$AE319,T$346))</f>
        <v/>
      </c>
      <c r="U319" s="20" t="str" cm="1">
        <f t="array" ref="U319">IF($AE319=0,"",INDEX(MASTER!$D$24:$AD$252,$AE319,U$346))</f>
        <v/>
      </c>
      <c r="V319" s="20" t="str" cm="1">
        <f t="array" ref="V319">IF($AE319=0,"",INDEX(MASTER!$D$24:$AD$252,$AE319,V$346))</f>
        <v/>
      </c>
      <c r="W319" s="20" t="str" cm="1">
        <f t="array" ref="W319">IF($AE319=0,"",INDEX(MASTER!$D$24:$AD$252,$AE319,W$346))</f>
        <v/>
      </c>
      <c r="X319" s="20" t="str" cm="1">
        <f t="array" ref="X319">IF($AE319=0,"",INDEX(MASTER!$D$24:$AD$252,$AE319,X$346))</f>
        <v/>
      </c>
      <c r="Y319" s="20" t="str" cm="1">
        <f t="array" ref="Y319">IF($AE319=0,"",INDEX(MASTER!$D$24:$AD$252,$AE319,Y$346))</f>
        <v/>
      </c>
      <c r="Z319" s="20" t="str" cm="1">
        <f t="array" ref="Z319">IF($AE319=0,"",INDEX(MASTER!$D$24:$AD$252,$AE319,Z$346))</f>
        <v/>
      </c>
    </row>
    <row r="320" spans="1:26" ht="12.75" customHeight="1" x14ac:dyDescent="0.2">
      <c r="A320" s="20" t="str" cm="1">
        <f t="array" ref="A320">IF($AE320=0,"",INDEX(MASTER!$D$24:$AD$252,$AE320,A$346))</f>
        <v/>
      </c>
      <c r="B320" s="20" t="str" cm="1">
        <f t="array" ref="B320">IF($AE320=0,"",INDEX(MASTER!$D$24:$AD$252,$AE320,B$346))</f>
        <v/>
      </c>
      <c r="C320" s="20" t="str" cm="1">
        <f t="array" ref="C320">IF($AE320=0,"",INDEX(MASTER!$D$24:$AD$252,$AE320,C$346))</f>
        <v/>
      </c>
      <c r="D320" s="169" t="str" cm="1">
        <f t="array" ref="D320">IF($AE320=0,"",INDEX(MASTER!$D$24:$AD$252,$AE320,D$346))</f>
        <v/>
      </c>
      <c r="E320" s="20" t="str" cm="1">
        <f t="array" ref="E320">IF($AE320=0,"",INDEX(MASTER!$D$24:$AD$252,$AE320,E$346))</f>
        <v/>
      </c>
      <c r="F320" s="169" t="str" cm="1">
        <f t="array" ref="F320">IF($AE320=0,"",INDEX(MASTER!$D$24:$AD$252,$AE320,F$346))</f>
        <v/>
      </c>
      <c r="G320" s="20" t="str" cm="1">
        <f t="array" ref="G320">IF($AE320=0,"",INDEX(MASTER!$D$24:$AD$252,$AE320,G$346))</f>
        <v/>
      </c>
      <c r="H320" s="68" t="str" cm="1">
        <f t="array" ref="H320">IF($AE320=0,"",INDEX(MASTER!$D$24:$AD$252,$AE320,H$346))</f>
        <v/>
      </c>
      <c r="I320" s="20" t="str" cm="1">
        <f t="array" ref="I320">IF($AE320=0,"",INDEX(MASTER!$D$24:$AD$252,$AE320,I$346))</f>
        <v/>
      </c>
      <c r="J320" s="68" t="str" cm="1">
        <f t="array" ref="J320">IF($AE320=0,"",INDEX(MASTER!$D$24:$AD$252,$AE320,J$346))</f>
        <v/>
      </c>
      <c r="K320" s="136" t="str" cm="1">
        <f t="array" ref="K320">IF($AE320=0,"",INDEX(MASTER!$D$24:$AD$252,$AE320,K$346))</f>
        <v/>
      </c>
      <c r="L320" s="136" t="str" cm="1">
        <f t="array" ref="L320">IF($AE320=0,"",INDEX(MASTER!$D$24:$AD$252,$AE320,L$346))</f>
        <v/>
      </c>
      <c r="M320" s="136" t="str" cm="1">
        <f t="array" ref="M320">IF($AE320=0,"",INDEX(MASTER!$D$24:$AD$252,$AE320,M$346))</f>
        <v/>
      </c>
      <c r="N320" s="136" t="str" cm="1">
        <f t="array" ref="N320">IF($AE320=0,"",INDEX(MASTER!$D$24:$AD$252,$AE320,N$346))</f>
        <v/>
      </c>
      <c r="O320" s="20" t="str" cm="1">
        <f t="array" ref="O320">IF($AE320=0,"",INDEX(MASTER!$D$24:$AD$252,$AE320,O$346))</f>
        <v/>
      </c>
      <c r="P320" s="20" t="str" cm="1">
        <f t="array" ref="P320">IF($AE320=0,"",INDEX(MASTER!$D$24:$AD$252,$AE320,P$346))</f>
        <v/>
      </c>
      <c r="Q320" s="20" t="str" cm="1">
        <f t="array" ref="Q320">IF($AE320=0,"",INDEX(MASTER!$D$24:$AD$252,$AE320,Q$346))</f>
        <v/>
      </c>
      <c r="R320" s="20" t="str" cm="1">
        <f t="array" ref="R320">IF($AE320=0,"",INDEX(MASTER!$D$24:$AD$252,$AE320,R$346))</f>
        <v/>
      </c>
      <c r="S320" s="20" t="str" cm="1">
        <f t="array" ref="S320">IF($AE320=0,"",INDEX(MASTER!$D$24:$AD$252,$AE320,S$346))</f>
        <v/>
      </c>
      <c r="T320" s="20" t="str" cm="1">
        <f t="array" ref="T320">IF($AE320=0,"",INDEX(MASTER!$D$24:$AD$252,$AE320,T$346))</f>
        <v/>
      </c>
      <c r="U320" s="20" t="str" cm="1">
        <f t="array" ref="U320">IF($AE320=0,"",INDEX(MASTER!$D$24:$AD$252,$AE320,U$346))</f>
        <v/>
      </c>
      <c r="V320" s="20" t="str" cm="1">
        <f t="array" ref="V320">IF($AE320=0,"",INDEX(MASTER!$D$24:$AD$252,$AE320,V$346))</f>
        <v/>
      </c>
      <c r="W320" s="20" t="str" cm="1">
        <f t="array" ref="W320">IF($AE320=0,"",INDEX(MASTER!$D$24:$AD$252,$AE320,W$346))</f>
        <v/>
      </c>
      <c r="X320" s="20" t="str" cm="1">
        <f t="array" ref="X320">IF($AE320=0,"",INDEX(MASTER!$D$24:$AD$252,$AE320,X$346))</f>
        <v/>
      </c>
      <c r="Y320" s="20" t="str" cm="1">
        <f t="array" ref="Y320">IF($AE320=0,"",INDEX(MASTER!$D$24:$AD$252,$AE320,Y$346))</f>
        <v/>
      </c>
      <c r="Z320" s="20" t="str" cm="1">
        <f t="array" ref="Z320">IF($AE320=0,"",INDEX(MASTER!$D$24:$AD$252,$AE320,Z$346))</f>
        <v/>
      </c>
    </row>
    <row r="321" spans="1:26" ht="12.75" customHeight="1" x14ac:dyDescent="0.2">
      <c r="A321" s="20" t="str" cm="1">
        <f t="array" ref="A321">IF($AE321=0,"",INDEX(MASTER!$D$24:$AD$252,$AE321,A$346))</f>
        <v/>
      </c>
      <c r="B321" s="20" t="str" cm="1">
        <f t="array" ref="B321">IF($AE321=0,"",INDEX(MASTER!$D$24:$AD$252,$AE321,B$346))</f>
        <v/>
      </c>
      <c r="C321" s="20" t="str" cm="1">
        <f t="array" ref="C321">IF($AE321=0,"",INDEX(MASTER!$D$24:$AD$252,$AE321,C$346))</f>
        <v/>
      </c>
      <c r="D321" s="169" t="str" cm="1">
        <f t="array" ref="D321">IF($AE321=0,"",INDEX(MASTER!$D$24:$AD$252,$AE321,D$346))</f>
        <v/>
      </c>
      <c r="E321" s="20" t="str" cm="1">
        <f t="array" ref="E321">IF($AE321=0,"",INDEX(MASTER!$D$24:$AD$252,$AE321,E$346))</f>
        <v/>
      </c>
      <c r="F321" s="169" t="str" cm="1">
        <f t="array" ref="F321">IF($AE321=0,"",INDEX(MASTER!$D$24:$AD$252,$AE321,F$346))</f>
        <v/>
      </c>
      <c r="G321" s="20" t="str" cm="1">
        <f t="array" ref="G321">IF($AE321=0,"",INDEX(MASTER!$D$24:$AD$252,$AE321,G$346))</f>
        <v/>
      </c>
      <c r="H321" s="68" t="str" cm="1">
        <f t="array" ref="H321">IF($AE321=0,"",INDEX(MASTER!$D$24:$AD$252,$AE321,H$346))</f>
        <v/>
      </c>
      <c r="I321" s="20" t="str" cm="1">
        <f t="array" ref="I321">IF($AE321=0,"",INDEX(MASTER!$D$24:$AD$252,$AE321,I$346))</f>
        <v/>
      </c>
      <c r="J321" s="68" t="str" cm="1">
        <f t="array" ref="J321">IF($AE321=0,"",INDEX(MASTER!$D$24:$AD$252,$AE321,J$346))</f>
        <v/>
      </c>
      <c r="K321" s="136" t="str" cm="1">
        <f t="array" ref="K321">IF($AE321=0,"",INDEX(MASTER!$D$24:$AD$252,$AE321,K$346))</f>
        <v/>
      </c>
      <c r="L321" s="136" t="str" cm="1">
        <f t="array" ref="L321">IF($AE321=0,"",INDEX(MASTER!$D$24:$AD$252,$AE321,L$346))</f>
        <v/>
      </c>
      <c r="M321" s="136" t="str" cm="1">
        <f t="array" ref="M321">IF($AE321=0,"",INDEX(MASTER!$D$24:$AD$252,$AE321,M$346))</f>
        <v/>
      </c>
      <c r="N321" s="136" t="str" cm="1">
        <f t="array" ref="N321">IF($AE321=0,"",INDEX(MASTER!$D$24:$AD$252,$AE321,N$346))</f>
        <v/>
      </c>
      <c r="O321" s="20" t="str" cm="1">
        <f t="array" ref="O321">IF($AE321=0,"",INDEX(MASTER!$D$24:$AD$252,$AE321,O$346))</f>
        <v/>
      </c>
      <c r="P321" s="20" t="str" cm="1">
        <f t="array" ref="P321">IF($AE321=0,"",INDEX(MASTER!$D$24:$AD$252,$AE321,P$346))</f>
        <v/>
      </c>
      <c r="Q321" s="20" t="str" cm="1">
        <f t="array" ref="Q321">IF($AE321=0,"",INDEX(MASTER!$D$24:$AD$252,$AE321,Q$346))</f>
        <v/>
      </c>
      <c r="R321" s="20" t="str" cm="1">
        <f t="array" ref="R321">IF($AE321=0,"",INDEX(MASTER!$D$24:$AD$252,$AE321,R$346))</f>
        <v/>
      </c>
      <c r="S321" s="20" t="str" cm="1">
        <f t="array" ref="S321">IF($AE321=0,"",INDEX(MASTER!$D$24:$AD$252,$AE321,S$346))</f>
        <v/>
      </c>
      <c r="T321" s="20" t="str" cm="1">
        <f t="array" ref="T321">IF($AE321=0,"",INDEX(MASTER!$D$24:$AD$252,$AE321,T$346))</f>
        <v/>
      </c>
      <c r="U321" s="20" t="str" cm="1">
        <f t="array" ref="U321">IF($AE321=0,"",INDEX(MASTER!$D$24:$AD$252,$AE321,U$346))</f>
        <v/>
      </c>
      <c r="V321" s="20" t="str" cm="1">
        <f t="array" ref="V321">IF($AE321=0,"",INDEX(MASTER!$D$24:$AD$252,$AE321,V$346))</f>
        <v/>
      </c>
      <c r="W321" s="20" t="str" cm="1">
        <f t="array" ref="W321">IF($AE321=0,"",INDEX(MASTER!$D$24:$AD$252,$AE321,W$346))</f>
        <v/>
      </c>
      <c r="X321" s="20" t="str" cm="1">
        <f t="array" ref="X321">IF($AE321=0,"",INDEX(MASTER!$D$24:$AD$252,$AE321,X$346))</f>
        <v/>
      </c>
      <c r="Y321" s="20" t="str" cm="1">
        <f t="array" ref="Y321">IF($AE321=0,"",INDEX(MASTER!$D$24:$AD$252,$AE321,Y$346))</f>
        <v/>
      </c>
      <c r="Z321" s="20" t="str" cm="1">
        <f t="array" ref="Z321">IF($AE321=0,"",INDEX(MASTER!$D$24:$AD$252,$AE321,Z$346))</f>
        <v/>
      </c>
    </row>
    <row r="322" spans="1:26" ht="12.75" customHeight="1" x14ac:dyDescent="0.2">
      <c r="A322" s="20" t="str" cm="1">
        <f t="array" ref="A322">IF($AE322=0,"",INDEX(MASTER!$D$24:$AD$252,$AE322,A$346))</f>
        <v/>
      </c>
      <c r="B322" s="20" t="str" cm="1">
        <f t="array" ref="B322">IF($AE322=0,"",INDEX(MASTER!$D$24:$AD$252,$AE322,B$346))</f>
        <v/>
      </c>
      <c r="C322" s="20" t="str" cm="1">
        <f t="array" ref="C322">IF($AE322=0,"",INDEX(MASTER!$D$24:$AD$252,$AE322,C$346))</f>
        <v/>
      </c>
      <c r="D322" s="169" t="str" cm="1">
        <f t="array" ref="D322">IF($AE322=0,"",INDEX(MASTER!$D$24:$AD$252,$AE322,D$346))</f>
        <v/>
      </c>
      <c r="E322" s="20" t="str" cm="1">
        <f t="array" ref="E322">IF($AE322=0,"",INDEX(MASTER!$D$24:$AD$252,$AE322,E$346))</f>
        <v/>
      </c>
      <c r="F322" s="169" t="str" cm="1">
        <f t="array" ref="F322">IF($AE322=0,"",INDEX(MASTER!$D$24:$AD$252,$AE322,F$346))</f>
        <v/>
      </c>
      <c r="G322" s="20" t="str" cm="1">
        <f t="array" ref="G322">IF($AE322=0,"",INDEX(MASTER!$D$24:$AD$252,$AE322,G$346))</f>
        <v/>
      </c>
      <c r="H322" s="68" t="str" cm="1">
        <f t="array" ref="H322">IF($AE322=0,"",INDEX(MASTER!$D$24:$AD$252,$AE322,H$346))</f>
        <v/>
      </c>
      <c r="I322" s="20" t="str" cm="1">
        <f t="array" ref="I322">IF($AE322=0,"",INDEX(MASTER!$D$24:$AD$252,$AE322,I$346))</f>
        <v/>
      </c>
      <c r="J322" s="68" t="str" cm="1">
        <f t="array" ref="J322">IF($AE322=0,"",INDEX(MASTER!$D$24:$AD$252,$AE322,J$346))</f>
        <v/>
      </c>
      <c r="K322" s="136" t="str" cm="1">
        <f t="array" ref="K322">IF($AE322=0,"",INDEX(MASTER!$D$24:$AD$252,$AE322,K$346))</f>
        <v/>
      </c>
      <c r="L322" s="136" t="str" cm="1">
        <f t="array" ref="L322">IF($AE322=0,"",INDEX(MASTER!$D$24:$AD$252,$AE322,L$346))</f>
        <v/>
      </c>
      <c r="M322" s="136" t="str" cm="1">
        <f t="array" ref="M322">IF($AE322=0,"",INDEX(MASTER!$D$24:$AD$252,$AE322,M$346))</f>
        <v/>
      </c>
      <c r="N322" s="136" t="str" cm="1">
        <f t="array" ref="N322">IF($AE322=0,"",INDEX(MASTER!$D$24:$AD$252,$AE322,N$346))</f>
        <v/>
      </c>
      <c r="O322" s="20" t="str" cm="1">
        <f t="array" ref="O322">IF($AE322=0,"",INDEX(MASTER!$D$24:$AD$252,$AE322,O$346))</f>
        <v/>
      </c>
      <c r="P322" s="20" t="str" cm="1">
        <f t="array" ref="P322">IF($AE322=0,"",INDEX(MASTER!$D$24:$AD$252,$AE322,P$346))</f>
        <v/>
      </c>
      <c r="Q322" s="20" t="str" cm="1">
        <f t="array" ref="Q322">IF($AE322=0,"",INDEX(MASTER!$D$24:$AD$252,$AE322,Q$346))</f>
        <v/>
      </c>
      <c r="R322" s="20" t="str" cm="1">
        <f t="array" ref="R322">IF($AE322=0,"",INDEX(MASTER!$D$24:$AD$252,$AE322,R$346))</f>
        <v/>
      </c>
      <c r="S322" s="20" t="str" cm="1">
        <f t="array" ref="S322">IF($AE322=0,"",INDEX(MASTER!$D$24:$AD$252,$AE322,S$346))</f>
        <v/>
      </c>
      <c r="T322" s="20" t="str" cm="1">
        <f t="array" ref="T322">IF($AE322=0,"",INDEX(MASTER!$D$24:$AD$252,$AE322,T$346))</f>
        <v/>
      </c>
      <c r="U322" s="20" t="str" cm="1">
        <f t="array" ref="U322">IF($AE322=0,"",INDEX(MASTER!$D$24:$AD$252,$AE322,U$346))</f>
        <v/>
      </c>
      <c r="V322" s="20" t="str" cm="1">
        <f t="array" ref="V322">IF($AE322=0,"",INDEX(MASTER!$D$24:$AD$252,$AE322,V$346))</f>
        <v/>
      </c>
      <c r="W322" s="20" t="str" cm="1">
        <f t="array" ref="W322">IF($AE322=0,"",INDEX(MASTER!$D$24:$AD$252,$AE322,W$346))</f>
        <v/>
      </c>
      <c r="X322" s="20" t="str" cm="1">
        <f t="array" ref="X322">IF($AE322=0,"",INDEX(MASTER!$D$24:$AD$252,$AE322,X$346))</f>
        <v/>
      </c>
      <c r="Y322" s="20" t="str" cm="1">
        <f t="array" ref="Y322">IF($AE322=0,"",INDEX(MASTER!$D$24:$AD$252,$AE322,Y$346))</f>
        <v/>
      </c>
      <c r="Z322" s="20" t="str" cm="1">
        <f t="array" ref="Z322">IF($AE322=0,"",INDEX(MASTER!$D$24:$AD$252,$AE322,Z$346))</f>
        <v/>
      </c>
    </row>
    <row r="323" spans="1:26" ht="12.75" customHeight="1" x14ac:dyDescent="0.2">
      <c r="A323" s="20" t="str" cm="1">
        <f t="array" ref="A323">IF($AE323=0,"",INDEX(MASTER!$D$24:$AD$252,$AE323,A$346))</f>
        <v/>
      </c>
      <c r="B323" s="20" t="str" cm="1">
        <f t="array" ref="B323">IF($AE323=0,"",INDEX(MASTER!$D$24:$AD$252,$AE323,B$346))</f>
        <v/>
      </c>
      <c r="C323" s="20" t="str" cm="1">
        <f t="array" ref="C323">IF($AE323=0,"",INDEX(MASTER!$D$24:$AD$252,$AE323,C$346))</f>
        <v/>
      </c>
      <c r="D323" s="169" t="str" cm="1">
        <f t="array" ref="D323">IF($AE323=0,"",INDEX(MASTER!$D$24:$AD$252,$AE323,D$346))</f>
        <v/>
      </c>
      <c r="E323" s="20" t="str" cm="1">
        <f t="array" ref="E323">IF($AE323=0,"",INDEX(MASTER!$D$24:$AD$252,$AE323,E$346))</f>
        <v/>
      </c>
      <c r="F323" s="169" t="str" cm="1">
        <f t="array" ref="F323">IF($AE323=0,"",INDEX(MASTER!$D$24:$AD$252,$AE323,F$346))</f>
        <v/>
      </c>
      <c r="G323" s="20" t="str" cm="1">
        <f t="array" ref="G323">IF($AE323=0,"",INDEX(MASTER!$D$24:$AD$252,$AE323,G$346))</f>
        <v/>
      </c>
      <c r="H323" s="68" t="str" cm="1">
        <f t="array" ref="H323">IF($AE323=0,"",INDEX(MASTER!$D$24:$AD$252,$AE323,H$346))</f>
        <v/>
      </c>
      <c r="I323" s="20" t="str" cm="1">
        <f t="array" ref="I323">IF($AE323=0,"",INDEX(MASTER!$D$24:$AD$252,$AE323,I$346))</f>
        <v/>
      </c>
      <c r="J323" s="68" t="str" cm="1">
        <f t="array" ref="J323">IF($AE323=0,"",INDEX(MASTER!$D$24:$AD$252,$AE323,J$346))</f>
        <v/>
      </c>
      <c r="K323" s="136" t="str" cm="1">
        <f t="array" ref="K323">IF($AE323=0,"",INDEX(MASTER!$D$24:$AD$252,$AE323,K$346))</f>
        <v/>
      </c>
      <c r="L323" s="136" t="str" cm="1">
        <f t="array" ref="L323">IF($AE323=0,"",INDEX(MASTER!$D$24:$AD$252,$AE323,L$346))</f>
        <v/>
      </c>
      <c r="M323" s="136" t="str" cm="1">
        <f t="array" ref="M323">IF($AE323=0,"",INDEX(MASTER!$D$24:$AD$252,$AE323,M$346))</f>
        <v/>
      </c>
      <c r="N323" s="136" t="str" cm="1">
        <f t="array" ref="N323">IF($AE323=0,"",INDEX(MASTER!$D$24:$AD$252,$AE323,N$346))</f>
        <v/>
      </c>
      <c r="O323" s="20" t="str" cm="1">
        <f t="array" ref="O323">IF($AE323=0,"",INDEX(MASTER!$D$24:$AD$252,$AE323,O$346))</f>
        <v/>
      </c>
      <c r="P323" s="20" t="str" cm="1">
        <f t="array" ref="P323">IF($AE323=0,"",INDEX(MASTER!$D$24:$AD$252,$AE323,P$346))</f>
        <v/>
      </c>
      <c r="Q323" s="20" t="str" cm="1">
        <f t="array" ref="Q323">IF($AE323=0,"",INDEX(MASTER!$D$24:$AD$252,$AE323,Q$346))</f>
        <v/>
      </c>
      <c r="R323" s="20" t="str" cm="1">
        <f t="array" ref="R323">IF($AE323=0,"",INDEX(MASTER!$D$24:$AD$252,$AE323,R$346))</f>
        <v/>
      </c>
      <c r="S323" s="20" t="str" cm="1">
        <f t="array" ref="S323">IF($AE323=0,"",INDEX(MASTER!$D$24:$AD$252,$AE323,S$346))</f>
        <v/>
      </c>
      <c r="T323" s="20" t="str" cm="1">
        <f t="array" ref="T323">IF($AE323=0,"",INDEX(MASTER!$D$24:$AD$252,$AE323,T$346))</f>
        <v/>
      </c>
      <c r="U323" s="20" t="str" cm="1">
        <f t="array" ref="U323">IF($AE323=0,"",INDEX(MASTER!$D$24:$AD$252,$AE323,U$346))</f>
        <v/>
      </c>
      <c r="V323" s="20" t="str" cm="1">
        <f t="array" ref="V323">IF($AE323=0,"",INDEX(MASTER!$D$24:$AD$252,$AE323,V$346))</f>
        <v/>
      </c>
      <c r="W323" s="20" t="str" cm="1">
        <f t="array" ref="W323">IF($AE323=0,"",INDEX(MASTER!$D$24:$AD$252,$AE323,W$346))</f>
        <v/>
      </c>
      <c r="X323" s="20" t="str" cm="1">
        <f t="array" ref="X323">IF($AE323=0,"",INDEX(MASTER!$D$24:$AD$252,$AE323,X$346))</f>
        <v/>
      </c>
      <c r="Y323" s="20" t="str" cm="1">
        <f t="array" ref="Y323">IF($AE323=0,"",INDEX(MASTER!$D$24:$AD$252,$AE323,Y$346))</f>
        <v/>
      </c>
      <c r="Z323" s="20" t="str" cm="1">
        <f t="array" ref="Z323">IF($AE323=0,"",INDEX(MASTER!$D$24:$AD$252,$AE323,Z$346))</f>
        <v/>
      </c>
    </row>
    <row r="324" spans="1:26" ht="12.75" customHeight="1" x14ac:dyDescent="0.2">
      <c r="A324" s="20" t="str" cm="1">
        <f t="array" ref="A324">IF($AE324=0,"",INDEX(MASTER!$D$24:$AD$252,$AE324,A$346))</f>
        <v/>
      </c>
      <c r="B324" s="20" t="str" cm="1">
        <f t="array" ref="B324">IF($AE324=0,"",INDEX(MASTER!$D$24:$AD$252,$AE324,B$346))</f>
        <v/>
      </c>
      <c r="C324" s="20" t="str" cm="1">
        <f t="array" ref="C324">IF($AE324=0,"",INDEX(MASTER!$D$24:$AD$252,$AE324,C$346))</f>
        <v/>
      </c>
      <c r="D324" s="169" t="str" cm="1">
        <f t="array" ref="D324">IF($AE324=0,"",INDEX(MASTER!$D$24:$AD$252,$AE324,D$346))</f>
        <v/>
      </c>
      <c r="E324" s="20" t="str" cm="1">
        <f t="array" ref="E324">IF($AE324=0,"",INDEX(MASTER!$D$24:$AD$252,$AE324,E$346))</f>
        <v/>
      </c>
      <c r="F324" s="169" t="str" cm="1">
        <f t="array" ref="F324">IF($AE324=0,"",INDEX(MASTER!$D$24:$AD$252,$AE324,F$346))</f>
        <v/>
      </c>
      <c r="G324" s="20" t="str" cm="1">
        <f t="array" ref="G324">IF($AE324=0,"",INDEX(MASTER!$D$24:$AD$252,$AE324,G$346))</f>
        <v/>
      </c>
      <c r="H324" s="68" t="str" cm="1">
        <f t="array" ref="H324">IF($AE324=0,"",INDEX(MASTER!$D$24:$AD$252,$AE324,H$346))</f>
        <v/>
      </c>
      <c r="I324" s="20" t="str" cm="1">
        <f t="array" ref="I324">IF($AE324=0,"",INDEX(MASTER!$D$24:$AD$252,$AE324,I$346))</f>
        <v/>
      </c>
      <c r="J324" s="68" t="str" cm="1">
        <f t="array" ref="J324">IF($AE324=0,"",INDEX(MASTER!$D$24:$AD$252,$AE324,J$346))</f>
        <v/>
      </c>
      <c r="K324" s="136" t="str" cm="1">
        <f t="array" ref="K324">IF($AE324=0,"",INDEX(MASTER!$D$24:$AD$252,$AE324,K$346))</f>
        <v/>
      </c>
      <c r="L324" s="136" t="str" cm="1">
        <f t="array" ref="L324">IF($AE324=0,"",INDEX(MASTER!$D$24:$AD$252,$AE324,L$346))</f>
        <v/>
      </c>
      <c r="M324" s="136" t="str" cm="1">
        <f t="array" ref="M324">IF($AE324=0,"",INDEX(MASTER!$D$24:$AD$252,$AE324,M$346))</f>
        <v/>
      </c>
      <c r="N324" s="136" t="str" cm="1">
        <f t="array" ref="N324">IF($AE324=0,"",INDEX(MASTER!$D$24:$AD$252,$AE324,N$346))</f>
        <v/>
      </c>
      <c r="O324" s="20" t="str" cm="1">
        <f t="array" ref="O324">IF($AE324=0,"",INDEX(MASTER!$D$24:$AD$252,$AE324,O$346))</f>
        <v/>
      </c>
      <c r="P324" s="20" t="str" cm="1">
        <f t="array" ref="P324">IF($AE324=0,"",INDEX(MASTER!$D$24:$AD$252,$AE324,P$346))</f>
        <v/>
      </c>
      <c r="Q324" s="20" t="str" cm="1">
        <f t="array" ref="Q324">IF($AE324=0,"",INDEX(MASTER!$D$24:$AD$252,$AE324,Q$346))</f>
        <v/>
      </c>
      <c r="R324" s="20" t="str" cm="1">
        <f t="array" ref="R324">IF($AE324=0,"",INDEX(MASTER!$D$24:$AD$252,$AE324,R$346))</f>
        <v/>
      </c>
      <c r="S324" s="20" t="str" cm="1">
        <f t="array" ref="S324">IF($AE324=0,"",INDEX(MASTER!$D$24:$AD$252,$AE324,S$346))</f>
        <v/>
      </c>
      <c r="T324" s="20" t="str" cm="1">
        <f t="array" ref="T324">IF($AE324=0,"",INDEX(MASTER!$D$24:$AD$252,$AE324,T$346))</f>
        <v/>
      </c>
      <c r="U324" s="20" t="str" cm="1">
        <f t="array" ref="U324">IF($AE324=0,"",INDEX(MASTER!$D$24:$AD$252,$AE324,U$346))</f>
        <v/>
      </c>
      <c r="V324" s="20" t="str" cm="1">
        <f t="array" ref="V324">IF($AE324=0,"",INDEX(MASTER!$D$24:$AD$252,$AE324,V$346))</f>
        <v/>
      </c>
      <c r="W324" s="20" t="str" cm="1">
        <f t="array" ref="W324">IF($AE324=0,"",INDEX(MASTER!$D$24:$AD$252,$AE324,W$346))</f>
        <v/>
      </c>
      <c r="X324" s="20" t="str" cm="1">
        <f t="array" ref="X324">IF($AE324=0,"",INDEX(MASTER!$D$24:$AD$252,$AE324,X$346))</f>
        <v/>
      </c>
      <c r="Y324" s="20" t="str" cm="1">
        <f t="array" ref="Y324">IF($AE324=0,"",INDEX(MASTER!$D$24:$AD$252,$AE324,Y$346))</f>
        <v/>
      </c>
      <c r="Z324" s="20" t="str" cm="1">
        <f t="array" ref="Z324">IF($AE324=0,"",INDEX(MASTER!$D$24:$AD$252,$AE324,Z$346))</f>
        <v/>
      </c>
    </row>
    <row r="325" spans="1:26" ht="12.75" customHeight="1" x14ac:dyDescent="0.2">
      <c r="A325" s="20" t="str" cm="1">
        <f t="array" ref="A325">IF($AE325=0,"",INDEX(MASTER!$D$24:$AD$252,$AE325,A$346))</f>
        <v/>
      </c>
      <c r="B325" s="20" t="str" cm="1">
        <f t="array" ref="B325">IF($AE325=0,"",INDEX(MASTER!$D$24:$AD$252,$AE325,B$346))</f>
        <v/>
      </c>
      <c r="C325" s="20" t="str" cm="1">
        <f t="array" ref="C325">IF($AE325=0,"",INDEX(MASTER!$D$24:$AD$252,$AE325,C$346))</f>
        <v/>
      </c>
      <c r="D325" s="169" t="str" cm="1">
        <f t="array" ref="D325">IF($AE325=0,"",INDEX(MASTER!$D$24:$AD$252,$AE325,D$346))</f>
        <v/>
      </c>
      <c r="E325" s="20" t="str" cm="1">
        <f t="array" ref="E325">IF($AE325=0,"",INDEX(MASTER!$D$24:$AD$252,$AE325,E$346))</f>
        <v/>
      </c>
      <c r="F325" s="169" t="str" cm="1">
        <f t="array" ref="F325">IF($AE325=0,"",INDEX(MASTER!$D$24:$AD$252,$AE325,F$346))</f>
        <v/>
      </c>
      <c r="G325" s="20" t="str" cm="1">
        <f t="array" ref="G325">IF($AE325=0,"",INDEX(MASTER!$D$24:$AD$252,$AE325,G$346))</f>
        <v/>
      </c>
      <c r="H325" s="68" t="str" cm="1">
        <f t="array" ref="H325">IF($AE325=0,"",INDEX(MASTER!$D$24:$AD$252,$AE325,H$346))</f>
        <v/>
      </c>
      <c r="I325" s="20" t="str" cm="1">
        <f t="array" ref="I325">IF($AE325=0,"",INDEX(MASTER!$D$24:$AD$252,$AE325,I$346))</f>
        <v/>
      </c>
      <c r="J325" s="68" t="str" cm="1">
        <f t="array" ref="J325">IF($AE325=0,"",INDEX(MASTER!$D$24:$AD$252,$AE325,J$346))</f>
        <v/>
      </c>
      <c r="K325" s="136" t="str" cm="1">
        <f t="array" ref="K325">IF($AE325=0,"",INDEX(MASTER!$D$24:$AD$252,$AE325,K$346))</f>
        <v/>
      </c>
      <c r="L325" s="136" t="str" cm="1">
        <f t="array" ref="L325">IF($AE325=0,"",INDEX(MASTER!$D$24:$AD$252,$AE325,L$346))</f>
        <v/>
      </c>
      <c r="M325" s="136" t="str" cm="1">
        <f t="array" ref="M325">IF($AE325=0,"",INDEX(MASTER!$D$24:$AD$252,$AE325,M$346))</f>
        <v/>
      </c>
      <c r="N325" s="136" t="str" cm="1">
        <f t="array" ref="N325">IF($AE325=0,"",INDEX(MASTER!$D$24:$AD$252,$AE325,N$346))</f>
        <v/>
      </c>
      <c r="O325" s="20" t="str" cm="1">
        <f t="array" ref="O325">IF($AE325=0,"",INDEX(MASTER!$D$24:$AD$252,$AE325,O$346))</f>
        <v/>
      </c>
      <c r="P325" s="20" t="str" cm="1">
        <f t="array" ref="P325">IF($AE325=0,"",INDEX(MASTER!$D$24:$AD$252,$AE325,P$346))</f>
        <v/>
      </c>
      <c r="Q325" s="20" t="str" cm="1">
        <f t="array" ref="Q325">IF($AE325=0,"",INDEX(MASTER!$D$24:$AD$252,$AE325,Q$346))</f>
        <v/>
      </c>
      <c r="R325" s="20" t="str" cm="1">
        <f t="array" ref="R325">IF($AE325=0,"",INDEX(MASTER!$D$24:$AD$252,$AE325,R$346))</f>
        <v/>
      </c>
      <c r="S325" s="20" t="str" cm="1">
        <f t="array" ref="S325">IF($AE325=0,"",INDEX(MASTER!$D$24:$AD$252,$AE325,S$346))</f>
        <v/>
      </c>
      <c r="T325" s="20" t="str" cm="1">
        <f t="array" ref="T325">IF($AE325=0,"",INDEX(MASTER!$D$24:$AD$252,$AE325,T$346))</f>
        <v/>
      </c>
      <c r="U325" s="20" t="str" cm="1">
        <f t="array" ref="U325">IF($AE325=0,"",INDEX(MASTER!$D$24:$AD$252,$AE325,U$346))</f>
        <v/>
      </c>
      <c r="V325" s="20" t="str" cm="1">
        <f t="array" ref="V325">IF($AE325=0,"",INDEX(MASTER!$D$24:$AD$252,$AE325,V$346))</f>
        <v/>
      </c>
      <c r="W325" s="20" t="str" cm="1">
        <f t="array" ref="W325">IF($AE325=0,"",INDEX(MASTER!$D$24:$AD$252,$AE325,W$346))</f>
        <v/>
      </c>
      <c r="X325" s="20" t="str" cm="1">
        <f t="array" ref="X325">IF($AE325=0,"",INDEX(MASTER!$D$24:$AD$252,$AE325,X$346))</f>
        <v/>
      </c>
      <c r="Y325" s="20" t="str" cm="1">
        <f t="array" ref="Y325">IF($AE325=0,"",INDEX(MASTER!$D$24:$AD$252,$AE325,Y$346))</f>
        <v/>
      </c>
      <c r="Z325" s="20" t="str" cm="1">
        <f t="array" ref="Z325">IF($AE325=0,"",INDEX(MASTER!$D$24:$AD$252,$AE325,Z$346))</f>
        <v/>
      </c>
    </row>
    <row r="326" spans="1:26" ht="12.75" customHeight="1" x14ac:dyDescent="0.2">
      <c r="A326" s="20" t="str" cm="1">
        <f t="array" ref="A326">IF($AE326=0,"",INDEX(MASTER!$D$24:$AD$252,$AE326,A$346))</f>
        <v/>
      </c>
      <c r="B326" s="20" t="str" cm="1">
        <f t="array" ref="B326">IF($AE326=0,"",INDEX(MASTER!$D$24:$AD$252,$AE326,B$346))</f>
        <v/>
      </c>
      <c r="C326" s="20" t="str" cm="1">
        <f t="array" ref="C326">IF($AE326=0,"",INDEX(MASTER!$D$24:$AD$252,$AE326,C$346))</f>
        <v/>
      </c>
      <c r="D326" s="169" t="str" cm="1">
        <f t="array" ref="D326">IF($AE326=0,"",INDEX(MASTER!$D$24:$AD$252,$AE326,D$346))</f>
        <v/>
      </c>
      <c r="E326" s="20" t="str" cm="1">
        <f t="array" ref="E326">IF($AE326=0,"",INDEX(MASTER!$D$24:$AD$252,$AE326,E$346))</f>
        <v/>
      </c>
      <c r="F326" s="169" t="str" cm="1">
        <f t="array" ref="F326">IF($AE326=0,"",INDEX(MASTER!$D$24:$AD$252,$AE326,F$346))</f>
        <v/>
      </c>
      <c r="G326" s="20" t="str" cm="1">
        <f t="array" ref="G326">IF($AE326=0,"",INDEX(MASTER!$D$24:$AD$252,$AE326,G$346))</f>
        <v/>
      </c>
      <c r="H326" s="68" t="str" cm="1">
        <f t="array" ref="H326">IF($AE326=0,"",INDEX(MASTER!$D$24:$AD$252,$AE326,H$346))</f>
        <v/>
      </c>
      <c r="I326" s="20" t="str" cm="1">
        <f t="array" ref="I326">IF($AE326=0,"",INDEX(MASTER!$D$24:$AD$252,$AE326,I$346))</f>
        <v/>
      </c>
      <c r="J326" s="68" t="str" cm="1">
        <f t="array" ref="J326">IF($AE326=0,"",INDEX(MASTER!$D$24:$AD$252,$AE326,J$346))</f>
        <v/>
      </c>
      <c r="K326" s="136" t="str" cm="1">
        <f t="array" ref="K326">IF($AE326=0,"",INDEX(MASTER!$D$24:$AD$252,$AE326,K$346))</f>
        <v/>
      </c>
      <c r="L326" s="136" t="str" cm="1">
        <f t="array" ref="L326">IF($AE326=0,"",INDEX(MASTER!$D$24:$AD$252,$AE326,L$346))</f>
        <v/>
      </c>
      <c r="M326" s="136" t="str" cm="1">
        <f t="array" ref="M326">IF($AE326=0,"",INDEX(MASTER!$D$24:$AD$252,$AE326,M$346))</f>
        <v/>
      </c>
      <c r="N326" s="136" t="str" cm="1">
        <f t="array" ref="N326">IF($AE326=0,"",INDEX(MASTER!$D$24:$AD$252,$AE326,N$346))</f>
        <v/>
      </c>
      <c r="O326" s="20" t="str" cm="1">
        <f t="array" ref="O326">IF($AE326=0,"",INDEX(MASTER!$D$24:$AD$252,$AE326,O$346))</f>
        <v/>
      </c>
      <c r="P326" s="20" t="str" cm="1">
        <f t="array" ref="P326">IF($AE326=0,"",INDEX(MASTER!$D$24:$AD$252,$AE326,P$346))</f>
        <v/>
      </c>
      <c r="Q326" s="20" t="str" cm="1">
        <f t="array" ref="Q326">IF($AE326=0,"",INDEX(MASTER!$D$24:$AD$252,$AE326,Q$346))</f>
        <v/>
      </c>
      <c r="R326" s="20" t="str" cm="1">
        <f t="array" ref="R326">IF($AE326=0,"",INDEX(MASTER!$D$24:$AD$252,$AE326,R$346))</f>
        <v/>
      </c>
      <c r="S326" s="20" t="str" cm="1">
        <f t="array" ref="S326">IF($AE326=0,"",INDEX(MASTER!$D$24:$AD$252,$AE326,S$346))</f>
        <v/>
      </c>
      <c r="T326" s="20" t="str" cm="1">
        <f t="array" ref="T326">IF($AE326=0,"",INDEX(MASTER!$D$24:$AD$252,$AE326,T$346))</f>
        <v/>
      </c>
      <c r="U326" s="20" t="str" cm="1">
        <f t="array" ref="U326">IF($AE326=0,"",INDEX(MASTER!$D$24:$AD$252,$AE326,U$346))</f>
        <v/>
      </c>
      <c r="V326" s="20" t="str" cm="1">
        <f t="array" ref="V326">IF($AE326=0,"",INDEX(MASTER!$D$24:$AD$252,$AE326,V$346))</f>
        <v/>
      </c>
      <c r="W326" s="20" t="str" cm="1">
        <f t="array" ref="W326">IF($AE326=0,"",INDEX(MASTER!$D$24:$AD$252,$AE326,W$346))</f>
        <v/>
      </c>
      <c r="X326" s="20" t="str" cm="1">
        <f t="array" ref="X326">IF($AE326=0,"",INDEX(MASTER!$D$24:$AD$252,$AE326,X$346))</f>
        <v/>
      </c>
      <c r="Y326" s="20" t="str" cm="1">
        <f t="array" ref="Y326">IF($AE326=0,"",INDEX(MASTER!$D$24:$AD$252,$AE326,Y$346))</f>
        <v/>
      </c>
      <c r="Z326" s="20" t="str" cm="1">
        <f t="array" ref="Z326">IF($AE326=0,"",INDEX(MASTER!$D$24:$AD$252,$AE326,Z$346))</f>
        <v/>
      </c>
    </row>
    <row r="327" spans="1:26" ht="12.75" customHeight="1" x14ac:dyDescent="0.2">
      <c r="A327" s="20" t="str" cm="1">
        <f t="array" ref="A327">IF($AE327=0,"",INDEX(MASTER!$D$24:$AD$252,$AE327,A$346))</f>
        <v/>
      </c>
      <c r="B327" s="20" t="str" cm="1">
        <f t="array" ref="B327">IF($AE327=0,"",INDEX(MASTER!$D$24:$AD$252,$AE327,B$346))</f>
        <v/>
      </c>
      <c r="C327" s="20" t="str" cm="1">
        <f t="array" ref="C327">IF($AE327=0,"",INDEX(MASTER!$D$24:$AD$252,$AE327,C$346))</f>
        <v/>
      </c>
      <c r="D327" s="169" t="str" cm="1">
        <f t="array" ref="D327">IF($AE327=0,"",INDEX(MASTER!$D$24:$AD$252,$AE327,D$346))</f>
        <v/>
      </c>
      <c r="E327" s="20" t="str" cm="1">
        <f t="array" ref="E327">IF($AE327=0,"",INDEX(MASTER!$D$24:$AD$252,$AE327,E$346))</f>
        <v/>
      </c>
      <c r="F327" s="169" t="str" cm="1">
        <f t="array" ref="F327">IF($AE327=0,"",INDEX(MASTER!$D$24:$AD$252,$AE327,F$346))</f>
        <v/>
      </c>
      <c r="G327" s="20" t="str" cm="1">
        <f t="array" ref="G327">IF($AE327=0,"",INDEX(MASTER!$D$24:$AD$252,$AE327,G$346))</f>
        <v/>
      </c>
      <c r="H327" s="68" t="str" cm="1">
        <f t="array" ref="H327">IF($AE327=0,"",INDEX(MASTER!$D$24:$AD$252,$AE327,H$346))</f>
        <v/>
      </c>
      <c r="I327" s="20" t="str" cm="1">
        <f t="array" ref="I327">IF($AE327=0,"",INDEX(MASTER!$D$24:$AD$252,$AE327,I$346))</f>
        <v/>
      </c>
      <c r="J327" s="68" t="str" cm="1">
        <f t="array" ref="J327">IF($AE327=0,"",INDEX(MASTER!$D$24:$AD$252,$AE327,J$346))</f>
        <v/>
      </c>
      <c r="K327" s="136" t="str" cm="1">
        <f t="array" ref="K327">IF($AE327=0,"",INDEX(MASTER!$D$24:$AD$252,$AE327,K$346))</f>
        <v/>
      </c>
      <c r="L327" s="136" t="str" cm="1">
        <f t="array" ref="L327">IF($AE327=0,"",INDEX(MASTER!$D$24:$AD$252,$AE327,L$346))</f>
        <v/>
      </c>
      <c r="M327" s="136" t="str" cm="1">
        <f t="array" ref="M327">IF($AE327=0,"",INDEX(MASTER!$D$24:$AD$252,$AE327,M$346))</f>
        <v/>
      </c>
      <c r="N327" s="136" t="str" cm="1">
        <f t="array" ref="N327">IF($AE327=0,"",INDEX(MASTER!$D$24:$AD$252,$AE327,N$346))</f>
        <v/>
      </c>
      <c r="O327" s="20" t="str" cm="1">
        <f t="array" ref="O327">IF($AE327=0,"",INDEX(MASTER!$D$24:$AD$252,$AE327,O$346))</f>
        <v/>
      </c>
      <c r="P327" s="20" t="str" cm="1">
        <f t="array" ref="P327">IF($AE327=0,"",INDEX(MASTER!$D$24:$AD$252,$AE327,P$346))</f>
        <v/>
      </c>
      <c r="Q327" s="20" t="str" cm="1">
        <f t="array" ref="Q327">IF($AE327=0,"",INDEX(MASTER!$D$24:$AD$252,$AE327,Q$346))</f>
        <v/>
      </c>
      <c r="R327" s="20" t="str" cm="1">
        <f t="array" ref="R327">IF($AE327=0,"",INDEX(MASTER!$D$24:$AD$252,$AE327,R$346))</f>
        <v/>
      </c>
      <c r="S327" s="20" t="str" cm="1">
        <f t="array" ref="S327">IF($AE327=0,"",INDEX(MASTER!$D$24:$AD$252,$AE327,S$346))</f>
        <v/>
      </c>
      <c r="T327" s="20" t="str" cm="1">
        <f t="array" ref="T327">IF($AE327=0,"",INDEX(MASTER!$D$24:$AD$252,$AE327,T$346))</f>
        <v/>
      </c>
      <c r="U327" s="20" t="str" cm="1">
        <f t="array" ref="U327">IF($AE327=0,"",INDEX(MASTER!$D$24:$AD$252,$AE327,U$346))</f>
        <v/>
      </c>
      <c r="V327" s="20" t="str" cm="1">
        <f t="array" ref="V327">IF($AE327=0,"",INDEX(MASTER!$D$24:$AD$252,$AE327,V$346))</f>
        <v/>
      </c>
      <c r="W327" s="20" t="str" cm="1">
        <f t="array" ref="W327">IF($AE327=0,"",INDEX(MASTER!$D$24:$AD$252,$AE327,W$346))</f>
        <v/>
      </c>
      <c r="X327" s="20" t="str" cm="1">
        <f t="array" ref="X327">IF($AE327=0,"",INDEX(MASTER!$D$24:$AD$252,$AE327,X$346))</f>
        <v/>
      </c>
      <c r="Y327" s="20" t="str" cm="1">
        <f t="array" ref="Y327">IF($AE327=0,"",INDEX(MASTER!$D$24:$AD$252,$AE327,Y$346))</f>
        <v/>
      </c>
      <c r="Z327" s="20" t="str" cm="1">
        <f t="array" ref="Z327">IF($AE327=0,"",INDEX(MASTER!$D$24:$AD$252,$AE327,Z$346))</f>
        <v/>
      </c>
    </row>
    <row r="328" spans="1:26" ht="12.75" customHeight="1" x14ac:dyDescent="0.2">
      <c r="A328" s="20" t="str" cm="1">
        <f t="array" ref="A328">IF($AE328=0,"",INDEX(MASTER!$D$24:$AD$252,$AE328,A$346))</f>
        <v/>
      </c>
      <c r="B328" s="20" t="str" cm="1">
        <f t="array" ref="B328">IF($AE328=0,"",INDEX(MASTER!$D$24:$AD$252,$AE328,B$346))</f>
        <v/>
      </c>
      <c r="C328" s="20" t="str" cm="1">
        <f t="array" ref="C328">IF($AE328=0,"",INDEX(MASTER!$D$24:$AD$252,$AE328,C$346))</f>
        <v/>
      </c>
      <c r="D328" s="169" t="str" cm="1">
        <f t="array" ref="D328">IF($AE328=0,"",INDEX(MASTER!$D$24:$AD$252,$AE328,D$346))</f>
        <v/>
      </c>
      <c r="E328" s="20" t="str" cm="1">
        <f t="array" ref="E328">IF($AE328=0,"",INDEX(MASTER!$D$24:$AD$252,$AE328,E$346))</f>
        <v/>
      </c>
      <c r="F328" s="169" t="str" cm="1">
        <f t="array" ref="F328">IF($AE328=0,"",INDEX(MASTER!$D$24:$AD$252,$AE328,F$346))</f>
        <v/>
      </c>
      <c r="G328" s="20" t="str" cm="1">
        <f t="array" ref="G328">IF($AE328=0,"",INDEX(MASTER!$D$24:$AD$252,$AE328,G$346))</f>
        <v/>
      </c>
      <c r="H328" s="68" t="str" cm="1">
        <f t="array" ref="H328">IF($AE328=0,"",INDEX(MASTER!$D$24:$AD$252,$AE328,H$346))</f>
        <v/>
      </c>
      <c r="I328" s="20" t="str" cm="1">
        <f t="array" ref="I328">IF($AE328=0,"",INDEX(MASTER!$D$24:$AD$252,$AE328,I$346))</f>
        <v/>
      </c>
      <c r="J328" s="68" t="str" cm="1">
        <f t="array" ref="J328">IF($AE328=0,"",INDEX(MASTER!$D$24:$AD$252,$AE328,J$346))</f>
        <v/>
      </c>
      <c r="K328" s="136" t="str" cm="1">
        <f t="array" ref="K328">IF($AE328=0,"",INDEX(MASTER!$D$24:$AD$252,$AE328,K$346))</f>
        <v/>
      </c>
      <c r="L328" s="136" t="str" cm="1">
        <f t="array" ref="L328">IF($AE328=0,"",INDEX(MASTER!$D$24:$AD$252,$AE328,L$346))</f>
        <v/>
      </c>
      <c r="M328" s="136" t="str" cm="1">
        <f t="array" ref="M328">IF($AE328=0,"",INDEX(MASTER!$D$24:$AD$252,$AE328,M$346))</f>
        <v/>
      </c>
      <c r="N328" s="136" t="str" cm="1">
        <f t="array" ref="N328">IF($AE328=0,"",INDEX(MASTER!$D$24:$AD$252,$AE328,N$346))</f>
        <v/>
      </c>
      <c r="O328" s="20" t="str" cm="1">
        <f t="array" ref="O328">IF($AE328=0,"",INDEX(MASTER!$D$24:$AD$252,$AE328,O$346))</f>
        <v/>
      </c>
      <c r="P328" s="20" t="str" cm="1">
        <f t="array" ref="P328">IF($AE328=0,"",INDEX(MASTER!$D$24:$AD$252,$AE328,P$346))</f>
        <v/>
      </c>
      <c r="Q328" s="20" t="str" cm="1">
        <f t="array" ref="Q328">IF($AE328=0,"",INDEX(MASTER!$D$24:$AD$252,$AE328,Q$346))</f>
        <v/>
      </c>
      <c r="R328" s="20" t="str" cm="1">
        <f t="array" ref="R328">IF($AE328=0,"",INDEX(MASTER!$D$24:$AD$252,$AE328,R$346))</f>
        <v/>
      </c>
      <c r="S328" s="20" t="str" cm="1">
        <f t="array" ref="S328">IF($AE328=0,"",INDEX(MASTER!$D$24:$AD$252,$AE328,S$346))</f>
        <v/>
      </c>
      <c r="T328" s="20" t="str" cm="1">
        <f t="array" ref="T328">IF($AE328=0,"",INDEX(MASTER!$D$24:$AD$252,$AE328,T$346))</f>
        <v/>
      </c>
      <c r="U328" s="20" t="str" cm="1">
        <f t="array" ref="U328">IF($AE328=0,"",INDEX(MASTER!$D$24:$AD$252,$AE328,U$346))</f>
        <v/>
      </c>
      <c r="V328" s="20" t="str" cm="1">
        <f t="array" ref="V328">IF($AE328=0,"",INDEX(MASTER!$D$24:$AD$252,$AE328,V$346))</f>
        <v/>
      </c>
      <c r="W328" s="20" t="str" cm="1">
        <f t="array" ref="W328">IF($AE328=0,"",INDEX(MASTER!$D$24:$AD$252,$AE328,W$346))</f>
        <v/>
      </c>
      <c r="X328" s="20" t="str" cm="1">
        <f t="array" ref="X328">IF($AE328=0,"",INDEX(MASTER!$D$24:$AD$252,$AE328,X$346))</f>
        <v/>
      </c>
      <c r="Y328" s="20" t="str" cm="1">
        <f t="array" ref="Y328">IF($AE328=0,"",INDEX(MASTER!$D$24:$AD$252,$AE328,Y$346))</f>
        <v/>
      </c>
      <c r="Z328" s="20" t="str" cm="1">
        <f t="array" ref="Z328">IF($AE328=0,"",INDEX(MASTER!$D$24:$AD$252,$AE328,Z$346))</f>
        <v/>
      </c>
    </row>
    <row r="329" spans="1:26" ht="12.75" customHeight="1" x14ac:dyDescent="0.2">
      <c r="A329" s="20" t="str" cm="1">
        <f t="array" ref="A329">IF($AE329=0,"",INDEX(MASTER!$D$24:$AD$252,$AE329,A$346))</f>
        <v/>
      </c>
      <c r="B329" s="20" t="str" cm="1">
        <f t="array" ref="B329">IF($AE329=0,"",INDEX(MASTER!$D$24:$AD$252,$AE329,B$346))</f>
        <v/>
      </c>
      <c r="C329" s="20" t="str" cm="1">
        <f t="array" ref="C329">IF($AE329=0,"",INDEX(MASTER!$D$24:$AD$252,$AE329,C$346))</f>
        <v/>
      </c>
      <c r="D329" s="169" t="str" cm="1">
        <f t="array" ref="D329">IF($AE329=0,"",INDEX(MASTER!$D$24:$AD$252,$AE329,D$346))</f>
        <v/>
      </c>
      <c r="E329" s="20" t="str" cm="1">
        <f t="array" ref="E329">IF($AE329=0,"",INDEX(MASTER!$D$24:$AD$252,$AE329,E$346))</f>
        <v/>
      </c>
      <c r="F329" s="169" t="str" cm="1">
        <f t="array" ref="F329">IF($AE329=0,"",INDEX(MASTER!$D$24:$AD$252,$AE329,F$346))</f>
        <v/>
      </c>
      <c r="G329" s="20" t="str" cm="1">
        <f t="array" ref="G329">IF($AE329=0,"",INDEX(MASTER!$D$24:$AD$252,$AE329,G$346))</f>
        <v/>
      </c>
      <c r="H329" s="68" t="str" cm="1">
        <f t="array" ref="H329">IF($AE329=0,"",INDEX(MASTER!$D$24:$AD$252,$AE329,H$346))</f>
        <v/>
      </c>
      <c r="I329" s="20" t="str" cm="1">
        <f t="array" ref="I329">IF($AE329=0,"",INDEX(MASTER!$D$24:$AD$252,$AE329,I$346))</f>
        <v/>
      </c>
      <c r="J329" s="68" t="str" cm="1">
        <f t="array" ref="J329">IF($AE329=0,"",INDEX(MASTER!$D$24:$AD$252,$AE329,J$346))</f>
        <v/>
      </c>
      <c r="K329" s="136" t="str" cm="1">
        <f t="array" ref="K329">IF($AE329=0,"",INDEX(MASTER!$D$24:$AD$252,$AE329,K$346))</f>
        <v/>
      </c>
      <c r="L329" s="136" t="str" cm="1">
        <f t="array" ref="L329">IF($AE329=0,"",INDEX(MASTER!$D$24:$AD$252,$AE329,L$346))</f>
        <v/>
      </c>
      <c r="M329" s="136" t="str" cm="1">
        <f t="array" ref="M329">IF($AE329=0,"",INDEX(MASTER!$D$24:$AD$252,$AE329,M$346))</f>
        <v/>
      </c>
      <c r="N329" s="136" t="str" cm="1">
        <f t="array" ref="N329">IF($AE329=0,"",INDEX(MASTER!$D$24:$AD$252,$AE329,N$346))</f>
        <v/>
      </c>
      <c r="O329" s="20" t="str" cm="1">
        <f t="array" ref="O329">IF($AE329=0,"",INDEX(MASTER!$D$24:$AD$252,$AE329,O$346))</f>
        <v/>
      </c>
      <c r="P329" s="20" t="str" cm="1">
        <f t="array" ref="P329">IF($AE329=0,"",INDEX(MASTER!$D$24:$AD$252,$AE329,P$346))</f>
        <v/>
      </c>
      <c r="Q329" s="20" t="str" cm="1">
        <f t="array" ref="Q329">IF($AE329=0,"",INDEX(MASTER!$D$24:$AD$252,$AE329,Q$346))</f>
        <v/>
      </c>
      <c r="R329" s="20" t="str" cm="1">
        <f t="array" ref="R329">IF($AE329=0,"",INDEX(MASTER!$D$24:$AD$252,$AE329,R$346))</f>
        <v/>
      </c>
      <c r="S329" s="20" t="str" cm="1">
        <f t="array" ref="S329">IF($AE329=0,"",INDEX(MASTER!$D$24:$AD$252,$AE329,S$346))</f>
        <v/>
      </c>
      <c r="T329" s="20" t="str" cm="1">
        <f t="array" ref="T329">IF($AE329=0,"",INDEX(MASTER!$D$24:$AD$252,$AE329,T$346))</f>
        <v/>
      </c>
      <c r="U329" s="20" t="str" cm="1">
        <f t="array" ref="U329">IF($AE329=0,"",INDEX(MASTER!$D$24:$AD$252,$AE329,U$346))</f>
        <v/>
      </c>
      <c r="V329" s="20" t="str" cm="1">
        <f t="array" ref="V329">IF($AE329=0,"",INDEX(MASTER!$D$24:$AD$252,$AE329,V$346))</f>
        <v/>
      </c>
      <c r="W329" s="20" t="str" cm="1">
        <f t="array" ref="W329">IF($AE329=0,"",INDEX(MASTER!$D$24:$AD$252,$AE329,W$346))</f>
        <v/>
      </c>
      <c r="X329" s="20" t="str" cm="1">
        <f t="array" ref="X329">IF($AE329=0,"",INDEX(MASTER!$D$24:$AD$252,$AE329,X$346))</f>
        <v/>
      </c>
      <c r="Y329" s="20" t="str" cm="1">
        <f t="array" ref="Y329">IF($AE329=0,"",INDEX(MASTER!$D$24:$AD$252,$AE329,Y$346))</f>
        <v/>
      </c>
      <c r="Z329" s="20" t="str" cm="1">
        <f t="array" ref="Z329">IF($AE329=0,"",INDEX(MASTER!$D$24:$AD$252,$AE329,Z$346))</f>
        <v/>
      </c>
    </row>
    <row r="330" spans="1:26" ht="12.75" customHeight="1" x14ac:dyDescent="0.2">
      <c r="A330" s="20" t="str" cm="1">
        <f t="array" ref="A330">IF($AE330=0,"",INDEX(MASTER!$D$24:$AD$252,$AE330,A$346))</f>
        <v/>
      </c>
      <c r="B330" s="20" t="str" cm="1">
        <f t="array" ref="B330">IF($AE330=0,"",INDEX(MASTER!$D$24:$AD$252,$AE330,B$346))</f>
        <v/>
      </c>
      <c r="C330" s="20" t="str" cm="1">
        <f t="array" ref="C330">IF($AE330=0,"",INDEX(MASTER!$D$24:$AD$252,$AE330,C$346))</f>
        <v/>
      </c>
      <c r="D330" s="169" t="str" cm="1">
        <f t="array" ref="D330">IF($AE330=0,"",INDEX(MASTER!$D$24:$AD$252,$AE330,D$346))</f>
        <v/>
      </c>
      <c r="E330" s="20" t="str" cm="1">
        <f t="array" ref="E330">IF($AE330=0,"",INDEX(MASTER!$D$24:$AD$252,$AE330,E$346))</f>
        <v/>
      </c>
      <c r="F330" s="169" t="str" cm="1">
        <f t="array" ref="F330">IF($AE330=0,"",INDEX(MASTER!$D$24:$AD$252,$AE330,F$346))</f>
        <v/>
      </c>
      <c r="G330" s="20" t="str" cm="1">
        <f t="array" ref="G330">IF($AE330=0,"",INDEX(MASTER!$D$24:$AD$252,$AE330,G$346))</f>
        <v/>
      </c>
      <c r="H330" s="68" t="str" cm="1">
        <f t="array" ref="H330">IF($AE330=0,"",INDEX(MASTER!$D$24:$AD$252,$AE330,H$346))</f>
        <v/>
      </c>
      <c r="I330" s="20" t="str" cm="1">
        <f t="array" ref="I330">IF($AE330=0,"",INDEX(MASTER!$D$24:$AD$252,$AE330,I$346))</f>
        <v/>
      </c>
      <c r="J330" s="68" t="str" cm="1">
        <f t="array" ref="J330">IF($AE330=0,"",INDEX(MASTER!$D$24:$AD$252,$AE330,J$346))</f>
        <v/>
      </c>
      <c r="K330" s="136" t="str" cm="1">
        <f t="array" ref="K330">IF($AE330=0,"",INDEX(MASTER!$D$24:$AD$252,$AE330,K$346))</f>
        <v/>
      </c>
      <c r="L330" s="136" t="str" cm="1">
        <f t="array" ref="L330">IF($AE330=0,"",INDEX(MASTER!$D$24:$AD$252,$AE330,L$346))</f>
        <v/>
      </c>
      <c r="M330" s="136" t="str" cm="1">
        <f t="array" ref="M330">IF($AE330=0,"",INDEX(MASTER!$D$24:$AD$252,$AE330,M$346))</f>
        <v/>
      </c>
      <c r="N330" s="136" t="str" cm="1">
        <f t="array" ref="N330">IF($AE330=0,"",INDEX(MASTER!$D$24:$AD$252,$AE330,N$346))</f>
        <v/>
      </c>
      <c r="O330" s="20" t="str" cm="1">
        <f t="array" ref="O330">IF($AE330=0,"",INDEX(MASTER!$D$24:$AD$252,$AE330,O$346))</f>
        <v/>
      </c>
      <c r="P330" s="20" t="str" cm="1">
        <f t="array" ref="P330">IF($AE330=0,"",INDEX(MASTER!$D$24:$AD$252,$AE330,P$346))</f>
        <v/>
      </c>
      <c r="Q330" s="20" t="str" cm="1">
        <f t="array" ref="Q330">IF($AE330=0,"",INDEX(MASTER!$D$24:$AD$252,$AE330,Q$346))</f>
        <v/>
      </c>
      <c r="R330" s="20" t="str" cm="1">
        <f t="array" ref="R330">IF($AE330=0,"",INDEX(MASTER!$D$24:$AD$252,$AE330,R$346))</f>
        <v/>
      </c>
      <c r="S330" s="20" t="str" cm="1">
        <f t="array" ref="S330">IF($AE330=0,"",INDEX(MASTER!$D$24:$AD$252,$AE330,S$346))</f>
        <v/>
      </c>
      <c r="T330" s="20" t="str" cm="1">
        <f t="array" ref="T330">IF($AE330=0,"",INDEX(MASTER!$D$24:$AD$252,$AE330,T$346))</f>
        <v/>
      </c>
      <c r="U330" s="20" t="str" cm="1">
        <f t="array" ref="U330">IF($AE330=0,"",INDEX(MASTER!$D$24:$AD$252,$AE330,U$346))</f>
        <v/>
      </c>
      <c r="V330" s="20" t="str" cm="1">
        <f t="array" ref="V330">IF($AE330=0,"",INDEX(MASTER!$D$24:$AD$252,$AE330,V$346))</f>
        <v/>
      </c>
      <c r="W330" s="20" t="str" cm="1">
        <f t="array" ref="W330">IF($AE330=0,"",INDEX(MASTER!$D$24:$AD$252,$AE330,W$346))</f>
        <v/>
      </c>
      <c r="X330" s="20" t="str" cm="1">
        <f t="array" ref="X330">IF($AE330=0,"",INDEX(MASTER!$D$24:$AD$252,$AE330,X$346))</f>
        <v/>
      </c>
      <c r="Y330" s="20" t="str" cm="1">
        <f t="array" ref="Y330">IF($AE330=0,"",INDEX(MASTER!$D$24:$AD$252,$AE330,Y$346))</f>
        <v/>
      </c>
      <c r="Z330" s="20" t="str" cm="1">
        <f t="array" ref="Z330">IF($AE330=0,"",INDEX(MASTER!$D$24:$AD$252,$AE330,Z$346))</f>
        <v/>
      </c>
    </row>
    <row r="331" spans="1:26" ht="12.75" customHeight="1" x14ac:dyDescent="0.2">
      <c r="A331" s="20" t="str" cm="1">
        <f t="array" ref="A331">IF($AE331=0,"",INDEX(MASTER!$D$24:$AD$252,$AE331,A$346))</f>
        <v/>
      </c>
      <c r="B331" s="20" t="str" cm="1">
        <f t="array" ref="B331">IF($AE331=0,"",INDEX(MASTER!$D$24:$AD$252,$AE331,B$346))</f>
        <v/>
      </c>
      <c r="C331" s="20" t="str" cm="1">
        <f t="array" ref="C331">IF($AE331=0,"",INDEX(MASTER!$D$24:$AD$252,$AE331,C$346))</f>
        <v/>
      </c>
      <c r="D331" s="169" t="str" cm="1">
        <f t="array" ref="D331">IF($AE331=0,"",INDEX(MASTER!$D$24:$AD$252,$AE331,D$346))</f>
        <v/>
      </c>
      <c r="E331" s="20" t="str" cm="1">
        <f t="array" ref="E331">IF($AE331=0,"",INDEX(MASTER!$D$24:$AD$252,$AE331,E$346))</f>
        <v/>
      </c>
      <c r="F331" s="169" t="str" cm="1">
        <f t="array" ref="F331">IF($AE331=0,"",INDEX(MASTER!$D$24:$AD$252,$AE331,F$346))</f>
        <v/>
      </c>
      <c r="G331" s="20" t="str" cm="1">
        <f t="array" ref="G331">IF($AE331=0,"",INDEX(MASTER!$D$24:$AD$252,$AE331,G$346))</f>
        <v/>
      </c>
      <c r="H331" s="68" t="str" cm="1">
        <f t="array" ref="H331">IF($AE331=0,"",INDEX(MASTER!$D$24:$AD$252,$AE331,H$346))</f>
        <v/>
      </c>
      <c r="I331" s="20" t="str" cm="1">
        <f t="array" ref="I331">IF($AE331=0,"",INDEX(MASTER!$D$24:$AD$252,$AE331,I$346))</f>
        <v/>
      </c>
      <c r="J331" s="68" t="str" cm="1">
        <f t="array" ref="J331">IF($AE331=0,"",INDEX(MASTER!$D$24:$AD$252,$AE331,J$346))</f>
        <v/>
      </c>
      <c r="K331" s="136" t="str" cm="1">
        <f t="array" ref="K331">IF($AE331=0,"",INDEX(MASTER!$D$24:$AD$252,$AE331,K$346))</f>
        <v/>
      </c>
      <c r="L331" s="136" t="str" cm="1">
        <f t="array" ref="L331">IF($AE331=0,"",INDEX(MASTER!$D$24:$AD$252,$AE331,L$346))</f>
        <v/>
      </c>
      <c r="M331" s="136" t="str" cm="1">
        <f t="array" ref="M331">IF($AE331=0,"",INDEX(MASTER!$D$24:$AD$252,$AE331,M$346))</f>
        <v/>
      </c>
      <c r="N331" s="136" t="str" cm="1">
        <f t="array" ref="N331">IF($AE331=0,"",INDEX(MASTER!$D$24:$AD$252,$AE331,N$346))</f>
        <v/>
      </c>
      <c r="O331" s="20" t="str" cm="1">
        <f t="array" ref="O331">IF($AE331=0,"",INDEX(MASTER!$D$24:$AD$252,$AE331,O$346))</f>
        <v/>
      </c>
      <c r="P331" s="20" t="str" cm="1">
        <f t="array" ref="P331">IF($AE331=0,"",INDEX(MASTER!$D$24:$AD$252,$AE331,P$346))</f>
        <v/>
      </c>
      <c r="Q331" s="20" t="str" cm="1">
        <f t="array" ref="Q331">IF($AE331=0,"",INDEX(MASTER!$D$24:$AD$252,$AE331,Q$346))</f>
        <v/>
      </c>
      <c r="R331" s="20" t="str" cm="1">
        <f t="array" ref="R331">IF($AE331=0,"",INDEX(MASTER!$D$24:$AD$252,$AE331,R$346))</f>
        <v/>
      </c>
      <c r="S331" s="20" t="str" cm="1">
        <f t="array" ref="S331">IF($AE331=0,"",INDEX(MASTER!$D$24:$AD$252,$AE331,S$346))</f>
        <v/>
      </c>
      <c r="T331" s="20" t="str" cm="1">
        <f t="array" ref="T331">IF($AE331=0,"",INDEX(MASTER!$D$24:$AD$252,$AE331,T$346))</f>
        <v/>
      </c>
      <c r="U331" s="20" t="str" cm="1">
        <f t="array" ref="U331">IF($AE331=0,"",INDEX(MASTER!$D$24:$AD$252,$AE331,U$346))</f>
        <v/>
      </c>
      <c r="V331" s="20" t="str" cm="1">
        <f t="array" ref="V331">IF($AE331=0,"",INDEX(MASTER!$D$24:$AD$252,$AE331,V$346))</f>
        <v/>
      </c>
      <c r="W331" s="20" t="str" cm="1">
        <f t="array" ref="W331">IF($AE331=0,"",INDEX(MASTER!$D$24:$AD$252,$AE331,W$346))</f>
        <v/>
      </c>
      <c r="X331" s="20" t="str" cm="1">
        <f t="array" ref="X331">IF($AE331=0,"",INDEX(MASTER!$D$24:$AD$252,$AE331,X$346))</f>
        <v/>
      </c>
      <c r="Y331" s="20" t="str" cm="1">
        <f t="array" ref="Y331">IF($AE331=0,"",INDEX(MASTER!$D$24:$AD$252,$AE331,Y$346))</f>
        <v/>
      </c>
      <c r="Z331" s="20" t="str" cm="1">
        <f t="array" ref="Z331">IF($AE331=0,"",INDEX(MASTER!$D$24:$AD$252,$AE331,Z$346))</f>
        <v/>
      </c>
    </row>
    <row r="332" spans="1:26" ht="12.75" customHeight="1" x14ac:dyDescent="0.2">
      <c r="A332" s="20"/>
      <c r="B332" s="20"/>
      <c r="C332" s="20"/>
      <c r="D332" s="169"/>
      <c r="E332" s="20"/>
      <c r="F332" s="169"/>
      <c r="G332" s="20"/>
      <c r="H332" s="68"/>
      <c r="I332" s="20"/>
      <c r="J332" s="68"/>
      <c r="K332" s="136"/>
      <c r="L332" s="136"/>
      <c r="M332" s="136"/>
      <c r="N332" s="136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20" t="str" cm="1">
        <f t="array" ref="A333">IF($AE333=0,"",INDEX(MASTER!$D$24:$AD$252,$AE333,A$346))</f>
        <v/>
      </c>
      <c r="B333" s="20" t="str" cm="1">
        <f t="array" ref="B333">IF($AE333=0,"",INDEX(MASTER!$D$24:$AD$252,$AE333,B$346))</f>
        <v/>
      </c>
      <c r="C333" s="20" t="str" cm="1">
        <f t="array" ref="C333">IF($AE333=0,"",INDEX(MASTER!$D$24:$AD$252,$AE333,C$346))</f>
        <v/>
      </c>
      <c r="D333" s="169" t="str" cm="1">
        <f t="array" ref="D333">IF($AE333=0,"",INDEX(MASTER!$D$24:$AD$252,$AE333,D$346))</f>
        <v/>
      </c>
      <c r="E333" s="20" t="str" cm="1">
        <f t="array" ref="E333">IF($AE333=0,"",INDEX(MASTER!$D$24:$AD$252,$AE333,E$346))</f>
        <v/>
      </c>
      <c r="F333" s="169" t="str" cm="1">
        <f t="array" ref="F333">IF($AE333=0,"",INDEX(MASTER!$D$24:$AD$252,$AE333,F$346))</f>
        <v/>
      </c>
      <c r="G333" s="20" t="str" cm="1">
        <f t="array" ref="G333">IF($AE333=0,"",INDEX(MASTER!$D$24:$AD$252,$AE333,G$346))</f>
        <v/>
      </c>
      <c r="H333" s="68" t="str" cm="1">
        <f t="array" ref="H333">IF($AE333=0,"",INDEX(MASTER!$D$24:$AD$252,$AE333,H$346))</f>
        <v/>
      </c>
      <c r="I333" s="20" t="str" cm="1">
        <f t="array" ref="I333">IF($AE333=0,"",INDEX(MASTER!$D$24:$AD$252,$AE333,I$346))</f>
        <v/>
      </c>
      <c r="J333" s="68" t="str" cm="1">
        <f t="array" ref="J333">IF($AE333=0,"",INDEX(MASTER!$D$24:$AD$252,$AE333,J$346))</f>
        <v/>
      </c>
      <c r="K333" s="136" t="str" cm="1">
        <f t="array" ref="K333">IF($AE333=0,"",INDEX(MASTER!$D$24:$AD$252,$AE333,K$346))</f>
        <v/>
      </c>
      <c r="L333" s="136" t="str" cm="1">
        <f t="array" ref="L333">IF($AE333=0,"",INDEX(MASTER!$D$24:$AD$252,$AE333,L$346))</f>
        <v/>
      </c>
      <c r="M333" s="136" t="str" cm="1">
        <f t="array" ref="M333">IF($AE333=0,"",INDEX(MASTER!$D$24:$AD$252,$AE333,M$346))</f>
        <v/>
      </c>
      <c r="N333" s="136" t="str" cm="1">
        <f t="array" ref="N333">IF($AE333=0,"",INDEX(MASTER!$D$24:$AD$252,$AE333,N$346))</f>
        <v/>
      </c>
      <c r="O333" s="20" t="str" cm="1">
        <f t="array" ref="O333">IF($AE333=0,"",INDEX(MASTER!$D$24:$AD$252,$AE333,O$346))</f>
        <v/>
      </c>
      <c r="P333" s="20" t="str" cm="1">
        <f t="array" ref="P333">IF($AE333=0,"",INDEX(MASTER!$D$24:$AD$252,$AE333,P$346))</f>
        <v/>
      </c>
      <c r="Q333" s="20" t="str" cm="1">
        <f t="array" ref="Q333">IF($AE333=0,"",INDEX(MASTER!$D$24:$AD$252,$AE333,Q$346))</f>
        <v/>
      </c>
      <c r="R333" s="20" t="str" cm="1">
        <f t="array" ref="R333">IF($AE333=0,"",INDEX(MASTER!$D$24:$AD$252,$AE333,R$346))</f>
        <v/>
      </c>
      <c r="S333" s="20" t="str" cm="1">
        <f t="array" ref="S333">IF($AE333=0,"",INDEX(MASTER!$D$24:$AD$252,$AE333,S$346))</f>
        <v/>
      </c>
      <c r="T333" s="20" t="str" cm="1">
        <f t="array" ref="T333">IF($AE333=0,"",INDEX(MASTER!$D$24:$AD$252,$AE333,T$346))</f>
        <v/>
      </c>
      <c r="U333" s="20" t="str" cm="1">
        <f t="array" ref="U333">IF($AE333=0,"",INDEX(MASTER!$D$24:$AD$252,$AE333,U$346))</f>
        <v/>
      </c>
      <c r="V333" s="20" t="str" cm="1">
        <f t="array" ref="V333">IF($AE333=0,"",INDEX(MASTER!$D$24:$AD$252,$AE333,V$346))</f>
        <v/>
      </c>
      <c r="W333" s="20" t="str" cm="1">
        <f t="array" ref="W333">IF($AE333=0,"",INDEX(MASTER!$D$24:$AD$252,$AE333,W$346))</f>
        <v/>
      </c>
      <c r="X333" s="20" t="str" cm="1">
        <f t="array" ref="X333">IF($AE333=0,"",INDEX(MASTER!$D$24:$AD$252,$AE333,X$346))</f>
        <v/>
      </c>
      <c r="Y333" s="20" t="str" cm="1">
        <f t="array" ref="Y333">IF($AE333=0,"",INDEX(MASTER!$D$24:$AD$252,$AE333,Y$346))</f>
        <v/>
      </c>
      <c r="Z333" s="20" t="str" cm="1">
        <f t="array" ref="Z333">IF($AE333=0,"",INDEX(MASTER!$D$24:$AD$252,$AE333,Z$346))</f>
        <v/>
      </c>
    </row>
    <row r="334" spans="1:26" ht="12.75" customHeight="1" x14ac:dyDescent="0.2">
      <c r="A334" s="20" t="str" cm="1">
        <f t="array" ref="A334">IF($AE334=0,"",INDEX(MASTER!$D$24:$AD$252,$AE334,A$346))</f>
        <v/>
      </c>
      <c r="B334" s="20" t="str" cm="1">
        <f t="array" ref="B334">IF($AE334=0,"",INDEX(MASTER!$D$24:$AD$252,$AE334,B$346))</f>
        <v/>
      </c>
      <c r="C334" s="20" t="str" cm="1">
        <f t="array" ref="C334">IF($AE334=0,"",INDEX(MASTER!$D$24:$AD$252,$AE334,C$346))</f>
        <v/>
      </c>
      <c r="D334" s="169" t="str" cm="1">
        <f t="array" ref="D334">IF($AE334=0,"",INDEX(MASTER!$D$24:$AD$252,$AE334,D$346))</f>
        <v/>
      </c>
      <c r="E334" s="20" t="str" cm="1">
        <f t="array" ref="E334">IF($AE334=0,"",INDEX(MASTER!$D$24:$AD$252,$AE334,E$346))</f>
        <v/>
      </c>
      <c r="F334" s="169" t="str" cm="1">
        <f t="array" ref="F334">IF($AE334=0,"",INDEX(MASTER!$D$24:$AD$252,$AE334,F$346))</f>
        <v/>
      </c>
      <c r="G334" s="20" t="str" cm="1">
        <f t="array" ref="G334">IF($AE334=0,"",INDEX(MASTER!$D$24:$AD$252,$AE334,G$346))</f>
        <v/>
      </c>
      <c r="H334" s="68" t="str" cm="1">
        <f t="array" ref="H334">IF($AE334=0,"",INDEX(MASTER!$D$24:$AD$252,$AE334,H$346))</f>
        <v/>
      </c>
      <c r="I334" s="20" t="str" cm="1">
        <f t="array" ref="I334">IF($AE334=0,"",INDEX(MASTER!$D$24:$AD$252,$AE334,I$346))</f>
        <v/>
      </c>
      <c r="J334" s="68" t="str" cm="1">
        <f t="array" ref="J334">IF($AE334=0,"",INDEX(MASTER!$D$24:$AD$252,$AE334,J$346))</f>
        <v/>
      </c>
      <c r="K334" s="136" t="str" cm="1">
        <f t="array" ref="K334">IF($AE334=0,"",INDEX(MASTER!$D$24:$AD$252,$AE334,K$346))</f>
        <v/>
      </c>
      <c r="L334" s="136" t="str" cm="1">
        <f t="array" ref="L334">IF($AE334=0,"",INDEX(MASTER!$D$24:$AD$252,$AE334,L$346))</f>
        <v/>
      </c>
      <c r="M334" s="136" t="str" cm="1">
        <f t="array" ref="M334">IF($AE334=0,"",INDEX(MASTER!$D$24:$AD$252,$AE334,M$346))</f>
        <v/>
      </c>
      <c r="N334" s="136" t="str" cm="1">
        <f t="array" ref="N334">IF($AE334=0,"",INDEX(MASTER!$D$24:$AD$252,$AE334,N$346))</f>
        <v/>
      </c>
      <c r="O334" s="20" t="str" cm="1">
        <f t="array" ref="O334">IF($AE334=0,"",INDEX(MASTER!$D$24:$AD$252,$AE334,O$346))</f>
        <v/>
      </c>
      <c r="P334" s="20" t="str" cm="1">
        <f t="array" ref="P334">IF($AE334=0,"",INDEX(MASTER!$D$24:$AD$252,$AE334,P$346))</f>
        <v/>
      </c>
      <c r="Q334" s="20" t="str" cm="1">
        <f t="array" ref="Q334">IF($AE334=0,"",INDEX(MASTER!$D$24:$AD$252,$AE334,Q$346))</f>
        <v/>
      </c>
      <c r="R334" s="20" t="str" cm="1">
        <f t="array" ref="R334">IF($AE334=0,"",INDEX(MASTER!$D$24:$AD$252,$AE334,R$346))</f>
        <v/>
      </c>
      <c r="S334" s="20" t="str" cm="1">
        <f t="array" ref="S334">IF($AE334=0,"",INDEX(MASTER!$D$24:$AD$252,$AE334,S$346))</f>
        <v/>
      </c>
      <c r="T334" s="20" t="str" cm="1">
        <f t="array" ref="T334">IF($AE334=0,"",INDEX(MASTER!$D$24:$AD$252,$AE334,T$346))</f>
        <v/>
      </c>
      <c r="U334" s="20" t="str" cm="1">
        <f t="array" ref="U334">IF($AE334=0,"",INDEX(MASTER!$D$24:$AD$252,$AE334,U$346))</f>
        <v/>
      </c>
      <c r="V334" s="20" t="str" cm="1">
        <f t="array" ref="V334">IF($AE334=0,"",INDEX(MASTER!$D$24:$AD$252,$AE334,V$346))</f>
        <v/>
      </c>
      <c r="W334" s="20" t="str" cm="1">
        <f t="array" ref="W334">IF($AE334=0,"",INDEX(MASTER!$D$24:$AD$252,$AE334,W$346))</f>
        <v/>
      </c>
      <c r="X334" s="20" t="str" cm="1">
        <f t="array" ref="X334">IF($AE334=0,"",INDEX(MASTER!$D$24:$AD$252,$AE334,X$346))</f>
        <v/>
      </c>
      <c r="Y334" s="20" t="str" cm="1">
        <f t="array" ref="Y334">IF($AE334=0,"",INDEX(MASTER!$D$24:$AD$252,$AE334,Y$346))</f>
        <v/>
      </c>
      <c r="Z334" s="20" t="str" cm="1">
        <f t="array" ref="Z334">IF($AE334=0,"",INDEX(MASTER!$D$24:$AD$252,$AE334,Z$346))</f>
        <v/>
      </c>
    </row>
    <row r="335" spans="1:26" ht="12.75" customHeight="1" x14ac:dyDescent="0.2">
      <c r="A335" s="20" t="str" cm="1">
        <f t="array" ref="A335">IF($AE335=0,"",INDEX(MASTER!$D$24:$AD$252,$AE335,A$346))</f>
        <v/>
      </c>
      <c r="B335" s="20" t="str" cm="1">
        <f t="array" ref="B335">IF($AE335=0,"",INDEX(MASTER!$D$24:$AD$252,$AE335,B$346))</f>
        <v/>
      </c>
      <c r="C335" s="20" t="str" cm="1">
        <f t="array" ref="C335">IF($AE335=0,"",INDEX(MASTER!$D$24:$AD$252,$AE335,C$346))</f>
        <v/>
      </c>
      <c r="D335" s="169" t="str" cm="1">
        <f t="array" ref="D335">IF($AE335=0,"",INDEX(MASTER!$D$24:$AD$252,$AE335,D$346))</f>
        <v/>
      </c>
      <c r="E335" s="20" t="str" cm="1">
        <f t="array" ref="E335">IF($AE335=0,"",INDEX(MASTER!$D$24:$AD$252,$AE335,E$346))</f>
        <v/>
      </c>
      <c r="F335" s="169" t="str" cm="1">
        <f t="array" ref="F335">IF($AE335=0,"",INDEX(MASTER!$D$24:$AD$252,$AE335,F$346))</f>
        <v/>
      </c>
      <c r="G335" s="20" t="str" cm="1">
        <f t="array" ref="G335">IF($AE335=0,"",INDEX(MASTER!$D$24:$AD$252,$AE335,G$346))</f>
        <v/>
      </c>
      <c r="H335" s="68" t="str" cm="1">
        <f t="array" ref="H335">IF($AE335=0,"",INDEX(MASTER!$D$24:$AD$252,$AE335,H$346))</f>
        <v/>
      </c>
      <c r="I335" s="20" t="str" cm="1">
        <f t="array" ref="I335">IF($AE335=0,"",INDEX(MASTER!$D$24:$AD$252,$AE335,I$346))</f>
        <v/>
      </c>
      <c r="J335" s="68" t="str" cm="1">
        <f t="array" ref="J335">IF($AE335=0,"",INDEX(MASTER!$D$24:$AD$252,$AE335,J$346))</f>
        <v/>
      </c>
      <c r="K335" s="136" t="str" cm="1">
        <f t="array" ref="K335">IF($AE335=0,"",INDEX(MASTER!$D$24:$AD$252,$AE335,K$346))</f>
        <v/>
      </c>
      <c r="L335" s="136" t="str" cm="1">
        <f t="array" ref="L335">IF($AE335=0,"",INDEX(MASTER!$D$24:$AD$252,$AE335,L$346))</f>
        <v/>
      </c>
      <c r="M335" s="136" t="str" cm="1">
        <f t="array" ref="M335">IF($AE335=0,"",INDEX(MASTER!$D$24:$AD$252,$AE335,M$346))</f>
        <v/>
      </c>
      <c r="N335" s="136" t="str" cm="1">
        <f t="array" ref="N335">IF($AE335=0,"",INDEX(MASTER!$D$24:$AD$252,$AE335,N$346))</f>
        <v/>
      </c>
      <c r="O335" s="20" t="str" cm="1">
        <f t="array" ref="O335">IF($AE335=0,"",INDEX(MASTER!$D$24:$AD$252,$AE335,O$346))</f>
        <v/>
      </c>
      <c r="P335" s="20" t="str" cm="1">
        <f t="array" ref="P335">IF($AE335=0,"",INDEX(MASTER!$D$24:$AD$252,$AE335,P$346))</f>
        <v/>
      </c>
      <c r="Q335" s="20" t="str" cm="1">
        <f t="array" ref="Q335">IF($AE335=0,"",INDEX(MASTER!$D$24:$AD$252,$AE335,Q$346))</f>
        <v/>
      </c>
      <c r="R335" s="20" t="str" cm="1">
        <f t="array" ref="R335">IF($AE335=0,"",INDEX(MASTER!$D$24:$AD$252,$AE335,R$346))</f>
        <v/>
      </c>
      <c r="S335" s="20" t="str" cm="1">
        <f t="array" ref="S335">IF($AE335=0,"",INDEX(MASTER!$D$24:$AD$252,$AE335,S$346))</f>
        <v/>
      </c>
      <c r="T335" s="20" t="str" cm="1">
        <f t="array" ref="T335">IF($AE335=0,"",INDEX(MASTER!$D$24:$AD$252,$AE335,T$346))</f>
        <v/>
      </c>
      <c r="U335" s="20" t="str" cm="1">
        <f t="array" ref="U335">IF($AE335=0,"",INDEX(MASTER!$D$24:$AD$252,$AE335,U$346))</f>
        <v/>
      </c>
      <c r="V335" s="20" t="str" cm="1">
        <f t="array" ref="V335">IF($AE335=0,"",INDEX(MASTER!$D$24:$AD$252,$AE335,V$346))</f>
        <v/>
      </c>
      <c r="W335" s="20" t="str" cm="1">
        <f t="array" ref="W335">IF($AE335=0,"",INDEX(MASTER!$D$24:$AD$252,$AE335,W$346))</f>
        <v/>
      </c>
      <c r="X335" s="20" t="str" cm="1">
        <f t="array" ref="X335">IF($AE335=0,"",INDEX(MASTER!$D$24:$AD$252,$AE335,X$346))</f>
        <v/>
      </c>
      <c r="Y335" s="20" t="str" cm="1">
        <f t="array" ref="Y335">IF($AE335=0,"",INDEX(MASTER!$D$24:$AD$252,$AE335,Y$346))</f>
        <v/>
      </c>
      <c r="Z335" s="20" t="str" cm="1">
        <f t="array" ref="Z335">IF($AE335=0,"",INDEX(MASTER!$D$24:$AD$252,$AE335,Z$346))</f>
        <v/>
      </c>
    </row>
    <row r="336" spans="1:26" ht="12.75" customHeight="1" x14ac:dyDescent="0.2">
      <c r="A336" s="20" t="str" cm="1">
        <f t="array" ref="A336">IF($AE336=0,"",INDEX(MASTER!$D$24:$AD$252,$AE336,A$346))</f>
        <v/>
      </c>
      <c r="B336" s="20" t="str" cm="1">
        <f t="array" ref="B336">IF($AE336=0,"",INDEX(MASTER!$D$24:$AD$252,$AE336,B$346))</f>
        <v/>
      </c>
      <c r="C336" s="20" t="str" cm="1">
        <f t="array" ref="C336">IF($AE336=0,"",INDEX(MASTER!$D$24:$AD$252,$AE336,C$346))</f>
        <v/>
      </c>
      <c r="D336" s="169" t="str" cm="1">
        <f t="array" ref="D336">IF($AE336=0,"",INDEX(MASTER!$D$24:$AD$252,$AE336,D$346))</f>
        <v/>
      </c>
      <c r="E336" s="20" t="str" cm="1">
        <f t="array" ref="E336">IF($AE336=0,"",INDEX(MASTER!$D$24:$AD$252,$AE336,E$346))</f>
        <v/>
      </c>
      <c r="F336" s="169" t="str" cm="1">
        <f t="array" ref="F336">IF($AE336=0,"",INDEX(MASTER!$D$24:$AD$252,$AE336,F$346))</f>
        <v/>
      </c>
      <c r="G336" s="20" t="str" cm="1">
        <f t="array" ref="G336">IF($AE336=0,"",INDEX(MASTER!$D$24:$AD$252,$AE336,G$346))</f>
        <v/>
      </c>
      <c r="H336" s="68" t="str" cm="1">
        <f t="array" ref="H336">IF($AE336=0,"",INDEX(MASTER!$D$24:$AD$252,$AE336,H$346))</f>
        <v/>
      </c>
      <c r="I336" s="20" t="str" cm="1">
        <f t="array" ref="I336">IF($AE336=0,"",INDEX(MASTER!$D$24:$AD$252,$AE336,I$346))</f>
        <v/>
      </c>
      <c r="J336" s="68" t="str" cm="1">
        <f t="array" ref="J336">IF($AE336=0,"",INDEX(MASTER!$D$24:$AD$252,$AE336,J$346))</f>
        <v/>
      </c>
      <c r="K336" s="136" t="str" cm="1">
        <f t="array" ref="K336">IF($AE336=0,"",INDEX(MASTER!$D$24:$AD$252,$AE336,K$346))</f>
        <v/>
      </c>
      <c r="L336" s="136" t="str" cm="1">
        <f t="array" ref="L336">IF($AE336=0,"",INDEX(MASTER!$D$24:$AD$252,$AE336,L$346))</f>
        <v/>
      </c>
      <c r="M336" s="136" t="str" cm="1">
        <f t="array" ref="M336">IF($AE336=0,"",INDEX(MASTER!$D$24:$AD$252,$AE336,M$346))</f>
        <v/>
      </c>
      <c r="N336" s="136" t="str" cm="1">
        <f t="array" ref="N336">IF($AE336=0,"",INDEX(MASTER!$D$24:$AD$252,$AE336,N$346))</f>
        <v/>
      </c>
      <c r="O336" s="20" t="str" cm="1">
        <f t="array" ref="O336">IF($AE336=0,"",INDEX(MASTER!$D$24:$AD$252,$AE336,O$346))</f>
        <v/>
      </c>
      <c r="P336" s="20" t="str" cm="1">
        <f t="array" ref="P336">IF($AE336=0,"",INDEX(MASTER!$D$24:$AD$252,$AE336,P$346))</f>
        <v/>
      </c>
      <c r="Q336" s="20" t="str" cm="1">
        <f t="array" ref="Q336">IF($AE336=0,"",INDEX(MASTER!$D$24:$AD$252,$AE336,Q$346))</f>
        <v/>
      </c>
      <c r="R336" s="20" t="str" cm="1">
        <f t="array" ref="R336">IF($AE336=0,"",INDEX(MASTER!$D$24:$AD$252,$AE336,R$346))</f>
        <v/>
      </c>
      <c r="S336" s="20" t="str" cm="1">
        <f t="array" ref="S336">IF($AE336=0,"",INDEX(MASTER!$D$24:$AD$252,$AE336,S$346))</f>
        <v/>
      </c>
      <c r="T336" s="20" t="str" cm="1">
        <f t="array" ref="T336">IF($AE336=0,"",INDEX(MASTER!$D$24:$AD$252,$AE336,T$346))</f>
        <v/>
      </c>
      <c r="U336" s="20" t="str" cm="1">
        <f t="array" ref="U336">IF($AE336=0,"",INDEX(MASTER!$D$24:$AD$252,$AE336,U$346))</f>
        <v/>
      </c>
      <c r="V336" s="20" t="str" cm="1">
        <f t="array" ref="V336">IF($AE336=0,"",INDEX(MASTER!$D$24:$AD$252,$AE336,V$346))</f>
        <v/>
      </c>
      <c r="W336" s="20" t="str" cm="1">
        <f t="array" ref="W336">IF($AE336=0,"",INDEX(MASTER!$D$24:$AD$252,$AE336,W$346))</f>
        <v/>
      </c>
      <c r="X336" s="20" t="str" cm="1">
        <f t="array" ref="X336">IF($AE336=0,"",INDEX(MASTER!$D$24:$AD$252,$AE336,X$346))</f>
        <v/>
      </c>
      <c r="Y336" s="20" t="str" cm="1">
        <f t="array" ref="Y336">IF($AE336=0,"",INDEX(MASTER!$D$24:$AD$252,$AE336,Y$346))</f>
        <v/>
      </c>
      <c r="Z336" s="20" t="str" cm="1">
        <f t="array" ref="Z336">IF($AE336=0,"",INDEX(MASTER!$D$24:$AD$252,$AE336,Z$346))</f>
        <v/>
      </c>
    </row>
    <row r="337" spans="1:26" ht="12.75" customHeight="1" x14ac:dyDescent="0.2">
      <c r="A337" s="20" t="str" cm="1">
        <f t="array" ref="A337">IF($AE337=0,"",INDEX(MASTER!$D$24:$AD$252,$AE337,A$346))</f>
        <v/>
      </c>
      <c r="B337" s="20" t="str" cm="1">
        <f t="array" ref="B337">IF($AE337=0,"",INDEX(MASTER!$D$24:$AD$252,$AE337,B$346))</f>
        <v/>
      </c>
      <c r="C337" s="20" t="str" cm="1">
        <f t="array" ref="C337">IF($AE337=0,"",INDEX(MASTER!$D$24:$AD$252,$AE337,C$346))</f>
        <v/>
      </c>
      <c r="D337" s="169" t="str" cm="1">
        <f t="array" ref="D337">IF($AE337=0,"",INDEX(MASTER!$D$24:$AD$252,$AE337,D$346))</f>
        <v/>
      </c>
      <c r="E337" s="20" t="str" cm="1">
        <f t="array" ref="E337">IF($AE337=0,"",INDEX(MASTER!$D$24:$AD$252,$AE337,E$346))</f>
        <v/>
      </c>
      <c r="F337" s="169" t="str" cm="1">
        <f t="array" ref="F337">IF($AE337=0,"",INDEX(MASTER!$D$24:$AD$252,$AE337,F$346))</f>
        <v/>
      </c>
      <c r="G337" s="20" t="str" cm="1">
        <f t="array" ref="G337">IF($AE337=0,"",INDEX(MASTER!$D$24:$AD$252,$AE337,G$346))</f>
        <v/>
      </c>
      <c r="H337" s="68" t="str" cm="1">
        <f t="array" ref="H337">IF($AE337=0,"",INDEX(MASTER!$D$24:$AD$252,$AE337,H$346))</f>
        <v/>
      </c>
      <c r="I337" s="20" t="str" cm="1">
        <f t="array" ref="I337">IF($AE337=0,"",INDEX(MASTER!$D$24:$AD$252,$AE337,I$346))</f>
        <v/>
      </c>
      <c r="J337" s="68" t="str" cm="1">
        <f t="array" ref="J337">IF($AE337=0,"",INDEX(MASTER!$D$24:$AD$252,$AE337,J$346))</f>
        <v/>
      </c>
      <c r="K337" s="136" t="str" cm="1">
        <f t="array" ref="K337">IF($AE337=0,"",INDEX(MASTER!$D$24:$AD$252,$AE337,K$346))</f>
        <v/>
      </c>
      <c r="L337" s="136" t="str" cm="1">
        <f t="array" ref="L337">IF($AE337=0,"",INDEX(MASTER!$D$24:$AD$252,$AE337,L$346))</f>
        <v/>
      </c>
      <c r="M337" s="136" t="str" cm="1">
        <f t="array" ref="M337">IF($AE337=0,"",INDEX(MASTER!$D$24:$AD$252,$AE337,M$346))</f>
        <v/>
      </c>
      <c r="N337" s="136" t="str" cm="1">
        <f t="array" ref="N337">IF($AE337=0,"",INDEX(MASTER!$D$24:$AD$252,$AE337,N$346))</f>
        <v/>
      </c>
      <c r="O337" s="20" t="str" cm="1">
        <f t="array" ref="O337">IF($AE337=0,"",INDEX(MASTER!$D$24:$AD$252,$AE337,O$346))</f>
        <v/>
      </c>
      <c r="P337" s="20" t="str" cm="1">
        <f t="array" ref="P337">IF($AE337=0,"",INDEX(MASTER!$D$24:$AD$252,$AE337,P$346))</f>
        <v/>
      </c>
      <c r="Q337" s="20" t="str" cm="1">
        <f t="array" ref="Q337">IF($AE337=0,"",INDEX(MASTER!$D$24:$AD$252,$AE337,Q$346))</f>
        <v/>
      </c>
      <c r="R337" s="20" t="str" cm="1">
        <f t="array" ref="R337">IF($AE337=0,"",INDEX(MASTER!$D$24:$AD$252,$AE337,R$346))</f>
        <v/>
      </c>
      <c r="S337" s="20" t="str" cm="1">
        <f t="array" ref="S337">IF($AE337=0,"",INDEX(MASTER!$D$24:$AD$252,$AE337,S$346))</f>
        <v/>
      </c>
      <c r="T337" s="20" t="str" cm="1">
        <f t="array" ref="T337">IF($AE337=0,"",INDEX(MASTER!$D$24:$AD$252,$AE337,T$346))</f>
        <v/>
      </c>
      <c r="U337" s="20" t="str" cm="1">
        <f t="array" ref="U337">IF($AE337=0,"",INDEX(MASTER!$D$24:$AD$252,$AE337,U$346))</f>
        <v/>
      </c>
      <c r="V337" s="20" t="str" cm="1">
        <f t="array" ref="V337">IF($AE337=0,"",INDEX(MASTER!$D$24:$AD$252,$AE337,V$346))</f>
        <v/>
      </c>
      <c r="W337" s="20" t="str" cm="1">
        <f t="array" ref="W337">IF($AE337=0,"",INDEX(MASTER!$D$24:$AD$252,$AE337,W$346))</f>
        <v/>
      </c>
      <c r="X337" s="20" t="str" cm="1">
        <f t="array" ref="X337">IF($AE337=0,"",INDEX(MASTER!$D$24:$AD$252,$AE337,X$346))</f>
        <v/>
      </c>
      <c r="Y337" s="20" t="str" cm="1">
        <f t="array" ref="Y337">IF($AE337=0,"",INDEX(MASTER!$D$24:$AD$252,$AE337,Y$346))</f>
        <v/>
      </c>
      <c r="Z337" s="20" t="str" cm="1">
        <f t="array" ref="Z337">IF($AE337=0,"",INDEX(MASTER!$D$24:$AD$252,$AE337,Z$346))</f>
        <v/>
      </c>
    </row>
    <row r="338" spans="1:26" ht="12.75" customHeight="1" x14ac:dyDescent="0.2">
      <c r="A338" s="20" t="str" cm="1">
        <f t="array" ref="A338">IF($AE338=0,"",INDEX(MASTER!$D$24:$AD$252,$AE338,A$346))</f>
        <v/>
      </c>
      <c r="B338" s="20" t="str" cm="1">
        <f t="array" ref="B338">IF($AE338=0,"",INDEX(MASTER!$D$24:$AD$252,$AE338,B$346))</f>
        <v/>
      </c>
      <c r="C338" s="20" t="str" cm="1">
        <f t="array" ref="C338">IF($AE338=0,"",INDEX(MASTER!$D$24:$AD$252,$AE338,C$346))</f>
        <v/>
      </c>
      <c r="D338" s="169" t="str" cm="1">
        <f t="array" ref="D338">IF($AE338=0,"",INDEX(MASTER!$D$24:$AD$252,$AE338,D$346))</f>
        <v/>
      </c>
      <c r="E338" s="20" t="str" cm="1">
        <f t="array" ref="E338">IF($AE338=0,"",INDEX(MASTER!$D$24:$AD$252,$AE338,E$346))</f>
        <v/>
      </c>
      <c r="F338" s="169" t="str" cm="1">
        <f t="array" ref="F338">IF($AE338=0,"",INDEX(MASTER!$D$24:$AD$252,$AE338,F$346))</f>
        <v/>
      </c>
      <c r="G338" s="20" t="str" cm="1">
        <f t="array" ref="G338">IF($AE338=0,"",INDEX(MASTER!$D$24:$AD$252,$AE338,G$346))</f>
        <v/>
      </c>
      <c r="H338" s="68" t="str" cm="1">
        <f t="array" ref="H338">IF($AE338=0,"",INDEX(MASTER!$D$24:$AD$252,$AE338,H$346))</f>
        <v/>
      </c>
      <c r="I338" s="20" t="str" cm="1">
        <f t="array" ref="I338">IF($AE338=0,"",INDEX(MASTER!$D$24:$AD$252,$AE338,I$346))</f>
        <v/>
      </c>
      <c r="J338" s="68" t="str" cm="1">
        <f t="array" ref="J338">IF($AE338=0,"",INDEX(MASTER!$D$24:$AD$252,$AE338,J$346))</f>
        <v/>
      </c>
      <c r="K338" s="136" t="str" cm="1">
        <f t="array" ref="K338">IF($AE338=0,"",INDEX(MASTER!$D$24:$AD$252,$AE338,K$346))</f>
        <v/>
      </c>
      <c r="L338" s="136" t="str" cm="1">
        <f t="array" ref="L338">IF($AE338=0,"",INDEX(MASTER!$D$24:$AD$252,$AE338,L$346))</f>
        <v/>
      </c>
      <c r="M338" s="136" t="str" cm="1">
        <f t="array" ref="M338">IF($AE338=0,"",INDEX(MASTER!$D$24:$AD$252,$AE338,M$346))</f>
        <v/>
      </c>
      <c r="N338" s="136" t="str" cm="1">
        <f t="array" ref="N338">IF($AE338=0,"",INDEX(MASTER!$D$24:$AD$252,$AE338,N$346))</f>
        <v/>
      </c>
      <c r="O338" s="20" t="str" cm="1">
        <f t="array" ref="O338">IF($AE338=0,"",INDEX(MASTER!$D$24:$AD$252,$AE338,O$346))</f>
        <v/>
      </c>
      <c r="P338" s="20" t="str" cm="1">
        <f t="array" ref="P338">IF($AE338=0,"",INDEX(MASTER!$D$24:$AD$252,$AE338,P$346))</f>
        <v/>
      </c>
      <c r="Q338" s="20" t="str" cm="1">
        <f t="array" ref="Q338">IF($AE338=0,"",INDEX(MASTER!$D$24:$AD$252,$AE338,Q$346))</f>
        <v/>
      </c>
      <c r="R338" s="20" t="str" cm="1">
        <f t="array" ref="R338">IF($AE338=0,"",INDEX(MASTER!$D$24:$AD$252,$AE338,R$346))</f>
        <v/>
      </c>
      <c r="S338" s="20" t="str" cm="1">
        <f t="array" ref="S338">IF($AE338=0,"",INDEX(MASTER!$D$24:$AD$252,$AE338,S$346))</f>
        <v/>
      </c>
      <c r="T338" s="20" t="str" cm="1">
        <f t="array" ref="T338">IF($AE338=0,"",INDEX(MASTER!$D$24:$AD$252,$AE338,T$346))</f>
        <v/>
      </c>
      <c r="U338" s="20" t="str" cm="1">
        <f t="array" ref="U338">IF($AE338=0,"",INDEX(MASTER!$D$24:$AD$252,$AE338,U$346))</f>
        <v/>
      </c>
      <c r="V338" s="20" t="str" cm="1">
        <f t="array" ref="V338">IF($AE338=0,"",INDEX(MASTER!$D$24:$AD$252,$AE338,V$346))</f>
        <v/>
      </c>
      <c r="W338" s="20" t="str" cm="1">
        <f t="array" ref="W338">IF($AE338=0,"",INDEX(MASTER!$D$24:$AD$252,$AE338,W$346))</f>
        <v/>
      </c>
      <c r="X338" s="20" t="str" cm="1">
        <f t="array" ref="X338">IF($AE338=0,"",INDEX(MASTER!$D$24:$AD$252,$AE338,X$346))</f>
        <v/>
      </c>
      <c r="Y338" s="20" t="str" cm="1">
        <f t="array" ref="Y338">IF($AE338=0,"",INDEX(MASTER!$D$24:$AD$252,$AE338,Y$346))</f>
        <v/>
      </c>
      <c r="Z338" s="20" t="str" cm="1">
        <f t="array" ref="Z338">IF($AE338=0,"",INDEX(MASTER!$D$24:$AD$252,$AE338,Z$346))</f>
        <v/>
      </c>
    </row>
    <row r="339" spans="1:26" ht="12.75" customHeight="1" thickBot="1" x14ac:dyDescent="0.25">
      <c r="A339" s="172" t="str" cm="1">
        <f t="array" ref="A339">IF($AE339=0,"",INDEX(MASTER!$D$24:$AD$252,$AE339,A$346))</f>
        <v/>
      </c>
      <c r="B339" s="172" t="str" cm="1">
        <f t="array" ref="B339">IF($AE339=0,"",INDEX(MASTER!$D$24:$AD$252,$AE339,B$346))</f>
        <v/>
      </c>
      <c r="C339" s="172" t="str" cm="1">
        <f t="array" ref="C339">IF($AE339=0,"",INDEX(MASTER!$D$24:$AD$252,$AE339,C$346))</f>
        <v/>
      </c>
      <c r="D339" s="173" t="str" cm="1">
        <f t="array" ref="D339">IF($AE339=0,"",INDEX(MASTER!$D$24:$AD$252,$AE339,D$346))</f>
        <v/>
      </c>
      <c r="E339" s="172" t="str" cm="1">
        <f t="array" ref="E339">IF($AE339=0,"",INDEX(MASTER!$D$24:$AD$252,$AE339,E$346))</f>
        <v/>
      </c>
      <c r="F339" s="173" t="str" cm="1">
        <f t="array" ref="F339">IF($AE339=0,"",INDEX(MASTER!$D$24:$AD$252,$AE339,F$346))</f>
        <v/>
      </c>
      <c r="G339" s="20" t="str" cm="1">
        <f t="array" ref="G339">IF($AE339=0,"",INDEX(MASTER!$D$24:$AD$252,$AE339,G$346))</f>
        <v/>
      </c>
      <c r="H339" s="68" t="str" cm="1">
        <f t="array" ref="H339">IF($AE339=0,"",INDEX(MASTER!$D$24:$AD$252,$AE339,H$346))</f>
        <v/>
      </c>
      <c r="I339" s="172" t="str" cm="1">
        <f t="array" ref="I339">IF($AE339=0,"",INDEX(MASTER!$D$24:$AD$252,$AE339,I$346))</f>
        <v/>
      </c>
      <c r="J339" s="184" t="str" cm="1">
        <f t="array" ref="J339">IF($AE339=0,"",INDEX(MASTER!$D$24:$AD$252,$AE339,J$346))</f>
        <v/>
      </c>
      <c r="K339" s="174" t="str" cm="1">
        <f t="array" ref="K339">IF($AE339=0,"",INDEX(MASTER!$D$24:$AD$252,$AE339,K$346))</f>
        <v/>
      </c>
      <c r="L339" s="174" t="str" cm="1">
        <f t="array" ref="L339">IF($AE339=0,"",INDEX(MASTER!$D$24:$AD$252,$AE339,L$346))</f>
        <v/>
      </c>
      <c r="M339" s="174" t="str" cm="1">
        <f t="array" ref="M339">IF($AE339=0,"",INDEX(MASTER!$D$24:$AD$252,$AE339,M$346))</f>
        <v/>
      </c>
      <c r="N339" s="174" t="str" cm="1">
        <f t="array" ref="N339">IF($AE339=0,"",INDEX(MASTER!$D$24:$AD$252,$AE339,N$346))</f>
        <v/>
      </c>
      <c r="O339" s="172" t="str" cm="1">
        <f t="array" ref="O339">IF($AE339=0,"",INDEX(MASTER!$D$24:$AD$252,$AE339,O$346))</f>
        <v/>
      </c>
      <c r="P339" s="172" t="str" cm="1">
        <f t="array" ref="P339">IF($AE339=0,"",INDEX(MASTER!$D$24:$AD$252,$AE339,P$346))</f>
        <v/>
      </c>
      <c r="Q339" s="172" t="str" cm="1">
        <f t="array" ref="Q339">IF($AE339=0,"",INDEX(MASTER!$D$24:$AD$252,$AE339,Q$346))</f>
        <v/>
      </c>
      <c r="R339" s="172" t="str" cm="1">
        <f t="array" ref="R339">IF($AE339=0,"",INDEX(MASTER!$D$24:$AD$252,$AE339,R$346))</f>
        <v/>
      </c>
      <c r="S339" s="172" t="str" cm="1">
        <f t="array" ref="S339">IF($AE339=0,"",INDEX(MASTER!$D$24:$AD$252,$AE339,S$346))</f>
        <v/>
      </c>
      <c r="T339" s="172" t="str" cm="1">
        <f t="array" ref="T339">IF($AE339=0,"",INDEX(MASTER!$D$24:$AD$252,$AE339,T$346))</f>
        <v/>
      </c>
      <c r="U339" s="172" t="str" cm="1">
        <f t="array" ref="U339">IF($AE339=0,"",INDEX(MASTER!$D$24:$AD$252,$AE339,U$346))</f>
        <v/>
      </c>
      <c r="V339" s="172" t="str" cm="1">
        <f t="array" ref="V339">IF($AE339=0,"",INDEX(MASTER!$D$24:$AD$252,$AE339,V$346))</f>
        <v/>
      </c>
      <c r="W339" s="172" t="str" cm="1">
        <f t="array" ref="W339">IF($AE339=0,"",INDEX(MASTER!$D$24:$AD$252,$AE339,W$346))</f>
        <v/>
      </c>
      <c r="X339" s="172" t="str" cm="1">
        <f t="array" ref="X339">IF($AE339=0,"",INDEX(MASTER!$D$24:$AD$252,$AE339,X$346))</f>
        <v/>
      </c>
      <c r="Y339" s="172" t="str" cm="1">
        <f t="array" ref="Y339">IF($AE339=0,"",INDEX(MASTER!$D$24:$AD$252,$AE339,Y$346))</f>
        <v/>
      </c>
      <c r="Z339" s="172" t="str" cm="1">
        <f t="array" ref="Z339">IF($AE339=0,"",INDEX(MASTER!$D$24:$AD$252,$AE339,Z$346))</f>
        <v/>
      </c>
    </row>
    <row r="340" spans="1:26" ht="12.75" customHeight="1" thickBot="1" x14ac:dyDescent="0.25">
      <c r="A340" s="239" t="s">
        <v>265</v>
      </c>
      <c r="B340" s="240"/>
      <c r="C340" s="240"/>
      <c r="D340" s="240"/>
      <c r="E340" s="240"/>
      <c r="F340" s="240"/>
      <c r="G340" s="241"/>
      <c r="H340" s="200">
        <f t="shared" ref="H340:Z340" si="45">H90</f>
        <v>0</v>
      </c>
      <c r="I340" s="178">
        <f t="shared" si="45"/>
        <v>244</v>
      </c>
      <c r="J340" s="178">
        <f t="shared" si="45"/>
        <v>0</v>
      </c>
      <c r="K340" s="179">
        <f t="shared" si="45"/>
        <v>0.85000000000000009</v>
      </c>
      <c r="L340" s="179">
        <f t="shared" si="45"/>
        <v>0</v>
      </c>
      <c r="M340" s="179">
        <f t="shared" si="45"/>
        <v>0.59000000000000008</v>
      </c>
      <c r="N340" s="179">
        <f t="shared" si="45"/>
        <v>0.39</v>
      </c>
      <c r="O340" s="178">
        <f t="shared" si="45"/>
        <v>3075</v>
      </c>
      <c r="P340" s="178">
        <f t="shared" si="45"/>
        <v>162</v>
      </c>
      <c r="Q340" s="178">
        <f t="shared" si="45"/>
        <v>712</v>
      </c>
      <c r="R340" s="178">
        <f t="shared" si="45"/>
        <v>46</v>
      </c>
      <c r="S340" s="178">
        <f t="shared" si="45"/>
        <v>0</v>
      </c>
      <c r="T340" s="178">
        <f t="shared" si="45"/>
        <v>26</v>
      </c>
      <c r="U340" s="178">
        <f t="shared" si="45"/>
        <v>0</v>
      </c>
      <c r="V340" s="178">
        <f t="shared" si="45"/>
        <v>649</v>
      </c>
      <c r="W340" s="178">
        <f t="shared" si="45"/>
        <v>265</v>
      </c>
      <c r="X340" s="178">
        <f t="shared" si="45"/>
        <v>0</v>
      </c>
      <c r="Y340" s="178">
        <f t="shared" si="45"/>
        <v>0</v>
      </c>
      <c r="Z340" s="180">
        <f t="shared" si="45"/>
        <v>0</v>
      </c>
    </row>
    <row r="341" spans="1:26" ht="12.75" customHeight="1" thickBot="1" x14ac:dyDescent="0.25">
      <c r="A341" s="239" t="s">
        <v>266</v>
      </c>
      <c r="B341" s="240"/>
      <c r="C341" s="240"/>
      <c r="D341" s="240"/>
      <c r="E341" s="240"/>
      <c r="F341" s="240"/>
      <c r="G341" s="240"/>
      <c r="H341" s="181">
        <f t="shared" ref="H341:Z341" si="46">H175</f>
        <v>0</v>
      </c>
      <c r="I341" s="181">
        <f t="shared" si="46"/>
        <v>249</v>
      </c>
      <c r="J341" s="181">
        <f t="shared" si="46"/>
        <v>24</v>
      </c>
      <c r="K341" s="182">
        <f t="shared" si="46"/>
        <v>0.39</v>
      </c>
      <c r="L341" s="182">
        <f t="shared" si="46"/>
        <v>0.18</v>
      </c>
      <c r="M341" s="182">
        <f t="shared" si="46"/>
        <v>0.96999999999999986</v>
      </c>
      <c r="N341" s="182">
        <f t="shared" si="46"/>
        <v>0.18</v>
      </c>
      <c r="O341" s="181">
        <f t="shared" si="46"/>
        <v>1837</v>
      </c>
      <c r="P341" s="181">
        <f t="shared" si="46"/>
        <v>300</v>
      </c>
      <c r="Q341" s="181">
        <f t="shared" si="46"/>
        <v>200</v>
      </c>
      <c r="R341" s="181">
        <f t="shared" si="46"/>
        <v>0</v>
      </c>
      <c r="S341" s="181">
        <f t="shared" si="46"/>
        <v>13</v>
      </c>
      <c r="T341" s="181">
        <f t="shared" si="46"/>
        <v>74</v>
      </c>
      <c r="U341" s="181">
        <f t="shared" si="46"/>
        <v>2</v>
      </c>
      <c r="V341" s="181">
        <f t="shared" si="46"/>
        <v>783</v>
      </c>
      <c r="W341" s="181">
        <f t="shared" si="46"/>
        <v>0</v>
      </c>
      <c r="X341" s="181">
        <f t="shared" si="46"/>
        <v>0</v>
      </c>
      <c r="Y341" s="181">
        <f t="shared" si="46"/>
        <v>26</v>
      </c>
      <c r="Z341" s="183">
        <f t="shared" si="46"/>
        <v>0</v>
      </c>
    </row>
    <row r="342" spans="1:26" ht="12.75" customHeight="1" thickBot="1" x14ac:dyDescent="0.25">
      <c r="A342" s="239" t="s">
        <v>267</v>
      </c>
      <c r="B342" s="240"/>
      <c r="C342" s="240"/>
      <c r="D342" s="240"/>
      <c r="E342" s="240"/>
      <c r="F342" s="240"/>
      <c r="G342" s="240"/>
      <c r="H342" s="181">
        <f t="shared" ref="H342:Z342" si="47">H260</f>
        <v>0</v>
      </c>
      <c r="I342" s="181">
        <f t="shared" si="47"/>
        <v>232.4</v>
      </c>
      <c r="J342" s="181">
        <f t="shared" si="47"/>
        <v>37.125</v>
      </c>
      <c r="K342" s="182">
        <f t="shared" si="47"/>
        <v>0.20000000000000004</v>
      </c>
      <c r="L342" s="182">
        <f t="shared" si="47"/>
        <v>0.18000000000000002</v>
      </c>
      <c r="M342" s="182">
        <f t="shared" si="47"/>
        <v>0.4</v>
      </c>
      <c r="N342" s="182">
        <f t="shared" si="47"/>
        <v>0.35000000000000009</v>
      </c>
      <c r="O342" s="181">
        <f t="shared" si="47"/>
        <v>1501</v>
      </c>
      <c r="P342" s="181">
        <f t="shared" si="47"/>
        <v>109</v>
      </c>
      <c r="Q342" s="181">
        <f t="shared" si="47"/>
        <v>320</v>
      </c>
      <c r="R342" s="181">
        <f t="shared" si="47"/>
        <v>0</v>
      </c>
      <c r="S342" s="181">
        <f t="shared" si="47"/>
        <v>124</v>
      </c>
      <c r="T342" s="181">
        <f t="shared" si="47"/>
        <v>38</v>
      </c>
      <c r="U342" s="181">
        <f t="shared" si="47"/>
        <v>2</v>
      </c>
      <c r="V342" s="181">
        <f t="shared" si="47"/>
        <v>0</v>
      </c>
      <c r="W342" s="181">
        <f t="shared" si="47"/>
        <v>0</v>
      </c>
      <c r="X342" s="181">
        <f t="shared" si="47"/>
        <v>0</v>
      </c>
      <c r="Y342" s="181">
        <f t="shared" si="47"/>
        <v>7.92</v>
      </c>
      <c r="Z342" s="183">
        <f t="shared" si="47"/>
        <v>0</v>
      </c>
    </row>
    <row r="343" spans="1:26" ht="12.75" customHeight="1" thickBot="1" x14ac:dyDescent="0.25">
      <c r="A343" s="239" t="s">
        <v>24</v>
      </c>
      <c r="B343" s="240"/>
      <c r="C343" s="240"/>
      <c r="D343" s="240"/>
      <c r="E343" s="240"/>
      <c r="F343" s="240"/>
      <c r="G343" s="240"/>
      <c r="H343" s="58">
        <f t="shared" ref="H343:Z343" si="48">SUM(H279:H339)</f>
        <v>0</v>
      </c>
      <c r="I343" s="58">
        <f t="shared" si="48"/>
        <v>0</v>
      </c>
      <c r="J343" s="204">
        <f t="shared" si="48"/>
        <v>0</v>
      </c>
      <c r="K343" s="202">
        <f t="shared" si="48"/>
        <v>0</v>
      </c>
      <c r="L343" s="202">
        <f t="shared" si="48"/>
        <v>0</v>
      </c>
      <c r="M343" s="142">
        <f t="shared" si="48"/>
        <v>0</v>
      </c>
      <c r="N343" s="142">
        <f t="shared" si="48"/>
        <v>0</v>
      </c>
      <c r="O343" s="58">
        <f t="shared" si="48"/>
        <v>0</v>
      </c>
      <c r="P343" s="58">
        <f t="shared" si="48"/>
        <v>36</v>
      </c>
      <c r="Q343" s="58">
        <f t="shared" si="48"/>
        <v>0</v>
      </c>
      <c r="R343" s="58">
        <f t="shared" si="48"/>
        <v>0</v>
      </c>
      <c r="S343" s="58">
        <f t="shared" si="48"/>
        <v>0</v>
      </c>
      <c r="T343" s="58">
        <f t="shared" si="48"/>
        <v>11</v>
      </c>
      <c r="U343" s="58">
        <f t="shared" si="48"/>
        <v>0</v>
      </c>
      <c r="V343" s="58">
        <f t="shared" si="48"/>
        <v>0</v>
      </c>
      <c r="W343" s="58">
        <f t="shared" si="48"/>
        <v>0</v>
      </c>
      <c r="X343" s="58">
        <f t="shared" si="48"/>
        <v>25</v>
      </c>
      <c r="Y343" s="58">
        <f t="shared" si="48"/>
        <v>2.9039999999999999</v>
      </c>
      <c r="Z343" s="176">
        <f t="shared" si="48"/>
        <v>0</v>
      </c>
    </row>
    <row r="344" spans="1:26" s="9" customFormat="1" ht="25.7" customHeight="1" thickBot="1" x14ac:dyDescent="0.25">
      <c r="A344" s="249" t="s">
        <v>20</v>
      </c>
      <c r="B344" s="250"/>
      <c r="C344" s="250"/>
      <c r="D344" s="250"/>
      <c r="E344" s="250"/>
      <c r="F344" s="250"/>
      <c r="G344" s="250"/>
      <c r="H344" s="155">
        <f>H340+H341+H342+H343</f>
        <v>0</v>
      </c>
      <c r="I344" s="197">
        <f t="shared" ref="I344:Z344" si="49">I340+I341+I342+I343</f>
        <v>725.4</v>
      </c>
      <c r="J344" s="177">
        <f t="shared" si="49"/>
        <v>61.125</v>
      </c>
      <c r="K344" s="254">
        <f>SUM(K340:L343)</f>
        <v>1.8</v>
      </c>
      <c r="L344" s="255"/>
      <c r="M344" s="201">
        <f t="shared" si="49"/>
        <v>1.96</v>
      </c>
      <c r="N344" s="164">
        <f t="shared" si="49"/>
        <v>0.92000000000000015</v>
      </c>
      <c r="O344" s="155">
        <f t="shared" si="49"/>
        <v>6413</v>
      </c>
      <c r="P344" s="155">
        <f t="shared" si="49"/>
        <v>607</v>
      </c>
      <c r="Q344" s="155">
        <f t="shared" si="49"/>
        <v>1232</v>
      </c>
      <c r="R344" s="256">
        <f>SUM(R340:S343)</f>
        <v>183</v>
      </c>
      <c r="S344" s="257"/>
      <c r="T344" s="155">
        <f t="shared" si="49"/>
        <v>149</v>
      </c>
      <c r="U344" s="197">
        <f t="shared" si="49"/>
        <v>4</v>
      </c>
      <c r="V344" s="256">
        <f>SUM(V340:W343)</f>
        <v>1697</v>
      </c>
      <c r="W344" s="257"/>
      <c r="X344" s="155">
        <f t="shared" si="49"/>
        <v>25</v>
      </c>
      <c r="Y344" s="155">
        <f t="shared" si="49"/>
        <v>36.823999999999998</v>
      </c>
      <c r="Z344" s="177">
        <f t="shared" si="49"/>
        <v>0</v>
      </c>
    </row>
    <row r="346" spans="1:26" ht="12.75" customHeight="1" x14ac:dyDescent="0.2">
      <c r="A346" s="17">
        <v>1</v>
      </c>
      <c r="B346" s="17">
        <f>A346+1</f>
        <v>2</v>
      </c>
      <c r="C346" s="17">
        <f t="shared" ref="C346" si="50">B346+1</f>
        <v>3</v>
      </c>
      <c r="D346" s="161">
        <f t="shared" ref="D346" si="51">C346+1</f>
        <v>4</v>
      </c>
      <c r="E346" s="17">
        <f t="shared" ref="E346" si="52">D346+1</f>
        <v>5</v>
      </c>
      <c r="F346" s="161">
        <f t="shared" ref="F346" si="53">E346+1</f>
        <v>6</v>
      </c>
      <c r="G346" s="17">
        <f t="shared" ref="G346" si="54">F346+1</f>
        <v>7</v>
      </c>
      <c r="H346" s="102">
        <f>G346+1</f>
        <v>8</v>
      </c>
      <c r="I346" s="102">
        <f t="shared" ref="I346" si="55">H346+1</f>
        <v>9</v>
      </c>
      <c r="J346" s="102">
        <f t="shared" ref="J346" si="56">I346+1</f>
        <v>10</v>
      </c>
      <c r="K346" s="81">
        <f t="shared" ref="K346" si="57">J346+1</f>
        <v>11</v>
      </c>
      <c r="L346" s="81">
        <f t="shared" ref="L346" si="58">K346+1</f>
        <v>12</v>
      </c>
      <c r="M346" s="81">
        <f t="shared" ref="M346" si="59">L346+1</f>
        <v>13</v>
      </c>
      <c r="N346" s="81">
        <f t="shared" ref="N346" si="60">M346+1</f>
        <v>14</v>
      </c>
      <c r="O346" s="102">
        <f t="shared" ref="O346" si="61">N346+1</f>
        <v>15</v>
      </c>
      <c r="P346" s="102">
        <f t="shared" ref="P346" si="62">O346+1</f>
        <v>16</v>
      </c>
      <c r="Q346" s="102">
        <f t="shared" ref="Q346" si="63">P346+1</f>
        <v>17</v>
      </c>
      <c r="R346" s="102">
        <f t="shared" ref="R346" si="64">Q346+1</f>
        <v>18</v>
      </c>
      <c r="S346" s="102">
        <f t="shared" ref="S346" si="65">R346+1</f>
        <v>19</v>
      </c>
      <c r="T346" s="102">
        <f t="shared" ref="T346" si="66">S346+1</f>
        <v>20</v>
      </c>
      <c r="U346" s="17">
        <f t="shared" ref="U346" si="67">T346+1</f>
        <v>21</v>
      </c>
      <c r="V346" s="17">
        <f t="shared" ref="V346" si="68">U346+1</f>
        <v>22</v>
      </c>
      <c r="W346" s="17">
        <f t="shared" ref="W346" si="69">V346+1</f>
        <v>23</v>
      </c>
      <c r="X346" s="17">
        <f t="shared" ref="X346" si="70">W346+1</f>
        <v>24</v>
      </c>
      <c r="Y346" s="17">
        <f t="shared" ref="Y346" si="71">X346+1</f>
        <v>25</v>
      </c>
      <c r="Z346" s="17">
        <f t="shared" ref="Z346" si="72">Y346+1</f>
        <v>26</v>
      </c>
    </row>
  </sheetData>
  <mergeCells count="119">
    <mergeCell ref="A260:G260"/>
    <mergeCell ref="A177:Z177"/>
    <mergeCell ref="A178:G178"/>
    <mergeCell ref="A179:G179"/>
    <mergeCell ref="I181:I192"/>
    <mergeCell ref="L181:L192"/>
    <mergeCell ref="M181:M192"/>
    <mergeCell ref="O181:O192"/>
    <mergeCell ref="Y181:Y192"/>
    <mergeCell ref="Z181:Z192"/>
    <mergeCell ref="X181:X192"/>
    <mergeCell ref="A180:A193"/>
    <mergeCell ref="C180:C193"/>
    <mergeCell ref="D180:F193"/>
    <mergeCell ref="G180:G193"/>
    <mergeCell ref="B180:B193"/>
    <mergeCell ref="U181:U192"/>
    <mergeCell ref="V181:V192"/>
    <mergeCell ref="W181:W192"/>
    <mergeCell ref="R181:R192"/>
    <mergeCell ref="P181:P192"/>
    <mergeCell ref="Q181:Q192"/>
    <mergeCell ref="J181:J192"/>
    <mergeCell ref="K181:K192"/>
    <mergeCell ref="A90:G90"/>
    <mergeCell ref="H95:H108"/>
    <mergeCell ref="A92:Z92"/>
    <mergeCell ref="A93:G93"/>
    <mergeCell ref="A94:G94"/>
    <mergeCell ref="X96:X107"/>
    <mergeCell ref="Y96:Y107"/>
    <mergeCell ref="Z96:Z107"/>
    <mergeCell ref="N181:N192"/>
    <mergeCell ref="S181:S192"/>
    <mergeCell ref="T181:T192"/>
    <mergeCell ref="H180:H193"/>
    <mergeCell ref="A95:A108"/>
    <mergeCell ref="C95:C108"/>
    <mergeCell ref="D95:F108"/>
    <mergeCell ref="G95:G108"/>
    <mergeCell ref="B95:B108"/>
    <mergeCell ref="A175:G175"/>
    <mergeCell ref="J96:J107"/>
    <mergeCell ref="K96:K107"/>
    <mergeCell ref="N96:N107"/>
    <mergeCell ref="P96:P107"/>
    <mergeCell ref="I96:I107"/>
    <mergeCell ref="W96:W107"/>
    <mergeCell ref="V96:V107"/>
    <mergeCell ref="O11:O22"/>
    <mergeCell ref="P11:P22"/>
    <mergeCell ref="Q11:Q22"/>
    <mergeCell ref="R11:R22"/>
    <mergeCell ref="S11:S22"/>
    <mergeCell ref="U11:U22"/>
    <mergeCell ref="V11:V22"/>
    <mergeCell ref="H10:H23"/>
    <mergeCell ref="S96:S107"/>
    <mergeCell ref="T96:T107"/>
    <mergeCell ref="U96:U107"/>
    <mergeCell ref="L96:L107"/>
    <mergeCell ref="M96:M107"/>
    <mergeCell ref="O96:O107"/>
    <mergeCell ref="Q96:Q107"/>
    <mergeCell ref="R96:R107"/>
    <mergeCell ref="A7:Z7"/>
    <mergeCell ref="A8:G8"/>
    <mergeCell ref="A9:G9"/>
    <mergeCell ref="A10:A23"/>
    <mergeCell ref="C10:C23"/>
    <mergeCell ref="D10:F23"/>
    <mergeCell ref="G10:G23"/>
    <mergeCell ref="J11:J22"/>
    <mergeCell ref="K11:K22"/>
    <mergeCell ref="L11:L22"/>
    <mergeCell ref="M11:M22"/>
    <mergeCell ref="N11:N22"/>
    <mergeCell ref="Z11:Z22"/>
    <mergeCell ref="T11:T22"/>
    <mergeCell ref="Y11:Y22"/>
    <mergeCell ref="W11:W22"/>
    <mergeCell ref="X11:X22"/>
    <mergeCell ref="I11:I22"/>
    <mergeCell ref="B10:B23"/>
    <mergeCell ref="A344:G344"/>
    <mergeCell ref="A343:G343"/>
    <mergeCell ref="A342:G342"/>
    <mergeCell ref="A341:G341"/>
    <mergeCell ref="Z266:Z277"/>
    <mergeCell ref="Y266:Y277"/>
    <mergeCell ref="X266:X277"/>
    <mergeCell ref="W266:W277"/>
    <mergeCell ref="V266:V277"/>
    <mergeCell ref="U266:U277"/>
    <mergeCell ref="T266:T277"/>
    <mergeCell ref="S266:S277"/>
    <mergeCell ref="R266:R277"/>
    <mergeCell ref="Q266:Q277"/>
    <mergeCell ref="P266:P277"/>
    <mergeCell ref="O266:O277"/>
    <mergeCell ref="K344:L344"/>
    <mergeCell ref="R344:S344"/>
    <mergeCell ref="V344:W344"/>
    <mergeCell ref="A262:Z262"/>
    <mergeCell ref="A340:G340"/>
    <mergeCell ref="B265:B278"/>
    <mergeCell ref="A265:A278"/>
    <mergeCell ref="A264:G264"/>
    <mergeCell ref="A263:G263"/>
    <mergeCell ref="I266:I277"/>
    <mergeCell ref="G265:G278"/>
    <mergeCell ref="D265:F278"/>
    <mergeCell ref="C265:C278"/>
    <mergeCell ref="N266:N277"/>
    <mergeCell ref="M266:M277"/>
    <mergeCell ref="L266:L277"/>
    <mergeCell ref="K266:K277"/>
    <mergeCell ref="J266:J277"/>
    <mergeCell ref="H265:H278"/>
  </mergeCells>
  <phoneticPr fontId="14" type="noConversion"/>
  <printOptions horizontalCentered="1" verticalCentered="1"/>
  <pageMargins left="0.25" right="0.25" top="0.75" bottom="0.75" header="0.3" footer="0.3"/>
  <pageSetup paperSize="3" scale="16" orientation="landscape" r:id="rId1"/>
  <headerFooter alignWithMargins="0"/>
  <ignoredErrors>
    <ignoredError sqref="A25:Z55 W84 A56:Z83 A85:Z89 A84:V84 X84:Z84 A109:Z147 A148:Z174 A194:Z237 A238:Z259 A279:Z339 H340:Z342 B24:Z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7DC7-99B0-4EF8-92DC-D01F5A9DCC90}">
  <sheetPr>
    <pageSetUpPr fitToPage="1"/>
  </sheetPr>
  <dimension ref="C1:AH260"/>
  <sheetViews>
    <sheetView showGridLines="0" showZeros="0" topLeftCell="A22" zoomScale="85" zoomScaleNormal="85" workbookViewId="0">
      <selection activeCell="M80" sqref="M80"/>
    </sheetView>
  </sheetViews>
  <sheetFormatPr defaultColWidth="9.140625" defaultRowHeight="12.75" customHeight="1" x14ac:dyDescent="0.2"/>
  <cols>
    <col min="1" max="1" width="2.5703125" style="3" customWidth="1"/>
    <col min="2" max="2" width="2.7109375" style="3" customWidth="1"/>
    <col min="3" max="4" width="8.42578125" style="3" customWidth="1"/>
    <col min="5" max="5" width="27.7109375" style="3" customWidth="1"/>
    <col min="6" max="6" width="17.28515625" style="168" customWidth="1"/>
    <col min="7" max="7" width="4.28515625" style="3" customWidth="1"/>
    <col min="8" max="8" width="17.28515625" style="168" customWidth="1"/>
    <col min="9" max="9" width="6.28515625" style="3" customWidth="1"/>
    <col min="10" max="10" width="10.42578125" style="9" customWidth="1"/>
    <col min="11" max="27" width="10.42578125" style="3" customWidth="1"/>
    <col min="28" max="28" width="2.7109375" style="3" customWidth="1"/>
    <col min="29" max="16384" width="9.140625" style="3"/>
  </cols>
  <sheetData>
    <row r="1" spans="3:34" ht="12.75" customHeight="1" x14ac:dyDescent="0.2">
      <c r="C1" s="4"/>
      <c r="D1" s="4"/>
      <c r="E1" s="4"/>
      <c r="F1" s="166"/>
      <c r="G1" s="5" t="s">
        <v>18</v>
      </c>
      <c r="H1" s="166" t="s">
        <v>10</v>
      </c>
      <c r="I1" s="4" t="s">
        <v>9</v>
      </c>
      <c r="J1" s="6"/>
      <c r="K1" s="6"/>
      <c r="L1" s="1"/>
      <c r="M1" s="6"/>
      <c r="N1" s="6"/>
      <c r="O1" s="6"/>
      <c r="P1" s="1"/>
      <c r="Q1" s="6"/>
      <c r="R1" s="1"/>
      <c r="S1" s="6"/>
      <c r="T1" s="1"/>
      <c r="U1" s="1"/>
      <c r="V1" s="6"/>
      <c r="W1" s="1"/>
      <c r="X1" s="1"/>
      <c r="Y1" s="6"/>
      <c r="Z1" s="6"/>
      <c r="AA1" s="7"/>
    </row>
    <row r="2" spans="3:34" ht="12.75" customHeight="1" x14ac:dyDescent="0.2">
      <c r="C2" s="4"/>
      <c r="D2" s="4"/>
      <c r="E2" s="4"/>
      <c r="F2" s="166"/>
      <c r="G2" s="5" t="s">
        <v>19</v>
      </c>
      <c r="H2" s="166" t="s">
        <v>11</v>
      </c>
      <c r="I2" s="4" t="s">
        <v>3</v>
      </c>
      <c r="J2" s="6"/>
      <c r="K2" s="6"/>
      <c r="L2" s="1"/>
      <c r="M2" s="6"/>
      <c r="N2" s="6"/>
      <c r="O2" s="6"/>
      <c r="P2" s="1"/>
      <c r="Q2" s="6"/>
      <c r="R2" s="1"/>
      <c r="S2" s="6"/>
      <c r="T2" s="1"/>
      <c r="U2" s="1"/>
      <c r="V2" s="6"/>
      <c r="W2" s="1"/>
      <c r="X2" s="1"/>
      <c r="Y2" s="6"/>
      <c r="Z2" s="6"/>
      <c r="AA2" s="7"/>
    </row>
    <row r="3" spans="3:34" ht="12.75" customHeight="1" x14ac:dyDescent="0.2">
      <c r="C3" s="4"/>
      <c r="D3" s="4"/>
      <c r="E3" s="5"/>
      <c r="F3" s="166"/>
      <c r="G3" s="5"/>
      <c r="H3" s="166" t="s">
        <v>12</v>
      </c>
      <c r="I3" s="4" t="s">
        <v>7</v>
      </c>
      <c r="J3" s="6"/>
      <c r="K3" s="6"/>
      <c r="L3" s="4"/>
      <c r="M3" s="6"/>
      <c r="N3" s="6"/>
      <c r="O3" s="6"/>
      <c r="P3" s="4"/>
      <c r="Q3" s="6"/>
      <c r="R3" s="4"/>
      <c r="S3" s="6"/>
      <c r="T3" s="4"/>
      <c r="U3" s="4"/>
      <c r="V3" s="6"/>
      <c r="W3" s="4"/>
      <c r="X3" s="4"/>
      <c r="Y3" s="6"/>
      <c r="Z3" s="6"/>
      <c r="AA3" s="7"/>
    </row>
    <row r="4" spans="3:34" ht="12.75" customHeight="1" x14ac:dyDescent="0.2">
      <c r="C4" s="4"/>
      <c r="D4" s="4"/>
      <c r="E4" s="5"/>
      <c r="F4" s="167"/>
      <c r="G4" s="8"/>
      <c r="H4" s="166" t="s">
        <v>13</v>
      </c>
      <c r="I4" s="4" t="s">
        <v>8</v>
      </c>
      <c r="J4" s="6"/>
      <c r="K4" s="6"/>
      <c r="L4" s="4"/>
      <c r="M4" s="6"/>
      <c r="N4" s="6"/>
      <c r="O4" s="6"/>
      <c r="P4" s="4"/>
      <c r="Q4" s="6"/>
      <c r="R4" s="4"/>
      <c r="S4" s="6"/>
      <c r="T4" s="4"/>
      <c r="U4" s="4"/>
      <c r="V4" s="6"/>
      <c r="W4" s="4"/>
      <c r="X4" s="4"/>
      <c r="Y4" s="6"/>
      <c r="Z4" s="6"/>
      <c r="AA4" s="7"/>
    </row>
    <row r="5" spans="3:34" ht="12.75" customHeight="1" x14ac:dyDescent="0.2">
      <c r="C5" s="4"/>
      <c r="D5" s="4"/>
      <c r="E5" s="5"/>
      <c r="F5" s="167"/>
      <c r="G5" s="8"/>
      <c r="H5" s="166"/>
      <c r="I5" s="4"/>
      <c r="J5" s="13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2"/>
      <c r="Z5" s="2"/>
      <c r="AA5" s="7"/>
    </row>
    <row r="7" spans="3:34" ht="12.75" customHeight="1" x14ac:dyDescent="0.2">
      <c r="C7" s="227">
        <f>AC7</f>
        <v>5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C7" s="11">
        <v>5</v>
      </c>
      <c r="AD7" s="12" t="s">
        <v>2</v>
      </c>
      <c r="AE7" s="13"/>
      <c r="AF7" s="13"/>
      <c r="AG7" s="13"/>
      <c r="AH7" s="13"/>
    </row>
    <row r="8" spans="3:34" ht="12.75" customHeight="1" x14ac:dyDescent="0.2">
      <c r="C8" s="228" t="s">
        <v>16</v>
      </c>
      <c r="D8" s="228"/>
      <c r="E8" s="228"/>
      <c r="F8" s="228"/>
      <c r="G8" s="228"/>
      <c r="H8" s="228"/>
      <c r="I8" s="228"/>
      <c r="J8" s="28" t="str" cm="1">
        <f t="array" ref="J8">IF($AF$8=0,"",IF(INDEX(MASTER!$AE$8:$BB$9,$AF$8,C$260)=0,"",INDEX(MASTER!$AE$8:$BB$9,$AF$8,C$260)))</f>
        <v/>
      </c>
      <c r="K8" s="28" t="str" cm="1">
        <f t="array" ref="K8">IF($AF$8=0,"",IF(INDEX(MASTER!$AE$8:$BB$9,$AF$8,D$260)=0,"",INDEX(MASTER!$AE$8:$BB$9,$AF$8,D$260)))</f>
        <v>642E00720</v>
      </c>
      <c r="L8" s="28" t="str" cm="1">
        <f t="array" ref="L8">IF($AF$8=0,"",IF(INDEX(MASTER!$AE$8:$BB$9,$AF$8,E$260)=0,"",INDEX(MASTER!$AE$8:$BB$9,$AF$8,E$260)))</f>
        <v>642E01312</v>
      </c>
      <c r="M8" s="28" t="str" cm="1">
        <f t="array" ref="M8">IF($AF$8=0,"",IF(INDEX(MASTER!$AE$8:$BB$9,$AF$8,F$260)=0,"",INDEX(MASTER!$AE$8:$BB$9,$AF$8,F$260)))</f>
        <v>642E01322</v>
      </c>
      <c r="N8" s="28" t="str" cm="1">
        <f t="array" ref="N8">IF($AF$8=0,"",IF(INDEX(MASTER!$AE$8:$BB$9,$AF$8,G$260)=0,"",INDEX(MASTER!$AE$8:$BB$9,$AF$8,G$260)))</f>
        <v>807e10410</v>
      </c>
      <c r="O8" s="28" t="str" cm="1">
        <f t="array" ref="O8">IF($AF$8=0,"",IF(INDEX(MASTER!$AE$8:$BB$9,$AF$8,H$260)=0,"",INDEX(MASTER!$AE$8:$BB$9,$AF$8,H$260)))</f>
        <v>807e10010</v>
      </c>
      <c r="P8" s="28" t="str" cm="1">
        <f t="array" ref="P8">IF($AF$8=0,"",IF(INDEX(MASTER!$AE$8:$BB$9,$AF$8,I$260)=0,"",INDEX(MASTER!$AE$8:$BB$9,$AF$8,I$260)))</f>
        <v>807e10010</v>
      </c>
      <c r="Q8" s="28" t="str" cm="1">
        <f t="array" ref="Q8">IF($AF$8=0,"",IF(INDEX(MASTER!$AE$8:$BB$9,$AF$8,J$260)=0,"",INDEX(MASTER!$AE$8:$BB$9,$AF$8,J$260)))</f>
        <v>807e10110</v>
      </c>
      <c r="R8" s="28" t="str" cm="1">
        <f t="array" ref="R8">IF($AF$8=0,"",IF(INDEX(MASTER!$AE$8:$BB$9,$AF$8,K$260)=0,"",INDEX(MASTER!$AE$8:$BB$9,$AF$8,K$260)))</f>
        <v>807e10310</v>
      </c>
      <c r="S8" s="28" t="str" cm="1">
        <f t="array" ref="S8">IF($AF$8=0,"",IF(INDEX(MASTER!$AE$8:$BB$9,$AF$8,L$260)=0,"",INDEX(MASTER!$AE$8:$BB$9,$AF$8,L$260)))</f>
        <v>850e10010</v>
      </c>
      <c r="T8" s="28" t="str" cm="1">
        <f t="array" ref="T8">IF($AF$8=0,"",IF(INDEX(MASTER!$AE$8:$BB$9,$AF$8,M$260)=0,"",INDEX(MASTER!$AE$8:$BB$9,$AF$8,M$260)))</f>
        <v>850e10110</v>
      </c>
      <c r="U8" s="28" t="str" cm="1">
        <f t="array" ref="U8">IF($AF$8=0,"",IF(INDEX(MASTER!$AE$8:$BB$9,$AF$8,N$260)=0,"",INDEX(MASTER!$AE$8:$BB$9,$AF$8,N$260)))</f>
        <v>850e10130</v>
      </c>
      <c r="V8" s="28" t="str" cm="1">
        <f t="array" ref="V8">IF($AF$8=0,"",IF(INDEX(MASTER!$AE$8:$BB$9,$AF$8,O$260)=0,"",INDEX(MASTER!$AE$8:$BB$9,$AF$8,O$260)))</f>
        <v>850E20010</v>
      </c>
      <c r="W8" s="28" t="str" cm="1">
        <f t="array" ref="W8">IF($AF$8=0,"",IF(INDEX(MASTER!$AE$8:$BB$9,$AF$8,P$260)=0,"",INDEX(MASTER!$AE$8:$BB$9,$AF$8,P$260)))</f>
        <v>850E20130</v>
      </c>
      <c r="X8" s="28" t="str" cm="1">
        <f t="array" ref="X8">IF($AF$8=0,"",IF(INDEX(MASTER!$AE$8:$BB$9,$AF$8,Q$260)=0,"",INDEX(MASTER!$AE$8:$BB$9,$AF$8,Q$260)))</f>
        <v/>
      </c>
      <c r="Y8" s="28" t="str" cm="1">
        <f t="array" ref="Y8">IF($AF$8=0,"",IF(INDEX(MASTER!$AE$8:$BB$9,$AF$8,S$260)=0,"",INDEX(MASTER!$AE$8:$BB$9,$AF$8,S$260)))</f>
        <v/>
      </c>
      <c r="Z8" s="28" t="str" cm="1">
        <f t="array" ref="Z8">IF($AF$8=0,"",IF(INDEX(MASTER!$AE$8:$BB$9,$AF$8,T$260)=0,"",INDEX(MASTER!$AE$8:$BB$9,$AF$8,T$260)))</f>
        <v/>
      </c>
      <c r="AA8" s="28" t="str" cm="1">
        <f t="array" ref="AA8">IF($AF$8=0,"",IF(INDEX(MASTER!$AE$8:$BB$9,$AF$8,U$260)=0,"",INDEX(MASTER!$AE$8:$BB$9,$AF$8,U$260)))</f>
        <v/>
      </c>
      <c r="AF8" s="3">
        <v>1</v>
      </c>
    </row>
    <row r="9" spans="3:34" ht="12.75" customHeight="1" x14ac:dyDescent="0.2">
      <c r="C9" s="229" t="s">
        <v>17</v>
      </c>
      <c r="D9" s="229"/>
      <c r="E9" s="229"/>
      <c r="F9" s="229"/>
      <c r="G9" s="229"/>
      <c r="H9" s="229"/>
      <c r="I9" s="229"/>
      <c r="J9" s="28" t="str" cm="1">
        <f t="array" ref="J9">IF($AF$9=0,"",IF(INDEX(MASTER!$AE$8:$BB$9,$AF$9,C$260)=0,"",INDEX(MASTER!$AE$8:$BB$9,$AF$9,C$260)))</f>
        <v/>
      </c>
      <c r="K9" s="28" t="str" cm="1">
        <f t="array" ref="K9">IF($AF$9=0,"",IF(INDEX(MASTER!$AE$8:$BB$9,$AF$9,D$260)=0,"",INDEX(MASTER!$AE$8:$BB$9,$AF$9,D$260)))</f>
        <v xml:space="preserve"> WHITE</v>
      </c>
      <c r="L9" s="28" t="str" cm="1">
        <f t="array" ref="L9">IF($AF$9=0,"",IF(INDEX(MASTER!$AE$8:$BB$9,$AF$9,E$260)=0,"",INDEX(MASTER!$AE$8:$BB$9,$AF$9,E$260)))</f>
        <v/>
      </c>
      <c r="M9" s="28" t="str" cm="1">
        <f t="array" ref="M9">IF($AF$9=0,"",IF(INDEX(MASTER!$AE$8:$BB$9,$AF$9,F$260)=0,"",INDEX(MASTER!$AE$8:$BB$9,$AF$9,F$260)))</f>
        <v/>
      </c>
      <c r="N9" s="28" t="str" cm="1">
        <f t="array" ref="N9">IF($AF$9=0,"",IF(INDEX(MASTER!$AE$8:$BB$9,$AF$9,G$260)=0,"",INDEX(MASTER!$AE$8:$BB$9,$AF$9,G$260)))</f>
        <v xml:space="preserve"> WHITE</v>
      </c>
      <c r="O9" s="28" t="str" cm="1">
        <f t="array" ref="O9">IF($AF$9=0,"",IF(INDEX(MASTER!$AE$8:$BB$9,$AF$9,H$260)=0,"",INDEX(MASTER!$AE$8:$BB$9,$AF$9,H$260)))</f>
        <v xml:space="preserve"> WHITE</v>
      </c>
      <c r="P9" s="28" t="str" cm="1">
        <f t="array" ref="P9">IF($AF$9=0,"",IF(INDEX(MASTER!$AE$8:$BB$9,$AF$9,I$260)=0,"",INDEX(MASTER!$AE$8:$BB$9,$AF$9,I$260)))</f>
        <v xml:space="preserve"> YELLOW</v>
      </c>
      <c r="Q9" s="28" t="str" cm="1">
        <f t="array" ref="Q9">IF($AF$9=0,"",IF(INDEX(MASTER!$AE$8:$BB$9,$AF$9,J$260)=0,"",INDEX(MASTER!$AE$8:$BB$9,$AF$9,J$260)))</f>
        <v/>
      </c>
      <c r="R9" s="28" t="str" cm="1">
        <f t="array" ref="R9">IF($AF$9=0,"",IF(INDEX(MASTER!$AE$8:$BB$9,$AF$9,K$260)=0,"",INDEX(MASTER!$AE$8:$BB$9,$AF$9,K$260)))</f>
        <v/>
      </c>
      <c r="S9" s="28" t="str" cm="1">
        <f t="array" ref="S9">IF($AF$9=0,"",IF(INDEX(MASTER!$AE$8:$BB$9,$AF$9,L$260)=0,"",INDEX(MASTER!$AE$8:$BB$9,$AF$9,L$260)))</f>
        <v/>
      </c>
      <c r="T9" s="28" t="str" cm="1">
        <f t="array" ref="T9">IF($AF$9=0,"",IF(INDEX(MASTER!$AE$8:$BB$9,$AF$9,M$260)=0,"",INDEX(MASTER!$AE$8:$BB$9,$AF$9,M$260)))</f>
        <v/>
      </c>
      <c r="U9" s="28" t="str" cm="1">
        <f t="array" ref="U9">IF($AF$9=0,"",IF(INDEX(MASTER!$AE$8:$BB$9,$AF$9,N$260)=0,"",INDEX(MASTER!$AE$8:$BB$9,$AF$9,N$260)))</f>
        <v/>
      </c>
      <c r="V9" s="28" t="str" cm="1">
        <f t="array" ref="V9">IF($AF$9=0,"",IF(INDEX(MASTER!$AE$8:$BB$9,$AF$9,O$260)=0,"",INDEX(MASTER!$AE$8:$BB$9,$AF$9,O$260)))</f>
        <v/>
      </c>
      <c r="W9" s="28" t="str" cm="1">
        <f t="array" ref="W9">IF($AF$9=0,"",IF(INDEX(MASTER!$AE$8:$BB$9,$AF$9,P$260)=0,"",INDEX(MASTER!$AE$8:$BB$9,$AF$9,P$260)))</f>
        <v/>
      </c>
      <c r="X9" s="28" t="str" cm="1">
        <f t="array" ref="X9">IF($AF$9=0,"",IF(INDEX(MASTER!$AE$8:$BB$9,$AF$9,Q$260)=0,"",INDEX(MASTER!$AE$8:$BB$9,$AF$9,Q$260)))</f>
        <v/>
      </c>
      <c r="Y9" s="28" t="str" cm="1">
        <f t="array" ref="Y9">IF($AF$9=0,"",IF(INDEX(MASTER!$AE$8:$BB$9,$AF$9,S$260)=0,"",INDEX(MASTER!$AE$8:$BB$9,$AF$9,S$260)))</f>
        <v/>
      </c>
      <c r="Z9" s="28" t="str" cm="1">
        <f t="array" ref="Z9">IF($AF$9=0,"",IF(INDEX(MASTER!$AE$8:$BB$9,$AF$9,T$260)=0,"",INDEX(MASTER!$AE$8:$BB$9,$AF$9,T$260)))</f>
        <v/>
      </c>
      <c r="AA9" s="28" t="str" cm="1">
        <f t="array" ref="AA9">IF($AF$9=0,"",IF(INDEX(MASTER!$AE$8:$BB$9,$AF$9,U$260)=0,"",INDEX(MASTER!$AE$8:$BB$9,$AF$9,U$260)))</f>
        <v/>
      </c>
      <c r="AF9" s="3">
        <v>2</v>
      </c>
    </row>
    <row r="10" spans="3:34" ht="12.75" customHeight="1" x14ac:dyDescent="0.2">
      <c r="C10" s="218" t="s">
        <v>0</v>
      </c>
      <c r="D10" s="218" t="s">
        <v>28</v>
      </c>
      <c r="E10" s="218" t="s">
        <v>14</v>
      </c>
      <c r="F10" s="230" t="s">
        <v>1</v>
      </c>
      <c r="G10" s="231"/>
      <c r="H10" s="231"/>
      <c r="I10" s="234" t="s">
        <v>15</v>
      </c>
      <c r="J10" s="218" t="s">
        <v>274</v>
      </c>
      <c r="K10" s="198" t="str">
        <f t="shared" ref="K10:AA10" si="0">IF(OR(TRIM(K8)=0,TRIM(K8)=""),"",IF(IFERROR(TRIM(INDEX(QryItemNamed,MATCH(TRIM(K8),ITEM,0),2)),"")="Y","SPECIAL",LEFT(IFERROR(TRIM(INDEX(ITEM,MATCH(TRIM(K8),ITEM,0))),""),3)))</f>
        <v>642</v>
      </c>
      <c r="L10" s="17" t="str">
        <f t="shared" ref="L10:M10" si="1">IF(OR(TRIM(L8)=0,TRIM(L8)=""),"",IF(IFERROR(TRIM(INDEX(QryItemNamed,MATCH(TRIM(L8),ITEM,0),2)),"")="Y","SPECIAL",LEFT(IFERROR(TRIM(INDEX(ITEM,MATCH(TRIM(L8),ITEM,0))),""),3)))</f>
        <v>642</v>
      </c>
      <c r="M10" s="17" t="str">
        <f t="shared" si="1"/>
        <v>642</v>
      </c>
      <c r="N10" s="17" t="str">
        <f t="shared" si="0"/>
        <v>807</v>
      </c>
      <c r="O10" s="17" t="str">
        <f t="shared" si="0"/>
        <v>807</v>
      </c>
      <c r="P10" s="17" t="str">
        <f t="shared" si="0"/>
        <v>807</v>
      </c>
      <c r="Q10" s="17" t="str">
        <f t="shared" si="0"/>
        <v>807</v>
      </c>
      <c r="R10" s="17" t="str">
        <f t="shared" si="0"/>
        <v>807</v>
      </c>
      <c r="S10" s="17" t="str">
        <f t="shared" si="0"/>
        <v>850</v>
      </c>
      <c r="T10" s="17" t="str">
        <f t="shared" si="0"/>
        <v>850</v>
      </c>
      <c r="U10" s="17" t="str">
        <f t="shared" si="0"/>
        <v>850</v>
      </c>
      <c r="V10" s="17" t="str">
        <f t="shared" si="0"/>
        <v>850</v>
      </c>
      <c r="W10" s="17" t="str">
        <f t="shared" si="0"/>
        <v>850</v>
      </c>
      <c r="X10" s="17" t="str">
        <f t="shared" si="0"/>
        <v/>
      </c>
      <c r="Y10" s="17" t="str">
        <f t="shared" si="0"/>
        <v/>
      </c>
      <c r="Z10" s="17" t="str">
        <f t="shared" si="0"/>
        <v/>
      </c>
      <c r="AA10" s="17" t="str">
        <f t="shared" si="0"/>
        <v/>
      </c>
    </row>
    <row r="11" spans="3:34" ht="12.75" customHeight="1" x14ac:dyDescent="0.2">
      <c r="C11" s="219"/>
      <c r="D11" s="219"/>
      <c r="E11" s="219"/>
      <c r="F11" s="232"/>
      <c r="G11" s="233"/>
      <c r="H11" s="233"/>
      <c r="I11" s="235"/>
      <c r="J11" s="219"/>
      <c r="K11" s="266" t="str">
        <f t="shared" ref="K11:AA11" si="2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CHEVRON MARKING, TYPE 1 WHITE</v>
      </c>
      <c r="L11" s="266" t="str">
        <f t="shared" ref="L11:M11" si="3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LANE REDUCTION ARROW, TYPE 1</v>
      </c>
      <c r="M11" s="266" t="str">
        <f t="shared" si="3"/>
        <v>WRONG WAY ARROW, TYPE 1</v>
      </c>
      <c r="N11" s="266" t="str">
        <f t="shared" si="2"/>
        <v>WET REFLECTIVE TRAFFIC PAINT, DOTTED LINE, 6" WHITE</v>
      </c>
      <c r="O11" s="266" t="str">
        <f t="shared" si="2"/>
        <v>WET REFLECTIVE TRAFFIC PAINT, EDGE LINE, 6" WHITE</v>
      </c>
      <c r="P11" s="236" t="str">
        <f t="shared" si="2"/>
        <v>WET REFLECTIVE TRAFFIC PAINT, EDGE LINE, 6" YELLOW</v>
      </c>
      <c r="Q11" s="236" t="str">
        <f t="shared" si="2"/>
        <v>WET REFLECTIVE TRAFFIC PAINT, LANE LINE, 6"</v>
      </c>
      <c r="R11" s="236" t="str">
        <f t="shared" si="2"/>
        <v>WET REFLECTIVE TRAFFIC PAINT, CHANNELIZING LINE, 12"</v>
      </c>
      <c r="S11" s="266" t="str">
        <f t="shared" si="2"/>
        <v>GROOVING FOR 6" RECESSED PAVEMENT MARKING, (ASPHALT)</v>
      </c>
      <c r="T11" s="236" t="str">
        <f>IF(OR(TRIM(T8)=0,TRIM(T8)=""),IF(T9="","",T9),IF(IFERROR(TRIM(INDEX(QryItemNamed,MATCH(TRIM(T8),ITEM,0),2)),"")="Y",TRIM(RIGHT(IFERROR(TRIM(INDEX(QryItemNamed,MATCH(TRIM(T8),ITEM,0),4)),"123456789012"),LEN(IFERROR(TRIM(INDEX(QryItemNamed,MATCH(TRIM(T8),ITEM,0),4)),"123456789012"))-9))&amp;T9,IFERROR(TRIM(INDEX(QryItemNamed,MATCH(TRIM(T8),ITEM,0),4))&amp;T9,"ITEM CODE DOES NOT EXIST IN ITEM MASTER")))</f>
        <v>GROOVING FOR 6" RECESSED PAVEMENT MARKING, (ASPHALT)</v>
      </c>
      <c r="U11" s="236" t="str">
        <f t="shared" si="2"/>
        <v>GROOVING FOR 12" RECESSED PAVEMENT MARKING, (ASPHALT)</v>
      </c>
      <c r="V11" s="236" t="str">
        <f t="shared" si="2"/>
        <v>GROOVING FOR 6" RECESSED PAVEMENT MARKING, (CONCRETE)</v>
      </c>
      <c r="W11" s="236" t="str">
        <f t="shared" si="2"/>
        <v>GROOVING FOR 12" RECESSED PAVEMENT MARKING, (CONCRETE)</v>
      </c>
      <c r="X11" s="236" t="str">
        <f t="shared" si="2"/>
        <v/>
      </c>
      <c r="Y11" s="236" t="str">
        <f t="shared" si="2"/>
        <v/>
      </c>
      <c r="Z11" s="236" t="str">
        <f t="shared" si="2"/>
        <v/>
      </c>
      <c r="AA11" s="266" t="str">
        <f t="shared" si="2"/>
        <v/>
      </c>
    </row>
    <row r="12" spans="3:34" ht="12.75" customHeight="1" x14ac:dyDescent="0.2">
      <c r="C12" s="219"/>
      <c r="D12" s="219"/>
      <c r="E12" s="219"/>
      <c r="F12" s="232"/>
      <c r="G12" s="233"/>
      <c r="H12" s="233"/>
      <c r="I12" s="235"/>
      <c r="J12" s="219"/>
      <c r="K12" s="266"/>
      <c r="L12" s="266"/>
      <c r="M12" s="266"/>
      <c r="N12" s="266"/>
      <c r="O12" s="266"/>
      <c r="P12" s="237"/>
      <c r="Q12" s="237"/>
      <c r="R12" s="237"/>
      <c r="S12" s="266"/>
      <c r="T12" s="237"/>
      <c r="U12" s="237"/>
      <c r="V12" s="237"/>
      <c r="W12" s="237"/>
      <c r="X12" s="237"/>
      <c r="Y12" s="237"/>
      <c r="Z12" s="237"/>
      <c r="AA12" s="266"/>
    </row>
    <row r="13" spans="3:34" ht="12.75" customHeight="1" x14ac:dyDescent="0.2">
      <c r="C13" s="219"/>
      <c r="D13" s="219"/>
      <c r="E13" s="219"/>
      <c r="F13" s="232"/>
      <c r="G13" s="233"/>
      <c r="H13" s="233"/>
      <c r="I13" s="235"/>
      <c r="J13" s="219"/>
      <c r="K13" s="266"/>
      <c r="L13" s="266"/>
      <c r="M13" s="266"/>
      <c r="N13" s="266"/>
      <c r="O13" s="266"/>
      <c r="P13" s="237"/>
      <c r="Q13" s="237"/>
      <c r="R13" s="237"/>
      <c r="S13" s="266"/>
      <c r="T13" s="237"/>
      <c r="U13" s="237"/>
      <c r="V13" s="237"/>
      <c r="W13" s="237"/>
      <c r="X13" s="237"/>
      <c r="Y13" s="237"/>
      <c r="Z13" s="237"/>
      <c r="AA13" s="266"/>
    </row>
    <row r="14" spans="3:34" ht="12.75" customHeight="1" x14ac:dyDescent="0.2">
      <c r="C14" s="219"/>
      <c r="D14" s="219"/>
      <c r="E14" s="219"/>
      <c r="F14" s="232"/>
      <c r="G14" s="233"/>
      <c r="H14" s="233"/>
      <c r="I14" s="235"/>
      <c r="J14" s="219"/>
      <c r="K14" s="266"/>
      <c r="L14" s="266"/>
      <c r="M14" s="266"/>
      <c r="N14" s="266"/>
      <c r="O14" s="266"/>
      <c r="P14" s="237"/>
      <c r="Q14" s="237"/>
      <c r="R14" s="237"/>
      <c r="S14" s="266"/>
      <c r="T14" s="237"/>
      <c r="U14" s="237"/>
      <c r="V14" s="237"/>
      <c r="W14" s="237"/>
      <c r="X14" s="237"/>
      <c r="Y14" s="237"/>
      <c r="Z14" s="237"/>
      <c r="AA14" s="266"/>
    </row>
    <row r="15" spans="3:34" ht="12.75" customHeight="1" x14ac:dyDescent="0.2">
      <c r="C15" s="219"/>
      <c r="D15" s="219"/>
      <c r="E15" s="219"/>
      <c r="F15" s="232"/>
      <c r="G15" s="233"/>
      <c r="H15" s="233"/>
      <c r="I15" s="235"/>
      <c r="J15" s="219"/>
      <c r="K15" s="266"/>
      <c r="L15" s="266"/>
      <c r="M15" s="266"/>
      <c r="N15" s="266"/>
      <c r="O15" s="266"/>
      <c r="P15" s="237"/>
      <c r="Q15" s="237"/>
      <c r="R15" s="237"/>
      <c r="S15" s="266"/>
      <c r="T15" s="237"/>
      <c r="U15" s="237"/>
      <c r="V15" s="237"/>
      <c r="W15" s="237"/>
      <c r="X15" s="237"/>
      <c r="Y15" s="237"/>
      <c r="Z15" s="237"/>
      <c r="AA15" s="266"/>
    </row>
    <row r="16" spans="3:34" ht="12.75" customHeight="1" x14ac:dyDescent="0.2">
      <c r="C16" s="219"/>
      <c r="D16" s="219"/>
      <c r="E16" s="219"/>
      <c r="F16" s="232"/>
      <c r="G16" s="233"/>
      <c r="H16" s="233"/>
      <c r="I16" s="235"/>
      <c r="J16" s="219"/>
      <c r="K16" s="266"/>
      <c r="L16" s="266"/>
      <c r="M16" s="266"/>
      <c r="N16" s="266"/>
      <c r="O16" s="266"/>
      <c r="P16" s="237"/>
      <c r="Q16" s="237"/>
      <c r="R16" s="237"/>
      <c r="S16" s="266"/>
      <c r="T16" s="237"/>
      <c r="U16" s="237"/>
      <c r="V16" s="237"/>
      <c r="W16" s="237"/>
      <c r="X16" s="237"/>
      <c r="Y16" s="237"/>
      <c r="Z16" s="237"/>
      <c r="AA16" s="266"/>
    </row>
    <row r="17" spans="3:32" ht="12.75" customHeight="1" x14ac:dyDescent="0.2">
      <c r="C17" s="219"/>
      <c r="D17" s="219"/>
      <c r="E17" s="219"/>
      <c r="F17" s="232"/>
      <c r="G17" s="233"/>
      <c r="H17" s="233"/>
      <c r="I17" s="235"/>
      <c r="J17" s="219"/>
      <c r="K17" s="266"/>
      <c r="L17" s="266"/>
      <c r="M17" s="266"/>
      <c r="N17" s="266"/>
      <c r="O17" s="266"/>
      <c r="P17" s="237"/>
      <c r="Q17" s="237"/>
      <c r="R17" s="237"/>
      <c r="S17" s="266"/>
      <c r="T17" s="237"/>
      <c r="U17" s="237"/>
      <c r="V17" s="237"/>
      <c r="W17" s="237"/>
      <c r="X17" s="237"/>
      <c r="Y17" s="237"/>
      <c r="Z17" s="237"/>
      <c r="AA17" s="266"/>
    </row>
    <row r="18" spans="3:32" ht="12.75" customHeight="1" x14ac:dyDescent="0.2">
      <c r="C18" s="219"/>
      <c r="D18" s="219"/>
      <c r="E18" s="219"/>
      <c r="F18" s="232"/>
      <c r="G18" s="233"/>
      <c r="H18" s="233"/>
      <c r="I18" s="235"/>
      <c r="J18" s="219"/>
      <c r="K18" s="266"/>
      <c r="L18" s="266"/>
      <c r="M18" s="266"/>
      <c r="N18" s="266"/>
      <c r="O18" s="266"/>
      <c r="P18" s="237"/>
      <c r="Q18" s="237"/>
      <c r="R18" s="237"/>
      <c r="S18" s="266"/>
      <c r="T18" s="237"/>
      <c r="U18" s="237"/>
      <c r="V18" s="237"/>
      <c r="W18" s="237"/>
      <c r="X18" s="237"/>
      <c r="Y18" s="237"/>
      <c r="Z18" s="237"/>
      <c r="AA18" s="266"/>
    </row>
    <row r="19" spans="3:32" ht="12.75" customHeight="1" x14ac:dyDescent="0.2">
      <c r="C19" s="219"/>
      <c r="D19" s="219"/>
      <c r="E19" s="219"/>
      <c r="F19" s="232"/>
      <c r="G19" s="233"/>
      <c r="H19" s="233"/>
      <c r="I19" s="235"/>
      <c r="J19" s="219"/>
      <c r="K19" s="266"/>
      <c r="L19" s="266"/>
      <c r="M19" s="266"/>
      <c r="N19" s="266"/>
      <c r="O19" s="266"/>
      <c r="P19" s="237"/>
      <c r="Q19" s="237"/>
      <c r="R19" s="237"/>
      <c r="S19" s="266"/>
      <c r="T19" s="237"/>
      <c r="U19" s="237"/>
      <c r="V19" s="237"/>
      <c r="W19" s="237"/>
      <c r="X19" s="237"/>
      <c r="Y19" s="237"/>
      <c r="Z19" s="237"/>
      <c r="AA19" s="266"/>
    </row>
    <row r="20" spans="3:32" ht="12.75" customHeight="1" x14ac:dyDescent="0.2">
      <c r="C20" s="219"/>
      <c r="D20" s="219"/>
      <c r="E20" s="219"/>
      <c r="F20" s="232"/>
      <c r="G20" s="233"/>
      <c r="H20" s="233"/>
      <c r="I20" s="235"/>
      <c r="J20" s="219"/>
      <c r="K20" s="266"/>
      <c r="L20" s="266"/>
      <c r="M20" s="266"/>
      <c r="N20" s="266"/>
      <c r="O20" s="266"/>
      <c r="P20" s="237"/>
      <c r="Q20" s="237"/>
      <c r="R20" s="237"/>
      <c r="S20" s="266"/>
      <c r="T20" s="237"/>
      <c r="U20" s="237"/>
      <c r="V20" s="237"/>
      <c r="W20" s="237"/>
      <c r="X20" s="237"/>
      <c r="Y20" s="237"/>
      <c r="Z20" s="237"/>
      <c r="AA20" s="266"/>
    </row>
    <row r="21" spans="3:32" ht="12.75" customHeight="1" x14ac:dyDescent="0.2">
      <c r="C21" s="219"/>
      <c r="D21" s="219"/>
      <c r="E21" s="219"/>
      <c r="F21" s="232"/>
      <c r="G21" s="233"/>
      <c r="H21" s="233"/>
      <c r="I21" s="235"/>
      <c r="J21" s="219"/>
      <c r="K21" s="266"/>
      <c r="L21" s="266"/>
      <c r="M21" s="266"/>
      <c r="N21" s="266"/>
      <c r="O21" s="266"/>
      <c r="P21" s="237"/>
      <c r="Q21" s="237"/>
      <c r="R21" s="237"/>
      <c r="S21" s="266"/>
      <c r="T21" s="237"/>
      <c r="U21" s="237"/>
      <c r="V21" s="237"/>
      <c r="W21" s="237"/>
      <c r="X21" s="237"/>
      <c r="Y21" s="237"/>
      <c r="Z21" s="237"/>
      <c r="AA21" s="266"/>
    </row>
    <row r="22" spans="3:32" ht="12.75" customHeight="1" x14ac:dyDescent="0.2">
      <c r="C22" s="219"/>
      <c r="D22" s="219"/>
      <c r="E22" s="219"/>
      <c r="F22" s="232"/>
      <c r="G22" s="233"/>
      <c r="H22" s="233"/>
      <c r="I22" s="235"/>
      <c r="J22" s="219"/>
      <c r="K22" s="266"/>
      <c r="L22" s="266"/>
      <c r="M22" s="266"/>
      <c r="N22" s="266"/>
      <c r="O22" s="266"/>
      <c r="P22" s="238"/>
      <c r="Q22" s="238"/>
      <c r="R22" s="238"/>
      <c r="S22" s="266"/>
      <c r="T22" s="238"/>
      <c r="U22" s="238"/>
      <c r="V22" s="238"/>
      <c r="W22" s="238"/>
      <c r="X22" s="238"/>
      <c r="Y22" s="238"/>
      <c r="Z22" s="238"/>
      <c r="AA22" s="266"/>
    </row>
    <row r="23" spans="3:32" ht="12.75" customHeight="1" thickBot="1" x14ac:dyDescent="0.25">
      <c r="C23" s="242"/>
      <c r="D23" s="242"/>
      <c r="E23" s="242"/>
      <c r="F23" s="243"/>
      <c r="G23" s="244"/>
      <c r="H23" s="244"/>
      <c r="I23" s="260"/>
      <c r="J23" s="267"/>
      <c r="K23" s="199" t="str">
        <f t="shared" ref="K23:AA23" si="4">IF(OR(TRIM(K8)=0,TRIM(K8)=""),"",IF(IFERROR(TRIM(INDEX(QryItemNamed,MATCH(TRIM(K8),ITEM,0),3)),"")="LS","",IFERROR(TRIM(INDEX(QryItemNamed,MATCH(TRIM(K8),ITEM,0),3)),"")))</f>
        <v>FT</v>
      </c>
      <c r="L23" s="18" t="str">
        <f t="shared" ref="L23:M23" si="5">IF(OR(TRIM(L8)=0,TRIM(L8)=""),"",IF(IFERROR(TRIM(INDEX(QryItemNamed,MATCH(TRIM(L8),ITEM,0),3)),"")="LS","",IFERROR(TRIM(INDEX(QryItemNamed,MATCH(TRIM(L8),ITEM,0),3)),"")))</f>
        <v>EACH</v>
      </c>
      <c r="M23" s="18" t="str">
        <f t="shared" si="5"/>
        <v>EACH</v>
      </c>
      <c r="N23" s="18" t="str">
        <f t="shared" si="4"/>
        <v>FT</v>
      </c>
      <c r="O23" s="18" t="str">
        <f t="shared" si="4"/>
        <v>MILE</v>
      </c>
      <c r="P23" s="18" t="str">
        <f t="shared" si="4"/>
        <v>MILE</v>
      </c>
      <c r="Q23" s="18" t="str">
        <f t="shared" si="4"/>
        <v>MILE</v>
      </c>
      <c r="R23" s="18" t="str">
        <f t="shared" si="4"/>
        <v>FT</v>
      </c>
      <c r="S23" s="18" t="str">
        <f t="shared" si="4"/>
        <v>MILE</v>
      </c>
      <c r="T23" s="18" t="str">
        <f t="shared" si="4"/>
        <v>FT</v>
      </c>
      <c r="U23" s="18" t="str">
        <f t="shared" si="4"/>
        <v>FT</v>
      </c>
      <c r="V23" s="18" t="str">
        <f t="shared" si="4"/>
        <v>MILE</v>
      </c>
      <c r="W23" s="18" t="str">
        <f t="shared" si="4"/>
        <v>FT</v>
      </c>
      <c r="X23" s="18" t="str">
        <f t="shared" si="4"/>
        <v/>
      </c>
      <c r="Y23" s="18" t="str">
        <f t="shared" si="4"/>
        <v/>
      </c>
      <c r="Z23" s="18" t="str">
        <f t="shared" si="4"/>
        <v/>
      </c>
      <c r="AA23" s="18" t="str">
        <f t="shared" si="4"/>
        <v/>
      </c>
    </row>
    <row r="24" spans="3:32" ht="12.75" customHeight="1" x14ac:dyDescent="0.2">
      <c r="C24" s="20">
        <f>MASTER!D113</f>
        <v>346</v>
      </c>
      <c r="D24" s="20" t="str">
        <f>MASTER!E113</f>
        <v>CVW-2</v>
      </c>
      <c r="E24" s="20" t="str">
        <f>MASTER!F113</f>
        <v>MONROE STREET</v>
      </c>
      <c r="F24" s="20">
        <f>MASTER!G113</f>
        <v>18852</v>
      </c>
      <c r="G24" s="20" t="str">
        <f>MASTER!H113</f>
        <v>TO</v>
      </c>
      <c r="H24" s="20">
        <f>MASTER!I113</f>
        <v>19115</v>
      </c>
      <c r="I24" s="20" t="str">
        <f>MASTER!J113</f>
        <v>RT</v>
      </c>
      <c r="J24" s="20" t="str">
        <f>MASTER!K113</f>
        <v>01/NHS/21</v>
      </c>
      <c r="K24" s="203">
        <f>MASTER!AF113</f>
        <v>37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3:32" ht="12.75" customHeight="1" x14ac:dyDescent="0.2">
      <c r="C25" s="20"/>
      <c r="D25" s="20"/>
      <c r="E25" s="20"/>
      <c r="F25" s="20"/>
      <c r="G25" s="20"/>
      <c r="H25" s="20"/>
      <c r="I25" s="20"/>
      <c r="J25" s="20"/>
      <c r="K25" s="203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</row>
    <row r="26" spans="3:32" ht="12.75" customHeight="1" x14ac:dyDescent="0.2">
      <c r="C26" s="20">
        <f>MASTER!D163</f>
        <v>348</v>
      </c>
      <c r="D26" s="20" t="str">
        <f>MASTER!E163</f>
        <v>CVW-3</v>
      </c>
      <c r="E26" s="20" t="str">
        <f>MASTER!F163</f>
        <v>ALEXIS ROAD</v>
      </c>
      <c r="F26" s="20">
        <f>MASTER!G163</f>
        <v>3400</v>
      </c>
      <c r="G26" s="20" t="str">
        <f>MASTER!H163</f>
        <v>TO</v>
      </c>
      <c r="H26" s="20">
        <f>MASTER!I163</f>
        <v>3633</v>
      </c>
      <c r="I26" s="20" t="str">
        <f>MASTER!J163</f>
        <v>LT/RT</v>
      </c>
      <c r="J26" s="20" t="str">
        <f>MASTER!K163</f>
        <v>02/S&gt;2/04</v>
      </c>
      <c r="K26" s="203">
        <f>MASTER!AF163</f>
        <v>72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</row>
    <row r="27" spans="3:32" ht="12.75" customHeight="1" x14ac:dyDescent="0.2">
      <c r="C27" s="20" cm="1">
        <f t="array" ref="C27">IF($AF$27=0,"",INDEX(MASTER!$D$24:$AD$252,$AF$27,C$260))</f>
        <v>348</v>
      </c>
      <c r="D27" s="20" t="str" cm="1">
        <f t="array" ref="D27">IF($AF$27=0,"",INDEX(MASTER!$D$24:$AD$252,$AF$27,D$260))</f>
        <v>CH-19</v>
      </c>
      <c r="E27" s="20" t="str" cm="1">
        <f t="array" ref="E27">IF($AF$27=0,"",INDEX(MASTER!$D$24:$AD$252,$AF$27,E$260))</f>
        <v>RAMP A</v>
      </c>
      <c r="F27" s="126" cm="1">
        <f t="array" ref="F27">IF($AF$27=0,"",INDEX(MASTER!$D$24:$AD$252,$AF$27,F$260))</f>
        <v>2081</v>
      </c>
      <c r="G27" s="20" t="str" cm="1">
        <f t="array" ref="G27">IF($AF$27=0,"",INDEX(MASTER!$D$24:$AD$252,$AF$27,G$260))</f>
        <v>TO</v>
      </c>
      <c r="H27" s="126" cm="1">
        <f t="array" ref="H27">IF($AF$27=0,"",INDEX(MASTER!$D$24:$AD$252,$AF$27,H$260))</f>
        <v>2585</v>
      </c>
      <c r="I27" s="22" t="str" cm="1">
        <f t="array" ref="I27">IF($AF$27=0,"",INDEX(MASTER!$D$24:$AD$252,$AF$27,I$260))</f>
        <v>RT</v>
      </c>
      <c r="J27" s="196" t="str" cm="1">
        <f t="array" ref="J27">IF($AF27=0,"",INDEX(MASTER!$AE$24:$BB$252,$AF27,C$260))</f>
        <v>01/NHS/21</v>
      </c>
      <c r="K27" s="60" cm="1">
        <f t="array" ref="K27">IF($AF27=0,"",INDEX(MASTER!$AE$24:$BB$252,$AF27,D$260))</f>
        <v>0</v>
      </c>
      <c r="L27" s="60" cm="1">
        <f t="array" ref="L27">IF($AF27=0,"",INDEX(MASTER!$AE$24:$BB$252,$AF27,E$260))</f>
        <v>0</v>
      </c>
      <c r="M27" s="60" cm="1">
        <f t="array" ref="M27">IF($AF27=0,"",INDEX(MASTER!$AE$24:$BB$252,$AF27,F$260))</f>
        <v>0</v>
      </c>
      <c r="N27" s="60" cm="1">
        <f t="array" ref="N27">IF($AF27=0,"",INDEX(MASTER!$AE$24:$BB$252,$AF27,G$260))</f>
        <v>0</v>
      </c>
      <c r="O27" s="60" cm="1">
        <f t="array" ref="O27">IF($AF27=0,"",INDEX(MASTER!$AE$24:$BB$252,$AF27,H$260))</f>
        <v>0</v>
      </c>
      <c r="P27" s="60" cm="1">
        <f t="array" ref="P27">IF($AF27=0,"",INDEX(MASTER!$AE$24:$BB$252,$AF27,I$260))</f>
        <v>0</v>
      </c>
      <c r="Q27" s="60" cm="1">
        <f t="array" ref="Q27">IF($AF27=0,"",INDEX(MASTER!$AE$24:$BB$252,$AF27,J$260))</f>
        <v>0</v>
      </c>
      <c r="R27" s="60" cm="1">
        <f t="array" ref="R27">IF($AF27=0,"",INDEX(MASTER!$AE$24:$BB$252,$AF27,K$260))</f>
        <v>504</v>
      </c>
      <c r="S27" s="60" cm="1">
        <f t="array" ref="S27">IF($AF27=0,"",INDEX(MASTER!$AE$24:$BB$252,$AF27,L$260))</f>
        <v>0</v>
      </c>
      <c r="T27" s="60" cm="1">
        <f t="array" ref="T27">IF($AF27=0,"",INDEX(MASTER!$AE$24:$BB$252,$AF27,M$260))</f>
        <v>0</v>
      </c>
      <c r="U27" s="60" cm="1">
        <f t="array" ref="U27">IF($AF27=0,"",INDEX(MASTER!$AE$24:$BB$252,$AF27,N$260))</f>
        <v>0</v>
      </c>
      <c r="V27" s="60" cm="1">
        <f t="array" ref="V27">IF($AF27=0,"",INDEX(MASTER!$AE$24:$BB$252,$AF27,O$260))</f>
        <v>0</v>
      </c>
      <c r="W27" s="60" cm="1">
        <f t="array" ref="W27">IF($AF27=0,"",INDEX(MASTER!$AE$24:$BB$252,$AF27,P$260))</f>
        <v>504</v>
      </c>
      <c r="X27" s="60" cm="1">
        <f t="array" ref="X27">IF($AF27=0,"",INDEX(MASTER!$AE$24:$BB$252,$AF27,Q$260))</f>
        <v>0</v>
      </c>
      <c r="Y27" s="60" cm="1">
        <f t="array" ref="Y27">IF($AF27=0,"",INDEX(MASTER!$AE$24:$BB$252,$AF27,S$260))</f>
        <v>0</v>
      </c>
      <c r="Z27" s="60" cm="1">
        <f t="array" ref="Z27">IF($AF27=0,"",INDEX(MASTER!$AE$24:$BB$252,$AF27,T$260))</f>
        <v>0</v>
      </c>
      <c r="AA27" s="60" cm="1">
        <f t="array" ref="AA27">IF($AF27=0,"",INDEX(MASTER!$AE$24:$BB$252,$AF27,U$260))</f>
        <v>0</v>
      </c>
      <c r="AF27" s="3">
        <v>120</v>
      </c>
    </row>
    <row r="28" spans="3:32" ht="12.75" customHeight="1" x14ac:dyDescent="0.2">
      <c r="C28" s="20" cm="1">
        <f t="array" ref="C28">IF($AF$28=0,"",INDEX(MASTER!$D$24:$AD$252,$AF$28,C$260))</f>
        <v>348</v>
      </c>
      <c r="D28" s="20" t="str" cm="1">
        <f t="array" ref="D28">IF($AF$28=0,"",INDEX(MASTER!$D$24:$AD$252,$AF$28,D$260))</f>
        <v>CH-20</v>
      </c>
      <c r="E28" s="20" t="str" cm="1">
        <f t="array" ref="E28">IF($AF$28=0,"",INDEX(MASTER!$D$24:$AD$252,$AF$28,E$260))</f>
        <v>RAMP A</v>
      </c>
      <c r="F28" s="126" cm="1">
        <f t="array" ref="F28">IF($AF$28=0,"",INDEX(MASTER!$D$24:$AD$252,$AF$28,F$260))</f>
        <v>2081</v>
      </c>
      <c r="G28" s="20" t="str" cm="1">
        <f t="array" ref="G28">IF($AF$28=0,"",INDEX(MASTER!$D$24:$AD$252,$AF$28,G$260))</f>
        <v>TO</v>
      </c>
      <c r="H28" s="126" cm="1">
        <f t="array" ref="H28">IF($AF$28=0,"",INDEX(MASTER!$D$24:$AD$252,$AF$28,H$260))</f>
        <v>2876.44</v>
      </c>
      <c r="I28" s="22" t="str" cm="1">
        <f t="array" ref="I28">IF($AF$28=0,"",INDEX(MASTER!$D$24:$AD$252,$AF$28,I$260))</f>
        <v>RT</v>
      </c>
      <c r="J28" s="196" t="str" cm="1">
        <f t="array" ref="J28">IF($AF28=0,"",INDEX(MASTER!$AE$24:$BB$252,$AF28,C$260))</f>
        <v>01/NHS/21</v>
      </c>
      <c r="K28" s="60" cm="1">
        <f t="array" ref="K28">IF($AF28=0,"",INDEX(MASTER!$AE$24:$BB$252,$AF28,D$260))</f>
        <v>0</v>
      </c>
      <c r="L28" s="60" cm="1">
        <f t="array" ref="L28">IF($AF28=0,"",INDEX(MASTER!$AE$24:$BB$252,$AF28,E$260))</f>
        <v>0</v>
      </c>
      <c r="M28" s="60" cm="1">
        <f t="array" ref="M28">IF($AF28=0,"",INDEX(MASTER!$AE$24:$BB$252,$AF28,F$260))</f>
        <v>0</v>
      </c>
      <c r="N28" s="60" cm="1">
        <f t="array" ref="N28">IF($AF28=0,"",INDEX(MASTER!$AE$24:$BB$252,$AF28,G$260))</f>
        <v>0</v>
      </c>
      <c r="O28" s="60" cm="1">
        <f t="array" ref="O28">IF($AF28=0,"",INDEX(MASTER!$AE$24:$BB$252,$AF28,H$260))</f>
        <v>0</v>
      </c>
      <c r="P28" s="60" cm="1">
        <f t="array" ref="P28">IF($AF28=0,"",INDEX(MASTER!$AE$24:$BB$252,$AF28,I$260))</f>
        <v>0</v>
      </c>
      <c r="Q28" s="60" cm="1">
        <f t="array" ref="Q28">IF($AF28=0,"",INDEX(MASTER!$AE$24:$BB$252,$AF28,J$260))</f>
        <v>0</v>
      </c>
      <c r="R28" s="60" cm="1">
        <f t="array" ref="R28">IF($AF28=0,"",INDEX(MASTER!$AE$24:$BB$252,$AF28,K$260))</f>
        <v>796</v>
      </c>
      <c r="S28" s="60" cm="1">
        <f t="array" ref="S28">IF($AF28=0,"",INDEX(MASTER!$AE$24:$BB$252,$AF28,L$260))</f>
        <v>0</v>
      </c>
      <c r="T28" s="60" cm="1">
        <f t="array" ref="T28">IF($AF28=0,"",INDEX(MASTER!$AE$24:$BB$252,$AF28,M$260))</f>
        <v>0</v>
      </c>
      <c r="U28" s="60" cm="1">
        <f t="array" ref="U28">IF($AF28=0,"",INDEX(MASTER!$AE$24:$BB$252,$AF28,N$260))</f>
        <v>0</v>
      </c>
      <c r="V28" s="60" cm="1">
        <f t="array" ref="V28">IF($AF28=0,"",INDEX(MASTER!$AE$24:$BB$252,$AF28,O$260))</f>
        <v>0</v>
      </c>
      <c r="W28" s="60" cm="1">
        <f t="array" ref="W28">IF($AF28=0,"",INDEX(MASTER!$AE$24:$BB$252,$AF28,P$260))</f>
        <v>796</v>
      </c>
      <c r="X28" s="60" cm="1">
        <f t="array" ref="X28">IF($AF28=0,"",INDEX(MASTER!$AE$24:$BB$252,$AF28,Q$260))</f>
        <v>0</v>
      </c>
      <c r="Y28" s="60" cm="1">
        <f t="array" ref="Y28">IF($AF28=0,"",INDEX(MASTER!$AE$24:$BB$252,$AF28,S$260))</f>
        <v>0</v>
      </c>
      <c r="Z28" s="60" cm="1">
        <f t="array" ref="Z28">IF($AF28=0,"",INDEX(MASTER!$AE$24:$BB$252,$AF28,T$260))</f>
        <v>0</v>
      </c>
      <c r="AA28" s="60" cm="1">
        <f t="array" ref="AA28">IF($AF28=0,"",INDEX(MASTER!$AE$24:$BB$252,$AF28,U$260))</f>
        <v>0</v>
      </c>
      <c r="AF28" s="3">
        <v>121</v>
      </c>
    </row>
    <row r="29" spans="3:32" ht="12.75" customHeight="1" x14ac:dyDescent="0.2">
      <c r="C29" s="20" cm="1">
        <f t="array" ref="C29">IF($AF$29=0,"",INDEX(MASTER!$D$24:$AD$252,$AF$29,C$260))</f>
        <v>348</v>
      </c>
      <c r="D29" s="20" t="str" cm="1">
        <f t="array" ref="D29">IF($AF$29=0,"",INDEX(MASTER!$D$24:$AD$252,$AF$29,D$260))</f>
        <v>CH-21</v>
      </c>
      <c r="E29" s="20" t="str" cm="1">
        <f t="array" ref="E29">IF($AF$29=0,"",INDEX(MASTER!$D$24:$AD$252,$AF$29,E$260))</f>
        <v>RAMP A</v>
      </c>
      <c r="F29" s="126" cm="1">
        <f t="array" ref="F29">IF($AF$29=0,"",INDEX(MASTER!$D$24:$AD$252,$AF$29,F$260))</f>
        <v>2081</v>
      </c>
      <c r="G29" s="20" t="str" cm="1">
        <f t="array" ref="G29">IF($AF$29=0,"",INDEX(MASTER!$D$24:$AD$252,$AF$29,G$260))</f>
        <v>TO</v>
      </c>
      <c r="H29" s="126" cm="1">
        <f t="array" ref="H29">IF($AF$29=0,"",INDEX(MASTER!$D$24:$AD$252,$AF$29,H$260))</f>
        <v>2585</v>
      </c>
      <c r="I29" s="22" t="str" cm="1">
        <f t="array" ref="I29">IF($AF$29=0,"",INDEX(MASTER!$D$24:$AD$252,$AF$29,I$260))</f>
        <v>BL</v>
      </c>
      <c r="J29" s="196" t="str" cm="1">
        <f t="array" ref="J29">IF($AF29=0,"",INDEX(MASTER!$AE$24:$BB$252,$AF29,C$260))</f>
        <v>01/NHS/21</v>
      </c>
      <c r="K29" s="60" cm="1">
        <f t="array" ref="K29">IF($AF29=0,"",INDEX(MASTER!$AE$24:$BB$252,$AF29,D$260))</f>
        <v>0</v>
      </c>
      <c r="L29" s="60" cm="1">
        <f t="array" ref="L29">IF($AF29=0,"",INDEX(MASTER!$AE$24:$BB$252,$AF29,E$260))</f>
        <v>0</v>
      </c>
      <c r="M29" s="60" cm="1">
        <f t="array" ref="M29">IF($AF29=0,"",INDEX(MASTER!$AE$24:$BB$252,$AF29,F$260))</f>
        <v>0</v>
      </c>
      <c r="N29" s="60" cm="1">
        <f t="array" ref="N29">IF($AF29=0,"",INDEX(MASTER!$AE$24:$BB$252,$AF29,G$260))</f>
        <v>0</v>
      </c>
      <c r="O29" s="60" cm="1">
        <f t="array" ref="O29">IF($AF29=0,"",INDEX(MASTER!$AE$24:$BB$252,$AF29,H$260))</f>
        <v>0</v>
      </c>
      <c r="P29" s="60" cm="1">
        <f t="array" ref="P29">IF($AF29=0,"",INDEX(MASTER!$AE$24:$BB$252,$AF29,I$260))</f>
        <v>0</v>
      </c>
      <c r="Q29" s="60" cm="1">
        <f t="array" ref="Q29">IF($AF29=0,"",INDEX(MASTER!$AE$24:$BB$252,$AF29,J$260))</f>
        <v>0</v>
      </c>
      <c r="R29" s="60" cm="1">
        <f t="array" ref="R29">IF($AF29=0,"",INDEX(MASTER!$AE$24:$BB$252,$AF29,K$260))</f>
        <v>504</v>
      </c>
      <c r="S29" s="60" cm="1">
        <f t="array" ref="S29">IF($AF29=0,"",INDEX(MASTER!$AE$24:$BB$252,$AF29,L$260))</f>
        <v>0</v>
      </c>
      <c r="T29" s="60" cm="1">
        <f t="array" ref="T29">IF($AF29=0,"",INDEX(MASTER!$AE$24:$BB$252,$AF29,M$260))</f>
        <v>0</v>
      </c>
      <c r="U29" s="60" cm="1">
        <f t="array" ref="U29">IF($AF29=0,"",INDEX(MASTER!$AE$24:$BB$252,$AF29,N$260))</f>
        <v>0</v>
      </c>
      <c r="V29" s="60" cm="1">
        <f t="array" ref="V29">IF($AF29=0,"",INDEX(MASTER!$AE$24:$BB$252,$AF29,O$260))</f>
        <v>0</v>
      </c>
      <c r="W29" s="60" cm="1">
        <f t="array" ref="W29">IF($AF29=0,"",INDEX(MASTER!$AE$24:$BB$252,$AF29,P$260))</f>
        <v>504</v>
      </c>
      <c r="X29" s="60" cm="1">
        <f t="array" ref="X29">IF($AF29=0,"",INDEX(MASTER!$AE$24:$BB$252,$AF29,Q$260))</f>
        <v>0</v>
      </c>
      <c r="Y29" s="60" cm="1">
        <f t="array" ref="Y29">IF($AF29=0,"",INDEX(MASTER!$AE$24:$BB$252,$AF29,S$260))</f>
        <v>0</v>
      </c>
      <c r="Z29" s="60" cm="1">
        <f t="array" ref="Z29">IF($AF29=0,"",INDEX(MASTER!$AE$24:$BB$252,$AF29,T$260))</f>
        <v>0</v>
      </c>
      <c r="AA29" s="60" cm="1">
        <f t="array" ref="AA29">IF($AF29=0,"",INDEX(MASTER!$AE$24:$BB$252,$AF29,U$260))</f>
        <v>0</v>
      </c>
      <c r="AF29" s="3">
        <v>122</v>
      </c>
    </row>
    <row r="30" spans="3:32" ht="12.75" customHeight="1" x14ac:dyDescent="0.2">
      <c r="C30" s="20" cm="1">
        <f t="array" ref="C30">IF($AF$30=0,"",INDEX(MASTER!$D$24:$AD$252,$AF$30,C$260))</f>
        <v>348</v>
      </c>
      <c r="D30" s="20" t="str" cm="1">
        <f t="array" ref="D30">IF($AF$30=0,"",INDEX(MASTER!$D$24:$AD$252,$AF$30,D$260))</f>
        <v>CH-22</v>
      </c>
      <c r="E30" s="20" t="str" cm="1">
        <f t="array" ref="E30">IF($AF$30=0,"",INDEX(MASTER!$D$24:$AD$252,$AF$30,E$260))</f>
        <v>RAMP A</v>
      </c>
      <c r="F30" s="126" cm="1">
        <f t="array" ref="F30">IF($AF$30=0,"",INDEX(MASTER!$D$24:$AD$252,$AF$30,F$260))</f>
        <v>2081</v>
      </c>
      <c r="G30" s="20" t="str" cm="1">
        <f t="array" ref="G30">IF($AF$30=0,"",INDEX(MASTER!$D$24:$AD$252,$AF$30,G$260))</f>
        <v>TO</v>
      </c>
      <c r="H30" s="126" cm="1">
        <f t="array" ref="H30">IF($AF$30=0,"",INDEX(MASTER!$D$24:$AD$252,$AF$30,H$260))</f>
        <v>2585</v>
      </c>
      <c r="I30" s="22" t="str" cm="1">
        <f t="array" ref="I30">IF($AF$30=0,"",INDEX(MASTER!$D$24:$AD$252,$AF$30,I$260))</f>
        <v>LT</v>
      </c>
      <c r="J30" s="196" t="str" cm="1">
        <f t="array" ref="J30">IF($AF30=0,"",INDEX(MASTER!$AE$24:$BB$252,$AF30,C$260))</f>
        <v>01/NHS/21</v>
      </c>
      <c r="K30" s="60" cm="1">
        <f t="array" ref="K30">IF($AF30=0,"",INDEX(MASTER!$AE$24:$BB$252,$AF30,D$260))</f>
        <v>0</v>
      </c>
      <c r="L30" s="60" cm="1">
        <f t="array" ref="L30">IF($AF30=0,"",INDEX(MASTER!$AE$24:$BB$252,$AF30,E$260))</f>
        <v>0</v>
      </c>
      <c r="M30" s="60" cm="1">
        <f t="array" ref="M30">IF($AF30=0,"",INDEX(MASTER!$AE$24:$BB$252,$AF30,F$260))</f>
        <v>0</v>
      </c>
      <c r="N30" s="60" cm="1">
        <f t="array" ref="N30">IF($AF30=0,"",INDEX(MASTER!$AE$24:$BB$252,$AF30,G$260))</f>
        <v>0</v>
      </c>
      <c r="O30" s="60" cm="1">
        <f t="array" ref="O30">IF($AF30=0,"",INDEX(MASTER!$AE$24:$BB$252,$AF30,H$260))</f>
        <v>0</v>
      </c>
      <c r="P30" s="60" cm="1">
        <f t="array" ref="P30">IF($AF30=0,"",INDEX(MASTER!$AE$24:$BB$252,$AF30,I$260))</f>
        <v>0</v>
      </c>
      <c r="Q30" s="60" cm="1">
        <f t="array" ref="Q30">IF($AF30=0,"",INDEX(MASTER!$AE$24:$BB$252,$AF30,J$260))</f>
        <v>0</v>
      </c>
      <c r="R30" s="60" cm="1">
        <f t="array" ref="R30">IF($AF30=0,"",INDEX(MASTER!$AE$24:$BB$252,$AF30,K$260))</f>
        <v>504</v>
      </c>
      <c r="S30" s="60" cm="1">
        <f t="array" ref="S30">IF($AF30=0,"",INDEX(MASTER!$AE$24:$BB$252,$AF30,L$260))</f>
        <v>0</v>
      </c>
      <c r="T30" s="60" cm="1">
        <f t="array" ref="T30">IF($AF30=0,"",INDEX(MASTER!$AE$24:$BB$252,$AF30,M$260))</f>
        <v>0</v>
      </c>
      <c r="U30" s="60" cm="1">
        <f t="array" ref="U30">IF($AF30=0,"",INDEX(MASTER!$AE$24:$BB$252,$AF30,N$260))</f>
        <v>0</v>
      </c>
      <c r="V30" s="60" cm="1">
        <f t="array" ref="V30">IF($AF30=0,"",INDEX(MASTER!$AE$24:$BB$252,$AF30,O$260))</f>
        <v>0</v>
      </c>
      <c r="W30" s="60" cm="1">
        <f t="array" ref="W30">IF($AF30=0,"",INDEX(MASTER!$AE$24:$BB$252,$AF30,P$260))</f>
        <v>504</v>
      </c>
      <c r="X30" s="60" cm="1">
        <f t="array" ref="X30">IF($AF30=0,"",INDEX(MASTER!$AE$24:$BB$252,$AF30,Q$260))</f>
        <v>0</v>
      </c>
      <c r="Y30" s="60" cm="1">
        <f t="array" ref="Y30">IF($AF30=0,"",INDEX(MASTER!$AE$24:$BB$252,$AF30,S$260))</f>
        <v>0</v>
      </c>
      <c r="Z30" s="60" cm="1">
        <f t="array" ref="Z30">IF($AF30=0,"",INDEX(MASTER!$AE$24:$BB$252,$AF30,T$260))</f>
        <v>0</v>
      </c>
      <c r="AA30" s="60" cm="1">
        <f t="array" ref="AA30">IF($AF30=0,"",INDEX(MASTER!$AE$24:$BB$252,$AF30,U$260))</f>
        <v>0</v>
      </c>
      <c r="AF30" s="3">
        <v>123</v>
      </c>
    </row>
    <row r="31" spans="3:32" ht="12.75" customHeight="1" x14ac:dyDescent="0.2">
      <c r="C31" s="20" cm="1">
        <f t="array" ref="C31">IF($AF$31=0,"",INDEX(MASTER!$D$24:$AD$252,$AF$31,C$260))</f>
        <v>348</v>
      </c>
      <c r="D31" s="20" t="str" cm="1">
        <f t="array" ref="D31">IF($AF$31=0,"",INDEX(MASTER!$D$24:$AD$252,$AF$31,D$260))</f>
        <v>ELW-11</v>
      </c>
      <c r="E31" s="20" t="str" cm="1">
        <f t="array" ref="E31">IF($AF$31=0,"",INDEX(MASTER!$D$24:$AD$252,$AF$31,E$260))</f>
        <v>RAMP A</v>
      </c>
      <c r="F31" s="126" cm="1">
        <f t="array" ref="F31">IF($AF$31=0,"",INDEX(MASTER!$D$24:$AD$252,$AF$31,F$260))</f>
        <v>2070</v>
      </c>
      <c r="G31" s="20" t="str" cm="1">
        <f t="array" ref="G31">IF($AF$31=0,"",INDEX(MASTER!$D$24:$AD$252,$AF$31,G$260))</f>
        <v>TO</v>
      </c>
      <c r="H31" s="126" cm="1">
        <f t="array" ref="H31">IF($AF$31=0,"",INDEX(MASTER!$D$24:$AD$252,$AF$31,H$260))</f>
        <v>3379</v>
      </c>
      <c r="I31" s="22" t="str" cm="1">
        <f t="array" ref="I31">IF($AF$31=0,"",INDEX(MASTER!$D$24:$AD$252,$AF$31,I$260))</f>
        <v>BL</v>
      </c>
      <c r="J31" s="196" t="str" cm="1">
        <f t="array" ref="J31">IF($AF31=0,"",INDEX(MASTER!$AE$24:$BB$252,$AF31,C$260))</f>
        <v>01/NHS/21</v>
      </c>
      <c r="K31" s="60" cm="1">
        <f t="array" ref="K31">IF($AF31=0,"",INDEX(MASTER!$AE$24:$BB$252,$AF31,D$260))</f>
        <v>0</v>
      </c>
      <c r="L31" s="60" cm="1">
        <f t="array" ref="L31">IF($AF31=0,"",INDEX(MASTER!$AE$24:$BB$252,$AF31,E$260))</f>
        <v>0</v>
      </c>
      <c r="M31" s="60" cm="1">
        <f t="array" ref="M31">IF($AF31=0,"",INDEX(MASTER!$AE$24:$BB$252,$AF31,F$260))</f>
        <v>0</v>
      </c>
      <c r="N31" s="60" cm="1">
        <f t="array" ref="N31">IF($AF31=0,"",INDEX(MASTER!$AE$24:$BB$252,$AF31,G$260))</f>
        <v>0</v>
      </c>
      <c r="O31" s="60" cm="1">
        <f t="array" ref="O31">IF($AF31=0,"",INDEX(MASTER!$AE$24:$BB$252,$AF31,H$260))</f>
        <v>0.25</v>
      </c>
      <c r="P31" s="60" cm="1">
        <f t="array" ref="P31">IF($AF31=0,"",INDEX(MASTER!$AE$24:$BB$252,$AF31,I$260))</f>
        <v>0</v>
      </c>
      <c r="Q31" s="60" cm="1">
        <f t="array" ref="Q31">IF($AF31=0,"",INDEX(MASTER!$AE$24:$BB$252,$AF31,J$260))</f>
        <v>0</v>
      </c>
      <c r="R31" s="60" cm="1">
        <f t="array" ref="R31">IF($AF31=0,"",INDEX(MASTER!$AE$24:$BB$252,$AF31,K$260))</f>
        <v>0</v>
      </c>
      <c r="S31" s="60" cm="1">
        <f t="array" ref="S31">IF($AF31=0,"",INDEX(MASTER!$AE$24:$BB$252,$AF31,L$260))</f>
        <v>0</v>
      </c>
      <c r="T31" s="60" cm="1">
        <f t="array" ref="T31">IF($AF31=0,"",INDEX(MASTER!$AE$24:$BB$252,$AF31,M$260))</f>
        <v>0</v>
      </c>
      <c r="U31" s="60" cm="1">
        <f t="array" ref="U31">IF($AF31=0,"",INDEX(MASTER!$AE$24:$BB$252,$AF31,N$260))</f>
        <v>0</v>
      </c>
      <c r="V31" s="60" cm="1">
        <f t="array" ref="V31">IF($AF31=0,"",INDEX(MASTER!$AE$24:$BB$252,$AF31,O$260))</f>
        <v>0.25</v>
      </c>
      <c r="W31" s="60" cm="1">
        <f t="array" ref="W31">IF($AF31=0,"",INDEX(MASTER!$AE$24:$BB$252,$AF31,P$260))</f>
        <v>0</v>
      </c>
      <c r="X31" s="60" cm="1">
        <f t="array" ref="X31">IF($AF31=0,"",INDEX(MASTER!$AE$24:$BB$252,$AF31,Q$260))</f>
        <v>0</v>
      </c>
      <c r="Y31" s="60" cm="1">
        <f t="array" ref="Y31">IF($AF31=0,"",INDEX(MASTER!$AE$24:$BB$252,$AF31,S$260))</f>
        <v>0</v>
      </c>
      <c r="Z31" s="60" cm="1">
        <f t="array" ref="Z31">IF($AF31=0,"",INDEX(MASTER!$AE$24:$BB$252,$AF31,T$260))</f>
        <v>0</v>
      </c>
      <c r="AA31" s="60" cm="1">
        <f t="array" ref="AA31">IF($AF31=0,"",INDEX(MASTER!$AE$24:$BB$252,$AF31,U$260))</f>
        <v>0</v>
      </c>
      <c r="AF31" s="3">
        <v>124</v>
      </c>
    </row>
    <row r="32" spans="3:32" ht="12.75" customHeight="1" x14ac:dyDescent="0.2">
      <c r="C32" s="20" cm="1">
        <f t="array" ref="C32">IF($AF$32=0,"",INDEX(MASTER!$D$24:$AD$252,$AF$32,C$260))</f>
        <v>348</v>
      </c>
      <c r="D32" s="20" t="str" cm="1">
        <f t="array" ref="D32">IF($AF$32=0,"",INDEX(MASTER!$D$24:$AD$252,$AF$32,D$260))</f>
        <v>ELW-12</v>
      </c>
      <c r="E32" s="20" t="str" cm="1">
        <f t="array" ref="E32">IF($AF$32=0,"",INDEX(MASTER!$D$24:$AD$252,$AF$32,E$260))</f>
        <v>RAMP A</v>
      </c>
      <c r="F32" s="126" cm="1">
        <f t="array" ref="F32">IF($AF$32=0,"",INDEX(MASTER!$D$24:$AD$252,$AF$32,F$260))</f>
        <v>2079</v>
      </c>
      <c r="G32" s="20" t="str" cm="1">
        <f t="array" ref="G32">IF($AF$32=0,"",INDEX(MASTER!$D$24:$AD$252,$AF$32,G$260))</f>
        <v>TO</v>
      </c>
      <c r="H32" s="126" cm="1">
        <f t="array" ref="H32">IF($AF$32=0,"",INDEX(MASTER!$D$24:$AD$252,$AF$32,H$260))</f>
        <v>4103</v>
      </c>
      <c r="I32" s="22" t="str" cm="1">
        <f t="array" ref="I32">IF($AF$32=0,"",INDEX(MASTER!$D$24:$AD$252,$AF$32,I$260))</f>
        <v>LT/BL</v>
      </c>
      <c r="J32" s="196" t="str" cm="1">
        <f t="array" ref="J32">IF($AF32=0,"",INDEX(MASTER!$AE$24:$BB$252,$AF32,C$260))</f>
        <v>01/NHS/21</v>
      </c>
      <c r="K32" s="60" cm="1">
        <f t="array" ref="K32">IF($AF32=0,"",INDEX(MASTER!$AE$24:$BB$252,$AF32,D$260))</f>
        <v>0</v>
      </c>
      <c r="L32" s="60" cm="1">
        <f t="array" ref="L32">IF($AF32=0,"",INDEX(MASTER!$AE$24:$BB$252,$AF32,E$260))</f>
        <v>0</v>
      </c>
      <c r="M32" s="60" cm="1">
        <f t="array" ref="M32">IF($AF32=0,"",INDEX(MASTER!$AE$24:$BB$252,$AF32,F$260))</f>
        <v>0</v>
      </c>
      <c r="N32" s="60" cm="1">
        <f t="array" ref="N32">IF($AF32=0,"",INDEX(MASTER!$AE$24:$BB$252,$AF32,G$260))</f>
        <v>0</v>
      </c>
      <c r="O32" s="60" cm="1">
        <f t="array" ref="O32">IF($AF32=0,"",INDEX(MASTER!$AE$24:$BB$252,$AF32,H$260))</f>
        <v>0.38</v>
      </c>
      <c r="P32" s="60" cm="1">
        <f t="array" ref="P32">IF($AF32=0,"",INDEX(MASTER!$AE$24:$BB$252,$AF32,I$260))</f>
        <v>0</v>
      </c>
      <c r="Q32" s="60" cm="1">
        <f t="array" ref="Q32">IF($AF32=0,"",INDEX(MASTER!$AE$24:$BB$252,$AF32,J$260))</f>
        <v>0</v>
      </c>
      <c r="R32" s="60" cm="1">
        <f t="array" ref="R32">IF($AF32=0,"",INDEX(MASTER!$AE$24:$BB$252,$AF32,K$260))</f>
        <v>0</v>
      </c>
      <c r="S32" s="60" cm="1">
        <f t="array" ref="S32">IF($AF32=0,"",INDEX(MASTER!$AE$24:$BB$252,$AF32,L$260))</f>
        <v>0</v>
      </c>
      <c r="T32" s="60" cm="1">
        <f t="array" ref="T32">IF($AF32=0,"",INDEX(MASTER!$AE$24:$BB$252,$AF32,M$260))</f>
        <v>0</v>
      </c>
      <c r="U32" s="60" cm="1">
        <f t="array" ref="U32">IF($AF32=0,"",INDEX(MASTER!$AE$24:$BB$252,$AF32,N$260))</f>
        <v>0</v>
      </c>
      <c r="V32" s="60" cm="1">
        <f t="array" ref="V32">IF($AF32=0,"",INDEX(MASTER!$AE$24:$BB$252,$AF32,O$260))</f>
        <v>0.38</v>
      </c>
      <c r="W32" s="60" cm="1">
        <f t="array" ref="W32">IF($AF32=0,"",INDEX(MASTER!$AE$24:$BB$252,$AF32,P$260))</f>
        <v>0</v>
      </c>
      <c r="X32" s="60" cm="1">
        <f t="array" ref="X32">IF($AF32=0,"",INDEX(MASTER!$AE$24:$BB$252,$AF32,Q$260))</f>
        <v>0</v>
      </c>
      <c r="Y32" s="60" cm="1">
        <f t="array" ref="Y32">IF($AF32=0,"",INDEX(MASTER!$AE$24:$BB$252,$AF32,S$260))</f>
        <v>0</v>
      </c>
      <c r="Z32" s="60" cm="1">
        <f t="array" ref="Z32">IF($AF32=0,"",INDEX(MASTER!$AE$24:$BB$252,$AF32,T$260))</f>
        <v>0</v>
      </c>
      <c r="AA32" s="60" cm="1">
        <f t="array" ref="AA32">IF($AF32=0,"",INDEX(MASTER!$AE$24:$BB$252,$AF32,U$260))</f>
        <v>0</v>
      </c>
      <c r="AF32" s="3">
        <v>125</v>
      </c>
    </row>
    <row r="33" spans="3:32" ht="12.75" customHeight="1" x14ac:dyDescent="0.2">
      <c r="C33" s="20" cm="1">
        <f t="array" ref="C33">IF($AF$33=0,"",INDEX(MASTER!$D$24:$AD$252,$AF$33,C$260))</f>
        <v>348</v>
      </c>
      <c r="D33" s="20" t="str" cm="1">
        <f t="array" ref="D33">IF($AF$33=0,"",INDEX(MASTER!$D$24:$AD$252,$AF$33,D$260))</f>
        <v>ELY-3</v>
      </c>
      <c r="E33" s="20" t="str" cm="1">
        <f t="array" ref="E33">IF($AF$33=0,"",INDEX(MASTER!$D$24:$AD$252,$AF$33,E$260))</f>
        <v>RAMP A</v>
      </c>
      <c r="F33" s="126" cm="1">
        <f t="array" ref="F33">IF($AF$33=0,"",INDEX(MASTER!$D$24:$AD$252,$AF$33,F$260))</f>
        <v>2081</v>
      </c>
      <c r="G33" s="20" t="str" cm="1">
        <f t="array" ref="G33">IF($AF$33=0,"",INDEX(MASTER!$D$24:$AD$252,$AF$33,G$260))</f>
        <v>TO</v>
      </c>
      <c r="H33" s="126" cm="1">
        <f t="array" ref="H33">IF($AF$33=0,"",INDEX(MASTER!$D$24:$AD$252,$AF$33,H$260))</f>
        <v>3314</v>
      </c>
      <c r="I33" s="22" t="str" cm="1">
        <f t="array" ref="I33">IF($AF$33=0,"",INDEX(MASTER!$D$24:$AD$252,$AF$33,I$260))</f>
        <v>LT</v>
      </c>
      <c r="J33" s="196" t="str" cm="1">
        <f t="array" ref="J33">IF($AF33=0,"",INDEX(MASTER!$AE$24:$BB$252,$AF33,C$260))</f>
        <v>01/NHS/21</v>
      </c>
      <c r="K33" s="60" cm="1">
        <f t="array" ref="K33">IF($AF33=0,"",INDEX(MASTER!$AE$24:$BB$252,$AF33,D$260))</f>
        <v>0</v>
      </c>
      <c r="L33" s="60" cm="1">
        <f t="array" ref="L33">IF($AF33=0,"",INDEX(MASTER!$AE$24:$BB$252,$AF33,E$260))</f>
        <v>0</v>
      </c>
      <c r="M33" s="60" cm="1">
        <f t="array" ref="M33">IF($AF33=0,"",INDEX(MASTER!$AE$24:$BB$252,$AF33,F$260))</f>
        <v>0</v>
      </c>
      <c r="N33" s="60" cm="1">
        <f t="array" ref="N33">IF($AF33=0,"",INDEX(MASTER!$AE$24:$BB$252,$AF33,G$260))</f>
        <v>0</v>
      </c>
      <c r="O33" s="60" cm="1">
        <f t="array" ref="O33">IF($AF33=0,"",INDEX(MASTER!$AE$24:$BB$252,$AF33,H$260))</f>
        <v>0</v>
      </c>
      <c r="P33" s="60" cm="1">
        <f t="array" ref="P33">IF($AF33=0,"",INDEX(MASTER!$AE$24:$BB$252,$AF33,I$260))</f>
        <v>0.23</v>
      </c>
      <c r="Q33" s="60" cm="1">
        <f t="array" ref="Q33">IF($AF33=0,"",INDEX(MASTER!$AE$24:$BB$252,$AF33,J$260))</f>
        <v>0</v>
      </c>
      <c r="R33" s="60" cm="1">
        <f t="array" ref="R33">IF($AF33=0,"",INDEX(MASTER!$AE$24:$BB$252,$AF33,K$260))</f>
        <v>0</v>
      </c>
      <c r="S33" s="60" cm="1">
        <f t="array" ref="S33">IF($AF33=0,"",INDEX(MASTER!$AE$24:$BB$252,$AF33,L$260))</f>
        <v>0</v>
      </c>
      <c r="T33" s="60" cm="1">
        <f t="array" ref="T33">IF($AF33=0,"",INDEX(MASTER!$AE$24:$BB$252,$AF33,M$260))</f>
        <v>0</v>
      </c>
      <c r="U33" s="60" cm="1">
        <f t="array" ref="U33">IF($AF33=0,"",INDEX(MASTER!$AE$24:$BB$252,$AF33,N$260))</f>
        <v>0</v>
      </c>
      <c r="V33" s="60" cm="1">
        <f t="array" ref="V33">IF($AF33=0,"",INDEX(MASTER!$AE$24:$BB$252,$AF33,O$260))</f>
        <v>0.23</v>
      </c>
      <c r="W33" s="60" cm="1">
        <f t="array" ref="W33">IF($AF33=0,"",INDEX(MASTER!$AE$24:$BB$252,$AF33,P$260))</f>
        <v>0</v>
      </c>
      <c r="X33" s="60" cm="1">
        <f t="array" ref="X33">IF($AF33=0,"",INDEX(MASTER!$AE$24:$BB$252,$AF33,Q$260))</f>
        <v>0</v>
      </c>
      <c r="Y33" s="60" cm="1">
        <f t="array" ref="Y33">IF($AF33=0,"",INDEX(MASTER!$AE$24:$BB$252,$AF33,S$260))</f>
        <v>0</v>
      </c>
      <c r="Z33" s="60" cm="1">
        <f t="array" ref="Z33">IF($AF33=0,"",INDEX(MASTER!$AE$24:$BB$252,$AF33,T$260))</f>
        <v>0</v>
      </c>
      <c r="AA33" s="60" cm="1">
        <f t="array" ref="AA33">IF($AF33=0,"",INDEX(MASTER!$AE$24:$BB$252,$AF33,U$260))</f>
        <v>0</v>
      </c>
      <c r="AF33" s="3">
        <v>126</v>
      </c>
    </row>
    <row r="34" spans="3:32" ht="12.75" customHeight="1" x14ac:dyDescent="0.2">
      <c r="C34" s="20" cm="1">
        <f t="array" ref="C34">IF($AF$34=0,"",INDEX(MASTER!$D$24:$AD$252,$AF$34,C$260))</f>
        <v>348</v>
      </c>
      <c r="D34" s="20" t="str" cm="1">
        <f t="array" ref="D34">IF($AF$34=0,"",INDEX(MASTER!$D$24:$AD$252,$AF$34,D$260))</f>
        <v>ELY-4</v>
      </c>
      <c r="E34" s="20" t="str" cm="1">
        <f t="array" ref="E34">IF($AF$34=0,"",INDEX(MASTER!$D$24:$AD$252,$AF$34,E$260))</f>
        <v>RAMP A</v>
      </c>
      <c r="F34" s="126" cm="1">
        <f t="array" ref="F34">IF($AF$34=0,"",INDEX(MASTER!$D$24:$AD$252,$AF$34,F$260))</f>
        <v>2104</v>
      </c>
      <c r="G34" s="20" t="str" cm="1">
        <f t="array" ref="G34">IF($AF$34=0,"",INDEX(MASTER!$D$24:$AD$252,$AF$34,G$260))</f>
        <v>TO</v>
      </c>
      <c r="H34" s="126" cm="1">
        <f t="array" ref="H34">IF($AF$34=0,"",INDEX(MASTER!$D$24:$AD$252,$AF$34,H$260))</f>
        <v>3379</v>
      </c>
      <c r="I34" s="22" t="str" cm="1">
        <f t="array" ref="I34">IF($AF$34=0,"",INDEX(MASTER!$D$24:$AD$252,$AF$34,I$260))</f>
        <v>RT</v>
      </c>
      <c r="J34" s="196" t="str" cm="1">
        <f t="array" ref="J34">IF($AF34=0,"",INDEX(MASTER!$AE$24:$BB$252,$AF34,C$260))</f>
        <v>01/NHS/21</v>
      </c>
      <c r="K34" s="60" cm="1">
        <f t="array" ref="K34">IF($AF34=0,"",INDEX(MASTER!$AE$24:$BB$252,$AF34,D$260))</f>
        <v>0</v>
      </c>
      <c r="L34" s="60" cm="1">
        <f t="array" ref="L34">IF($AF34=0,"",INDEX(MASTER!$AE$24:$BB$252,$AF34,E$260))</f>
        <v>0</v>
      </c>
      <c r="M34" s="60" cm="1">
        <f t="array" ref="M34">IF($AF34=0,"",INDEX(MASTER!$AE$24:$BB$252,$AF34,F$260))</f>
        <v>0</v>
      </c>
      <c r="N34" s="60" cm="1">
        <f t="array" ref="N34">IF($AF34=0,"",INDEX(MASTER!$AE$24:$BB$252,$AF34,G$260))</f>
        <v>0</v>
      </c>
      <c r="O34" s="60" cm="1">
        <f t="array" ref="O34">IF($AF34=0,"",INDEX(MASTER!$AE$24:$BB$252,$AF34,H$260))</f>
        <v>0</v>
      </c>
      <c r="P34" s="60" cm="1">
        <f t="array" ref="P34">IF($AF34=0,"",INDEX(MASTER!$AE$24:$BB$252,$AF34,I$260))</f>
        <v>0.24</v>
      </c>
      <c r="Q34" s="60" cm="1">
        <f t="array" ref="Q34">IF($AF34=0,"",INDEX(MASTER!$AE$24:$BB$252,$AF34,J$260))</f>
        <v>0</v>
      </c>
      <c r="R34" s="60" cm="1">
        <f t="array" ref="R34">IF($AF34=0,"",INDEX(MASTER!$AE$24:$BB$252,$AF34,K$260))</f>
        <v>0</v>
      </c>
      <c r="S34" s="60" cm="1">
        <f t="array" ref="S34">IF($AF34=0,"",INDEX(MASTER!$AE$24:$BB$252,$AF34,L$260))</f>
        <v>0</v>
      </c>
      <c r="T34" s="60" cm="1">
        <f t="array" ref="T34">IF($AF34=0,"",INDEX(MASTER!$AE$24:$BB$252,$AF34,M$260))</f>
        <v>0</v>
      </c>
      <c r="U34" s="60" cm="1">
        <f t="array" ref="U34">IF($AF34=0,"",INDEX(MASTER!$AE$24:$BB$252,$AF34,N$260))</f>
        <v>0</v>
      </c>
      <c r="V34" s="60" cm="1">
        <f t="array" ref="V34">IF($AF34=0,"",INDEX(MASTER!$AE$24:$BB$252,$AF34,O$260))</f>
        <v>0.24</v>
      </c>
      <c r="W34" s="60" cm="1">
        <f t="array" ref="W34">IF($AF34=0,"",INDEX(MASTER!$AE$24:$BB$252,$AF34,P$260))</f>
        <v>0</v>
      </c>
      <c r="X34" s="60" cm="1">
        <f t="array" ref="X34">IF($AF34=0,"",INDEX(MASTER!$AE$24:$BB$252,$AF34,Q$260))</f>
        <v>0</v>
      </c>
      <c r="Y34" s="60" cm="1">
        <f t="array" ref="Y34">IF($AF34=0,"",INDEX(MASTER!$AE$24:$BB$252,$AF34,S$260))</f>
        <v>0</v>
      </c>
      <c r="Z34" s="60" cm="1">
        <f t="array" ref="Z34">IF($AF34=0,"",INDEX(MASTER!$AE$24:$BB$252,$AF34,T$260))</f>
        <v>0</v>
      </c>
      <c r="AA34" s="60" cm="1">
        <f t="array" ref="AA34">IF($AF34=0,"",INDEX(MASTER!$AE$24:$BB$252,$AF34,U$260))</f>
        <v>0</v>
      </c>
      <c r="AF34" s="3">
        <v>127</v>
      </c>
    </row>
    <row r="35" spans="3:32" ht="12.75" customHeight="1" x14ac:dyDescent="0.2">
      <c r="C35" s="20" cm="1">
        <f t="array" ref="C35">IF($AF$35=0,"",INDEX(MASTER!$D$24:$AD$252,$AF$35,C$260))</f>
        <v>348</v>
      </c>
      <c r="D35" s="20" t="str" cm="1">
        <f t="array" ref="D35">IF($AF$35=0,"",INDEX(MASTER!$D$24:$AD$252,$AF$35,D$260))</f>
        <v>SL-11</v>
      </c>
      <c r="E35" s="20" t="str" cm="1">
        <f t="array" ref="E35">IF($AF$35=0,"",INDEX(MASTER!$D$24:$AD$252,$AF$35,E$260))</f>
        <v>RAMP A</v>
      </c>
      <c r="F35" s="126" cm="1">
        <f t="array" ref="F35">IF($AF$35=0,"",INDEX(MASTER!$D$24:$AD$252,$AF$35,F$260))</f>
        <v>2081</v>
      </c>
      <c r="G35" s="20" cm="1">
        <f t="array" ref="G35">IF($AF$35=0,"",INDEX(MASTER!$D$24:$AD$252,$AF$35,G$260))</f>
        <v>0</v>
      </c>
      <c r="H35" s="126" cm="1">
        <f t="array" ref="H35">IF($AF$35=0,"",INDEX(MASTER!$D$24:$AD$252,$AF$35,H$260))</f>
        <v>0</v>
      </c>
      <c r="I35" s="22" t="str" cm="1">
        <f t="array" ref="I35">IF($AF$35=0,"",INDEX(MASTER!$D$24:$AD$252,$AF$35,I$260))</f>
        <v>LT</v>
      </c>
      <c r="J35" s="196" t="str" cm="1">
        <f t="array" ref="J35">IF($AF35=0,"",INDEX(MASTER!$AE$24:$BB$252,$AF35,C$260))</f>
        <v>01/NHS/21</v>
      </c>
      <c r="K35" s="60" cm="1">
        <f t="array" ref="K35">IF($AF35=0,"",INDEX(MASTER!$AE$24:$BB$252,$AF35,D$260))</f>
        <v>0</v>
      </c>
      <c r="L35" s="60" cm="1">
        <f t="array" ref="L35">IF($AF35=0,"",INDEX(MASTER!$AE$24:$BB$252,$AF35,E$260))</f>
        <v>0</v>
      </c>
      <c r="M35" s="60" cm="1">
        <f t="array" ref="M35">IF($AF35=0,"",INDEX(MASTER!$AE$24:$BB$252,$AF35,F$260))</f>
        <v>0</v>
      </c>
      <c r="N35" s="60" cm="1">
        <f t="array" ref="N35">IF($AF35=0,"",INDEX(MASTER!$AE$24:$BB$252,$AF35,G$260))</f>
        <v>0</v>
      </c>
      <c r="O35" s="60" cm="1">
        <f t="array" ref="O35">IF($AF35=0,"",INDEX(MASTER!$AE$24:$BB$252,$AF35,H$260))</f>
        <v>0</v>
      </c>
      <c r="P35" s="60" cm="1">
        <f t="array" ref="P35">IF($AF35=0,"",INDEX(MASTER!$AE$24:$BB$252,$AF35,I$260))</f>
        <v>0</v>
      </c>
      <c r="Q35" s="60" cm="1">
        <f t="array" ref="Q35">IF($AF35=0,"",INDEX(MASTER!$AE$24:$BB$252,$AF35,J$260))</f>
        <v>0</v>
      </c>
      <c r="R35" s="60" cm="1">
        <f t="array" ref="R35">IF($AF35=0,"",INDEX(MASTER!$AE$24:$BB$252,$AF35,K$260))</f>
        <v>0</v>
      </c>
      <c r="S35" s="60" cm="1">
        <f t="array" ref="S35">IF($AF35=0,"",INDEX(MASTER!$AE$24:$BB$252,$AF35,L$260))</f>
        <v>0</v>
      </c>
      <c r="T35" s="60" cm="1">
        <f t="array" ref="T35">IF($AF35=0,"",INDEX(MASTER!$AE$24:$BB$252,$AF35,M$260))</f>
        <v>0</v>
      </c>
      <c r="U35" s="60" cm="1">
        <f t="array" ref="U35">IF($AF35=0,"",INDEX(MASTER!$AE$24:$BB$252,$AF35,N$260))</f>
        <v>0</v>
      </c>
      <c r="V35" s="60" cm="1">
        <f t="array" ref="V35">IF($AF35=0,"",INDEX(MASTER!$AE$24:$BB$252,$AF35,O$260))</f>
        <v>0</v>
      </c>
      <c r="W35" s="60" cm="1">
        <f t="array" ref="W35">IF($AF35=0,"",INDEX(MASTER!$AE$24:$BB$252,$AF35,P$260))</f>
        <v>0</v>
      </c>
      <c r="X35" s="60" cm="1">
        <f t="array" ref="X35">IF($AF35=0,"",INDEX(MASTER!$AE$24:$BB$252,$AF35,Q$260))</f>
        <v>0</v>
      </c>
      <c r="Y35" s="60" cm="1">
        <f t="array" ref="Y35">IF($AF35=0,"",INDEX(MASTER!$AE$24:$BB$252,$AF35,S$260))</f>
        <v>0</v>
      </c>
      <c r="Z35" s="60" cm="1">
        <f t="array" ref="Z35">IF($AF35=0,"",INDEX(MASTER!$AE$24:$BB$252,$AF35,T$260))</f>
        <v>0</v>
      </c>
      <c r="AA35" s="60" cm="1">
        <f t="array" ref="AA35">IF($AF35=0,"",INDEX(MASTER!$AE$24:$BB$252,$AF35,U$260))</f>
        <v>0</v>
      </c>
      <c r="AF35" s="3">
        <v>128</v>
      </c>
    </row>
    <row r="36" spans="3:32" ht="12.75" customHeight="1" x14ac:dyDescent="0.2">
      <c r="C36" s="20" cm="1">
        <f t="array" ref="C36">IF($AF36=0,"",INDEX(MASTER!$D$24:$AD$252,$AF36,C$260))</f>
        <v>348</v>
      </c>
      <c r="D36" s="20" t="str" cm="1">
        <f t="array" ref="D36">IF($AF36=0,"",INDEX(MASTER!$D$24:$AD$252,$AF36,D$260))</f>
        <v>WA-1</v>
      </c>
      <c r="E36" s="20" t="str" cm="1">
        <f t="array" ref="E36">IF($AF36=0,"",INDEX(MASTER!$D$24:$AD$252,$AF36,E$260))</f>
        <v>RAMP A</v>
      </c>
      <c r="F36" s="126" cm="1">
        <f t="array" ref="F36">IF($AF36=0,"",INDEX(MASTER!$D$24:$AD$252,$AF36,F$260))</f>
        <v>2134</v>
      </c>
      <c r="G36" s="21" cm="1">
        <f t="array" ref="G36">IF($AF36=0,"",INDEX(MASTER!$D$24:$AD$252,$AF36,G$260))</f>
        <v>0</v>
      </c>
      <c r="H36" s="126" cm="1">
        <f t="array" ref="H36">IF($AF36=0,"",INDEX(MASTER!$D$24:$AD$252,$AF36,H$260))</f>
        <v>0</v>
      </c>
      <c r="I36" s="21" t="str" cm="1">
        <f t="array" ref="I36">IF($AF36=0,"",INDEX(MASTER!$D$24:$AD$252,$AF36,I$260))</f>
        <v>RT</v>
      </c>
      <c r="J36" s="196" t="str" cm="1">
        <f t="array" ref="J36">IF($AF36=0,"",INDEX(MASTER!$AE$24:$BB$252,$AF36,C$260))</f>
        <v>01/NHS/21</v>
      </c>
      <c r="K36" s="60" cm="1">
        <f t="array" ref="K36">IF($AF36=0,"",INDEX(MASTER!$AE$24:$BB$252,$AF36,D$260))</f>
        <v>0</v>
      </c>
      <c r="L36" s="60" cm="1">
        <f t="array" ref="L36">IF($AF36=0,"",INDEX(MASTER!$AE$24:$BB$252,$AF36,E$260))</f>
        <v>0</v>
      </c>
      <c r="M36" s="60" cm="1">
        <f t="array" ref="M36">IF($AF36=0,"",INDEX(MASTER!$AE$24:$BB$252,$AF36,F$260))</f>
        <v>1</v>
      </c>
      <c r="N36" s="60" cm="1">
        <f t="array" ref="N36">IF($AF36=0,"",INDEX(MASTER!$AE$24:$BB$252,$AF36,G$260))</f>
        <v>0</v>
      </c>
      <c r="O36" s="60" cm="1">
        <f t="array" ref="O36">IF($AF36=0,"",INDEX(MASTER!$AE$24:$BB$252,$AF36,H$260))</f>
        <v>0</v>
      </c>
      <c r="P36" s="60" cm="1">
        <f t="array" ref="P36">IF($AF36=0,"",INDEX(MASTER!$AE$24:$BB$252,$AF36,I$260))</f>
        <v>0</v>
      </c>
      <c r="Q36" s="60" cm="1">
        <f t="array" ref="Q36">IF($AF36=0,"",INDEX(MASTER!$AE$24:$BB$252,$AF36,J$260))</f>
        <v>0</v>
      </c>
      <c r="R36" s="60" cm="1">
        <f t="array" ref="R36">IF($AF36=0,"",INDEX(MASTER!$AE$24:$BB$252,$AF36,K$260))</f>
        <v>0</v>
      </c>
      <c r="S36" s="60" cm="1">
        <f t="array" ref="S36">IF($AF36=0,"",INDEX(MASTER!$AE$24:$BB$252,$AF36,L$260))</f>
        <v>0</v>
      </c>
      <c r="T36" s="60" cm="1">
        <f t="array" ref="T36">IF($AF36=0,"",INDEX(MASTER!$AE$24:$BB$252,$AF36,M$260))</f>
        <v>0</v>
      </c>
      <c r="U36" s="60" cm="1">
        <f t="array" ref="U36">IF($AF36=0,"",INDEX(MASTER!$AE$24:$BB$252,$AF36,N$260))</f>
        <v>0</v>
      </c>
      <c r="V36" s="60" cm="1">
        <f t="array" ref="V36">IF($AF36=0,"",INDEX(MASTER!$AE$24:$BB$252,$AF36,O$260))</f>
        <v>0</v>
      </c>
      <c r="W36" s="60" cm="1">
        <f t="array" ref="W36">IF($AF36=0,"",INDEX(MASTER!$AE$24:$BB$252,$AF36,P$260))</f>
        <v>0</v>
      </c>
      <c r="X36" s="60" cm="1">
        <f t="array" ref="X36">IF($AF36=0,"",INDEX(MASTER!$AE$24:$BB$252,$AF36,Q$260))</f>
        <v>0</v>
      </c>
      <c r="Y36" s="60" cm="1">
        <f t="array" ref="Y36">IF($AF36=0,"",INDEX(MASTER!$AE$24:$BB$252,$AF36,S$260))</f>
        <v>0</v>
      </c>
      <c r="Z36" s="60" cm="1">
        <f t="array" ref="Z36">IF($AF36=0,"",INDEX(MASTER!$AE$24:$BB$252,$AF36,T$260))</f>
        <v>0</v>
      </c>
      <c r="AA36" s="60" cm="1">
        <f t="array" ref="AA36">IF($AF36=0,"",INDEX(MASTER!$AE$24:$BB$252,$AF36,U$260))</f>
        <v>0</v>
      </c>
      <c r="AF36" s="3">
        <v>129</v>
      </c>
    </row>
    <row r="37" spans="3:32" ht="12.75" customHeight="1" x14ac:dyDescent="0.2">
      <c r="C37" s="20" t="str" cm="1">
        <f t="array" ref="C37">IF($AF37=0,"",INDEX(MASTER!$D$24:$AD$252,$AF37,C$260))</f>
        <v/>
      </c>
      <c r="D37" s="20" t="str" cm="1">
        <f t="array" ref="D37">IF($AF37=0,"",INDEX(MASTER!$D$24:$AD$252,$AF37,D$260))</f>
        <v/>
      </c>
      <c r="E37" s="20" t="str" cm="1">
        <f t="array" ref="E37">IF($AF37=0,"",INDEX(MASTER!$D$24:$AD$252,$AF37,E$260))</f>
        <v/>
      </c>
      <c r="F37" s="126" t="str" cm="1">
        <f t="array" ref="F37">IF($AF37=0,"",INDEX(MASTER!$D$24:$AD$252,$AF37,F$260))</f>
        <v/>
      </c>
      <c r="G37" s="21" t="str" cm="1">
        <f t="array" ref="G37">IF($AF37=0,"",INDEX(MASTER!$D$24:$AD$252,$AF37,G$260))</f>
        <v/>
      </c>
      <c r="H37" s="126" t="str" cm="1">
        <f t="array" ref="H37">IF($AF37=0,"",INDEX(MASTER!$D$24:$AD$252,$AF37,H$260))</f>
        <v/>
      </c>
      <c r="I37" s="21" t="str" cm="1">
        <f t="array" ref="I37">IF($AF37=0,"",INDEX(MASTER!$D$24:$AD$252,$AF37,I$260))</f>
        <v/>
      </c>
      <c r="J37" s="196" t="str" cm="1">
        <f t="array" ref="J37">IF($AF37=0,"",INDEX(MASTER!$AE$24:$BB$252,$AF37,C$260))</f>
        <v/>
      </c>
      <c r="K37" s="60" t="str" cm="1">
        <f t="array" ref="K37">IF($AF37=0,"",INDEX(MASTER!$AE$24:$BB$252,$AF37,D$260))</f>
        <v/>
      </c>
      <c r="L37" s="60" t="str" cm="1">
        <f t="array" ref="L37">IF($AF37=0,"",INDEX(MASTER!$AE$24:$BB$252,$AF37,E$260))</f>
        <v/>
      </c>
      <c r="M37" s="60" t="str" cm="1">
        <f t="array" ref="M37">IF($AF37=0,"",INDEX(MASTER!$AE$24:$BB$252,$AF37,F$260))</f>
        <v/>
      </c>
      <c r="N37" s="60" t="str" cm="1">
        <f t="array" ref="N37">IF($AF37=0,"",INDEX(MASTER!$AE$24:$BB$252,$AF37,G$260))</f>
        <v/>
      </c>
      <c r="O37" s="60" t="str" cm="1">
        <f t="array" ref="O37">IF($AF37=0,"",INDEX(MASTER!$AE$24:$BB$252,$AF37,H$260))</f>
        <v/>
      </c>
      <c r="P37" s="60" t="str" cm="1">
        <f t="array" ref="P37">IF($AF37=0,"",INDEX(MASTER!$AE$24:$BB$252,$AF37,I$260))</f>
        <v/>
      </c>
      <c r="Q37" s="60" t="str" cm="1">
        <f t="array" ref="Q37">IF($AF37=0,"",INDEX(MASTER!$AE$24:$BB$252,$AF37,J$260))</f>
        <v/>
      </c>
      <c r="R37" s="60" t="str" cm="1">
        <f t="array" ref="R37">IF($AF37=0,"",INDEX(MASTER!$AE$24:$BB$252,$AF37,K$260))</f>
        <v/>
      </c>
      <c r="S37" s="60" t="str" cm="1">
        <f t="array" ref="S37">IF($AF37=0,"",INDEX(MASTER!$AE$24:$BB$252,$AF37,L$260))</f>
        <v/>
      </c>
      <c r="T37" s="60" t="str" cm="1">
        <f t="array" ref="T37">IF($AF37=0,"",INDEX(MASTER!$AE$24:$BB$252,$AF37,M$260))</f>
        <v/>
      </c>
      <c r="U37" s="60" t="str" cm="1">
        <f t="array" ref="U37">IF($AF37=0,"",INDEX(MASTER!$AE$24:$BB$252,$AF37,N$260))</f>
        <v/>
      </c>
      <c r="V37" s="60" t="str" cm="1">
        <f t="array" ref="V37">IF($AF37=0,"",INDEX(MASTER!$AE$24:$BB$252,$AF37,O$260))</f>
        <v/>
      </c>
      <c r="W37" s="60" t="str" cm="1">
        <f t="array" ref="W37">IF($AF37=0,"",INDEX(MASTER!$AE$24:$BB$252,$AF37,P$260))</f>
        <v/>
      </c>
      <c r="X37" s="60" t="str" cm="1">
        <f t="array" ref="X37">IF($AF37=0,"",INDEX(MASTER!$AE$24:$BB$252,$AF37,Q$260))</f>
        <v/>
      </c>
      <c r="Y37" s="60" t="str" cm="1">
        <f t="array" ref="Y37">IF($AF37=0,"",INDEX(MASTER!$AE$24:$BB$252,$AF37,S$260))</f>
        <v/>
      </c>
      <c r="Z37" s="60" t="str" cm="1">
        <f t="array" ref="Z37">IF($AF37=0,"",INDEX(MASTER!$AE$24:$BB$252,$AF37,T$260))</f>
        <v/>
      </c>
      <c r="AA37" s="60" t="str" cm="1">
        <f t="array" ref="AA37">IF($AF37=0,"",INDEX(MASTER!$AE$24:$BB$252,$AF37,U$260))</f>
        <v/>
      </c>
    </row>
    <row r="38" spans="3:32" ht="12.75" customHeight="1" x14ac:dyDescent="0.2">
      <c r="C38" s="20" cm="1">
        <f t="array" ref="C38">IF($AF38=0,"",INDEX(MASTER!$D$24:$AD$252,$AF38,C$260))</f>
        <v>0</v>
      </c>
      <c r="D38" s="20" cm="1">
        <f t="array" ref="D38">IF($AF38=0,"",INDEX(MASTER!$D$24:$AD$252,$AF38,D$260))</f>
        <v>0</v>
      </c>
      <c r="E38" s="20" cm="1">
        <f t="array" ref="E38">IF($AF38=0,"",INDEX(MASTER!$D$24:$AD$252,$AF38,E$260))</f>
        <v>0</v>
      </c>
      <c r="F38" s="126" cm="1">
        <f t="array" ref="F38">IF($AF38=0,"",INDEX(MASTER!$D$24:$AD$252,$AF38,F$260))</f>
        <v>0</v>
      </c>
      <c r="G38" s="21" cm="1">
        <f t="array" ref="G38">IF($AF38=0,"",INDEX(MASTER!$D$24:$AD$252,$AF38,G$260))</f>
        <v>0</v>
      </c>
      <c r="H38" s="126" cm="1">
        <f t="array" ref="H38">IF($AF38=0,"",INDEX(MASTER!$D$24:$AD$252,$AF38,H$260))</f>
        <v>0</v>
      </c>
      <c r="I38" s="21" cm="1">
        <f t="array" ref="I38">IF($AF38=0,"",INDEX(MASTER!$D$24:$AD$252,$AF38,I$260))</f>
        <v>0</v>
      </c>
      <c r="J38" s="196" cm="1">
        <f t="array" ref="J38">IF($AF38=0,"",INDEX(MASTER!$AE$24:$BB$252,$AF38,C$260))</f>
        <v>0</v>
      </c>
      <c r="K38" s="60" cm="1">
        <f t="array" ref="K38">IF($AF38=0,"",INDEX(MASTER!$AE$24:$BB$252,$AF38,D$260))</f>
        <v>0</v>
      </c>
      <c r="L38" s="60" cm="1">
        <f t="array" ref="L38">IF($AF38=0,"",INDEX(MASTER!$AE$24:$BB$252,$AF38,E$260))</f>
        <v>0</v>
      </c>
      <c r="M38" s="60" cm="1">
        <f t="array" ref="M38">IF($AF38=0,"",INDEX(MASTER!$AE$24:$BB$252,$AF38,F$260))</f>
        <v>0</v>
      </c>
      <c r="N38" s="60" cm="1">
        <f t="array" ref="N38">IF($AF38=0,"",INDEX(MASTER!$AE$24:$BB$252,$AF38,G$260))</f>
        <v>0</v>
      </c>
      <c r="O38" s="60" cm="1">
        <f t="array" ref="O38">IF($AF38=0,"",INDEX(MASTER!$AE$24:$BB$252,$AF38,H$260))</f>
        <v>0</v>
      </c>
      <c r="P38" s="60" cm="1">
        <f t="array" ref="P38">IF($AF38=0,"",INDEX(MASTER!$AE$24:$BB$252,$AF38,I$260))</f>
        <v>0</v>
      </c>
      <c r="Q38" s="60" cm="1">
        <f t="array" ref="Q38">IF($AF38=0,"",INDEX(MASTER!$AE$24:$BB$252,$AF38,J$260))</f>
        <v>0</v>
      </c>
      <c r="R38" s="60" cm="1">
        <f t="array" ref="R38">IF($AF38=0,"",INDEX(MASTER!$AE$24:$BB$252,$AF38,K$260))</f>
        <v>0</v>
      </c>
      <c r="S38" s="60" cm="1">
        <f t="array" ref="S38">IF($AF38=0,"",INDEX(MASTER!$AE$24:$BB$252,$AF38,L$260))</f>
        <v>0</v>
      </c>
      <c r="T38" s="60" cm="1">
        <f t="array" ref="T38">IF($AF38=0,"",INDEX(MASTER!$AE$24:$BB$252,$AF38,M$260))</f>
        <v>0</v>
      </c>
      <c r="U38" s="60" cm="1">
        <f t="array" ref="U38">IF($AF38=0,"",INDEX(MASTER!$AE$24:$BB$252,$AF38,N$260))</f>
        <v>0</v>
      </c>
      <c r="V38" s="60" cm="1">
        <f t="array" ref="V38">IF($AF38=0,"",INDEX(MASTER!$AE$24:$BB$252,$AF38,O$260))</f>
        <v>0</v>
      </c>
      <c r="W38" s="60" cm="1">
        <f t="array" ref="W38">IF($AF38=0,"",INDEX(MASTER!$AE$24:$BB$252,$AF38,P$260))</f>
        <v>0</v>
      </c>
      <c r="X38" s="60" cm="1">
        <f t="array" ref="X38">IF($AF38=0,"",INDEX(MASTER!$AE$24:$BB$252,$AF38,Q$260))</f>
        <v>0</v>
      </c>
      <c r="Y38" s="60" cm="1">
        <f t="array" ref="Y38">IF($AF38=0,"",INDEX(MASTER!$AE$24:$BB$252,$AF38,S$260))</f>
        <v>0</v>
      </c>
      <c r="Z38" s="60" cm="1">
        <f t="array" ref="Z38">IF($AF38=0,"",INDEX(MASTER!$AE$24:$BB$252,$AF38,T$260))</f>
        <v>0</v>
      </c>
      <c r="AA38" s="60" cm="1">
        <f t="array" ref="AA38">IF($AF38=0,"",INDEX(MASTER!$AE$24:$BB$252,$AF38,U$260))</f>
        <v>0</v>
      </c>
      <c r="AF38" s="3">
        <v>167</v>
      </c>
    </row>
    <row r="39" spans="3:32" ht="12.75" customHeight="1" x14ac:dyDescent="0.2">
      <c r="C39" s="20" cm="1">
        <f t="array" ref="C39">IF($AF39=0,"",INDEX(MASTER!$D$24:$AD$252,$AF39,C$260))</f>
        <v>350</v>
      </c>
      <c r="D39" s="20" t="str" cm="1">
        <f t="array" ref="D39">IF($AF39=0,"",INDEX(MASTER!$D$24:$AD$252,$AF39,D$260))</f>
        <v>CH-28</v>
      </c>
      <c r="E39" s="20" t="str" cm="1">
        <f t="array" ref="E39">IF($AF39=0,"",INDEX(MASTER!$D$24:$AD$252,$AF39,E$260))</f>
        <v>US 23 / RAMP D</v>
      </c>
      <c r="F39" s="126" cm="1">
        <f t="array" ref="F39">IF($AF39=0,"",INDEX(MASTER!$D$24:$AD$252,$AF39,F$260))</f>
        <v>93750</v>
      </c>
      <c r="G39" s="21" t="str" cm="1">
        <f t="array" ref="G39">IF($AF39=0,"",INDEX(MASTER!$D$24:$AD$252,$AF39,G$260))</f>
        <v>TO</v>
      </c>
      <c r="H39" s="126" cm="1">
        <f t="array" ref="H39">IF($AF39=0,"",INDEX(MASTER!$D$24:$AD$252,$AF39,H$260))</f>
        <v>2650</v>
      </c>
      <c r="I39" s="21" t="str" cm="1">
        <f t="array" ref="I39">IF($AF39=0,"",INDEX(MASTER!$D$24:$AD$252,$AF39,I$260))</f>
        <v>LT</v>
      </c>
      <c r="J39" s="196" t="str" cm="1">
        <f t="array" ref="J39">IF($AF39=0,"",INDEX(MASTER!$AE$24:$BB$252,$AF39,C$260))</f>
        <v>01/NHS/21</v>
      </c>
      <c r="K39" s="60" cm="1">
        <f t="array" ref="K39">IF($AF39=0,"",INDEX(MASTER!$AE$24:$BB$252,$AF39,D$260))</f>
        <v>0</v>
      </c>
      <c r="L39" s="60" cm="1">
        <f t="array" ref="L39">IF($AF39=0,"",INDEX(MASTER!$AE$24:$BB$252,$AF39,E$260))</f>
        <v>0</v>
      </c>
      <c r="M39" s="60" cm="1">
        <f t="array" ref="M39">IF($AF39=0,"",INDEX(MASTER!$AE$24:$BB$252,$AF39,F$260))</f>
        <v>0</v>
      </c>
      <c r="N39" s="60" cm="1">
        <f t="array" ref="N39">IF($AF39=0,"",INDEX(MASTER!$AE$24:$BB$252,$AF39,G$260))</f>
        <v>0</v>
      </c>
      <c r="O39" s="60" cm="1">
        <f t="array" ref="O39">IF($AF39=0,"",INDEX(MASTER!$AE$24:$BB$252,$AF39,H$260))</f>
        <v>0</v>
      </c>
      <c r="P39" s="60" cm="1">
        <f t="array" ref="P39">IF($AF39=0,"",INDEX(MASTER!$AE$24:$BB$252,$AF39,I$260))</f>
        <v>0</v>
      </c>
      <c r="Q39" s="60" cm="1">
        <f t="array" ref="Q39">IF($AF39=0,"",INDEX(MASTER!$AE$24:$BB$252,$AF39,J$260))</f>
        <v>0</v>
      </c>
      <c r="R39" s="60" cm="1">
        <f t="array" ref="R39">IF($AF39=0,"",INDEX(MASTER!$AE$24:$BB$252,$AF39,K$260))</f>
        <v>779</v>
      </c>
      <c r="S39" s="60" cm="1">
        <f t="array" ref="S39">IF($AF39=0,"",INDEX(MASTER!$AE$24:$BB$252,$AF39,L$260))</f>
        <v>0</v>
      </c>
      <c r="T39" s="60" cm="1">
        <f t="array" ref="T39">IF($AF39=0,"",INDEX(MASTER!$AE$24:$BB$252,$AF39,M$260))</f>
        <v>0</v>
      </c>
      <c r="U39" s="60" cm="1">
        <f t="array" ref="U39">IF($AF39=0,"",INDEX(MASTER!$AE$24:$BB$252,$AF39,N$260))</f>
        <v>0</v>
      </c>
      <c r="V39" s="60" cm="1">
        <f t="array" ref="V39">IF($AF39=0,"",INDEX(MASTER!$AE$24:$BB$252,$AF39,O$260))</f>
        <v>0</v>
      </c>
      <c r="W39" s="60" cm="1">
        <f t="array" ref="W39">IF($AF39=0,"",INDEX(MASTER!$AE$24:$BB$252,$AF39,P$260))</f>
        <v>779</v>
      </c>
      <c r="X39" s="60" cm="1">
        <f t="array" ref="X39">IF($AF39=0,"",INDEX(MASTER!$AE$24:$BB$252,$AF39,Q$260))</f>
        <v>0</v>
      </c>
      <c r="Y39" s="60" cm="1">
        <f t="array" ref="Y39">IF($AF39=0,"",INDEX(MASTER!$AE$24:$BB$252,$AF39,S$260))</f>
        <v>0</v>
      </c>
      <c r="Z39" s="60" cm="1">
        <f t="array" ref="Z39">IF($AF39=0,"",INDEX(MASTER!$AE$24:$BB$252,$AF39,T$260))</f>
        <v>0</v>
      </c>
      <c r="AA39" s="60" cm="1">
        <f t="array" ref="AA39">IF($AF39=0,"",INDEX(MASTER!$AE$24:$BB$252,$AF39,U$260))</f>
        <v>0</v>
      </c>
      <c r="AF39" s="3">
        <v>168</v>
      </c>
    </row>
    <row r="40" spans="3:32" ht="12.75" customHeight="1" x14ac:dyDescent="0.2">
      <c r="C40" s="20" cm="1">
        <f t="array" ref="C40">IF($AF40=0,"",INDEX(MASTER!$D$24:$AD$252,$AF40,C$260))</f>
        <v>350</v>
      </c>
      <c r="D40" s="20" t="str" cm="1">
        <f t="array" ref="D40">IF($AF40=0,"",INDEX(MASTER!$D$24:$AD$252,$AF40,D$260))</f>
        <v>CH-29</v>
      </c>
      <c r="E40" s="20" t="str" cm="1">
        <f t="array" ref="E40">IF($AF40=0,"",INDEX(MASTER!$D$24:$AD$252,$AF40,E$260))</f>
        <v>US 23</v>
      </c>
      <c r="F40" s="126" cm="1">
        <f t="array" ref="F40">IF($AF40=0,"",INDEX(MASTER!$D$24:$AD$252,$AF40,F$260))</f>
        <v>93750</v>
      </c>
      <c r="G40" s="21" t="str" cm="1">
        <f t="array" ref="G40">IF($AF40=0,"",INDEX(MASTER!$D$24:$AD$252,$AF40,G$260))</f>
        <v>TO</v>
      </c>
      <c r="H40" s="126" cm="1">
        <f t="array" ref="H40">IF($AF40=0,"",INDEX(MASTER!$D$24:$AD$252,$AF40,H$260))</f>
        <v>94538</v>
      </c>
      <c r="I40" s="21" t="str" cm="1">
        <f t="array" ref="I40">IF($AF40=0,"",INDEX(MASTER!$D$24:$AD$252,$AF40,I$260))</f>
        <v>LT</v>
      </c>
      <c r="J40" s="196" t="str" cm="1">
        <f t="array" ref="J40">IF($AF40=0,"",INDEX(MASTER!$AE$24:$BB$252,$AF40,C$260))</f>
        <v>01/NHS/21</v>
      </c>
      <c r="K40" s="60" cm="1">
        <f t="array" ref="K40">IF($AF40=0,"",INDEX(MASTER!$AE$24:$BB$252,$AF40,D$260))</f>
        <v>0</v>
      </c>
      <c r="L40" s="60" cm="1">
        <f t="array" ref="L40">IF($AF40=0,"",INDEX(MASTER!$AE$24:$BB$252,$AF40,E$260))</f>
        <v>0</v>
      </c>
      <c r="M40" s="60" cm="1">
        <f t="array" ref="M40">IF($AF40=0,"",INDEX(MASTER!$AE$24:$BB$252,$AF40,F$260))</f>
        <v>0</v>
      </c>
      <c r="N40" s="60" cm="1">
        <f t="array" ref="N40">IF($AF40=0,"",INDEX(MASTER!$AE$24:$BB$252,$AF40,G$260))</f>
        <v>0</v>
      </c>
      <c r="O40" s="60" cm="1">
        <f t="array" ref="O40">IF($AF40=0,"",INDEX(MASTER!$AE$24:$BB$252,$AF40,H$260))</f>
        <v>0</v>
      </c>
      <c r="P40" s="60" cm="1">
        <f t="array" ref="P40">IF($AF40=0,"",INDEX(MASTER!$AE$24:$BB$252,$AF40,I$260))</f>
        <v>0</v>
      </c>
      <c r="Q40" s="60" cm="1">
        <f t="array" ref="Q40">IF($AF40=0,"",INDEX(MASTER!$AE$24:$BB$252,$AF40,J$260))</f>
        <v>0</v>
      </c>
      <c r="R40" s="60" cm="1">
        <f t="array" ref="R40">IF($AF40=0,"",INDEX(MASTER!$AE$24:$BB$252,$AF40,K$260))</f>
        <v>778</v>
      </c>
      <c r="S40" s="60" cm="1">
        <f t="array" ref="S40">IF($AF40=0,"",INDEX(MASTER!$AE$24:$BB$252,$AF40,L$260))</f>
        <v>0</v>
      </c>
      <c r="T40" s="60" cm="1">
        <f t="array" ref="T40">IF($AF40=0,"",INDEX(MASTER!$AE$24:$BB$252,$AF40,M$260))</f>
        <v>0</v>
      </c>
      <c r="U40" s="60" cm="1">
        <f t="array" ref="U40">IF($AF40=0,"",INDEX(MASTER!$AE$24:$BB$252,$AF40,N$260))</f>
        <v>778</v>
      </c>
      <c r="V40" s="60" cm="1">
        <f t="array" ref="V40">IF($AF40=0,"",INDEX(MASTER!$AE$24:$BB$252,$AF40,O$260))</f>
        <v>0</v>
      </c>
      <c r="W40" s="60" cm="1">
        <f t="array" ref="W40">IF($AF40=0,"",INDEX(MASTER!$AE$24:$BB$252,$AF40,P$260))</f>
        <v>0</v>
      </c>
      <c r="X40" s="60" cm="1">
        <f t="array" ref="X40">IF($AF40=0,"",INDEX(MASTER!$AE$24:$BB$252,$AF40,Q$260))</f>
        <v>0</v>
      </c>
      <c r="Y40" s="60" cm="1">
        <f t="array" ref="Y40">IF($AF40=0,"",INDEX(MASTER!$AE$24:$BB$252,$AF40,S$260))</f>
        <v>0</v>
      </c>
      <c r="Z40" s="60" cm="1">
        <f t="array" ref="Z40">IF($AF40=0,"",INDEX(MASTER!$AE$24:$BB$252,$AF40,T$260))</f>
        <v>0</v>
      </c>
      <c r="AA40" s="60" cm="1">
        <f t="array" ref="AA40">IF($AF40=0,"",INDEX(MASTER!$AE$24:$BB$252,$AF40,U$260))</f>
        <v>0</v>
      </c>
      <c r="AF40" s="3">
        <v>169</v>
      </c>
    </row>
    <row r="41" spans="3:32" ht="12.75" customHeight="1" x14ac:dyDescent="0.2">
      <c r="C41" s="20" cm="1">
        <f t="array" ref="C41">IF($AF41=0,"",INDEX(MASTER!$D$24:$AD$252,$AF41,C$260))</f>
        <v>350</v>
      </c>
      <c r="D41" s="20" t="str" cm="1">
        <f t="array" ref="D41">IF($AF41=0,"",INDEX(MASTER!$D$24:$AD$252,$AF41,D$260))</f>
        <v>CH-30</v>
      </c>
      <c r="E41" s="20" t="str" cm="1">
        <f t="array" ref="E41">IF($AF41=0,"",INDEX(MASTER!$D$24:$AD$252,$AF41,E$260))</f>
        <v>US 23</v>
      </c>
      <c r="F41" s="126" cm="1">
        <f t="array" ref="F41">IF($AF41=0,"",INDEX(MASTER!$D$24:$AD$252,$AF41,F$260))</f>
        <v>94230</v>
      </c>
      <c r="G41" s="21" t="str" cm="1">
        <f t="array" ref="G41">IF($AF41=0,"",INDEX(MASTER!$D$24:$AD$252,$AF41,G$260))</f>
        <v>TO</v>
      </c>
      <c r="H41" s="126" cm="1">
        <f t="array" ref="H41">IF($AF41=0,"",INDEX(MASTER!$D$24:$AD$252,$AF41,H$260))</f>
        <v>94624</v>
      </c>
      <c r="I41" s="21" t="str" cm="1">
        <f t="array" ref="I41">IF($AF41=0,"",INDEX(MASTER!$D$24:$AD$252,$AF41,I$260))</f>
        <v>RT</v>
      </c>
      <c r="J41" s="196" t="str" cm="1">
        <f t="array" ref="J41">IF($AF41=0,"",INDEX(MASTER!$AE$24:$BB$252,$AF41,C$260))</f>
        <v>01/NHS/21</v>
      </c>
      <c r="K41" s="60" cm="1">
        <f t="array" ref="K41">IF($AF41=0,"",INDEX(MASTER!$AE$24:$BB$252,$AF41,D$260))</f>
        <v>0</v>
      </c>
      <c r="L41" s="60" cm="1">
        <f t="array" ref="L41">IF($AF41=0,"",INDEX(MASTER!$AE$24:$BB$252,$AF41,E$260))</f>
        <v>0</v>
      </c>
      <c r="M41" s="60" cm="1">
        <f t="array" ref="M41">IF($AF41=0,"",INDEX(MASTER!$AE$24:$BB$252,$AF41,F$260))</f>
        <v>0</v>
      </c>
      <c r="N41" s="60" cm="1">
        <f t="array" ref="N41">IF($AF41=0,"",INDEX(MASTER!$AE$24:$BB$252,$AF41,G$260))</f>
        <v>0</v>
      </c>
      <c r="O41" s="60" cm="1">
        <f t="array" ref="O41">IF($AF41=0,"",INDEX(MASTER!$AE$24:$BB$252,$AF41,H$260))</f>
        <v>0</v>
      </c>
      <c r="P41" s="60" cm="1">
        <f t="array" ref="P41">IF($AF41=0,"",INDEX(MASTER!$AE$24:$BB$252,$AF41,I$260))</f>
        <v>0</v>
      </c>
      <c r="Q41" s="60" cm="1">
        <f t="array" ref="Q41">IF($AF41=0,"",INDEX(MASTER!$AE$24:$BB$252,$AF41,J$260))</f>
        <v>0</v>
      </c>
      <c r="R41" s="60" cm="1">
        <f t="array" ref="R41">IF($AF41=0,"",INDEX(MASTER!$AE$24:$BB$252,$AF41,K$260))</f>
        <v>396</v>
      </c>
      <c r="S41" s="60" cm="1">
        <f t="array" ref="S41">IF($AF41=0,"",INDEX(MASTER!$AE$24:$BB$252,$AF41,L$260))</f>
        <v>0</v>
      </c>
      <c r="T41" s="60" cm="1">
        <f t="array" ref="T41">IF($AF41=0,"",INDEX(MASTER!$AE$24:$BB$252,$AF41,M$260))</f>
        <v>0</v>
      </c>
      <c r="U41" s="60" cm="1">
        <f t="array" ref="U41">IF($AF41=0,"",INDEX(MASTER!$AE$24:$BB$252,$AF41,N$260))</f>
        <v>396</v>
      </c>
      <c r="V41" s="60" cm="1">
        <f t="array" ref="V41">IF($AF41=0,"",INDEX(MASTER!$AE$24:$BB$252,$AF41,O$260))</f>
        <v>0</v>
      </c>
      <c r="W41" s="60" cm="1">
        <f t="array" ref="W41">IF($AF41=0,"",INDEX(MASTER!$AE$24:$BB$252,$AF41,P$260))</f>
        <v>0</v>
      </c>
      <c r="X41" s="60" cm="1">
        <f t="array" ref="X41">IF($AF41=0,"",INDEX(MASTER!$AE$24:$BB$252,$AF41,Q$260))</f>
        <v>0</v>
      </c>
      <c r="Y41" s="60" cm="1">
        <f t="array" ref="Y41">IF($AF41=0,"",INDEX(MASTER!$AE$24:$BB$252,$AF41,S$260))</f>
        <v>0</v>
      </c>
      <c r="Z41" s="60" cm="1">
        <f t="array" ref="Z41">IF($AF41=0,"",INDEX(MASTER!$AE$24:$BB$252,$AF41,T$260))</f>
        <v>0</v>
      </c>
      <c r="AA41" s="60" cm="1">
        <f t="array" ref="AA41">IF($AF41=0,"",INDEX(MASTER!$AE$24:$BB$252,$AF41,U$260))</f>
        <v>0</v>
      </c>
      <c r="AF41" s="3">
        <v>170</v>
      </c>
    </row>
    <row r="42" spans="3:32" ht="12.75" customHeight="1" x14ac:dyDescent="0.2">
      <c r="C42" s="20" cm="1">
        <f t="array" ref="C42">IF($AF42=0,"",INDEX(MASTER!$D$24:$AD$252,$AF42,C$260))</f>
        <v>350</v>
      </c>
      <c r="D42" s="20" t="str" cm="1">
        <f t="array" ref="D42">IF($AF42=0,"",INDEX(MASTER!$D$24:$AD$252,$AF42,D$260))</f>
        <v>CH-31</v>
      </c>
      <c r="E42" s="20" t="str" cm="1">
        <f t="array" ref="E42">IF($AF42=0,"",INDEX(MASTER!$D$24:$AD$252,$AF42,E$260))</f>
        <v>RAMP A</v>
      </c>
      <c r="F42" s="126" cm="1">
        <f t="array" ref="F42">IF($AF42=0,"",INDEX(MASTER!$D$24:$AD$252,$AF42,F$260))</f>
        <v>3775</v>
      </c>
      <c r="G42" s="21" t="str" cm="1">
        <f t="array" ref="G42">IF($AF42=0,"",INDEX(MASTER!$D$24:$AD$252,$AF42,G$260))</f>
        <v>TO</v>
      </c>
      <c r="H42" s="126" cm="1">
        <f t="array" ref="H42">IF($AF42=0,"",INDEX(MASTER!$D$24:$AD$252,$AF42,H$260))</f>
        <v>3379</v>
      </c>
      <c r="I42" s="21" t="str" cm="1">
        <f t="array" ref="I42">IF($AF42=0,"",INDEX(MASTER!$D$24:$AD$252,$AF42,I$260))</f>
        <v>RT</v>
      </c>
      <c r="J42" s="196" t="str" cm="1">
        <f t="array" ref="J42">IF($AF42=0,"",INDEX(MASTER!$AE$24:$BB$252,$AF42,C$260))</f>
        <v>01/NHS/21</v>
      </c>
      <c r="K42" s="60" cm="1">
        <f t="array" ref="K42">IF($AF42=0,"",INDEX(MASTER!$AE$24:$BB$252,$AF42,D$260))</f>
        <v>0</v>
      </c>
      <c r="L42" s="60" cm="1">
        <f t="array" ref="L42">IF($AF42=0,"",INDEX(MASTER!$AE$24:$BB$252,$AF42,E$260))</f>
        <v>0</v>
      </c>
      <c r="M42" s="60" cm="1">
        <f t="array" ref="M42">IF($AF42=0,"",INDEX(MASTER!$AE$24:$BB$252,$AF42,F$260))</f>
        <v>0</v>
      </c>
      <c r="N42" s="60" cm="1">
        <f t="array" ref="N42">IF($AF42=0,"",INDEX(MASTER!$AE$24:$BB$252,$AF42,G$260))</f>
        <v>0</v>
      </c>
      <c r="O42" s="60" cm="1">
        <f t="array" ref="O42">IF($AF42=0,"",INDEX(MASTER!$AE$24:$BB$252,$AF42,H$260))</f>
        <v>0</v>
      </c>
      <c r="P42" s="60" cm="1">
        <f t="array" ref="P42">IF($AF42=0,"",INDEX(MASTER!$AE$24:$BB$252,$AF42,I$260))</f>
        <v>0</v>
      </c>
      <c r="Q42" s="60" cm="1">
        <f t="array" ref="Q42">IF($AF42=0,"",INDEX(MASTER!$AE$24:$BB$252,$AF42,J$260))</f>
        <v>0</v>
      </c>
      <c r="R42" s="60" cm="1">
        <f t="array" ref="R42">IF($AF42=0,"",INDEX(MASTER!$AE$24:$BB$252,$AF42,K$260))</f>
        <v>397</v>
      </c>
      <c r="S42" s="60" cm="1">
        <f t="array" ref="S42">IF($AF42=0,"",INDEX(MASTER!$AE$24:$BB$252,$AF42,L$260))</f>
        <v>0</v>
      </c>
      <c r="T42" s="60" cm="1">
        <f t="array" ref="T42">IF($AF42=0,"",INDEX(MASTER!$AE$24:$BB$252,$AF42,M$260))</f>
        <v>0</v>
      </c>
      <c r="U42" s="60" cm="1">
        <f t="array" ref="U42">IF($AF42=0,"",INDEX(MASTER!$AE$24:$BB$252,$AF42,N$260))</f>
        <v>0</v>
      </c>
      <c r="V42" s="60" cm="1">
        <f t="array" ref="V42">IF($AF42=0,"",INDEX(MASTER!$AE$24:$BB$252,$AF42,O$260))</f>
        <v>0</v>
      </c>
      <c r="W42" s="60" cm="1">
        <f t="array" ref="W42">IF($AF42=0,"",INDEX(MASTER!$AE$24:$BB$252,$AF42,P$260))</f>
        <v>397</v>
      </c>
      <c r="X42" s="60" cm="1">
        <f t="array" ref="X42">IF($AF42=0,"",INDEX(MASTER!$AE$24:$BB$252,$AF42,Q$260))</f>
        <v>0</v>
      </c>
      <c r="Y42" s="60" cm="1">
        <f t="array" ref="Y42">IF($AF42=0,"",INDEX(MASTER!$AE$24:$BB$252,$AF42,S$260))</f>
        <v>0</v>
      </c>
      <c r="Z42" s="60" cm="1">
        <f t="array" ref="Z42">IF($AF42=0,"",INDEX(MASTER!$AE$24:$BB$252,$AF42,T$260))</f>
        <v>0</v>
      </c>
      <c r="AA42" s="60" cm="1">
        <f t="array" ref="AA42">IF($AF42=0,"",INDEX(MASTER!$AE$24:$BB$252,$AF42,U$260))</f>
        <v>0</v>
      </c>
      <c r="AF42" s="3">
        <v>171</v>
      </c>
    </row>
    <row r="43" spans="3:32" ht="12.75" customHeight="1" x14ac:dyDescent="0.2">
      <c r="C43" s="20" cm="1">
        <f t="array" ref="C43">IF($AF43=0,"",INDEX(MASTER!$D$24:$AD$252,$AF43,C$260))</f>
        <v>350</v>
      </c>
      <c r="D43" s="20" t="str" cm="1">
        <f t="array" ref="D43">IF($AF43=0,"",INDEX(MASTER!$D$24:$AD$252,$AF43,D$260))</f>
        <v>CVW-4</v>
      </c>
      <c r="E43" s="20" t="str" cm="1">
        <f t="array" ref="E43">IF($AF43=0,"",INDEX(MASTER!$D$24:$AD$252,$AF43,E$260))</f>
        <v>US 23</v>
      </c>
      <c r="F43" s="126" cm="1">
        <f t="array" ref="F43">IF($AF43=0,"",INDEX(MASTER!$D$24:$AD$252,$AF43,F$260))</f>
        <v>93750</v>
      </c>
      <c r="G43" s="21" t="str" cm="1">
        <f t="array" ref="G43">IF($AF43=0,"",INDEX(MASTER!$D$24:$AD$252,$AF43,G$260))</f>
        <v>TO</v>
      </c>
      <c r="H43" s="126" cm="1">
        <f t="array" ref="H43">IF($AF43=0,"",INDEX(MASTER!$D$24:$AD$252,$AF43,H$260))</f>
        <v>94538</v>
      </c>
      <c r="I43" s="21" t="str" cm="1">
        <f t="array" ref="I43">IF($AF43=0,"",INDEX(MASTER!$D$24:$AD$252,$AF43,I$260))</f>
        <v>LT</v>
      </c>
      <c r="J43" s="196" t="str" cm="1">
        <f t="array" ref="J43">IF($AF43=0,"",INDEX(MASTER!$AE$24:$BB$252,$AF43,C$260))</f>
        <v>01/NHS/21</v>
      </c>
      <c r="K43" s="60" cm="1">
        <f t="array" ref="K43">IF($AF43=0,"",INDEX(MASTER!$AE$24:$BB$252,$AF43,D$260))</f>
        <v>131</v>
      </c>
      <c r="L43" s="60" cm="1">
        <f t="array" ref="L43">IF($AF43=0,"",INDEX(MASTER!$AE$24:$BB$252,$AF43,E$260))</f>
        <v>0</v>
      </c>
      <c r="M43" s="60" cm="1">
        <f t="array" ref="M43">IF($AF43=0,"",INDEX(MASTER!$AE$24:$BB$252,$AF43,F$260))</f>
        <v>0</v>
      </c>
      <c r="N43" s="60" cm="1">
        <f t="array" ref="N43">IF($AF43=0,"",INDEX(MASTER!$AE$24:$BB$252,$AF43,G$260))</f>
        <v>0</v>
      </c>
      <c r="O43" s="60" cm="1">
        <f t="array" ref="O43">IF($AF43=0,"",INDEX(MASTER!$AE$24:$BB$252,$AF43,H$260))</f>
        <v>0</v>
      </c>
      <c r="P43" s="60" cm="1">
        <f t="array" ref="P43">IF($AF43=0,"",INDEX(MASTER!$AE$24:$BB$252,$AF43,I$260))</f>
        <v>0</v>
      </c>
      <c r="Q43" s="60" cm="1">
        <f t="array" ref="Q43">IF($AF43=0,"",INDEX(MASTER!$AE$24:$BB$252,$AF43,J$260))</f>
        <v>0</v>
      </c>
      <c r="R43" s="60" cm="1">
        <f t="array" ref="R43">IF($AF43=0,"",INDEX(MASTER!$AE$24:$BB$252,$AF43,K$260))</f>
        <v>0</v>
      </c>
      <c r="S43" s="60" cm="1">
        <f t="array" ref="S43">IF($AF43=0,"",INDEX(MASTER!$AE$24:$BB$252,$AF43,L$260))</f>
        <v>0</v>
      </c>
      <c r="T43" s="60" cm="1">
        <f t="array" ref="T43">IF($AF43=0,"",INDEX(MASTER!$AE$24:$BB$252,$AF43,M$260))</f>
        <v>0</v>
      </c>
      <c r="U43" s="60" cm="1">
        <f t="array" ref="U43">IF($AF43=0,"",INDEX(MASTER!$AE$24:$BB$252,$AF43,N$260))</f>
        <v>0</v>
      </c>
      <c r="V43" s="60" cm="1">
        <f t="array" ref="V43">IF($AF43=0,"",INDEX(MASTER!$AE$24:$BB$252,$AF43,O$260))</f>
        <v>0</v>
      </c>
      <c r="W43" s="60" cm="1">
        <f t="array" ref="W43">IF($AF43=0,"",INDEX(MASTER!$AE$24:$BB$252,$AF43,P$260))</f>
        <v>0</v>
      </c>
      <c r="X43" s="60" cm="1">
        <f t="array" ref="X43">IF($AF43=0,"",INDEX(MASTER!$AE$24:$BB$252,$AF43,Q$260))</f>
        <v>0</v>
      </c>
      <c r="Y43" s="60" cm="1">
        <f t="array" ref="Y43">IF($AF43=0,"",INDEX(MASTER!$AE$24:$BB$252,$AF43,S$260))</f>
        <v>0</v>
      </c>
      <c r="Z43" s="60" cm="1">
        <f t="array" ref="Z43">IF($AF43=0,"",INDEX(MASTER!$AE$24:$BB$252,$AF43,T$260))</f>
        <v>0</v>
      </c>
      <c r="AA43" s="60" cm="1">
        <f t="array" ref="AA43">IF($AF43=0,"",INDEX(MASTER!$AE$24:$BB$252,$AF43,U$260))</f>
        <v>0</v>
      </c>
      <c r="AF43" s="3">
        <v>172</v>
      </c>
    </row>
    <row r="44" spans="3:32" ht="12.75" customHeight="1" x14ac:dyDescent="0.2">
      <c r="C44" s="20" cm="1">
        <f t="array" ref="C44">IF($AF44=0,"",INDEX(MASTER!$D$24:$AD$252,$AF44,C$260))</f>
        <v>350</v>
      </c>
      <c r="D44" s="20" t="str" cm="1">
        <f t="array" ref="D44">IF($AF44=0,"",INDEX(MASTER!$D$24:$AD$252,$AF44,D$260))</f>
        <v>CVW-5</v>
      </c>
      <c r="E44" s="20" t="str" cm="1">
        <f t="array" ref="E44">IF($AF44=0,"",INDEX(MASTER!$D$24:$AD$252,$AF44,E$260))</f>
        <v>US 23</v>
      </c>
      <c r="F44" s="126" cm="1">
        <f t="array" ref="F44">IF($AF44=0,"",INDEX(MASTER!$D$24:$AD$252,$AF44,F$260))</f>
        <v>94230</v>
      </c>
      <c r="G44" s="21" t="str" cm="1">
        <f t="array" ref="G44">IF($AF44=0,"",INDEX(MASTER!$D$24:$AD$252,$AF44,G$260))</f>
        <v>TO</v>
      </c>
      <c r="H44" s="126" cm="1">
        <f t="array" ref="H44">IF($AF44=0,"",INDEX(MASTER!$D$24:$AD$252,$AF44,H$260))</f>
        <v>94624</v>
      </c>
      <c r="I44" s="21" t="str" cm="1">
        <f t="array" ref="I44">IF($AF44=0,"",INDEX(MASTER!$D$24:$AD$252,$AF44,I$260))</f>
        <v>RT</v>
      </c>
      <c r="J44" s="196" t="str" cm="1">
        <f t="array" ref="J44">IF($AF44=0,"",INDEX(MASTER!$AE$24:$BB$252,$AF44,C$260))</f>
        <v>01/NHS/21</v>
      </c>
      <c r="K44" s="60" cm="1">
        <f t="array" ref="K44">IF($AF44=0,"",INDEX(MASTER!$AE$24:$BB$252,$AF44,D$260))</f>
        <v>64</v>
      </c>
      <c r="L44" s="60" cm="1">
        <f t="array" ref="L44">IF($AF44=0,"",INDEX(MASTER!$AE$24:$BB$252,$AF44,E$260))</f>
        <v>0</v>
      </c>
      <c r="M44" s="60" cm="1">
        <f t="array" ref="M44">IF($AF44=0,"",INDEX(MASTER!$AE$24:$BB$252,$AF44,F$260))</f>
        <v>0</v>
      </c>
      <c r="N44" s="60" cm="1">
        <f t="array" ref="N44">IF($AF44=0,"",INDEX(MASTER!$AE$24:$BB$252,$AF44,G$260))</f>
        <v>0</v>
      </c>
      <c r="O44" s="60" cm="1">
        <f t="array" ref="O44">IF($AF44=0,"",INDEX(MASTER!$AE$24:$BB$252,$AF44,H$260))</f>
        <v>0</v>
      </c>
      <c r="P44" s="60" cm="1">
        <f t="array" ref="P44">IF($AF44=0,"",INDEX(MASTER!$AE$24:$BB$252,$AF44,I$260))</f>
        <v>0</v>
      </c>
      <c r="Q44" s="60" cm="1">
        <f t="array" ref="Q44">IF($AF44=0,"",INDEX(MASTER!$AE$24:$BB$252,$AF44,J$260))</f>
        <v>0</v>
      </c>
      <c r="R44" s="60" cm="1">
        <f t="array" ref="R44">IF($AF44=0,"",INDEX(MASTER!$AE$24:$BB$252,$AF44,K$260))</f>
        <v>0</v>
      </c>
      <c r="S44" s="60" cm="1">
        <f t="array" ref="S44">IF($AF44=0,"",INDEX(MASTER!$AE$24:$BB$252,$AF44,L$260))</f>
        <v>0</v>
      </c>
      <c r="T44" s="60" cm="1">
        <f t="array" ref="T44">IF($AF44=0,"",INDEX(MASTER!$AE$24:$BB$252,$AF44,M$260))</f>
        <v>0</v>
      </c>
      <c r="U44" s="60" cm="1">
        <f t="array" ref="U44">IF($AF44=0,"",INDEX(MASTER!$AE$24:$BB$252,$AF44,N$260))</f>
        <v>0</v>
      </c>
      <c r="V44" s="60" cm="1">
        <f t="array" ref="V44">IF($AF44=0,"",INDEX(MASTER!$AE$24:$BB$252,$AF44,O$260))</f>
        <v>0</v>
      </c>
      <c r="W44" s="60" cm="1">
        <f t="array" ref="W44">IF($AF44=0,"",INDEX(MASTER!$AE$24:$BB$252,$AF44,P$260))</f>
        <v>0</v>
      </c>
      <c r="X44" s="60" cm="1">
        <f t="array" ref="X44">IF($AF44=0,"",INDEX(MASTER!$AE$24:$BB$252,$AF44,Q$260))</f>
        <v>0</v>
      </c>
      <c r="Y44" s="60" cm="1">
        <f t="array" ref="Y44">IF($AF44=0,"",INDEX(MASTER!$AE$24:$BB$252,$AF44,S$260))</f>
        <v>0</v>
      </c>
      <c r="Z44" s="60" cm="1">
        <f t="array" ref="Z44">IF($AF44=0,"",INDEX(MASTER!$AE$24:$BB$252,$AF44,T$260))</f>
        <v>0</v>
      </c>
      <c r="AA44" s="60" cm="1">
        <f t="array" ref="AA44">IF($AF44=0,"",INDEX(MASTER!$AE$24:$BB$252,$AF44,U$260))</f>
        <v>0</v>
      </c>
      <c r="AF44" s="3">
        <v>173</v>
      </c>
    </row>
    <row r="45" spans="3:32" ht="12.75" customHeight="1" x14ac:dyDescent="0.2">
      <c r="C45" s="20" cm="1">
        <f t="array" ref="C45">IF($AF45=0,"",INDEX(MASTER!$D$24:$AD$252,$AF45,C$260))</f>
        <v>350</v>
      </c>
      <c r="D45" s="20" t="str" cm="1">
        <f t="array" ref="D45">IF($AF45=0,"",INDEX(MASTER!$D$24:$AD$252,$AF45,D$260))</f>
        <v>DW-14</v>
      </c>
      <c r="E45" s="20" t="str" cm="1">
        <f t="array" ref="E45">IF($AF45=0,"",INDEX(MASTER!$D$24:$AD$252,$AF45,E$260))</f>
        <v>US 23</v>
      </c>
      <c r="F45" s="126" cm="1">
        <f t="array" ref="F45">IF($AF45=0,"",INDEX(MASTER!$D$24:$AD$252,$AF45,F$260))</f>
        <v>92950</v>
      </c>
      <c r="G45" s="21" t="str" cm="1">
        <f t="array" ref="G45">IF($AF45=0,"",INDEX(MASTER!$D$24:$AD$252,$AF45,G$260))</f>
        <v>TO</v>
      </c>
      <c r="H45" s="126" cm="1">
        <f t="array" ref="H45">IF($AF45=0,"",INDEX(MASTER!$D$24:$AD$252,$AF45,H$260))</f>
        <v>93750</v>
      </c>
      <c r="I45" s="21" t="str" cm="1">
        <f t="array" ref="I45">IF($AF45=0,"",INDEX(MASTER!$D$24:$AD$252,$AF45,I$260))</f>
        <v>LT</v>
      </c>
      <c r="J45" s="196" t="str" cm="1">
        <f t="array" ref="J45">IF($AF45=0,"",INDEX(MASTER!$AE$24:$BB$252,$AF45,C$260))</f>
        <v>01/NHS/21</v>
      </c>
      <c r="K45" s="60" cm="1">
        <f t="array" ref="K45">IF($AF45=0,"",INDEX(MASTER!$AE$24:$BB$252,$AF45,D$260))</f>
        <v>0</v>
      </c>
      <c r="L45" s="60" cm="1">
        <f t="array" ref="L45">IF($AF45=0,"",INDEX(MASTER!$AE$24:$BB$252,$AF45,E$260))</f>
        <v>0</v>
      </c>
      <c r="M45" s="60" cm="1">
        <f t="array" ref="M45">IF($AF45=0,"",INDEX(MASTER!$AE$24:$BB$252,$AF45,F$260))</f>
        <v>0</v>
      </c>
      <c r="N45" s="60" cm="1">
        <f t="array" ref="N45">IF($AF45=0,"",INDEX(MASTER!$AE$24:$BB$252,$AF45,G$260))</f>
        <v>787</v>
      </c>
      <c r="O45" s="60" cm="1">
        <f t="array" ref="O45">IF($AF45=0,"",INDEX(MASTER!$AE$24:$BB$252,$AF45,H$260))</f>
        <v>0</v>
      </c>
      <c r="P45" s="60" cm="1">
        <f t="array" ref="P45">IF($AF45=0,"",INDEX(MASTER!$AE$24:$BB$252,$AF45,I$260))</f>
        <v>0</v>
      </c>
      <c r="Q45" s="60" cm="1">
        <f t="array" ref="Q45">IF($AF45=0,"",INDEX(MASTER!$AE$24:$BB$252,$AF45,J$260))</f>
        <v>0</v>
      </c>
      <c r="R45" s="60" cm="1">
        <f t="array" ref="R45">IF($AF45=0,"",INDEX(MASTER!$AE$24:$BB$252,$AF45,K$260))</f>
        <v>0</v>
      </c>
      <c r="S45" s="60" cm="1">
        <f t="array" ref="S45">IF($AF45=0,"",INDEX(MASTER!$AE$24:$BB$252,$AF45,L$260))</f>
        <v>0</v>
      </c>
      <c r="T45" s="60" cm="1">
        <f t="array" ref="T45">IF($AF45=0,"",INDEX(MASTER!$AE$24:$BB$252,$AF45,M$260))</f>
        <v>787</v>
      </c>
      <c r="U45" s="60" cm="1">
        <f t="array" ref="U45">IF($AF45=0,"",INDEX(MASTER!$AE$24:$BB$252,$AF45,N$260))</f>
        <v>0</v>
      </c>
      <c r="V45" s="60" cm="1">
        <f t="array" ref="V45">IF($AF45=0,"",INDEX(MASTER!$AE$24:$BB$252,$AF45,O$260))</f>
        <v>0</v>
      </c>
      <c r="W45" s="60" cm="1">
        <f t="array" ref="W45">IF($AF45=0,"",INDEX(MASTER!$AE$24:$BB$252,$AF45,P$260))</f>
        <v>0</v>
      </c>
      <c r="X45" s="60" cm="1">
        <f t="array" ref="X45">IF($AF45=0,"",INDEX(MASTER!$AE$24:$BB$252,$AF45,Q$260))</f>
        <v>0</v>
      </c>
      <c r="Y45" s="60" cm="1">
        <f t="array" ref="Y45">IF($AF45=0,"",INDEX(MASTER!$AE$24:$BB$252,$AF45,S$260))</f>
        <v>0</v>
      </c>
      <c r="Z45" s="60" cm="1">
        <f t="array" ref="Z45">IF($AF45=0,"",INDEX(MASTER!$AE$24:$BB$252,$AF45,T$260))</f>
        <v>0</v>
      </c>
      <c r="AA45" s="60" cm="1">
        <f t="array" ref="AA45">IF($AF45=0,"",INDEX(MASTER!$AE$24:$BB$252,$AF45,U$260))</f>
        <v>0</v>
      </c>
      <c r="AF45" s="3">
        <v>174</v>
      </c>
    </row>
    <row r="46" spans="3:32" ht="12.75" customHeight="1" x14ac:dyDescent="0.2">
      <c r="C46" s="20" cm="1">
        <f t="array" ref="C46">IF($AF46=0,"",INDEX(MASTER!$D$24:$AD$252,$AF46,C$260))</f>
        <v>350</v>
      </c>
      <c r="D46" s="20" t="str" cm="1">
        <f t="array" ref="D46">IF($AF46=0,"",INDEX(MASTER!$D$24:$AD$252,$AF46,D$260))</f>
        <v>DW-15</v>
      </c>
      <c r="E46" s="20" t="str" cm="1">
        <f t="array" ref="E46">IF($AF46=0,"",INDEX(MASTER!$D$24:$AD$252,$AF46,E$260))</f>
        <v>US 23</v>
      </c>
      <c r="F46" s="126" cm="1">
        <f t="array" ref="F46">IF($AF46=0,"",INDEX(MASTER!$D$24:$AD$252,$AF46,F$260))</f>
        <v>93541</v>
      </c>
      <c r="G46" s="21" t="str" cm="1">
        <f t="array" ref="G46">IF($AF46=0,"",INDEX(MASTER!$D$24:$AD$252,$AF46,G$260))</f>
        <v>TO</v>
      </c>
      <c r="H46" s="126" cm="1">
        <f t="array" ref="H46">IF($AF46=0,"",INDEX(MASTER!$D$24:$AD$252,$AF46,H$260))</f>
        <v>94230</v>
      </c>
      <c r="I46" s="21" t="str" cm="1">
        <f t="array" ref="I46">IF($AF46=0,"",INDEX(MASTER!$D$24:$AD$252,$AF46,I$260))</f>
        <v>RT</v>
      </c>
      <c r="J46" s="196" t="str" cm="1">
        <f t="array" ref="J46">IF($AF46=0,"",INDEX(MASTER!$AE$24:$BB$252,$AF46,C$260))</f>
        <v>01/NHS/21</v>
      </c>
      <c r="K46" s="60" cm="1">
        <f t="array" ref="K46">IF($AF46=0,"",INDEX(MASTER!$AE$24:$BB$252,$AF46,D$260))</f>
        <v>0</v>
      </c>
      <c r="L46" s="60" cm="1">
        <f t="array" ref="L46">IF($AF46=0,"",INDEX(MASTER!$AE$24:$BB$252,$AF46,E$260))</f>
        <v>0</v>
      </c>
      <c r="M46" s="60" cm="1">
        <f t="array" ref="M46">IF($AF46=0,"",INDEX(MASTER!$AE$24:$BB$252,$AF46,F$260))</f>
        <v>0</v>
      </c>
      <c r="N46" s="60" cm="1">
        <f t="array" ref="N46">IF($AF46=0,"",INDEX(MASTER!$AE$24:$BB$252,$AF46,G$260))</f>
        <v>700</v>
      </c>
      <c r="O46" s="60" cm="1">
        <f t="array" ref="O46">IF($AF46=0,"",INDEX(MASTER!$AE$24:$BB$252,$AF46,H$260))</f>
        <v>0</v>
      </c>
      <c r="P46" s="60" cm="1">
        <f t="array" ref="P46">IF($AF46=0,"",INDEX(MASTER!$AE$24:$BB$252,$AF46,I$260))</f>
        <v>0</v>
      </c>
      <c r="Q46" s="60" cm="1">
        <f t="array" ref="Q46">IF($AF46=0,"",INDEX(MASTER!$AE$24:$BB$252,$AF46,J$260))</f>
        <v>0</v>
      </c>
      <c r="R46" s="60" cm="1">
        <f t="array" ref="R46">IF($AF46=0,"",INDEX(MASTER!$AE$24:$BB$252,$AF46,K$260))</f>
        <v>0</v>
      </c>
      <c r="S46" s="60" cm="1">
        <f t="array" ref="S46">IF($AF46=0,"",INDEX(MASTER!$AE$24:$BB$252,$AF46,L$260))</f>
        <v>0</v>
      </c>
      <c r="T46" s="60" cm="1">
        <f t="array" ref="T46">IF($AF46=0,"",INDEX(MASTER!$AE$24:$BB$252,$AF46,M$260))</f>
        <v>700</v>
      </c>
      <c r="U46" s="60" cm="1">
        <f t="array" ref="U46">IF($AF46=0,"",INDEX(MASTER!$AE$24:$BB$252,$AF46,N$260))</f>
        <v>0</v>
      </c>
      <c r="V46" s="60" cm="1">
        <f t="array" ref="V46">IF($AF46=0,"",INDEX(MASTER!$AE$24:$BB$252,$AF46,O$260))</f>
        <v>0</v>
      </c>
      <c r="W46" s="60" cm="1">
        <f t="array" ref="W46">IF($AF46=0,"",INDEX(MASTER!$AE$24:$BB$252,$AF46,P$260))</f>
        <v>0</v>
      </c>
      <c r="X46" s="60" cm="1">
        <f t="array" ref="X46">IF($AF46=0,"",INDEX(MASTER!$AE$24:$BB$252,$AF46,Q$260))</f>
        <v>0</v>
      </c>
      <c r="Y46" s="60" cm="1">
        <f t="array" ref="Y46">IF($AF46=0,"",INDEX(MASTER!$AE$24:$BB$252,$AF46,S$260))</f>
        <v>0</v>
      </c>
      <c r="Z46" s="60" cm="1">
        <f t="array" ref="Z46">IF($AF46=0,"",INDEX(MASTER!$AE$24:$BB$252,$AF46,T$260))</f>
        <v>0</v>
      </c>
      <c r="AA46" s="60" cm="1">
        <f t="array" ref="AA46">IF($AF46=0,"",INDEX(MASTER!$AE$24:$BB$252,$AF46,U$260))</f>
        <v>0</v>
      </c>
      <c r="AF46" s="3">
        <v>175</v>
      </c>
    </row>
    <row r="47" spans="3:32" ht="12.75" customHeight="1" x14ac:dyDescent="0.2">
      <c r="C47" s="20" cm="1">
        <f t="array" ref="C47">IF($AF47=0,"",INDEX(MASTER!$D$24:$AD$252,$AF47,C$260))</f>
        <v>350</v>
      </c>
      <c r="D47" s="20" t="str" cm="1">
        <f t="array" ref="D47">IF($AF47=0,"",INDEX(MASTER!$D$24:$AD$252,$AF47,D$260))</f>
        <v>ELW-17</v>
      </c>
      <c r="E47" s="20" t="str" cm="1">
        <f t="array" ref="E47">IF($AF47=0,"",INDEX(MASTER!$D$24:$AD$252,$AF47,E$260))</f>
        <v>US 23 / RAMP D</v>
      </c>
      <c r="F47" s="126" cm="1">
        <f t="array" ref="F47">IF($AF47=0,"",INDEX(MASTER!$D$24:$AD$252,$AF47,F$260))</f>
        <v>92950</v>
      </c>
      <c r="G47" s="21" t="str" cm="1">
        <f t="array" ref="G47">IF($AF47=0,"",INDEX(MASTER!$D$24:$AD$252,$AF47,G$260))</f>
        <v>TO</v>
      </c>
      <c r="H47" s="126" cm="1">
        <f t="array" ref="H47">IF($AF47=0,"",INDEX(MASTER!$D$24:$AD$252,$AF47,H$260))</f>
        <v>1287</v>
      </c>
      <c r="I47" s="21" t="str" cm="1">
        <f t="array" ref="I47">IF($AF47=0,"",INDEX(MASTER!$D$24:$AD$252,$AF47,I$260))</f>
        <v>LT/RT</v>
      </c>
      <c r="J47" s="196" t="str" cm="1">
        <f t="array" ref="J47">IF($AF47=0,"",INDEX(MASTER!$AE$24:$BB$252,$AF47,C$260))</f>
        <v>01/NHS/21</v>
      </c>
      <c r="K47" s="60" cm="1">
        <f t="array" ref="K47">IF($AF47=0,"",INDEX(MASTER!$AE$24:$BB$252,$AF47,D$260))</f>
        <v>0</v>
      </c>
      <c r="L47" s="60" cm="1">
        <f t="array" ref="L47">IF($AF47=0,"",INDEX(MASTER!$AE$24:$BB$252,$AF47,E$260))</f>
        <v>0</v>
      </c>
      <c r="M47" s="60" cm="1">
        <f t="array" ref="M47">IF($AF47=0,"",INDEX(MASTER!$AE$24:$BB$252,$AF47,F$260))</f>
        <v>0</v>
      </c>
      <c r="N47" s="60" cm="1">
        <f t="array" ref="N47">IF($AF47=0,"",INDEX(MASTER!$AE$24:$BB$252,$AF47,G$260))</f>
        <v>0</v>
      </c>
      <c r="O47" s="60" cm="1">
        <f t="array" ref="O47">IF($AF47=0,"",INDEX(MASTER!$AE$24:$BB$252,$AF47,H$260))</f>
        <v>0.56000000000000005</v>
      </c>
      <c r="P47" s="60" cm="1">
        <f t="array" ref="P47">IF($AF47=0,"",INDEX(MASTER!$AE$24:$BB$252,$AF47,I$260))</f>
        <v>0</v>
      </c>
      <c r="Q47" s="60" cm="1">
        <f t="array" ref="Q47">IF($AF47=0,"",INDEX(MASTER!$AE$24:$BB$252,$AF47,J$260))</f>
        <v>0</v>
      </c>
      <c r="R47" s="60" cm="1">
        <f t="array" ref="R47">IF($AF47=0,"",INDEX(MASTER!$AE$24:$BB$252,$AF47,K$260))</f>
        <v>0</v>
      </c>
      <c r="S47" s="60" cm="1">
        <f t="array" ref="S47">IF($AF47=0,"",INDEX(MASTER!$AE$24:$BB$252,$AF47,L$260))</f>
        <v>0</v>
      </c>
      <c r="T47" s="60" cm="1">
        <f t="array" ref="T47">IF($AF47=0,"",INDEX(MASTER!$AE$24:$BB$252,$AF47,M$260))</f>
        <v>0</v>
      </c>
      <c r="U47" s="60" cm="1">
        <f t="array" ref="U47">IF($AF47=0,"",INDEX(MASTER!$AE$24:$BB$252,$AF47,N$260))</f>
        <v>0</v>
      </c>
      <c r="V47" s="60" cm="1">
        <f t="array" ref="V47">IF($AF47=0,"",INDEX(MASTER!$AE$24:$BB$252,$AF47,O$260))</f>
        <v>0.56000000000000005</v>
      </c>
      <c r="W47" s="60" cm="1">
        <f t="array" ref="W47">IF($AF47=0,"",INDEX(MASTER!$AE$24:$BB$252,$AF47,P$260))</f>
        <v>0</v>
      </c>
      <c r="X47" s="60" cm="1">
        <f t="array" ref="X47">IF($AF47=0,"",INDEX(MASTER!$AE$24:$BB$252,$AF47,Q$260))</f>
        <v>0</v>
      </c>
      <c r="Y47" s="60" cm="1">
        <f t="array" ref="Y47">IF($AF47=0,"",INDEX(MASTER!$AE$24:$BB$252,$AF47,S$260))</f>
        <v>0</v>
      </c>
      <c r="Z47" s="60" cm="1">
        <f t="array" ref="Z47">IF($AF47=0,"",INDEX(MASTER!$AE$24:$BB$252,$AF47,T$260))</f>
        <v>0</v>
      </c>
      <c r="AA47" s="60" cm="1">
        <f t="array" ref="AA47">IF($AF47=0,"",INDEX(MASTER!$AE$24:$BB$252,$AF47,U$260))</f>
        <v>0</v>
      </c>
      <c r="AF47" s="3">
        <v>176</v>
      </c>
    </row>
    <row r="48" spans="3:32" ht="12.75" customHeight="1" x14ac:dyDescent="0.2">
      <c r="C48" s="20" cm="1">
        <f t="array" ref="C48">IF($AF48=0,"",INDEX(MASTER!$D$24:$AD$252,$AF48,C$260))</f>
        <v>350</v>
      </c>
      <c r="D48" s="20" t="str" cm="1">
        <f t="array" ref="D48">IF($AF48=0,"",INDEX(MASTER!$D$24:$AD$252,$AF48,D$260))</f>
        <v>ELW-18</v>
      </c>
      <c r="E48" s="20" t="str" cm="1">
        <f t="array" ref="E48">IF($AF48=0,"",INDEX(MASTER!$D$24:$AD$252,$AF48,E$260))</f>
        <v>US 23</v>
      </c>
      <c r="F48" s="126" cm="1">
        <f t="array" ref="F48">IF($AF48=0,"",INDEX(MASTER!$D$24:$AD$252,$AF48,F$260))</f>
        <v>94538</v>
      </c>
      <c r="G48" s="21" t="str" cm="1">
        <f t="array" ref="G48">IF($AF48=0,"",INDEX(MASTER!$D$24:$AD$252,$AF48,G$260))</f>
        <v>TO</v>
      </c>
      <c r="H48" s="126" cm="1">
        <f t="array" ref="H48">IF($AF48=0,"",INDEX(MASTER!$D$24:$AD$252,$AF48,H$260))</f>
        <v>95099</v>
      </c>
      <c r="I48" s="21" t="str" cm="1">
        <f t="array" ref="I48">IF($AF48=0,"",INDEX(MASTER!$D$24:$AD$252,$AF48,I$260))</f>
        <v>LT</v>
      </c>
      <c r="J48" s="196" t="str" cm="1">
        <f t="array" ref="J48">IF($AF48=0,"",INDEX(MASTER!$AE$24:$BB$252,$AF48,C$260))</f>
        <v>01/NHS/21</v>
      </c>
      <c r="K48" s="60" cm="1">
        <f t="array" ref="K48">IF($AF48=0,"",INDEX(MASTER!$AE$24:$BB$252,$AF48,D$260))</f>
        <v>0</v>
      </c>
      <c r="L48" s="60" cm="1">
        <f t="array" ref="L48">IF($AF48=0,"",INDEX(MASTER!$AE$24:$BB$252,$AF48,E$260))</f>
        <v>0</v>
      </c>
      <c r="M48" s="60" cm="1">
        <f t="array" ref="M48">IF($AF48=0,"",INDEX(MASTER!$AE$24:$BB$252,$AF48,F$260))</f>
        <v>0</v>
      </c>
      <c r="N48" s="60" cm="1">
        <f t="array" ref="N48">IF($AF48=0,"",INDEX(MASTER!$AE$24:$BB$252,$AF48,G$260))</f>
        <v>0</v>
      </c>
      <c r="O48" s="60" cm="1">
        <f t="array" ref="O48">IF($AF48=0,"",INDEX(MASTER!$AE$24:$BB$252,$AF48,H$260))</f>
        <v>0.11</v>
      </c>
      <c r="P48" s="60" cm="1">
        <f t="array" ref="P48">IF($AF48=0,"",INDEX(MASTER!$AE$24:$BB$252,$AF48,I$260))</f>
        <v>0</v>
      </c>
      <c r="Q48" s="60" cm="1">
        <f t="array" ref="Q48">IF($AF48=0,"",INDEX(MASTER!$AE$24:$BB$252,$AF48,J$260))</f>
        <v>0</v>
      </c>
      <c r="R48" s="60" cm="1">
        <f t="array" ref="R48">IF($AF48=0,"",INDEX(MASTER!$AE$24:$BB$252,$AF48,K$260))</f>
        <v>0</v>
      </c>
      <c r="S48" s="60" cm="1">
        <f t="array" ref="S48">IF($AF48=0,"",INDEX(MASTER!$AE$24:$BB$252,$AF48,L$260))</f>
        <v>0.11</v>
      </c>
      <c r="T48" s="60" cm="1">
        <f t="array" ref="T48">IF($AF48=0,"",INDEX(MASTER!$AE$24:$BB$252,$AF48,M$260))</f>
        <v>0</v>
      </c>
      <c r="U48" s="60" cm="1">
        <f t="array" ref="U48">IF($AF48=0,"",INDEX(MASTER!$AE$24:$BB$252,$AF48,N$260))</f>
        <v>0</v>
      </c>
      <c r="V48" s="60" cm="1">
        <f t="array" ref="V48">IF($AF48=0,"",INDEX(MASTER!$AE$24:$BB$252,$AF48,O$260))</f>
        <v>0</v>
      </c>
      <c r="W48" s="60" cm="1">
        <f t="array" ref="W48">IF($AF48=0,"",INDEX(MASTER!$AE$24:$BB$252,$AF48,P$260))</f>
        <v>0</v>
      </c>
      <c r="X48" s="60" cm="1">
        <f t="array" ref="X48">IF($AF48=0,"",INDEX(MASTER!$AE$24:$BB$252,$AF48,Q$260))</f>
        <v>0</v>
      </c>
      <c r="Y48" s="60" cm="1">
        <f t="array" ref="Y48">IF($AF48=0,"",INDEX(MASTER!$AE$24:$BB$252,$AF48,S$260))</f>
        <v>0</v>
      </c>
      <c r="Z48" s="60" cm="1">
        <f t="array" ref="Z48">IF($AF48=0,"",INDEX(MASTER!$AE$24:$BB$252,$AF48,T$260))</f>
        <v>0</v>
      </c>
      <c r="AA48" s="60" cm="1">
        <f t="array" ref="AA48">IF($AF48=0,"",INDEX(MASTER!$AE$24:$BB$252,$AF48,U$260))</f>
        <v>0</v>
      </c>
      <c r="AF48" s="3">
        <v>177</v>
      </c>
    </row>
    <row r="49" spans="3:32" ht="12.75" customHeight="1" x14ac:dyDescent="0.2">
      <c r="C49" s="20" cm="1">
        <f t="array" ref="C49">IF($AF49=0,"",INDEX(MASTER!$D$24:$AD$252,$AF49,C$260))</f>
        <v>350</v>
      </c>
      <c r="D49" s="20" t="str" cm="1">
        <f t="array" ref="D49">IF($AF49=0,"",INDEX(MASTER!$D$24:$AD$252,$AF49,D$260))</f>
        <v>ELW-19</v>
      </c>
      <c r="E49" s="20" t="str" cm="1">
        <f t="array" ref="E49">IF($AF49=0,"",INDEX(MASTER!$D$24:$AD$252,$AF49,E$260))</f>
        <v>US 23</v>
      </c>
      <c r="F49" s="126" cm="1">
        <f t="array" ref="F49">IF($AF49=0,"",INDEX(MASTER!$D$24:$AD$252,$AF49,F$260))</f>
        <v>94324</v>
      </c>
      <c r="G49" s="21" t="str" cm="1">
        <f t="array" ref="G49">IF($AF49=0,"",INDEX(MASTER!$D$24:$AD$252,$AF49,G$260))</f>
        <v>TO</v>
      </c>
      <c r="H49" s="126" cm="1">
        <f t="array" ref="H49">IF($AF49=0,"",INDEX(MASTER!$D$24:$AD$252,$AF49,H$260))</f>
        <v>96379</v>
      </c>
      <c r="I49" s="21" t="str" cm="1">
        <f t="array" ref="I49">IF($AF49=0,"",INDEX(MASTER!$D$24:$AD$252,$AF49,I$260))</f>
        <v>RT</v>
      </c>
      <c r="J49" s="196" t="str" cm="1">
        <f t="array" ref="J49">IF($AF49=0,"",INDEX(MASTER!$AE$24:$BB$252,$AF49,C$260))</f>
        <v>01/NHS/21</v>
      </c>
      <c r="K49" s="60" cm="1">
        <f t="array" ref="K49">IF($AF49=0,"",INDEX(MASTER!$AE$24:$BB$252,$AF49,D$260))</f>
        <v>0</v>
      </c>
      <c r="L49" s="60" cm="1">
        <f t="array" ref="L49">IF($AF49=0,"",INDEX(MASTER!$AE$24:$BB$252,$AF49,E$260))</f>
        <v>0</v>
      </c>
      <c r="M49" s="60" cm="1">
        <f t="array" ref="M49">IF($AF49=0,"",INDEX(MASTER!$AE$24:$BB$252,$AF49,F$260))</f>
        <v>0</v>
      </c>
      <c r="N49" s="60" cm="1">
        <f t="array" ref="N49">IF($AF49=0,"",INDEX(MASTER!$AE$24:$BB$252,$AF49,G$260))</f>
        <v>0</v>
      </c>
      <c r="O49" s="195" cm="1">
        <f t="array" ref="O49">IF($AF49=0,"",INDEX(MASTER!$AE$24:$BB$252,$AF49,H$260))</f>
        <v>0.39</v>
      </c>
      <c r="P49" s="60" cm="1">
        <f t="array" ref="P49">IF($AF49=0,"",INDEX(MASTER!$AE$24:$BB$252,$AF49,I$260))</f>
        <v>0</v>
      </c>
      <c r="Q49" s="60" cm="1">
        <f t="array" ref="Q49">IF($AF49=0,"",INDEX(MASTER!$AE$24:$BB$252,$AF49,J$260))</f>
        <v>0</v>
      </c>
      <c r="R49" s="60" cm="1">
        <f t="array" ref="R49">IF($AF49=0,"",INDEX(MASTER!$AE$24:$BB$252,$AF49,K$260))</f>
        <v>0</v>
      </c>
      <c r="S49" s="60" cm="1">
        <f t="array" ref="S49">IF($AF49=0,"",INDEX(MASTER!$AE$24:$BB$252,$AF49,L$260))</f>
        <v>0.39</v>
      </c>
      <c r="T49" s="60" cm="1">
        <f t="array" ref="T49">IF($AF49=0,"",INDEX(MASTER!$AE$24:$BB$252,$AF49,M$260))</f>
        <v>0</v>
      </c>
      <c r="U49" s="60" cm="1">
        <f t="array" ref="U49">IF($AF49=0,"",INDEX(MASTER!$AE$24:$BB$252,$AF49,N$260))</f>
        <v>0</v>
      </c>
      <c r="V49" s="60" cm="1">
        <f t="array" ref="V49">IF($AF49=0,"",INDEX(MASTER!$AE$24:$BB$252,$AF49,O$260))</f>
        <v>0</v>
      </c>
      <c r="W49" s="60" cm="1">
        <f t="array" ref="W49">IF($AF49=0,"",INDEX(MASTER!$AE$24:$BB$252,$AF49,P$260))</f>
        <v>0</v>
      </c>
      <c r="X49" s="60" cm="1">
        <f t="array" ref="X49">IF($AF49=0,"",INDEX(MASTER!$AE$24:$BB$252,$AF49,Q$260))</f>
        <v>0</v>
      </c>
      <c r="Y49" s="60" cm="1">
        <f t="array" ref="Y49">IF($AF49=0,"",INDEX(MASTER!$AE$24:$BB$252,$AF49,S$260))</f>
        <v>0</v>
      </c>
      <c r="Z49" s="60" cm="1">
        <f t="array" ref="Z49">IF($AF49=0,"",INDEX(MASTER!$AE$24:$BB$252,$AF49,T$260))</f>
        <v>0</v>
      </c>
      <c r="AA49" s="60" cm="1">
        <f t="array" ref="AA49">IF($AF49=0,"",INDEX(MASTER!$AE$24:$BB$252,$AF49,U$260))</f>
        <v>0</v>
      </c>
      <c r="AF49" s="3">
        <v>178</v>
      </c>
    </row>
    <row r="50" spans="3:32" ht="12.75" customHeight="1" x14ac:dyDescent="0.2">
      <c r="C50" s="20" cm="1">
        <f t="array" ref="C50">IF($AF50=0,"",INDEX(MASTER!$D$24:$AD$252,$AF50,C$260))</f>
        <v>350</v>
      </c>
      <c r="D50" s="20" t="str" cm="1">
        <f t="array" ref="D50">IF($AF50=0,"",INDEX(MASTER!$D$24:$AD$252,$AF50,D$260))</f>
        <v>ELY-9</v>
      </c>
      <c r="E50" s="20" t="str" cm="1">
        <f t="array" ref="E50">IF($AF50=0,"",INDEX(MASTER!$D$24:$AD$252,$AF50,E$260))</f>
        <v>RAMP D</v>
      </c>
      <c r="F50" s="126" cm="1">
        <f t="array" ref="F50">IF($AF50=0,"",INDEX(MASTER!$D$24:$AD$252,$AF50,F$260))</f>
        <v>2650</v>
      </c>
      <c r="G50" s="21" t="str" cm="1">
        <f t="array" ref="G50">IF($AF50=0,"",INDEX(MASTER!$D$24:$AD$252,$AF50,G$260))</f>
        <v>TO</v>
      </c>
      <c r="H50" s="126" cm="1">
        <f t="array" ref="H50">IF($AF50=0,"",INDEX(MASTER!$D$24:$AD$252,$AF50,H$260))</f>
        <v>1084</v>
      </c>
      <c r="I50" s="21" t="str" cm="1">
        <f t="array" ref="I50">IF($AF50=0,"",INDEX(MASTER!$D$24:$AD$252,$AF50,I$260))</f>
        <v>LT</v>
      </c>
      <c r="J50" s="196" t="str" cm="1">
        <f t="array" ref="J50">IF($AF50=0,"",INDEX(MASTER!$AE$24:$BB$252,$AF50,C$260))</f>
        <v>01/NHS/21</v>
      </c>
      <c r="K50" s="60" cm="1">
        <f t="array" ref="K50">IF($AF50=0,"",INDEX(MASTER!$AE$24:$BB$252,$AF50,D$260))</f>
        <v>0</v>
      </c>
      <c r="L50" s="60" cm="1">
        <f t="array" ref="L50">IF($AF50=0,"",INDEX(MASTER!$AE$24:$BB$252,$AF50,E$260))</f>
        <v>0</v>
      </c>
      <c r="M50" s="60" cm="1">
        <f t="array" ref="M50">IF($AF50=0,"",INDEX(MASTER!$AE$24:$BB$252,$AF50,F$260))</f>
        <v>0</v>
      </c>
      <c r="N50" s="60" cm="1">
        <f t="array" ref="N50">IF($AF50=0,"",INDEX(MASTER!$AE$24:$BB$252,$AF50,G$260))</f>
        <v>0</v>
      </c>
      <c r="O50" s="60" cm="1">
        <f t="array" ref="O50">IF($AF50=0,"",INDEX(MASTER!$AE$24:$BB$252,$AF50,H$260))</f>
        <v>0</v>
      </c>
      <c r="P50" s="60" cm="1">
        <f t="array" ref="P50">IF($AF50=0,"",INDEX(MASTER!$AE$24:$BB$252,$AF50,I$260))</f>
        <v>0.3</v>
      </c>
      <c r="Q50" s="60" cm="1">
        <f t="array" ref="Q50">IF($AF50=0,"",INDEX(MASTER!$AE$24:$BB$252,$AF50,J$260))</f>
        <v>0</v>
      </c>
      <c r="R50" s="60" cm="1">
        <f t="array" ref="R50">IF($AF50=0,"",INDEX(MASTER!$AE$24:$BB$252,$AF50,K$260))</f>
        <v>0</v>
      </c>
      <c r="S50" s="60" cm="1">
        <f t="array" ref="S50">IF($AF50=0,"",INDEX(MASTER!$AE$24:$BB$252,$AF50,L$260))</f>
        <v>0</v>
      </c>
      <c r="T50" s="60" cm="1">
        <f t="array" ref="T50">IF($AF50=0,"",INDEX(MASTER!$AE$24:$BB$252,$AF50,M$260))</f>
        <v>0</v>
      </c>
      <c r="U50" s="60" cm="1">
        <f t="array" ref="U50">IF($AF50=0,"",INDEX(MASTER!$AE$24:$BB$252,$AF50,N$260))</f>
        <v>0</v>
      </c>
      <c r="V50" s="60" cm="1">
        <f t="array" ref="V50">IF($AF50=0,"",INDEX(MASTER!$AE$24:$BB$252,$AF50,O$260))</f>
        <v>0.3</v>
      </c>
      <c r="W50" s="60" cm="1">
        <f t="array" ref="W50">IF($AF50=0,"",INDEX(MASTER!$AE$24:$BB$252,$AF50,P$260))</f>
        <v>0</v>
      </c>
      <c r="X50" s="60" cm="1">
        <f t="array" ref="X50">IF($AF50=0,"",INDEX(MASTER!$AE$24:$BB$252,$AF50,Q$260))</f>
        <v>0</v>
      </c>
      <c r="Y50" s="60" cm="1">
        <f t="array" ref="Y50">IF($AF50=0,"",INDEX(MASTER!$AE$24:$BB$252,$AF50,S$260))</f>
        <v>0</v>
      </c>
      <c r="Z50" s="60" cm="1">
        <f t="array" ref="Z50">IF($AF50=0,"",INDEX(MASTER!$AE$24:$BB$252,$AF50,T$260))</f>
        <v>0</v>
      </c>
      <c r="AA50" s="60" cm="1">
        <f t="array" ref="AA50">IF($AF50=0,"",INDEX(MASTER!$AE$24:$BB$252,$AF50,U$260))</f>
        <v>0</v>
      </c>
      <c r="AF50" s="3">
        <v>179</v>
      </c>
    </row>
    <row r="51" spans="3:32" ht="12.75" customHeight="1" x14ac:dyDescent="0.2">
      <c r="C51" s="20" cm="1">
        <f t="array" ref="C51">IF($AF51=0,"",INDEX(MASTER!$D$24:$AD$252,$AF51,C$260))</f>
        <v>0</v>
      </c>
      <c r="D51" s="20" cm="1">
        <f t="array" ref="D51">IF($AF51=0,"",INDEX(MASTER!$D$24:$AD$252,$AF51,D$260))</f>
        <v>0</v>
      </c>
      <c r="E51" s="20" cm="1">
        <f t="array" ref="E51">IF($AF51=0,"",INDEX(MASTER!$D$24:$AD$252,$AF51,E$260))</f>
        <v>0</v>
      </c>
      <c r="F51" s="126" cm="1">
        <f t="array" ref="F51">IF($AF51=0,"",INDEX(MASTER!$D$24:$AD$252,$AF51,F$260))</f>
        <v>0</v>
      </c>
      <c r="G51" s="21" cm="1">
        <f t="array" ref="G51">IF($AF51=0,"",INDEX(MASTER!$D$24:$AD$252,$AF51,G$260))</f>
        <v>0</v>
      </c>
      <c r="H51" s="126" cm="1">
        <f t="array" ref="H51">IF($AF51=0,"",INDEX(MASTER!$D$24:$AD$252,$AF51,H$260))</f>
        <v>0</v>
      </c>
      <c r="I51" s="21" cm="1">
        <f t="array" ref="I51">IF($AF51=0,"",INDEX(MASTER!$D$24:$AD$252,$AF51,I$260))</f>
        <v>0</v>
      </c>
      <c r="J51" s="196" cm="1">
        <f t="array" ref="J51">IF($AF51=0,"",INDEX(MASTER!$AE$24:$BB$252,$AF51,C$260))</f>
        <v>0</v>
      </c>
      <c r="K51" s="60" cm="1">
        <f t="array" ref="K51">IF($AF51=0,"",INDEX(MASTER!$AE$24:$BB$252,$AF51,D$260))</f>
        <v>0</v>
      </c>
      <c r="L51" s="60" cm="1">
        <f t="array" ref="L51">IF($AF51=0,"",INDEX(MASTER!$AE$24:$BB$252,$AF51,E$260))</f>
        <v>0</v>
      </c>
      <c r="M51" s="60" cm="1">
        <f t="array" ref="M51">IF($AF51=0,"",INDEX(MASTER!$AE$24:$BB$252,$AF51,F$260))</f>
        <v>0</v>
      </c>
      <c r="N51" s="60" cm="1">
        <f t="array" ref="N51">IF($AF51=0,"",INDEX(MASTER!$AE$24:$BB$252,$AF51,G$260))</f>
        <v>0</v>
      </c>
      <c r="O51" s="60" cm="1">
        <f t="array" ref="O51">IF($AF51=0,"",INDEX(MASTER!$AE$24:$BB$252,$AF51,H$260))</f>
        <v>0</v>
      </c>
      <c r="P51" s="60" cm="1">
        <f t="array" ref="P51">IF($AF51=0,"",INDEX(MASTER!$AE$24:$BB$252,$AF51,I$260))</f>
        <v>0</v>
      </c>
      <c r="Q51" s="60" cm="1">
        <f t="array" ref="Q51">IF($AF51=0,"",INDEX(MASTER!$AE$24:$BB$252,$AF51,J$260))</f>
        <v>0</v>
      </c>
      <c r="R51" s="60" cm="1">
        <f t="array" ref="R51">IF($AF51=0,"",INDEX(MASTER!$AE$24:$BB$252,$AF51,K$260))</f>
        <v>0</v>
      </c>
      <c r="S51" s="60" cm="1">
        <f t="array" ref="S51">IF($AF51=0,"",INDEX(MASTER!$AE$24:$BB$252,$AF51,L$260))</f>
        <v>0</v>
      </c>
      <c r="T51" s="60" cm="1">
        <f t="array" ref="T51">IF($AF51=0,"",INDEX(MASTER!$AE$24:$BB$252,$AF51,M$260))</f>
        <v>0</v>
      </c>
      <c r="U51" s="60" cm="1">
        <f t="array" ref="U51">IF($AF51=0,"",INDEX(MASTER!$AE$24:$BB$252,$AF51,N$260))</f>
        <v>0</v>
      </c>
      <c r="V51" s="60" cm="1">
        <f t="array" ref="V51">IF($AF51=0,"",INDEX(MASTER!$AE$24:$BB$252,$AF51,O$260))</f>
        <v>0</v>
      </c>
      <c r="W51" s="60" cm="1">
        <f t="array" ref="W51">IF($AF51=0,"",INDEX(MASTER!$AE$24:$BB$252,$AF51,P$260))</f>
        <v>0</v>
      </c>
      <c r="X51" s="60" cm="1">
        <f t="array" ref="X51">IF($AF51=0,"",INDEX(MASTER!$AE$24:$BB$252,$AF51,Q$260))</f>
        <v>0</v>
      </c>
      <c r="Y51" s="60" cm="1">
        <f t="array" ref="Y51">IF($AF51=0,"",INDEX(MASTER!$AE$24:$BB$252,$AF51,S$260))</f>
        <v>0</v>
      </c>
      <c r="Z51" s="60" cm="1">
        <f t="array" ref="Z51">IF($AF51=0,"",INDEX(MASTER!$AE$24:$BB$252,$AF51,T$260))</f>
        <v>0</v>
      </c>
      <c r="AA51" s="60" cm="1">
        <f t="array" ref="AA51">IF($AF51=0,"",INDEX(MASTER!$AE$24:$BB$252,$AF51,U$260))</f>
        <v>0</v>
      </c>
      <c r="AF51" s="3">
        <v>180</v>
      </c>
    </row>
    <row r="52" spans="3:32" ht="12.75" customHeight="1" x14ac:dyDescent="0.2">
      <c r="C52" s="20" cm="1">
        <f t="array" ref="C52">IF($AF52=0,"",INDEX(MASTER!$D$24:$AD$252,$AF52,C$260))</f>
        <v>351</v>
      </c>
      <c r="D52" s="20" t="str" cm="1">
        <f t="array" ref="D52">IF($AF52=0,"",INDEX(MASTER!$D$24:$AD$252,$AF52,D$260))</f>
        <v>CH-32</v>
      </c>
      <c r="E52" s="20" t="str" cm="1">
        <f t="array" ref="E52">IF($AF52=0,"",INDEX(MASTER!$D$24:$AD$252,$AF52,E$260))</f>
        <v>US 23</v>
      </c>
      <c r="F52" s="126" cm="1">
        <f t="array" ref="F52">IF($AF52=0,"",INDEX(MASTER!$D$24:$AD$252,$AF52,F$260))</f>
        <v>96379</v>
      </c>
      <c r="G52" s="21" t="str" cm="1">
        <f t="array" ref="G52">IF($AF52=0,"",INDEX(MASTER!$D$24:$AD$252,$AF52,G$260))</f>
        <v>TO</v>
      </c>
      <c r="H52" s="126" cm="1">
        <f t="array" ref="H52">IF($AF52=0,"",INDEX(MASTER!$D$24:$AD$252,$AF52,H$260))</f>
        <v>97093</v>
      </c>
      <c r="I52" s="21" t="str" cm="1">
        <f t="array" ref="I52">IF($AF52=0,"",INDEX(MASTER!$D$24:$AD$252,$AF52,I$260))</f>
        <v>RT</v>
      </c>
      <c r="J52" s="196" t="str" cm="1">
        <f t="array" ref="J52">IF($AF52=0,"",INDEX(MASTER!$AE$24:$BB$252,$AF52,C$260))</f>
        <v>01/NHS/21</v>
      </c>
      <c r="K52" s="60" cm="1">
        <f t="array" ref="K52">IF($AF52=0,"",INDEX(MASTER!$AE$24:$BB$252,$AF52,D$260))</f>
        <v>0</v>
      </c>
      <c r="L52" s="60" cm="1">
        <f t="array" ref="L52">IF($AF52=0,"",INDEX(MASTER!$AE$24:$BB$252,$AF52,E$260))</f>
        <v>0</v>
      </c>
      <c r="M52" s="60" cm="1">
        <f t="array" ref="M52">IF($AF52=0,"",INDEX(MASTER!$AE$24:$BB$252,$AF52,F$260))</f>
        <v>0</v>
      </c>
      <c r="N52" s="60" cm="1">
        <f t="array" ref="N52">IF($AF52=0,"",INDEX(MASTER!$AE$24:$BB$252,$AF52,G$260))</f>
        <v>0</v>
      </c>
      <c r="O52" s="60" cm="1">
        <f t="array" ref="O52">IF($AF52=0,"",INDEX(MASTER!$AE$24:$BB$252,$AF52,H$260))</f>
        <v>0</v>
      </c>
      <c r="P52" s="60" cm="1">
        <f t="array" ref="P52">IF($AF52=0,"",INDEX(MASTER!$AE$24:$BB$252,$AF52,I$260))</f>
        <v>0</v>
      </c>
      <c r="Q52" s="60" cm="1">
        <f t="array" ref="Q52">IF($AF52=0,"",INDEX(MASTER!$AE$24:$BB$252,$AF52,J$260))</f>
        <v>0</v>
      </c>
      <c r="R52" s="60" cm="1">
        <f t="array" ref="R52">IF($AF52=0,"",INDEX(MASTER!$AE$24:$BB$252,$AF52,K$260))</f>
        <v>714</v>
      </c>
      <c r="S52" s="60" cm="1">
        <f t="array" ref="S52">IF($AF52=0,"",INDEX(MASTER!$AE$24:$BB$252,$AF52,L$260))</f>
        <v>0</v>
      </c>
      <c r="T52" s="60" cm="1">
        <f t="array" ref="T52">IF($AF52=0,"",INDEX(MASTER!$AE$24:$BB$252,$AF52,M$260))</f>
        <v>0</v>
      </c>
      <c r="U52" s="60" cm="1">
        <f t="array" ref="U52">IF($AF52=0,"",INDEX(MASTER!$AE$24:$BB$252,$AF52,N$260))</f>
        <v>714</v>
      </c>
      <c r="V52" s="60" cm="1">
        <f t="array" ref="V52">IF($AF52=0,"",INDEX(MASTER!$AE$24:$BB$252,$AF52,O$260))</f>
        <v>0</v>
      </c>
      <c r="W52" s="60" cm="1">
        <f t="array" ref="W52">IF($AF52=0,"",INDEX(MASTER!$AE$24:$BB$252,$AF52,P$260))</f>
        <v>0</v>
      </c>
      <c r="X52" s="60" cm="1">
        <f t="array" ref="X52">IF($AF52=0,"",INDEX(MASTER!$AE$24:$BB$252,$AF52,Q$260))</f>
        <v>0</v>
      </c>
      <c r="Y52" s="60" cm="1">
        <f t="array" ref="Y52">IF($AF52=0,"",INDEX(MASTER!$AE$24:$BB$252,$AF52,S$260))</f>
        <v>0</v>
      </c>
      <c r="Z52" s="60" cm="1">
        <f t="array" ref="Z52">IF($AF52=0,"",INDEX(MASTER!$AE$24:$BB$252,$AF52,T$260))</f>
        <v>0</v>
      </c>
      <c r="AA52" s="60" cm="1">
        <f t="array" ref="AA52">IF($AF52=0,"",INDEX(MASTER!$AE$24:$BB$252,$AF52,U$260))</f>
        <v>0</v>
      </c>
      <c r="AF52" s="3">
        <v>181</v>
      </c>
    </row>
    <row r="53" spans="3:32" ht="12.75" customHeight="1" x14ac:dyDescent="0.2">
      <c r="C53" s="20" cm="1">
        <f t="array" ref="C53">IF($AF53=0,"",INDEX(MASTER!$D$24:$AD$252,$AF53,C$260))</f>
        <v>351</v>
      </c>
      <c r="D53" s="20" t="str" cm="1">
        <f t="array" ref="D53">IF($AF53=0,"",INDEX(MASTER!$D$24:$AD$252,$AF53,D$260))</f>
        <v>CH-33</v>
      </c>
      <c r="E53" s="20" t="str" cm="1">
        <f t="array" ref="E53">IF($AF53=0,"",INDEX(MASTER!$D$24:$AD$252,$AF53,E$260))</f>
        <v>RAMP B / US 23</v>
      </c>
      <c r="F53" s="126" cm="1">
        <f t="array" ref="F53">IF($AF53=0,"",INDEX(MASTER!$D$24:$AD$252,$AF53,F$260))</f>
        <v>3314</v>
      </c>
      <c r="G53" s="21" t="str" cm="1">
        <f t="array" ref="G53">IF($AF53=0,"",INDEX(MASTER!$D$24:$AD$252,$AF53,G$260))</f>
        <v>TO</v>
      </c>
      <c r="H53" s="126" cm="1">
        <f t="array" ref="H53">IF($AF53=0,"",INDEX(MASTER!$D$24:$AD$252,$AF53,H$260))</f>
        <v>97093</v>
      </c>
      <c r="I53" s="21" t="str" cm="1">
        <f t="array" ref="I53">IF($AF53=0,"",INDEX(MASTER!$D$24:$AD$252,$AF53,I$260))</f>
        <v>RT</v>
      </c>
      <c r="J53" s="196" t="str" cm="1">
        <f t="array" ref="J53">IF($AF53=0,"",INDEX(MASTER!$AE$24:$BB$252,$AF53,C$260))</f>
        <v>01/NHS/21</v>
      </c>
      <c r="K53" s="60" cm="1">
        <f t="array" ref="K53">IF($AF53=0,"",INDEX(MASTER!$AE$24:$BB$252,$AF53,D$260))</f>
        <v>0</v>
      </c>
      <c r="L53" s="60" cm="1">
        <f t="array" ref="L53">IF($AF53=0,"",INDEX(MASTER!$AE$24:$BB$252,$AF53,E$260))</f>
        <v>0</v>
      </c>
      <c r="M53" s="60" cm="1">
        <f t="array" ref="M53">IF($AF53=0,"",INDEX(MASTER!$AE$24:$BB$252,$AF53,F$260))</f>
        <v>0</v>
      </c>
      <c r="N53" s="60" cm="1">
        <f t="array" ref="N53">IF($AF53=0,"",INDEX(MASTER!$AE$24:$BB$252,$AF53,G$260))</f>
        <v>0</v>
      </c>
      <c r="O53" s="60" cm="1">
        <f t="array" ref="O53">IF($AF53=0,"",INDEX(MASTER!$AE$24:$BB$252,$AF53,H$260))</f>
        <v>0</v>
      </c>
      <c r="P53" s="60" cm="1">
        <f t="array" ref="P53">IF($AF53=0,"",INDEX(MASTER!$AE$24:$BB$252,$AF53,I$260))</f>
        <v>0</v>
      </c>
      <c r="Q53" s="60" cm="1">
        <f t="array" ref="Q53">IF($AF53=0,"",INDEX(MASTER!$AE$24:$BB$252,$AF53,J$260))</f>
        <v>0</v>
      </c>
      <c r="R53" s="60" cm="1">
        <f t="array" ref="R53">IF($AF53=0,"",INDEX(MASTER!$AE$24:$BB$252,$AF53,K$260))</f>
        <v>714</v>
      </c>
      <c r="S53" s="60" cm="1">
        <f t="array" ref="S53">IF($AF53=0,"",INDEX(MASTER!$AE$24:$BB$252,$AF53,L$260))</f>
        <v>0</v>
      </c>
      <c r="T53" s="60" cm="1">
        <f t="array" ref="T53">IF($AF53=0,"",INDEX(MASTER!$AE$24:$BB$252,$AF53,M$260))</f>
        <v>0</v>
      </c>
      <c r="U53" s="60" cm="1">
        <f t="array" ref="U53">IF($AF53=0,"",INDEX(MASTER!$AE$24:$BB$252,$AF53,N$260))</f>
        <v>0</v>
      </c>
      <c r="V53" s="60" cm="1">
        <f t="array" ref="V53">IF($AF53=0,"",INDEX(MASTER!$AE$24:$BB$252,$AF53,O$260))</f>
        <v>0</v>
      </c>
      <c r="W53" s="60" cm="1">
        <f t="array" ref="W53">IF($AF53=0,"",INDEX(MASTER!$AE$24:$BB$252,$AF53,P$260))</f>
        <v>714</v>
      </c>
      <c r="X53" s="60" cm="1">
        <f t="array" ref="X53">IF($AF53=0,"",INDEX(MASTER!$AE$24:$BB$252,$AF53,Q$260))</f>
        <v>0</v>
      </c>
      <c r="Y53" s="60" cm="1">
        <f t="array" ref="Y53">IF($AF53=0,"",INDEX(MASTER!$AE$24:$BB$252,$AF53,S$260))</f>
        <v>0</v>
      </c>
      <c r="Z53" s="60" cm="1">
        <f t="array" ref="Z53">IF($AF53=0,"",INDEX(MASTER!$AE$24:$BB$252,$AF53,T$260))</f>
        <v>0</v>
      </c>
      <c r="AA53" s="60" cm="1">
        <f t="array" ref="AA53">IF($AF53=0,"",INDEX(MASTER!$AE$24:$BB$252,$AF53,U$260))</f>
        <v>0</v>
      </c>
      <c r="AF53" s="3">
        <v>182</v>
      </c>
    </row>
    <row r="54" spans="3:32" ht="12.75" customHeight="1" x14ac:dyDescent="0.2">
      <c r="C54" s="20" cm="1">
        <f t="array" ref="C54">IF($AF54=0,"",INDEX(MASTER!$D$24:$AD$252,$AF54,C$260))</f>
        <v>351</v>
      </c>
      <c r="D54" s="20" t="str" cm="1">
        <f t="array" ref="D54">IF($AF54=0,"",INDEX(MASTER!$D$24:$AD$252,$AF54,D$260))</f>
        <v>CVW-6</v>
      </c>
      <c r="E54" s="20" t="str" cm="1">
        <f t="array" ref="E54">IF($AF54=0,"",INDEX(MASTER!$D$24:$AD$252,$AF54,E$260))</f>
        <v>US 23</v>
      </c>
      <c r="F54" s="126" cm="1">
        <f t="array" ref="F54">IF($AF54=0,"",INDEX(MASTER!$D$24:$AD$252,$AF54,F$260))</f>
        <v>96379</v>
      </c>
      <c r="G54" s="21" t="str" cm="1">
        <f t="array" ref="G54">IF($AF54=0,"",INDEX(MASTER!$D$24:$AD$252,$AF54,G$260))</f>
        <v>TO</v>
      </c>
      <c r="H54" s="126" cm="1">
        <f t="array" ref="H54">IF($AF54=0,"",INDEX(MASTER!$D$24:$AD$252,$AF54,H$260))</f>
        <v>97093</v>
      </c>
      <c r="I54" s="21" t="str" cm="1">
        <f t="array" ref="I54">IF($AF54=0,"",INDEX(MASTER!$D$24:$AD$252,$AF54,I$260))</f>
        <v>RT</v>
      </c>
      <c r="J54" s="196" t="str" cm="1">
        <f t="array" ref="J54">IF($AF54=0,"",INDEX(MASTER!$AE$24:$BB$252,$AF54,C$260))</f>
        <v>01/NHS/21</v>
      </c>
      <c r="K54" s="60" cm="1">
        <f t="array" ref="K54">IF($AF54=0,"",INDEX(MASTER!$AE$24:$BB$252,$AF54,D$260))</f>
        <v>289</v>
      </c>
      <c r="L54" s="60" cm="1">
        <f t="array" ref="L54">IF($AF54=0,"",INDEX(MASTER!$AE$24:$BB$252,$AF54,E$260))</f>
        <v>0</v>
      </c>
      <c r="M54" s="60" cm="1">
        <f t="array" ref="M54">IF($AF54=0,"",INDEX(MASTER!$AE$24:$BB$252,$AF54,F$260))</f>
        <v>0</v>
      </c>
      <c r="N54" s="60" cm="1">
        <f t="array" ref="N54">IF($AF54=0,"",INDEX(MASTER!$AE$24:$BB$252,$AF54,G$260))</f>
        <v>0</v>
      </c>
      <c r="O54" s="60" cm="1">
        <f t="array" ref="O54">IF($AF54=0,"",INDEX(MASTER!$AE$24:$BB$252,$AF54,H$260))</f>
        <v>0</v>
      </c>
      <c r="P54" s="60" cm="1">
        <f t="array" ref="P54">IF($AF54=0,"",INDEX(MASTER!$AE$24:$BB$252,$AF54,I$260))</f>
        <v>0</v>
      </c>
      <c r="Q54" s="60" cm="1">
        <f t="array" ref="Q54">IF($AF54=0,"",INDEX(MASTER!$AE$24:$BB$252,$AF54,J$260))</f>
        <v>0</v>
      </c>
      <c r="R54" s="60" cm="1">
        <f t="array" ref="R54">IF($AF54=0,"",INDEX(MASTER!$AE$24:$BB$252,$AF54,K$260))</f>
        <v>0</v>
      </c>
      <c r="S54" s="60" cm="1">
        <f t="array" ref="S54">IF($AF54=0,"",INDEX(MASTER!$AE$24:$BB$252,$AF54,L$260))</f>
        <v>0</v>
      </c>
      <c r="T54" s="60" cm="1">
        <f t="array" ref="T54">IF($AF54=0,"",INDEX(MASTER!$AE$24:$BB$252,$AF54,M$260))</f>
        <v>0</v>
      </c>
      <c r="U54" s="60" cm="1">
        <f t="array" ref="U54">IF($AF54=0,"",INDEX(MASTER!$AE$24:$BB$252,$AF54,N$260))</f>
        <v>0</v>
      </c>
      <c r="V54" s="60" cm="1">
        <f t="array" ref="V54">IF($AF54=0,"",INDEX(MASTER!$AE$24:$BB$252,$AF54,O$260))</f>
        <v>0</v>
      </c>
      <c r="W54" s="60" cm="1">
        <f t="array" ref="W54">IF($AF54=0,"",INDEX(MASTER!$AE$24:$BB$252,$AF54,P$260))</f>
        <v>0</v>
      </c>
      <c r="X54" s="60" cm="1">
        <f t="array" ref="X54">IF($AF54=0,"",INDEX(MASTER!$AE$24:$BB$252,$AF54,Q$260))</f>
        <v>0</v>
      </c>
      <c r="Y54" s="60" cm="1">
        <f t="array" ref="Y54">IF($AF54=0,"",INDEX(MASTER!$AE$24:$BB$252,$AF54,S$260))</f>
        <v>0</v>
      </c>
      <c r="Z54" s="60" cm="1">
        <f t="array" ref="Z54">IF($AF54=0,"",INDEX(MASTER!$AE$24:$BB$252,$AF54,T$260))</f>
        <v>0</v>
      </c>
      <c r="AA54" s="60" cm="1">
        <f t="array" ref="AA54">IF($AF54=0,"",INDEX(MASTER!$AE$24:$BB$252,$AF54,U$260))</f>
        <v>0</v>
      </c>
      <c r="AF54" s="3">
        <v>183</v>
      </c>
    </row>
    <row r="55" spans="3:32" ht="12.75" customHeight="1" x14ac:dyDescent="0.2">
      <c r="C55" s="20" cm="1">
        <f t="array" ref="C55">IF($AF55=0,"",INDEX(MASTER!$D$24:$AD$252,$AF55,C$260))</f>
        <v>0</v>
      </c>
      <c r="D55" s="20" cm="1">
        <f t="array" ref="D55">IF($AF55=0,"",INDEX(MASTER!$D$24:$AD$252,$AF55,D$260))</f>
        <v>0</v>
      </c>
      <c r="E55" s="20" cm="1">
        <f t="array" ref="E55">IF($AF55=0,"",INDEX(MASTER!$D$24:$AD$252,$AF55,E$260))</f>
        <v>0</v>
      </c>
      <c r="F55" s="126" cm="1">
        <f t="array" ref="F55">IF($AF55=0,"",INDEX(MASTER!$D$24:$AD$252,$AF55,F$260))</f>
        <v>0</v>
      </c>
      <c r="G55" s="21" cm="1">
        <f t="array" ref="G55">IF($AF55=0,"",INDEX(MASTER!$D$24:$AD$252,$AF55,G$260))</f>
        <v>0</v>
      </c>
      <c r="H55" s="126" cm="1">
        <f t="array" ref="H55">IF($AF55=0,"",INDEX(MASTER!$D$24:$AD$252,$AF55,H$260))</f>
        <v>0</v>
      </c>
      <c r="I55" s="21" cm="1">
        <f t="array" ref="I55">IF($AF55=0,"",INDEX(MASTER!$D$24:$AD$252,$AF55,I$260))</f>
        <v>0</v>
      </c>
      <c r="J55" s="196" cm="1">
        <f t="array" ref="J55">IF($AF55=0,"",INDEX(MASTER!$AE$24:$BB$252,$AF55,C$260))</f>
        <v>0</v>
      </c>
      <c r="K55" s="60" cm="1">
        <f t="array" ref="K55">IF($AF55=0,"",INDEX(MASTER!$AE$24:$BB$252,$AF55,D$260))</f>
        <v>0</v>
      </c>
      <c r="L55" s="60" cm="1">
        <f t="array" ref="L55">IF($AF55=0,"",INDEX(MASTER!$AE$24:$BB$252,$AF55,E$260))</f>
        <v>0</v>
      </c>
      <c r="M55" s="60" cm="1">
        <f t="array" ref="M55">IF($AF55=0,"",INDEX(MASTER!$AE$24:$BB$252,$AF55,F$260))</f>
        <v>0</v>
      </c>
      <c r="N55" s="60" cm="1">
        <f t="array" ref="N55">IF($AF55=0,"",INDEX(MASTER!$AE$24:$BB$252,$AF55,G$260))</f>
        <v>0</v>
      </c>
      <c r="O55" s="60" cm="1">
        <f t="array" ref="O55">IF($AF55=0,"",INDEX(MASTER!$AE$24:$BB$252,$AF55,H$260))</f>
        <v>0</v>
      </c>
      <c r="P55" s="60" cm="1">
        <f t="array" ref="P55">IF($AF55=0,"",INDEX(MASTER!$AE$24:$BB$252,$AF55,I$260))</f>
        <v>0</v>
      </c>
      <c r="Q55" s="60" cm="1">
        <f t="array" ref="Q55">IF($AF55=0,"",INDEX(MASTER!$AE$24:$BB$252,$AF55,J$260))</f>
        <v>0</v>
      </c>
      <c r="R55" s="60" cm="1">
        <f t="array" ref="R55">IF($AF55=0,"",INDEX(MASTER!$AE$24:$BB$252,$AF55,K$260))</f>
        <v>0</v>
      </c>
      <c r="S55" s="60" cm="1">
        <f t="array" ref="S55">IF($AF55=0,"",INDEX(MASTER!$AE$24:$BB$252,$AF55,L$260))</f>
        <v>0</v>
      </c>
      <c r="T55" s="60" cm="1">
        <f t="array" ref="T55">IF($AF55=0,"",INDEX(MASTER!$AE$24:$BB$252,$AF55,M$260))</f>
        <v>0</v>
      </c>
      <c r="U55" s="60" cm="1">
        <f t="array" ref="U55">IF($AF55=0,"",INDEX(MASTER!$AE$24:$BB$252,$AF55,N$260))</f>
        <v>0</v>
      </c>
      <c r="V55" s="60" cm="1">
        <f t="array" ref="V55">IF($AF55=0,"",INDEX(MASTER!$AE$24:$BB$252,$AF55,O$260))</f>
        <v>0</v>
      </c>
      <c r="W55" s="60" cm="1">
        <f t="array" ref="W55">IF($AF55=0,"",INDEX(MASTER!$AE$24:$BB$252,$AF55,P$260))</f>
        <v>0</v>
      </c>
      <c r="X55" s="60" cm="1">
        <f t="array" ref="X55">IF($AF55=0,"",INDEX(MASTER!$AE$24:$BB$252,$AF55,Q$260))</f>
        <v>0</v>
      </c>
      <c r="Y55" s="60" cm="1">
        <f t="array" ref="Y55">IF($AF55=0,"",INDEX(MASTER!$AE$24:$BB$252,$AF55,S$260))</f>
        <v>0</v>
      </c>
      <c r="Z55" s="60" cm="1">
        <f t="array" ref="Z55">IF($AF55=0,"",INDEX(MASTER!$AE$24:$BB$252,$AF55,T$260))</f>
        <v>0</v>
      </c>
      <c r="AA55" s="60" cm="1">
        <f t="array" ref="AA55">IF($AF55=0,"",INDEX(MASTER!$AE$24:$BB$252,$AF55,U$260))</f>
        <v>0</v>
      </c>
      <c r="AF55" s="3">
        <v>184</v>
      </c>
    </row>
    <row r="56" spans="3:32" ht="12.75" customHeight="1" x14ac:dyDescent="0.2">
      <c r="C56" s="20" cm="1">
        <f t="array" ref="C56">IF($AF56=0,"",INDEX(MASTER!$D$24:$AD$252,$AF56,C$260))</f>
        <v>352</v>
      </c>
      <c r="D56" s="20" t="str" cm="1">
        <f t="array" ref="D56">IF($AF56=0,"",INDEX(MASTER!$D$24:$AD$252,$AF56,D$260))</f>
        <v>WA-2</v>
      </c>
      <c r="E56" s="20" t="str" cm="1">
        <f t="array" ref="E56">IF($AF56=0,"",INDEX(MASTER!$D$24:$AD$252,$AF56,E$260))</f>
        <v>RAMP A</v>
      </c>
      <c r="F56" s="126" cm="1">
        <f t="array" ref="F56">IF($AF56=0,"",INDEX(MASTER!$D$24:$AD$252,$AF56,F$260))</f>
        <v>2950</v>
      </c>
      <c r="G56" s="21" cm="1">
        <f t="array" ref="G56">IF($AF56=0,"",INDEX(MASTER!$D$24:$AD$252,$AF56,G$260))</f>
        <v>0</v>
      </c>
      <c r="H56" s="126" cm="1">
        <f t="array" ref="H56">IF($AF56=0,"",INDEX(MASTER!$D$24:$AD$252,$AF56,H$260))</f>
        <v>0</v>
      </c>
      <c r="I56" s="21" t="str" cm="1">
        <f t="array" ref="I56">IF($AF56=0,"",INDEX(MASTER!$D$24:$AD$252,$AF56,I$260))</f>
        <v>LT</v>
      </c>
      <c r="J56" s="196" t="str" cm="1">
        <f t="array" ref="J56">IF($AF56=0,"",INDEX(MASTER!$AE$24:$BB$252,$AF56,C$260))</f>
        <v>01/NHS/21</v>
      </c>
      <c r="K56" s="60" cm="1">
        <f t="array" ref="K56">IF($AF56=0,"",INDEX(MASTER!$AE$24:$BB$252,$AF56,D$260))</f>
        <v>0</v>
      </c>
      <c r="L56" s="60" cm="1">
        <f t="array" ref="L56">IF($AF56=0,"",INDEX(MASTER!$AE$24:$BB$252,$AF56,E$260))</f>
        <v>0</v>
      </c>
      <c r="M56" s="60" cm="1">
        <f t="array" ref="M56">IF($AF56=0,"",INDEX(MASTER!$AE$24:$BB$252,$AF56,F$260))</f>
        <v>1</v>
      </c>
      <c r="N56" s="60" cm="1">
        <f t="array" ref="N56">IF($AF56=0,"",INDEX(MASTER!$AE$24:$BB$252,$AF56,G$260))</f>
        <v>0</v>
      </c>
      <c r="O56" s="60" cm="1">
        <f t="array" ref="O56">IF($AF56=0,"",INDEX(MASTER!$AE$24:$BB$252,$AF56,H$260))</f>
        <v>0</v>
      </c>
      <c r="P56" s="60" cm="1">
        <f t="array" ref="P56">IF($AF56=0,"",INDEX(MASTER!$AE$24:$BB$252,$AF56,I$260))</f>
        <v>0</v>
      </c>
      <c r="Q56" s="60" cm="1">
        <f t="array" ref="Q56">IF($AF56=0,"",INDEX(MASTER!$AE$24:$BB$252,$AF56,J$260))</f>
        <v>0</v>
      </c>
      <c r="R56" s="60" cm="1">
        <f t="array" ref="R56">IF($AF56=0,"",INDEX(MASTER!$AE$24:$BB$252,$AF56,K$260))</f>
        <v>0</v>
      </c>
      <c r="S56" s="60" cm="1">
        <f t="array" ref="S56">IF($AF56=0,"",INDEX(MASTER!$AE$24:$BB$252,$AF56,L$260))</f>
        <v>0</v>
      </c>
      <c r="T56" s="60" cm="1">
        <f t="array" ref="T56">IF($AF56=0,"",INDEX(MASTER!$AE$24:$BB$252,$AF56,M$260))</f>
        <v>0</v>
      </c>
      <c r="U56" s="60" cm="1">
        <f t="array" ref="U56">IF($AF56=0,"",INDEX(MASTER!$AE$24:$BB$252,$AF56,N$260))</f>
        <v>0</v>
      </c>
      <c r="V56" s="60" cm="1">
        <f t="array" ref="V56">IF($AF56=0,"",INDEX(MASTER!$AE$24:$BB$252,$AF56,O$260))</f>
        <v>0</v>
      </c>
      <c r="W56" s="60" cm="1">
        <f t="array" ref="W56">IF($AF56=0,"",INDEX(MASTER!$AE$24:$BB$252,$AF56,P$260))</f>
        <v>0</v>
      </c>
      <c r="X56" s="60" cm="1">
        <f t="array" ref="X56">IF($AF56=0,"",INDEX(MASTER!$AE$24:$BB$252,$AF56,Q$260))</f>
        <v>0</v>
      </c>
      <c r="Y56" s="60" cm="1">
        <f t="array" ref="Y56">IF($AF56=0,"",INDEX(MASTER!$AE$24:$BB$252,$AF56,S$260))</f>
        <v>0</v>
      </c>
      <c r="Z56" s="60" cm="1">
        <f t="array" ref="Z56">IF($AF56=0,"",INDEX(MASTER!$AE$24:$BB$252,$AF56,T$260))</f>
        <v>0</v>
      </c>
      <c r="AA56" s="60" cm="1">
        <f t="array" ref="AA56">IF($AF56=0,"",INDEX(MASTER!$AE$24:$BB$252,$AF56,U$260))</f>
        <v>0</v>
      </c>
      <c r="AF56" s="3">
        <v>185</v>
      </c>
    </row>
    <row r="57" spans="3:32" ht="12.75" customHeight="1" x14ac:dyDescent="0.2">
      <c r="C57" s="20" cm="1">
        <f t="array" ref="C57">IF($AF57=0,"",INDEX(MASTER!$D$24:$AD$252,$AF57,C$260))</f>
        <v>352</v>
      </c>
      <c r="D57" s="20" t="str" cm="1">
        <f t="array" ref="D57">IF($AF57=0,"",INDEX(MASTER!$D$24:$AD$252,$AF57,D$260))</f>
        <v>A-37</v>
      </c>
      <c r="E57" s="20" t="str" cm="1">
        <f t="array" ref="E57">IF($AF57=0,"",INDEX(MASTER!$D$24:$AD$252,$AF57,E$260))</f>
        <v>RAMP A</v>
      </c>
      <c r="F57" s="126" cm="1">
        <f t="array" ref="F57">IF($AF57=0,"",INDEX(MASTER!$D$24:$AD$252,$AF57,F$260))</f>
        <v>2212</v>
      </c>
      <c r="G57" s="21" cm="1">
        <f t="array" ref="G57">IF($AF57=0,"",INDEX(MASTER!$D$24:$AD$252,$AF57,G$260))</f>
        <v>0</v>
      </c>
      <c r="H57" s="126" cm="1">
        <f t="array" ref="H57">IF($AF57=0,"",INDEX(MASTER!$D$24:$AD$252,$AF57,H$260))</f>
        <v>0</v>
      </c>
      <c r="I57" s="21" t="str" cm="1">
        <f t="array" ref="I57">IF($AF57=0,"",INDEX(MASTER!$D$24:$AD$252,$AF57,I$260))</f>
        <v>LT/RT</v>
      </c>
      <c r="J57" s="196" t="str" cm="1">
        <f t="array" ref="J57">IF($AF57=0,"",INDEX(MASTER!$AE$24:$BB$252,$AF57,C$260))</f>
        <v>01/NHS/21</v>
      </c>
      <c r="K57" s="60" cm="1">
        <f t="array" ref="K57">IF($AF57=0,"",INDEX(MASTER!$AE$24:$BB$252,$AF57,D$260))</f>
        <v>0</v>
      </c>
      <c r="L57" s="60" cm="1">
        <f t="array" ref="L57">IF($AF57=0,"",INDEX(MASTER!$AE$24:$BB$252,$AF57,E$260))</f>
        <v>0</v>
      </c>
      <c r="M57" s="60" cm="1">
        <f t="array" ref="M57">IF($AF57=0,"",INDEX(MASTER!$AE$24:$BB$252,$AF57,F$260))</f>
        <v>0</v>
      </c>
      <c r="N57" s="60" cm="1">
        <f t="array" ref="N57">IF($AF57=0,"",INDEX(MASTER!$AE$24:$BB$252,$AF57,G$260))</f>
        <v>0</v>
      </c>
      <c r="O57" s="60" cm="1">
        <f t="array" ref="O57">IF($AF57=0,"",INDEX(MASTER!$AE$24:$BB$252,$AF57,H$260))</f>
        <v>0</v>
      </c>
      <c r="P57" s="60" cm="1">
        <f t="array" ref="P57">IF($AF57=0,"",INDEX(MASTER!$AE$24:$BB$252,$AF57,I$260))</f>
        <v>0</v>
      </c>
      <c r="Q57" s="60" cm="1">
        <f t="array" ref="Q57">IF($AF57=0,"",INDEX(MASTER!$AE$24:$BB$252,$AF57,J$260))</f>
        <v>0</v>
      </c>
      <c r="R57" s="60" cm="1">
        <f t="array" ref="R57">IF($AF57=0,"",INDEX(MASTER!$AE$24:$BB$252,$AF57,K$260))</f>
        <v>0</v>
      </c>
      <c r="S57" s="60" cm="1">
        <f t="array" ref="S57">IF($AF57=0,"",INDEX(MASTER!$AE$24:$BB$252,$AF57,L$260))</f>
        <v>0</v>
      </c>
      <c r="T57" s="60" cm="1">
        <f t="array" ref="T57">IF($AF57=0,"",INDEX(MASTER!$AE$24:$BB$252,$AF57,M$260))</f>
        <v>0</v>
      </c>
      <c r="U57" s="60" cm="1">
        <f t="array" ref="U57">IF($AF57=0,"",INDEX(MASTER!$AE$24:$BB$252,$AF57,N$260))</f>
        <v>0</v>
      </c>
      <c r="V57" s="60" cm="1">
        <f t="array" ref="V57">IF($AF57=0,"",INDEX(MASTER!$AE$24:$BB$252,$AF57,O$260))</f>
        <v>0</v>
      </c>
      <c r="W57" s="60" cm="1">
        <f t="array" ref="W57">IF($AF57=0,"",INDEX(MASTER!$AE$24:$BB$252,$AF57,P$260))</f>
        <v>0</v>
      </c>
      <c r="X57" s="60" cm="1">
        <f t="array" ref="X57">IF($AF57=0,"",INDEX(MASTER!$AE$24:$BB$252,$AF57,Q$260))</f>
        <v>0</v>
      </c>
      <c r="Y57" s="60" cm="1">
        <f t="array" ref="Y57">IF($AF57=0,"",INDEX(MASTER!$AE$24:$BB$252,$AF57,S$260))</f>
        <v>0</v>
      </c>
      <c r="Z57" s="60" cm="1">
        <f t="array" ref="Z57">IF($AF57=0,"",INDEX(MASTER!$AE$24:$BB$252,$AF57,T$260))</f>
        <v>0</v>
      </c>
      <c r="AA57" s="60" cm="1">
        <f t="array" ref="AA57">IF($AF57=0,"",INDEX(MASTER!$AE$24:$BB$252,$AF57,U$260))</f>
        <v>0</v>
      </c>
      <c r="AF57" s="3">
        <v>186</v>
      </c>
    </row>
    <row r="58" spans="3:32" ht="12.75" customHeight="1" x14ac:dyDescent="0.2">
      <c r="C58" s="20" cm="1">
        <f t="array" ref="C58">IF($AF58=0,"",INDEX(MASTER!$D$24:$AD$252,$AF58,C$260))</f>
        <v>352</v>
      </c>
      <c r="D58" s="20" t="str" cm="1">
        <f t="array" ref="D58">IF($AF58=0,"",INDEX(MASTER!$D$24:$AD$252,$AF58,D$260))</f>
        <v>A-38</v>
      </c>
      <c r="E58" s="20" t="str" cm="1">
        <f t="array" ref="E58">IF($AF58=0,"",INDEX(MASTER!$D$24:$AD$252,$AF58,E$260))</f>
        <v>RAMP A</v>
      </c>
      <c r="F58" s="126" cm="1">
        <f t="array" ref="F58">IF($AF58=0,"",INDEX(MASTER!$D$24:$AD$252,$AF58,F$260))</f>
        <v>2334</v>
      </c>
      <c r="G58" s="21" cm="1">
        <f t="array" ref="G58">IF($AF58=0,"",INDEX(MASTER!$D$24:$AD$252,$AF58,G$260))</f>
        <v>0</v>
      </c>
      <c r="H58" s="126" cm="1">
        <f t="array" ref="H58">IF($AF58=0,"",INDEX(MASTER!$D$24:$AD$252,$AF58,H$260))</f>
        <v>0</v>
      </c>
      <c r="I58" s="21" t="str" cm="1">
        <f t="array" ref="I58">IF($AF58=0,"",INDEX(MASTER!$D$24:$AD$252,$AF58,I$260))</f>
        <v>LT/RT</v>
      </c>
      <c r="J58" s="196" t="str" cm="1">
        <f t="array" ref="J58">IF($AF58=0,"",INDEX(MASTER!$AE$24:$BB$252,$AF58,C$260))</f>
        <v>01/NHS/21</v>
      </c>
      <c r="K58" s="60" cm="1">
        <f t="array" ref="K58">IF($AF58=0,"",INDEX(MASTER!$AE$24:$BB$252,$AF58,D$260))</f>
        <v>0</v>
      </c>
      <c r="L58" s="60" cm="1">
        <f t="array" ref="L58">IF($AF58=0,"",INDEX(MASTER!$AE$24:$BB$252,$AF58,E$260))</f>
        <v>0</v>
      </c>
      <c r="M58" s="60" cm="1">
        <f t="array" ref="M58">IF($AF58=0,"",INDEX(MASTER!$AE$24:$BB$252,$AF58,F$260))</f>
        <v>0</v>
      </c>
      <c r="N58" s="60" cm="1">
        <f t="array" ref="N58">IF($AF58=0,"",INDEX(MASTER!$AE$24:$BB$252,$AF58,G$260))</f>
        <v>0</v>
      </c>
      <c r="O58" s="60" cm="1">
        <f t="array" ref="O58">IF($AF58=0,"",INDEX(MASTER!$AE$24:$BB$252,$AF58,H$260))</f>
        <v>0</v>
      </c>
      <c r="P58" s="60" cm="1">
        <f t="array" ref="P58">IF($AF58=0,"",INDEX(MASTER!$AE$24:$BB$252,$AF58,I$260))</f>
        <v>0</v>
      </c>
      <c r="Q58" s="60" cm="1">
        <f t="array" ref="Q58">IF($AF58=0,"",INDEX(MASTER!$AE$24:$BB$252,$AF58,J$260))</f>
        <v>0</v>
      </c>
      <c r="R58" s="60" cm="1">
        <f t="array" ref="R58">IF($AF58=0,"",INDEX(MASTER!$AE$24:$BB$252,$AF58,K$260))</f>
        <v>0</v>
      </c>
      <c r="S58" s="60" cm="1">
        <f t="array" ref="S58">IF($AF58=0,"",INDEX(MASTER!$AE$24:$BB$252,$AF58,L$260))</f>
        <v>0</v>
      </c>
      <c r="T58" s="60" cm="1">
        <f t="array" ref="T58">IF($AF58=0,"",INDEX(MASTER!$AE$24:$BB$252,$AF58,M$260))</f>
        <v>0</v>
      </c>
      <c r="U58" s="60" cm="1">
        <f t="array" ref="U58">IF($AF58=0,"",INDEX(MASTER!$AE$24:$BB$252,$AF58,N$260))</f>
        <v>0</v>
      </c>
      <c r="V58" s="60" cm="1">
        <f t="array" ref="V58">IF($AF58=0,"",INDEX(MASTER!$AE$24:$BB$252,$AF58,O$260))</f>
        <v>0</v>
      </c>
      <c r="W58" s="60" cm="1">
        <f t="array" ref="W58">IF($AF58=0,"",INDEX(MASTER!$AE$24:$BB$252,$AF58,P$260))</f>
        <v>0</v>
      </c>
      <c r="X58" s="60" cm="1">
        <f t="array" ref="X58">IF($AF58=0,"",INDEX(MASTER!$AE$24:$BB$252,$AF58,Q$260))</f>
        <v>0</v>
      </c>
      <c r="Y58" s="60" cm="1">
        <f t="array" ref="Y58">IF($AF58=0,"",INDEX(MASTER!$AE$24:$BB$252,$AF58,S$260))</f>
        <v>0</v>
      </c>
      <c r="Z58" s="60" cm="1">
        <f t="array" ref="Z58">IF($AF58=0,"",INDEX(MASTER!$AE$24:$BB$252,$AF58,T$260))</f>
        <v>0</v>
      </c>
      <c r="AA58" s="60" cm="1">
        <f t="array" ref="AA58">IF($AF58=0,"",INDEX(MASTER!$AE$24:$BB$252,$AF58,U$260))</f>
        <v>0</v>
      </c>
      <c r="AF58" s="3">
        <v>187</v>
      </c>
    </row>
    <row r="59" spans="3:32" ht="12.75" customHeight="1" x14ac:dyDescent="0.2">
      <c r="C59" s="20" cm="1">
        <f t="array" ref="C59">IF($AF59=0,"",INDEX(MASTER!$D$24:$AD$252,$AF59,C$260))</f>
        <v>352</v>
      </c>
      <c r="D59" s="20" t="str" cm="1">
        <f t="array" ref="D59">IF($AF59=0,"",INDEX(MASTER!$D$24:$AD$252,$AF59,D$260))</f>
        <v>A-39</v>
      </c>
      <c r="E59" s="20" t="str" cm="1">
        <f t="array" ref="E59">IF($AF59=0,"",INDEX(MASTER!$D$24:$AD$252,$AF59,E$260))</f>
        <v>RAMP A</v>
      </c>
      <c r="F59" s="126" cm="1">
        <f t="array" ref="F59">IF($AF59=0,"",INDEX(MASTER!$D$24:$AD$252,$AF59,F$260))</f>
        <v>2455</v>
      </c>
      <c r="G59" s="21" cm="1">
        <f t="array" ref="G59">IF($AF59=0,"",INDEX(MASTER!$D$24:$AD$252,$AF59,G$260))</f>
        <v>0</v>
      </c>
      <c r="H59" s="126" cm="1">
        <f t="array" ref="H59">IF($AF59=0,"",INDEX(MASTER!$D$24:$AD$252,$AF59,H$260))</f>
        <v>0</v>
      </c>
      <c r="I59" s="21" t="str" cm="1">
        <f t="array" ref="I59">IF($AF59=0,"",INDEX(MASTER!$D$24:$AD$252,$AF59,I$260))</f>
        <v>LT/RT</v>
      </c>
      <c r="J59" s="196" t="str" cm="1">
        <f t="array" ref="J59">IF($AF59=0,"",INDEX(MASTER!$AE$24:$BB$252,$AF59,C$260))</f>
        <v>01/NHS/21</v>
      </c>
      <c r="K59" s="60" cm="1">
        <f t="array" ref="K59">IF($AF59=0,"",INDEX(MASTER!$AE$24:$BB$252,$AF59,D$260))</f>
        <v>0</v>
      </c>
      <c r="L59" s="60" cm="1">
        <f t="array" ref="L59">IF($AF59=0,"",INDEX(MASTER!$AE$24:$BB$252,$AF59,E$260))</f>
        <v>0</v>
      </c>
      <c r="M59" s="60" cm="1">
        <f t="array" ref="M59">IF($AF59=0,"",INDEX(MASTER!$AE$24:$BB$252,$AF59,F$260))</f>
        <v>0</v>
      </c>
      <c r="N59" s="60" cm="1">
        <f t="array" ref="N59">IF($AF59=0,"",INDEX(MASTER!$AE$24:$BB$252,$AF59,G$260))</f>
        <v>0</v>
      </c>
      <c r="O59" s="60" cm="1">
        <f t="array" ref="O59">IF($AF59=0,"",INDEX(MASTER!$AE$24:$BB$252,$AF59,H$260))</f>
        <v>0</v>
      </c>
      <c r="P59" s="60" cm="1">
        <f t="array" ref="P59">IF($AF59=0,"",INDEX(MASTER!$AE$24:$BB$252,$AF59,I$260))</f>
        <v>0</v>
      </c>
      <c r="Q59" s="60" cm="1">
        <f t="array" ref="Q59">IF($AF59=0,"",INDEX(MASTER!$AE$24:$BB$252,$AF59,J$260))</f>
        <v>0</v>
      </c>
      <c r="R59" s="60" cm="1">
        <f t="array" ref="R59">IF($AF59=0,"",INDEX(MASTER!$AE$24:$BB$252,$AF59,K$260))</f>
        <v>0</v>
      </c>
      <c r="S59" s="60" cm="1">
        <f t="array" ref="S59">IF($AF59=0,"",INDEX(MASTER!$AE$24:$BB$252,$AF59,L$260))</f>
        <v>0</v>
      </c>
      <c r="T59" s="60" cm="1">
        <f t="array" ref="T59">IF($AF59=0,"",INDEX(MASTER!$AE$24:$BB$252,$AF59,M$260))</f>
        <v>0</v>
      </c>
      <c r="U59" s="60" cm="1">
        <f t="array" ref="U59">IF($AF59=0,"",INDEX(MASTER!$AE$24:$BB$252,$AF59,N$260))</f>
        <v>0</v>
      </c>
      <c r="V59" s="60" cm="1">
        <f t="array" ref="V59">IF($AF59=0,"",INDEX(MASTER!$AE$24:$BB$252,$AF59,O$260))</f>
        <v>0</v>
      </c>
      <c r="W59" s="60" cm="1">
        <f t="array" ref="W59">IF($AF59=0,"",INDEX(MASTER!$AE$24:$BB$252,$AF59,P$260))</f>
        <v>0</v>
      </c>
      <c r="X59" s="60" cm="1">
        <f t="array" ref="X59">IF($AF59=0,"",INDEX(MASTER!$AE$24:$BB$252,$AF59,Q$260))</f>
        <v>0</v>
      </c>
      <c r="Y59" s="60" cm="1">
        <f t="array" ref="Y59">IF($AF59=0,"",INDEX(MASTER!$AE$24:$BB$252,$AF59,S$260))</f>
        <v>0</v>
      </c>
      <c r="Z59" s="60" cm="1">
        <f t="array" ref="Z59">IF($AF59=0,"",INDEX(MASTER!$AE$24:$BB$252,$AF59,T$260))</f>
        <v>0</v>
      </c>
      <c r="AA59" s="60" cm="1">
        <f t="array" ref="AA59">IF($AF59=0,"",INDEX(MASTER!$AE$24:$BB$252,$AF59,U$260))</f>
        <v>0</v>
      </c>
      <c r="AF59" s="3">
        <v>188</v>
      </c>
    </row>
    <row r="60" spans="3:32" ht="12.75" customHeight="1" x14ac:dyDescent="0.2">
      <c r="C60" s="20" cm="1">
        <f t="array" ref="C60">IF($AF60=0,"",INDEX(MASTER!$D$24:$AD$252,$AF60,C$260))</f>
        <v>352</v>
      </c>
      <c r="D60" s="20" t="str" cm="1">
        <f t="array" ref="D60">IF($AF60=0,"",INDEX(MASTER!$D$24:$AD$252,$AF60,D$260))</f>
        <v>A-40</v>
      </c>
      <c r="E60" s="20" t="str" cm="1">
        <f t="array" ref="E60">IF($AF60=0,"",INDEX(MASTER!$D$24:$AD$252,$AF60,E$260))</f>
        <v>RAMP A</v>
      </c>
      <c r="F60" s="126" cm="1">
        <f t="array" ref="F60">IF($AF60=0,"",INDEX(MASTER!$D$24:$AD$252,$AF60,F$260))</f>
        <v>2577</v>
      </c>
      <c r="G60" s="21" cm="1">
        <f t="array" ref="G60">IF($AF60=0,"",INDEX(MASTER!$D$24:$AD$252,$AF60,G$260))</f>
        <v>0</v>
      </c>
      <c r="H60" s="126" cm="1">
        <f t="array" ref="H60">IF($AF60=0,"",INDEX(MASTER!$D$24:$AD$252,$AF60,H$260))</f>
        <v>0</v>
      </c>
      <c r="I60" s="21" t="str" cm="1">
        <f t="array" ref="I60">IF($AF60=0,"",INDEX(MASTER!$D$24:$AD$252,$AF60,I$260))</f>
        <v>LT/RT</v>
      </c>
      <c r="J60" s="196" t="str" cm="1">
        <f t="array" ref="J60">IF($AF60=0,"",INDEX(MASTER!$AE$24:$BB$252,$AF60,C$260))</f>
        <v>01/NHS/21</v>
      </c>
      <c r="K60" s="60" cm="1">
        <f t="array" ref="K60">IF($AF60=0,"",INDEX(MASTER!$AE$24:$BB$252,$AF60,D$260))</f>
        <v>0</v>
      </c>
      <c r="L60" s="60" cm="1">
        <f t="array" ref="L60">IF($AF60=0,"",INDEX(MASTER!$AE$24:$BB$252,$AF60,E$260))</f>
        <v>0</v>
      </c>
      <c r="M60" s="60" cm="1">
        <f t="array" ref="M60">IF($AF60=0,"",INDEX(MASTER!$AE$24:$BB$252,$AF60,F$260))</f>
        <v>0</v>
      </c>
      <c r="N60" s="60" cm="1">
        <f t="array" ref="N60">IF($AF60=0,"",INDEX(MASTER!$AE$24:$BB$252,$AF60,G$260))</f>
        <v>0</v>
      </c>
      <c r="O60" s="60" cm="1">
        <f t="array" ref="O60">IF($AF60=0,"",INDEX(MASTER!$AE$24:$BB$252,$AF60,H$260))</f>
        <v>0</v>
      </c>
      <c r="P60" s="60" cm="1">
        <f t="array" ref="P60">IF($AF60=0,"",INDEX(MASTER!$AE$24:$BB$252,$AF60,I$260))</f>
        <v>0</v>
      </c>
      <c r="Q60" s="60" cm="1">
        <f t="array" ref="Q60">IF($AF60=0,"",INDEX(MASTER!$AE$24:$BB$252,$AF60,J$260))</f>
        <v>0</v>
      </c>
      <c r="R60" s="60" cm="1">
        <f t="array" ref="R60">IF($AF60=0,"",INDEX(MASTER!$AE$24:$BB$252,$AF60,K$260))</f>
        <v>0</v>
      </c>
      <c r="S60" s="60" cm="1">
        <f t="array" ref="S60">IF($AF60=0,"",INDEX(MASTER!$AE$24:$BB$252,$AF60,L$260))</f>
        <v>0</v>
      </c>
      <c r="T60" s="60" cm="1">
        <f t="array" ref="T60">IF($AF60=0,"",INDEX(MASTER!$AE$24:$BB$252,$AF60,M$260))</f>
        <v>0</v>
      </c>
      <c r="U60" s="60" cm="1">
        <f t="array" ref="U60">IF($AF60=0,"",INDEX(MASTER!$AE$24:$BB$252,$AF60,N$260))</f>
        <v>0</v>
      </c>
      <c r="V60" s="60" cm="1">
        <f t="array" ref="V60">IF($AF60=0,"",INDEX(MASTER!$AE$24:$BB$252,$AF60,O$260))</f>
        <v>0</v>
      </c>
      <c r="W60" s="60" cm="1">
        <f t="array" ref="W60">IF($AF60=0,"",INDEX(MASTER!$AE$24:$BB$252,$AF60,P$260))</f>
        <v>0</v>
      </c>
      <c r="X60" s="60" cm="1">
        <f t="array" ref="X60">IF($AF60=0,"",INDEX(MASTER!$AE$24:$BB$252,$AF60,Q$260))</f>
        <v>0</v>
      </c>
      <c r="Y60" s="60" cm="1">
        <f t="array" ref="Y60">IF($AF60=0,"",INDEX(MASTER!$AE$24:$BB$252,$AF60,S$260))</f>
        <v>0</v>
      </c>
      <c r="Z60" s="60" cm="1">
        <f t="array" ref="Z60">IF($AF60=0,"",INDEX(MASTER!$AE$24:$BB$252,$AF60,T$260))</f>
        <v>0</v>
      </c>
      <c r="AA60" s="60" cm="1">
        <f t="array" ref="AA60">IF($AF60=0,"",INDEX(MASTER!$AE$24:$BB$252,$AF60,U$260))</f>
        <v>0</v>
      </c>
      <c r="AF60" s="3">
        <v>189</v>
      </c>
    </row>
    <row r="61" spans="3:32" ht="12.75" customHeight="1" x14ac:dyDescent="0.2">
      <c r="C61" s="20" cm="1">
        <f t="array" ref="C61">IF($AF61=0,"",INDEX(MASTER!$D$24:$AD$252,$AF61,C$260))</f>
        <v>352</v>
      </c>
      <c r="D61" s="20" t="str" cm="1">
        <f t="array" ref="D61">IF($AF61=0,"",INDEX(MASTER!$D$24:$AD$252,$AF61,D$260))</f>
        <v>A-41</v>
      </c>
      <c r="E61" s="20" t="str" cm="1">
        <f t="array" ref="E61">IF($AF61=0,"",INDEX(MASTER!$D$24:$AD$252,$AF61,E$260))</f>
        <v>RAMP A</v>
      </c>
      <c r="F61" s="126" cm="1">
        <f t="array" ref="F61">IF($AF61=0,"",INDEX(MASTER!$D$24:$AD$252,$AF61,F$260))</f>
        <v>2730</v>
      </c>
      <c r="G61" s="21" cm="1">
        <f t="array" ref="G61">IF($AF61=0,"",INDEX(MASTER!$D$24:$AD$252,$AF61,G$260))</f>
        <v>0</v>
      </c>
      <c r="H61" s="126" cm="1">
        <f t="array" ref="H61">IF($AF61=0,"",INDEX(MASTER!$D$24:$AD$252,$AF61,H$260))</f>
        <v>0</v>
      </c>
      <c r="I61" s="21" t="str" cm="1">
        <f t="array" ref="I61">IF($AF61=0,"",INDEX(MASTER!$D$24:$AD$252,$AF61,I$260))</f>
        <v>LT/RT</v>
      </c>
      <c r="J61" s="196" t="str" cm="1">
        <f t="array" ref="J61">IF($AF61=0,"",INDEX(MASTER!$AE$24:$BB$252,$AF61,C$260))</f>
        <v>01/NHS/21</v>
      </c>
      <c r="K61" s="60" cm="1">
        <f t="array" ref="K61">IF($AF61=0,"",INDEX(MASTER!$AE$24:$BB$252,$AF61,D$260))</f>
        <v>0</v>
      </c>
      <c r="L61" s="60" cm="1">
        <f t="array" ref="L61">IF($AF61=0,"",INDEX(MASTER!$AE$24:$BB$252,$AF61,E$260))</f>
        <v>0</v>
      </c>
      <c r="M61" s="60" cm="1">
        <f t="array" ref="M61">IF($AF61=0,"",INDEX(MASTER!$AE$24:$BB$252,$AF61,F$260))</f>
        <v>0</v>
      </c>
      <c r="N61" s="60" cm="1">
        <f t="array" ref="N61">IF($AF61=0,"",INDEX(MASTER!$AE$24:$BB$252,$AF61,G$260))</f>
        <v>0</v>
      </c>
      <c r="O61" s="60" cm="1">
        <f t="array" ref="O61">IF($AF61=0,"",INDEX(MASTER!$AE$24:$BB$252,$AF61,H$260))</f>
        <v>0</v>
      </c>
      <c r="P61" s="60" cm="1">
        <f t="array" ref="P61">IF($AF61=0,"",INDEX(MASTER!$AE$24:$BB$252,$AF61,I$260))</f>
        <v>0</v>
      </c>
      <c r="Q61" s="60" cm="1">
        <f t="array" ref="Q61">IF($AF61=0,"",INDEX(MASTER!$AE$24:$BB$252,$AF61,J$260))</f>
        <v>0</v>
      </c>
      <c r="R61" s="60" cm="1">
        <f t="array" ref="R61">IF($AF61=0,"",INDEX(MASTER!$AE$24:$BB$252,$AF61,K$260))</f>
        <v>0</v>
      </c>
      <c r="S61" s="60" cm="1">
        <f t="array" ref="S61">IF($AF61=0,"",INDEX(MASTER!$AE$24:$BB$252,$AF61,L$260))</f>
        <v>0</v>
      </c>
      <c r="T61" s="60" cm="1">
        <f t="array" ref="T61">IF($AF61=0,"",INDEX(MASTER!$AE$24:$BB$252,$AF61,M$260))</f>
        <v>0</v>
      </c>
      <c r="U61" s="60" cm="1">
        <f t="array" ref="U61">IF($AF61=0,"",INDEX(MASTER!$AE$24:$BB$252,$AF61,N$260))</f>
        <v>0</v>
      </c>
      <c r="V61" s="60" cm="1">
        <f t="array" ref="V61">IF($AF61=0,"",INDEX(MASTER!$AE$24:$BB$252,$AF61,O$260))</f>
        <v>0</v>
      </c>
      <c r="W61" s="60" cm="1">
        <f t="array" ref="W61">IF($AF61=0,"",INDEX(MASTER!$AE$24:$BB$252,$AF61,P$260))</f>
        <v>0</v>
      </c>
      <c r="X61" s="60" cm="1">
        <f t="array" ref="X61">IF($AF61=0,"",INDEX(MASTER!$AE$24:$BB$252,$AF61,Q$260))</f>
        <v>0</v>
      </c>
      <c r="Y61" s="60" cm="1">
        <f t="array" ref="Y61">IF($AF61=0,"",INDEX(MASTER!$AE$24:$BB$252,$AF61,S$260))</f>
        <v>0</v>
      </c>
      <c r="Z61" s="60" cm="1">
        <f t="array" ref="Z61">IF($AF61=0,"",INDEX(MASTER!$AE$24:$BB$252,$AF61,T$260))</f>
        <v>0</v>
      </c>
      <c r="AA61" s="60" cm="1">
        <f t="array" ref="AA61">IF($AF61=0,"",INDEX(MASTER!$AE$24:$BB$252,$AF61,U$260))</f>
        <v>0</v>
      </c>
      <c r="AF61" s="3">
        <v>190</v>
      </c>
    </row>
    <row r="62" spans="3:32" ht="12.75" customHeight="1" x14ac:dyDescent="0.2">
      <c r="C62" s="20" cm="1">
        <f t="array" ref="C62">IF($AF62=0,"",INDEX(MASTER!$D$24:$AD$252,$AF62,C$260))</f>
        <v>352</v>
      </c>
      <c r="D62" s="20" t="str" cm="1">
        <f t="array" ref="D62">IF($AF62=0,"",INDEX(MASTER!$D$24:$AD$252,$AF62,D$260))</f>
        <v>A-42</v>
      </c>
      <c r="E62" s="20" t="str" cm="1">
        <f t="array" ref="E62">IF($AF62=0,"",INDEX(MASTER!$D$24:$AD$252,$AF62,E$260))</f>
        <v>RAMP A</v>
      </c>
      <c r="F62" s="126" cm="1">
        <f t="array" ref="F62">IF($AF62=0,"",INDEX(MASTER!$D$24:$AD$252,$AF62,F$260))</f>
        <v>2865</v>
      </c>
      <c r="G62" s="21" cm="1">
        <f t="array" ref="G62">IF($AF62=0,"",INDEX(MASTER!$D$24:$AD$252,$AF62,G$260))</f>
        <v>0</v>
      </c>
      <c r="H62" s="126" cm="1">
        <f t="array" ref="H62">IF($AF62=0,"",INDEX(MASTER!$D$24:$AD$252,$AF62,H$260))</f>
        <v>0</v>
      </c>
      <c r="I62" s="21" t="str" cm="1">
        <f t="array" ref="I62">IF($AF62=0,"",INDEX(MASTER!$D$24:$AD$252,$AF62,I$260))</f>
        <v>LT/RT</v>
      </c>
      <c r="J62" s="196" t="str" cm="1">
        <f t="array" ref="J62">IF($AF62=0,"",INDEX(MASTER!$AE$24:$BB$252,$AF62,C$260))</f>
        <v>01/NHS/21</v>
      </c>
      <c r="K62" s="60" cm="1">
        <f t="array" ref="K62">IF($AF62=0,"",INDEX(MASTER!$AE$24:$BB$252,$AF62,D$260))</f>
        <v>0</v>
      </c>
      <c r="L62" s="60" cm="1">
        <f t="array" ref="L62">IF($AF62=0,"",INDEX(MASTER!$AE$24:$BB$252,$AF62,E$260))</f>
        <v>0</v>
      </c>
      <c r="M62" s="60" cm="1">
        <f t="array" ref="M62">IF($AF62=0,"",INDEX(MASTER!$AE$24:$BB$252,$AF62,F$260))</f>
        <v>0</v>
      </c>
      <c r="N62" s="60" cm="1">
        <f t="array" ref="N62">IF($AF62=0,"",INDEX(MASTER!$AE$24:$BB$252,$AF62,G$260))</f>
        <v>0</v>
      </c>
      <c r="O62" s="60" cm="1">
        <f t="array" ref="O62">IF($AF62=0,"",INDEX(MASTER!$AE$24:$BB$252,$AF62,H$260))</f>
        <v>0</v>
      </c>
      <c r="P62" s="60" cm="1">
        <f t="array" ref="P62">IF($AF62=0,"",INDEX(MASTER!$AE$24:$BB$252,$AF62,I$260))</f>
        <v>0</v>
      </c>
      <c r="Q62" s="60" cm="1">
        <f t="array" ref="Q62">IF($AF62=0,"",INDEX(MASTER!$AE$24:$BB$252,$AF62,J$260))</f>
        <v>0</v>
      </c>
      <c r="R62" s="60" cm="1">
        <f t="array" ref="R62">IF($AF62=0,"",INDEX(MASTER!$AE$24:$BB$252,$AF62,K$260))</f>
        <v>0</v>
      </c>
      <c r="S62" s="60" cm="1">
        <f t="array" ref="S62">IF($AF62=0,"",INDEX(MASTER!$AE$24:$BB$252,$AF62,L$260))</f>
        <v>0</v>
      </c>
      <c r="T62" s="60" cm="1">
        <f t="array" ref="T62">IF($AF62=0,"",INDEX(MASTER!$AE$24:$BB$252,$AF62,M$260))</f>
        <v>0</v>
      </c>
      <c r="U62" s="60" cm="1">
        <f t="array" ref="U62">IF($AF62=0,"",INDEX(MASTER!$AE$24:$BB$252,$AF62,N$260))</f>
        <v>0</v>
      </c>
      <c r="V62" s="60" cm="1">
        <f t="array" ref="V62">IF($AF62=0,"",INDEX(MASTER!$AE$24:$BB$252,$AF62,O$260))</f>
        <v>0</v>
      </c>
      <c r="W62" s="60" cm="1">
        <f t="array" ref="W62">IF($AF62=0,"",INDEX(MASTER!$AE$24:$BB$252,$AF62,P$260))</f>
        <v>0</v>
      </c>
      <c r="X62" s="60" cm="1">
        <f t="array" ref="X62">IF($AF62=0,"",INDEX(MASTER!$AE$24:$BB$252,$AF62,Q$260))</f>
        <v>0</v>
      </c>
      <c r="Y62" s="60" cm="1">
        <f t="array" ref="Y62">IF($AF62=0,"",INDEX(MASTER!$AE$24:$BB$252,$AF62,S$260))</f>
        <v>0</v>
      </c>
      <c r="Z62" s="60" cm="1">
        <f t="array" ref="Z62">IF($AF62=0,"",INDEX(MASTER!$AE$24:$BB$252,$AF62,T$260))</f>
        <v>0</v>
      </c>
      <c r="AA62" s="60" cm="1">
        <f t="array" ref="AA62">IF($AF62=0,"",INDEX(MASTER!$AE$24:$BB$252,$AF62,U$260))</f>
        <v>0</v>
      </c>
      <c r="AF62" s="3">
        <v>191</v>
      </c>
    </row>
    <row r="63" spans="3:32" ht="12.75" customHeight="1" x14ac:dyDescent="0.2">
      <c r="C63" s="20" cm="1">
        <f t="array" ref="C63">IF($AF63=0,"",INDEX(MASTER!$D$24:$AD$252,$AF63,C$260))</f>
        <v>345</v>
      </c>
      <c r="D63" s="20" t="str" cm="1">
        <f t="array" ref="D63">IF($AF63=0,"",INDEX(MASTER!$D$24:$AD$252,$AF63,D$260))</f>
        <v>CH-34</v>
      </c>
      <c r="E63" s="20" t="str" cm="1">
        <f t="array" ref="E63">IF($AF63=0,"",INDEX(MASTER!$D$24:$AD$252,$AF63,E$260))</f>
        <v>RAMP C</v>
      </c>
      <c r="F63" s="126" cm="1">
        <f t="array" ref="F63">IF($AF63=0,"",INDEX(MASTER!$D$24:$AD$252,$AF63,F$260))</f>
        <v>1084</v>
      </c>
      <c r="G63" s="21" t="str" cm="1">
        <f t="array" ref="G63">IF($AF63=0,"",INDEX(MASTER!$D$24:$AD$252,$AF63,G$260))</f>
        <v>TO</v>
      </c>
      <c r="H63" s="126" cm="1">
        <f t="array" ref="H63">IF($AF63=0,"",INDEX(MASTER!$D$24:$AD$252,$AF63,H$260))</f>
        <v>1591</v>
      </c>
      <c r="I63" s="21" t="str" cm="1">
        <f t="array" ref="I63">IF($AF63=0,"",INDEX(MASTER!$D$24:$AD$252,$AF63,I$260))</f>
        <v>LT</v>
      </c>
      <c r="J63" s="196" t="str" cm="1">
        <f t="array" ref="J63">IF($AF63=0,"",INDEX(MASTER!$AE$24:$BB$252,$AF63,C$260))</f>
        <v>01/NHS/21</v>
      </c>
      <c r="K63" s="60" cm="1">
        <f t="array" ref="K63">IF($AF63=0,"",INDEX(MASTER!$AE$24:$BB$252,$AF63,D$260))</f>
        <v>0</v>
      </c>
      <c r="L63" s="60" cm="1">
        <f t="array" ref="L63">IF($AF63=0,"",INDEX(MASTER!$AE$24:$BB$252,$AF63,E$260))</f>
        <v>0</v>
      </c>
      <c r="M63" s="60" cm="1">
        <f t="array" ref="M63">IF($AF63=0,"",INDEX(MASTER!$AE$24:$BB$252,$AF63,F$260))</f>
        <v>0</v>
      </c>
      <c r="N63" s="60" cm="1">
        <f t="array" ref="N63">IF($AF63=0,"",INDEX(MASTER!$AE$24:$BB$252,$AF63,G$260))</f>
        <v>0</v>
      </c>
      <c r="O63" s="60" cm="1">
        <f t="array" ref="O63">IF($AF63=0,"",INDEX(MASTER!$AE$24:$BB$252,$AF63,H$260))</f>
        <v>0</v>
      </c>
      <c r="P63" s="60" cm="1">
        <f t="array" ref="P63">IF($AF63=0,"",INDEX(MASTER!$AE$24:$BB$252,$AF63,I$260))</f>
        <v>0</v>
      </c>
      <c r="Q63" s="60" cm="1">
        <f t="array" ref="Q63">IF($AF63=0,"",INDEX(MASTER!$AE$24:$BB$252,$AF63,J$260))</f>
        <v>0</v>
      </c>
      <c r="R63" s="60" cm="1">
        <f t="array" ref="R63">IF($AF63=0,"",INDEX(MASTER!$AE$24:$BB$252,$AF63,K$260))</f>
        <v>507</v>
      </c>
      <c r="S63" s="60" cm="1">
        <f t="array" ref="S63">IF($AF63=0,"",INDEX(MASTER!$AE$24:$BB$252,$AF63,L$260))</f>
        <v>0</v>
      </c>
      <c r="T63" s="60" cm="1">
        <f t="array" ref="T63">IF($AF63=0,"",INDEX(MASTER!$AE$24:$BB$252,$AF63,M$260))</f>
        <v>0</v>
      </c>
      <c r="U63" s="60" cm="1">
        <f t="array" ref="U63">IF($AF63=0,"",INDEX(MASTER!$AE$24:$BB$252,$AF63,N$260))</f>
        <v>0</v>
      </c>
      <c r="V63" s="60" cm="1">
        <f t="array" ref="V63">IF($AF63=0,"",INDEX(MASTER!$AE$24:$BB$252,$AF63,O$260))</f>
        <v>0</v>
      </c>
      <c r="W63" s="60" cm="1">
        <f t="array" ref="W63">IF($AF63=0,"",INDEX(MASTER!$AE$24:$BB$252,$AF63,P$260))</f>
        <v>507</v>
      </c>
      <c r="X63" s="60" cm="1">
        <f t="array" ref="X63">IF($AF63=0,"",INDEX(MASTER!$AE$24:$BB$252,$AF63,Q$260))</f>
        <v>0</v>
      </c>
      <c r="Y63" s="60" cm="1">
        <f t="array" ref="Y63">IF($AF63=0,"",INDEX(MASTER!$AE$24:$BB$252,$AF63,S$260))</f>
        <v>0</v>
      </c>
      <c r="Z63" s="60" cm="1">
        <f t="array" ref="Z63">IF($AF63=0,"",INDEX(MASTER!$AE$24:$BB$252,$AF63,T$260))</f>
        <v>0</v>
      </c>
      <c r="AA63" s="60" cm="1">
        <f t="array" ref="AA63">IF($AF63=0,"",INDEX(MASTER!$AE$24:$BB$252,$AF63,U$260))</f>
        <v>0</v>
      </c>
      <c r="AF63" s="3">
        <v>192</v>
      </c>
    </row>
    <row r="64" spans="3:32" ht="12.75" customHeight="1" x14ac:dyDescent="0.2">
      <c r="C64" s="20" cm="1">
        <f t="array" ref="C64">IF($AF64=0,"",INDEX(MASTER!$D$24:$AD$252,$AF64,C$260))</f>
        <v>345</v>
      </c>
      <c r="D64" s="20" t="str" cm="1">
        <f t="array" ref="D64">IF($AF64=0,"",INDEX(MASTER!$D$24:$AD$252,$AF64,D$260))</f>
        <v>CH-35</v>
      </c>
      <c r="E64" s="20" t="str" cm="1">
        <f t="array" ref="E64">IF($AF64=0,"",INDEX(MASTER!$D$24:$AD$252,$AF64,E$260))</f>
        <v>RAMP C</v>
      </c>
      <c r="F64" s="126" cm="1">
        <f t="array" ref="F64">IF($AF64=0,"",INDEX(MASTER!$D$24:$AD$252,$AF64,F$260))</f>
        <v>1084</v>
      </c>
      <c r="G64" s="21" t="str" cm="1">
        <f t="array" ref="G64">IF($AF64=0,"",INDEX(MASTER!$D$24:$AD$252,$AF64,G$260))</f>
        <v>TO</v>
      </c>
      <c r="H64" s="126" cm="1">
        <f t="array" ref="H64">IF($AF64=0,"",INDEX(MASTER!$D$24:$AD$252,$AF64,H$260))</f>
        <v>1353</v>
      </c>
      <c r="I64" s="21" t="str" cm="1">
        <f t="array" ref="I64">IF($AF64=0,"",INDEX(MASTER!$D$24:$AD$252,$AF64,I$260))</f>
        <v>LT</v>
      </c>
      <c r="J64" s="196" t="str" cm="1">
        <f t="array" ref="J64">IF($AF64=0,"",INDEX(MASTER!$AE$24:$BB$252,$AF64,C$260))</f>
        <v>01/NHS/21</v>
      </c>
      <c r="K64" s="60" cm="1">
        <f t="array" ref="K64">IF($AF64=0,"",INDEX(MASTER!$AE$24:$BB$252,$AF64,D$260))</f>
        <v>0</v>
      </c>
      <c r="L64" s="60" cm="1">
        <f t="array" ref="L64">IF($AF64=0,"",INDEX(MASTER!$AE$24:$BB$252,$AF64,E$260))</f>
        <v>0</v>
      </c>
      <c r="M64" s="60" cm="1">
        <f t="array" ref="M64">IF($AF64=0,"",INDEX(MASTER!$AE$24:$BB$252,$AF64,F$260))</f>
        <v>0</v>
      </c>
      <c r="N64" s="60" cm="1">
        <f t="array" ref="N64">IF($AF64=0,"",INDEX(MASTER!$AE$24:$BB$252,$AF64,G$260))</f>
        <v>0</v>
      </c>
      <c r="O64" s="60" cm="1">
        <f t="array" ref="O64">IF($AF64=0,"",INDEX(MASTER!$AE$24:$BB$252,$AF64,H$260))</f>
        <v>0</v>
      </c>
      <c r="P64" s="60" cm="1">
        <f t="array" ref="P64">IF($AF64=0,"",INDEX(MASTER!$AE$24:$BB$252,$AF64,I$260))</f>
        <v>0</v>
      </c>
      <c r="Q64" s="60" cm="1">
        <f t="array" ref="Q64">IF($AF64=0,"",INDEX(MASTER!$AE$24:$BB$252,$AF64,J$260))</f>
        <v>0</v>
      </c>
      <c r="R64" s="60" cm="1">
        <f t="array" ref="R64">IF($AF64=0,"",INDEX(MASTER!$AE$24:$BB$252,$AF64,K$260))</f>
        <v>269</v>
      </c>
      <c r="S64" s="60" cm="1">
        <f t="array" ref="S64">IF($AF64=0,"",INDEX(MASTER!$AE$24:$BB$252,$AF64,L$260))</f>
        <v>0</v>
      </c>
      <c r="T64" s="60" cm="1">
        <f t="array" ref="T64">IF($AF64=0,"",INDEX(MASTER!$AE$24:$BB$252,$AF64,M$260))</f>
        <v>0</v>
      </c>
      <c r="U64" s="60" cm="1">
        <f t="array" ref="U64">IF($AF64=0,"",INDEX(MASTER!$AE$24:$BB$252,$AF64,N$260))</f>
        <v>0</v>
      </c>
      <c r="V64" s="60" cm="1">
        <f t="array" ref="V64">IF($AF64=0,"",INDEX(MASTER!$AE$24:$BB$252,$AF64,O$260))</f>
        <v>0</v>
      </c>
      <c r="W64" s="60" cm="1">
        <f t="array" ref="W64">IF($AF64=0,"",INDEX(MASTER!$AE$24:$BB$252,$AF64,P$260))</f>
        <v>269</v>
      </c>
      <c r="X64" s="60" cm="1">
        <f t="array" ref="X64">IF($AF64=0,"",INDEX(MASTER!$AE$24:$BB$252,$AF64,Q$260))</f>
        <v>0</v>
      </c>
      <c r="Y64" s="60" cm="1">
        <f t="array" ref="Y64">IF($AF64=0,"",INDEX(MASTER!$AE$24:$BB$252,$AF64,S$260))</f>
        <v>0</v>
      </c>
      <c r="Z64" s="60" cm="1">
        <f t="array" ref="Z64">IF($AF64=0,"",INDEX(MASTER!$AE$24:$BB$252,$AF64,T$260))</f>
        <v>0</v>
      </c>
      <c r="AA64" s="60" cm="1">
        <f t="array" ref="AA64">IF($AF64=0,"",INDEX(MASTER!$AE$24:$BB$252,$AF64,U$260))</f>
        <v>0</v>
      </c>
      <c r="AF64" s="3">
        <v>193</v>
      </c>
    </row>
    <row r="65" spans="3:32" ht="12.75" customHeight="1" x14ac:dyDescent="0.2">
      <c r="C65" s="20" cm="1">
        <f t="array" ref="C65">IF($AF65=0,"",INDEX(MASTER!$D$24:$AD$252,$AF65,C$260))</f>
        <v>353</v>
      </c>
      <c r="D65" s="20" t="str" cm="1">
        <f t="array" ref="D65">IF($AF65=0,"",INDEX(MASTER!$D$24:$AD$252,$AF65,D$260))</f>
        <v>DW-16</v>
      </c>
      <c r="E65" s="20" t="str" cm="1">
        <f t="array" ref="E65">IF($AF65=0,"",INDEX(MASTER!$D$24:$AD$252,$AF65,E$260))</f>
        <v>RAMP D</v>
      </c>
      <c r="F65" s="126" cm="1">
        <f t="array" ref="F65">IF($AF65=0,"",INDEX(MASTER!$D$24:$AD$252,$AF65,F$260))</f>
        <v>1159</v>
      </c>
      <c r="G65" s="21" t="str" cm="1">
        <f t="array" ref="G65">IF($AF65=0,"",INDEX(MASTER!$D$24:$AD$252,$AF65,G$260))</f>
        <v>TO</v>
      </c>
      <c r="H65" s="126" cm="1">
        <f t="array" ref="H65">IF($AF65=0,"",INDEX(MASTER!$D$24:$AD$252,$AF65,H$260))</f>
        <v>1287</v>
      </c>
      <c r="I65" s="21" t="str" cm="1">
        <f t="array" ref="I65">IF($AF65=0,"",INDEX(MASTER!$D$24:$AD$252,$AF65,I$260))</f>
        <v>RT</v>
      </c>
      <c r="J65" s="196" t="str" cm="1">
        <f t="array" ref="J65">IF($AF65=0,"",INDEX(MASTER!$AE$24:$BB$252,$AF65,C$260))</f>
        <v>01/NHS/21</v>
      </c>
      <c r="K65" s="60" cm="1">
        <f t="array" ref="K65">IF($AF65=0,"",INDEX(MASTER!$AE$24:$BB$252,$AF65,D$260))</f>
        <v>0</v>
      </c>
      <c r="L65" s="60" cm="1">
        <f t="array" ref="L65">IF($AF65=0,"",INDEX(MASTER!$AE$24:$BB$252,$AF65,E$260))</f>
        <v>0</v>
      </c>
      <c r="M65" s="60" cm="1">
        <f t="array" ref="M65">IF($AF65=0,"",INDEX(MASTER!$AE$24:$BB$252,$AF65,F$260))</f>
        <v>0</v>
      </c>
      <c r="N65" s="60" cm="1">
        <f t="array" ref="N65">IF($AF65=0,"",INDEX(MASTER!$AE$24:$BB$252,$AF65,G$260))</f>
        <v>128</v>
      </c>
      <c r="O65" s="60" cm="1">
        <f t="array" ref="O65">IF($AF65=0,"",INDEX(MASTER!$AE$24:$BB$252,$AF65,H$260))</f>
        <v>0</v>
      </c>
      <c r="P65" s="60" cm="1">
        <f t="array" ref="P65">IF($AF65=0,"",INDEX(MASTER!$AE$24:$BB$252,$AF65,I$260))</f>
        <v>0</v>
      </c>
      <c r="Q65" s="60" cm="1">
        <f t="array" ref="Q65">IF($AF65=0,"",INDEX(MASTER!$AE$24:$BB$252,$AF65,J$260))</f>
        <v>0</v>
      </c>
      <c r="R65" s="60" cm="1">
        <f t="array" ref="R65">IF($AF65=0,"",INDEX(MASTER!$AE$24:$BB$252,$AF65,K$260))</f>
        <v>0</v>
      </c>
      <c r="S65" s="60" cm="1">
        <f t="array" ref="S65">IF($AF65=0,"",INDEX(MASTER!$AE$24:$BB$252,$AF65,L$260))</f>
        <v>0</v>
      </c>
      <c r="T65" s="60" cm="1">
        <f t="array" ref="T65">IF($AF65=0,"",INDEX(MASTER!$AE$24:$BB$252,$AF65,M$260))</f>
        <v>0</v>
      </c>
      <c r="U65" s="60" cm="1">
        <f t="array" ref="U65">IF($AF65=0,"",INDEX(MASTER!$AE$24:$BB$252,$AF65,N$260))</f>
        <v>0</v>
      </c>
      <c r="V65" s="60" cm="1">
        <f t="array" ref="V65">IF($AF65=0,"",INDEX(MASTER!$AE$24:$BB$252,$AF65,O$260))</f>
        <v>0.02</v>
      </c>
      <c r="W65" s="60" cm="1">
        <f t="array" ref="W65">IF($AF65=0,"",INDEX(MASTER!$AE$24:$BB$252,$AF65,P$260))</f>
        <v>0</v>
      </c>
      <c r="X65" s="60" cm="1">
        <f t="array" ref="X65">IF($AF65=0,"",INDEX(MASTER!$AE$24:$BB$252,$AF65,Q$260))</f>
        <v>0</v>
      </c>
      <c r="Y65" s="60" cm="1">
        <f t="array" ref="Y65">IF($AF65=0,"",INDEX(MASTER!$AE$24:$BB$252,$AF65,S$260))</f>
        <v>0</v>
      </c>
      <c r="Z65" s="60" cm="1">
        <f t="array" ref="Z65">IF($AF65=0,"",INDEX(MASTER!$AE$24:$BB$252,$AF65,T$260))</f>
        <v>0</v>
      </c>
      <c r="AA65" s="60" cm="1">
        <f t="array" ref="AA65">IF($AF65=0,"",INDEX(MASTER!$AE$24:$BB$252,$AF65,U$260))</f>
        <v>0</v>
      </c>
      <c r="AF65" s="3">
        <v>194</v>
      </c>
    </row>
    <row r="66" spans="3:32" ht="12.75" customHeight="1" x14ac:dyDescent="0.2">
      <c r="C66" s="20" cm="1">
        <f t="array" ref="C66">IF($AF66=0,"",INDEX(MASTER!$D$24:$AD$252,$AF66,C$260))</f>
        <v>353</v>
      </c>
      <c r="D66" s="20" t="str" cm="1">
        <f t="array" ref="D66">IF($AF66=0,"",INDEX(MASTER!$D$24:$AD$252,$AF66,D$260))</f>
        <v>DW-17</v>
      </c>
      <c r="E66" s="20" t="str" cm="1">
        <f t="array" ref="E66">IF($AF66=0,"",INDEX(MASTER!$D$24:$AD$252,$AF66,E$260))</f>
        <v>RAMP D</v>
      </c>
      <c r="F66" s="126" cm="1">
        <f t="array" ref="F66">IF($AF66=0,"",INDEX(MASTER!$D$24:$AD$252,$AF66,F$260))</f>
        <v>1187</v>
      </c>
      <c r="G66" s="21" t="str" cm="1">
        <f t="array" ref="G66">IF($AF66=0,"",INDEX(MASTER!$D$24:$AD$252,$AF66,G$260))</f>
        <v>TO</v>
      </c>
      <c r="H66" s="126" cm="1">
        <f t="array" ref="H66">IF($AF66=0,"",INDEX(MASTER!$D$24:$AD$252,$AF66,H$260))</f>
        <v>1690</v>
      </c>
      <c r="I66" s="21" t="str" cm="1">
        <f t="array" ref="I66">IF($AF66=0,"",INDEX(MASTER!$D$24:$AD$252,$AF66,I$260))</f>
        <v>RT</v>
      </c>
      <c r="J66" s="196" t="str" cm="1">
        <f t="array" ref="J66">IF($AF66=0,"",INDEX(MASTER!$AE$24:$BB$252,$AF66,C$260))</f>
        <v>01/NHS/21</v>
      </c>
      <c r="K66" s="60" cm="1">
        <f t="array" ref="K66">IF($AF66=0,"",INDEX(MASTER!$AE$24:$BB$252,$AF66,D$260))</f>
        <v>0</v>
      </c>
      <c r="L66" s="60" cm="1">
        <f t="array" ref="L66">IF($AF66=0,"",INDEX(MASTER!$AE$24:$BB$252,$AF66,E$260))</f>
        <v>0</v>
      </c>
      <c r="M66" s="60" cm="1">
        <f t="array" ref="M66">IF($AF66=0,"",INDEX(MASTER!$AE$24:$BB$252,$AF66,F$260))</f>
        <v>0</v>
      </c>
      <c r="N66" s="60" cm="1">
        <f t="array" ref="N66">IF($AF66=0,"",INDEX(MASTER!$AE$24:$BB$252,$AF66,G$260))</f>
        <v>503</v>
      </c>
      <c r="O66" s="60" cm="1">
        <f t="array" ref="O66">IF($AF66=0,"",INDEX(MASTER!$AE$24:$BB$252,$AF66,H$260))</f>
        <v>0</v>
      </c>
      <c r="P66" s="60" cm="1">
        <f t="array" ref="P66">IF($AF66=0,"",INDEX(MASTER!$AE$24:$BB$252,$AF66,I$260))</f>
        <v>0</v>
      </c>
      <c r="Q66" s="60" cm="1">
        <f t="array" ref="Q66">IF($AF66=0,"",INDEX(MASTER!$AE$24:$BB$252,$AF66,J$260))</f>
        <v>0</v>
      </c>
      <c r="R66" s="195" cm="1">
        <f t="array" ref="R66">IF($AF66=0,"",INDEX(MASTER!$AE$24:$BB$252,$AF66,K$260))</f>
        <v>0</v>
      </c>
      <c r="S66" s="60" cm="1">
        <f t="array" ref="S66">IF($AF66=0,"",INDEX(MASTER!$AE$24:$BB$252,$AF66,L$260))</f>
        <v>0</v>
      </c>
      <c r="T66" s="60" cm="1">
        <f t="array" ref="T66">IF($AF66=0,"",INDEX(MASTER!$AE$24:$BB$252,$AF66,M$260))</f>
        <v>0</v>
      </c>
      <c r="U66" s="60" cm="1">
        <f t="array" ref="U66">IF($AF66=0,"",INDEX(MASTER!$AE$24:$BB$252,$AF66,N$260))</f>
        <v>0</v>
      </c>
      <c r="V66" s="60" cm="1">
        <f t="array" ref="V66">IF($AF66=0,"",INDEX(MASTER!$AE$24:$BB$252,$AF66,O$260))</f>
        <v>0.1</v>
      </c>
      <c r="W66" s="60" cm="1">
        <f t="array" ref="W66">IF($AF66=0,"",INDEX(MASTER!$AE$24:$BB$252,$AF66,P$260))</f>
        <v>0</v>
      </c>
      <c r="X66" s="60" cm="1">
        <f t="array" ref="X66">IF($AF66=0,"",INDEX(MASTER!$AE$24:$BB$252,$AF66,Q$260))</f>
        <v>0</v>
      </c>
      <c r="Y66" s="60" cm="1">
        <f t="array" ref="Y66">IF($AF66=0,"",INDEX(MASTER!$AE$24:$BB$252,$AF66,S$260))</f>
        <v>0</v>
      </c>
      <c r="Z66" s="60" cm="1">
        <f t="array" ref="Z66">IF($AF66=0,"",INDEX(MASTER!$AE$24:$BB$252,$AF66,T$260))</f>
        <v>0</v>
      </c>
      <c r="AA66" s="60" cm="1">
        <f t="array" ref="AA66">IF($AF66=0,"",INDEX(MASTER!$AE$24:$BB$252,$AF66,U$260))</f>
        <v>0</v>
      </c>
      <c r="AF66" s="3">
        <v>195</v>
      </c>
    </row>
    <row r="67" spans="3:32" ht="12.75" customHeight="1" x14ac:dyDescent="0.2">
      <c r="C67" s="20" cm="1">
        <f t="array" ref="C67">IF($AF67=0,"",INDEX(MASTER!$D$24:$AD$252,$AF67,C$260))</f>
        <v>345</v>
      </c>
      <c r="D67" s="20" t="str" cm="1">
        <f t="array" ref="D67">IF($AF67=0,"",INDEX(MASTER!$D$24:$AD$252,$AF67,D$260))</f>
        <v>ELW-20</v>
      </c>
      <c r="E67" s="20" t="str" cm="1">
        <f t="array" ref="E67">IF($AF67=0,"",INDEX(MASTER!$D$24:$AD$252,$AF67,E$260))</f>
        <v>RAMP C</v>
      </c>
      <c r="F67" s="126" cm="1">
        <f t="array" ref="F67">IF($AF67=0,"",INDEX(MASTER!$D$24:$AD$252,$AF67,F$260))</f>
        <v>1022</v>
      </c>
      <c r="G67" s="21" t="str" cm="1">
        <f t="array" ref="G67">IF($AF67=0,"",INDEX(MASTER!$D$24:$AD$252,$AF67,G$260))</f>
        <v>TO</v>
      </c>
      <c r="H67" s="126" cm="1">
        <f t="array" ref="H67">IF($AF67=0,"",INDEX(MASTER!$D$24:$AD$252,$AF67,H$260))</f>
        <v>1660</v>
      </c>
      <c r="I67" s="21" t="str" cm="1">
        <f t="array" ref="I67">IF($AF67=0,"",INDEX(MASTER!$D$24:$AD$252,$AF67,I$260))</f>
        <v>LT</v>
      </c>
      <c r="J67" s="196" t="str" cm="1">
        <f t="array" ref="J67">IF($AF67=0,"",INDEX(MASTER!$AE$24:$BB$252,$AF67,C$260))</f>
        <v>01/NHS/21</v>
      </c>
      <c r="K67" s="60" cm="1">
        <f t="array" ref="K67">IF($AF67=0,"",INDEX(MASTER!$AE$24:$BB$252,$AF67,D$260))</f>
        <v>0</v>
      </c>
      <c r="L67" s="60" cm="1">
        <f t="array" ref="L67">IF($AF67=0,"",INDEX(MASTER!$AE$24:$BB$252,$AF67,E$260))</f>
        <v>0</v>
      </c>
      <c r="M67" s="60" cm="1">
        <f t="array" ref="M67">IF($AF67=0,"",INDEX(MASTER!$AE$24:$BB$252,$AF67,F$260))</f>
        <v>0</v>
      </c>
      <c r="N67" s="60" cm="1">
        <f t="array" ref="N67">IF($AF67=0,"",INDEX(MASTER!$AE$24:$BB$252,$AF67,G$260))</f>
        <v>0</v>
      </c>
      <c r="O67" s="60" cm="1">
        <f t="array" ref="O67">IF($AF67=0,"",INDEX(MASTER!$AE$24:$BB$252,$AF67,H$260))</f>
        <v>0.12</v>
      </c>
      <c r="P67" s="60" cm="1">
        <f t="array" ref="P67">IF($AF67=0,"",INDEX(MASTER!$AE$24:$BB$252,$AF67,I$260))</f>
        <v>0</v>
      </c>
      <c r="Q67" s="60" cm="1">
        <f t="array" ref="Q67">IF($AF67=0,"",INDEX(MASTER!$AE$24:$BB$252,$AF67,J$260))</f>
        <v>0</v>
      </c>
      <c r="R67" s="60" cm="1">
        <f t="array" ref="R67">IF($AF67=0,"",INDEX(MASTER!$AE$24:$BB$252,$AF67,K$260))</f>
        <v>0</v>
      </c>
      <c r="S67" s="60" cm="1">
        <f t="array" ref="S67">IF($AF67=0,"",INDEX(MASTER!$AE$24:$BB$252,$AF67,L$260))</f>
        <v>0</v>
      </c>
      <c r="T67" s="60" cm="1">
        <f t="array" ref="T67">IF($AF67=0,"",INDEX(MASTER!$AE$24:$BB$252,$AF67,M$260))</f>
        <v>0</v>
      </c>
      <c r="U67" s="60" cm="1">
        <f t="array" ref="U67">IF($AF67=0,"",INDEX(MASTER!$AE$24:$BB$252,$AF67,N$260))</f>
        <v>0</v>
      </c>
      <c r="V67" s="60" cm="1">
        <f t="array" ref="V67">IF($AF67=0,"",INDEX(MASTER!$AE$24:$BB$252,$AF67,O$260))</f>
        <v>0.12</v>
      </c>
      <c r="W67" s="60" cm="1">
        <f t="array" ref="W67">IF($AF67=0,"",INDEX(MASTER!$AE$24:$BB$252,$AF67,P$260))</f>
        <v>0</v>
      </c>
      <c r="X67" s="60" cm="1">
        <f t="array" ref="X67">IF($AF67=0,"",INDEX(MASTER!$AE$24:$BB$252,$AF67,Q$260))</f>
        <v>0</v>
      </c>
      <c r="Y67" s="60" cm="1">
        <f t="array" ref="Y67">IF($AF67=0,"",INDEX(MASTER!$AE$24:$BB$252,$AF67,S$260))</f>
        <v>0</v>
      </c>
      <c r="Z67" s="60" cm="1">
        <f t="array" ref="Z67">IF($AF67=0,"",INDEX(MASTER!$AE$24:$BB$252,$AF67,T$260))</f>
        <v>0</v>
      </c>
      <c r="AA67" s="60" cm="1">
        <f t="array" ref="AA67">IF($AF67=0,"",INDEX(MASTER!$AE$24:$BB$252,$AF67,U$260))</f>
        <v>0</v>
      </c>
      <c r="AF67" s="3">
        <v>196</v>
      </c>
    </row>
    <row r="68" spans="3:32" ht="12.75" customHeight="1" x14ac:dyDescent="0.2">
      <c r="C68" s="20" cm="1">
        <f t="array" ref="C68">IF($AF68=0,"",INDEX(MASTER!$D$24:$AD$252,$AF68,C$260))</f>
        <v>345</v>
      </c>
      <c r="D68" s="20" t="str" cm="1">
        <f t="array" ref="D68">IF($AF68=0,"",INDEX(MASTER!$D$24:$AD$252,$AF68,D$260))</f>
        <v>ELW-21</v>
      </c>
      <c r="E68" s="20" t="str" cm="1">
        <f t="array" ref="E68">IF($AF68=0,"",INDEX(MASTER!$D$24:$AD$252,$AF68,E$260))</f>
        <v>RAMP D</v>
      </c>
      <c r="F68" s="126" cm="1">
        <f t="array" ref="F68">IF($AF68=0,"",INDEX(MASTER!$D$24:$AD$252,$AF68,F$260))</f>
        <v>1086</v>
      </c>
      <c r="G68" s="21" t="str" cm="1">
        <f t="array" ref="G68">IF($AF68=0,"",INDEX(MASTER!$D$24:$AD$252,$AF68,G$260))</f>
        <v>TO</v>
      </c>
      <c r="H68" s="126" cm="1">
        <f t="array" ref="H68">IF($AF68=0,"",INDEX(MASTER!$D$24:$AD$252,$AF68,H$260))</f>
        <v>1159</v>
      </c>
      <c r="I68" s="21" t="str" cm="1">
        <f t="array" ref="I68">IF($AF68=0,"",INDEX(MASTER!$D$24:$AD$252,$AF68,I$260))</f>
        <v>RT</v>
      </c>
      <c r="J68" s="196" t="str" cm="1">
        <f t="array" ref="J68">IF($AF68=0,"",INDEX(MASTER!$AE$24:$BB$252,$AF68,C$260))</f>
        <v>01/NHS/21</v>
      </c>
      <c r="K68" s="60" cm="1">
        <f t="array" ref="K68">IF($AF68=0,"",INDEX(MASTER!$AE$24:$BB$252,$AF68,D$260))</f>
        <v>0</v>
      </c>
      <c r="L68" s="60" cm="1">
        <f t="array" ref="L68">IF($AF68=0,"",INDEX(MASTER!$AE$24:$BB$252,$AF68,E$260))</f>
        <v>0</v>
      </c>
      <c r="M68" s="60" cm="1">
        <f t="array" ref="M68">IF($AF68=0,"",INDEX(MASTER!$AE$24:$BB$252,$AF68,F$260))</f>
        <v>0</v>
      </c>
      <c r="N68" s="60" cm="1">
        <f t="array" ref="N68">IF($AF68=0,"",INDEX(MASTER!$AE$24:$BB$252,$AF68,G$260))</f>
        <v>0</v>
      </c>
      <c r="O68" s="60" cm="1">
        <f t="array" ref="O68">IF($AF68=0,"",INDEX(MASTER!$AE$24:$BB$252,$AF68,H$260))</f>
        <v>0.01</v>
      </c>
      <c r="P68" s="60" cm="1">
        <f t="array" ref="P68">IF($AF68=0,"",INDEX(MASTER!$AE$24:$BB$252,$AF68,I$260))</f>
        <v>0</v>
      </c>
      <c r="Q68" s="60" cm="1">
        <f t="array" ref="Q68">IF($AF68=0,"",INDEX(MASTER!$AE$24:$BB$252,$AF68,J$260))</f>
        <v>0</v>
      </c>
      <c r="R68" s="60" cm="1">
        <f t="array" ref="R68">IF($AF68=0,"",INDEX(MASTER!$AE$24:$BB$252,$AF68,K$260))</f>
        <v>0</v>
      </c>
      <c r="S68" s="60" cm="1">
        <f t="array" ref="S68">IF($AF68=0,"",INDEX(MASTER!$AE$24:$BB$252,$AF68,L$260))</f>
        <v>0</v>
      </c>
      <c r="T68" s="60" cm="1">
        <f t="array" ref="T68">IF($AF68=0,"",INDEX(MASTER!$AE$24:$BB$252,$AF68,M$260))</f>
        <v>0</v>
      </c>
      <c r="U68" s="60" cm="1">
        <f t="array" ref="U68">IF($AF68=0,"",INDEX(MASTER!$AE$24:$BB$252,$AF68,N$260))</f>
        <v>0</v>
      </c>
      <c r="V68" s="60" cm="1">
        <f t="array" ref="V68">IF($AF68=0,"",INDEX(MASTER!$AE$24:$BB$252,$AF68,O$260))</f>
        <v>0.01</v>
      </c>
      <c r="W68" s="60" cm="1">
        <f t="array" ref="W68">IF($AF68=0,"",INDEX(MASTER!$AE$24:$BB$252,$AF68,P$260))</f>
        <v>0</v>
      </c>
      <c r="X68" s="60" cm="1">
        <f t="array" ref="X68">IF($AF68=0,"",INDEX(MASTER!$AE$24:$BB$252,$AF68,Q$260))</f>
        <v>0</v>
      </c>
      <c r="Y68" s="60" cm="1">
        <f t="array" ref="Y68">IF($AF68=0,"",INDEX(MASTER!$AE$24:$BB$252,$AF68,S$260))</f>
        <v>0</v>
      </c>
      <c r="Z68" s="60" cm="1">
        <f t="array" ref="Z68">IF($AF68=0,"",INDEX(MASTER!$AE$24:$BB$252,$AF68,T$260))</f>
        <v>0</v>
      </c>
      <c r="AA68" s="60" cm="1">
        <f t="array" ref="AA68">IF($AF68=0,"",INDEX(MASTER!$AE$24:$BB$252,$AF68,U$260))</f>
        <v>0</v>
      </c>
      <c r="AF68" s="3">
        <v>197</v>
      </c>
    </row>
    <row r="69" spans="3:32" ht="12.75" customHeight="1" x14ac:dyDescent="0.2">
      <c r="C69" s="20" cm="1">
        <f t="array" ref="C69">IF($AF69=0,"",INDEX(MASTER!$D$24:$AD$252,$AF69,C$260))</f>
        <v>345</v>
      </c>
      <c r="D69" s="20" t="str" cm="1">
        <f t="array" ref="D69">IF($AF69=0,"",INDEX(MASTER!$D$24:$AD$252,$AF69,D$260))</f>
        <v>ELY-10</v>
      </c>
      <c r="E69" s="20" t="str" cm="1">
        <f t="array" ref="E69">IF($AF69=0,"",INDEX(MASTER!$D$24:$AD$252,$AF69,E$260))</f>
        <v>RAMP C</v>
      </c>
      <c r="F69" s="126" cm="1">
        <f t="array" ref="F69">IF($AF69=0,"",INDEX(MASTER!$D$24:$AD$252,$AF69,F$260))</f>
        <v>1084</v>
      </c>
      <c r="G69" s="21" t="str" cm="1">
        <f t="array" ref="G69">IF($AF69=0,"",INDEX(MASTER!$D$24:$AD$252,$AF69,G$260))</f>
        <v>TO</v>
      </c>
      <c r="H69" s="126" cm="1">
        <f t="array" ref="H69">IF($AF69=0,"",INDEX(MASTER!$D$24:$AD$252,$AF69,H$260))</f>
        <v>1660</v>
      </c>
      <c r="I69" s="21" t="str" cm="1">
        <f t="array" ref="I69">IF($AF69=0,"",INDEX(MASTER!$D$24:$AD$252,$AF69,I$260))</f>
        <v>LT</v>
      </c>
      <c r="J69" s="196" t="str" cm="1">
        <f t="array" ref="J69">IF($AF69=0,"",INDEX(MASTER!$AE$24:$BB$252,$AF69,C$260))</f>
        <v>01/NHS/21</v>
      </c>
      <c r="K69" s="60" cm="1">
        <f t="array" ref="K69">IF($AF69=0,"",INDEX(MASTER!$AE$24:$BB$252,$AF69,D$260))</f>
        <v>0</v>
      </c>
      <c r="L69" s="60" cm="1">
        <f t="array" ref="L69">IF($AF69=0,"",INDEX(MASTER!$AE$24:$BB$252,$AF69,E$260))</f>
        <v>0</v>
      </c>
      <c r="M69" s="60" cm="1">
        <f t="array" ref="M69">IF($AF69=0,"",INDEX(MASTER!$AE$24:$BB$252,$AF69,F$260))</f>
        <v>0</v>
      </c>
      <c r="N69" s="60" cm="1">
        <f t="array" ref="N69">IF($AF69=0,"",INDEX(MASTER!$AE$24:$BB$252,$AF69,G$260))</f>
        <v>0</v>
      </c>
      <c r="O69" s="60" cm="1">
        <f t="array" ref="O69">IF($AF69=0,"",INDEX(MASTER!$AE$24:$BB$252,$AF69,H$260))</f>
        <v>0</v>
      </c>
      <c r="P69" s="60" cm="1">
        <f t="array" ref="P69">IF($AF69=0,"",INDEX(MASTER!$AE$24:$BB$252,$AF69,I$260))</f>
        <v>0.11</v>
      </c>
      <c r="Q69" s="60" cm="1">
        <f t="array" ref="Q69">IF($AF69=0,"",INDEX(MASTER!$AE$24:$BB$252,$AF69,J$260))</f>
        <v>0</v>
      </c>
      <c r="R69" s="60" cm="1">
        <f t="array" ref="R69">IF($AF69=0,"",INDEX(MASTER!$AE$24:$BB$252,$AF69,K$260))</f>
        <v>0</v>
      </c>
      <c r="S69" s="60" cm="1">
        <f t="array" ref="S69">IF($AF69=0,"",INDEX(MASTER!$AE$24:$BB$252,$AF69,L$260))</f>
        <v>0</v>
      </c>
      <c r="T69" s="60" cm="1">
        <f t="array" ref="T69">IF($AF69=0,"",INDEX(MASTER!$AE$24:$BB$252,$AF69,M$260))</f>
        <v>0</v>
      </c>
      <c r="U69" s="60" cm="1">
        <f t="array" ref="U69">IF($AF69=0,"",INDEX(MASTER!$AE$24:$BB$252,$AF69,N$260))</f>
        <v>0</v>
      </c>
      <c r="V69" s="60" cm="1">
        <f t="array" ref="V69">IF($AF69=0,"",INDEX(MASTER!$AE$24:$BB$252,$AF69,O$260))</f>
        <v>0.11</v>
      </c>
      <c r="W69" s="60" cm="1">
        <f t="array" ref="W69">IF($AF69=0,"",INDEX(MASTER!$AE$24:$BB$252,$AF69,P$260))</f>
        <v>0</v>
      </c>
      <c r="X69" s="60" cm="1">
        <f t="array" ref="X69">IF($AF69=0,"",INDEX(MASTER!$AE$24:$BB$252,$AF69,Q$260))</f>
        <v>0</v>
      </c>
      <c r="Y69" s="60" cm="1">
        <f t="array" ref="Y69">IF($AF69=0,"",INDEX(MASTER!$AE$24:$BB$252,$AF69,S$260))</f>
        <v>0</v>
      </c>
      <c r="Z69" s="60" cm="1">
        <f t="array" ref="Z69">IF($AF69=0,"",INDEX(MASTER!$AE$24:$BB$252,$AF69,T$260))</f>
        <v>0</v>
      </c>
      <c r="AA69" s="60" cm="1">
        <f t="array" ref="AA69">IF($AF69=0,"",INDEX(MASTER!$AE$24:$BB$252,$AF69,U$260))</f>
        <v>0</v>
      </c>
      <c r="AF69" s="3">
        <v>198</v>
      </c>
    </row>
    <row r="70" spans="3:32" ht="12.75" customHeight="1" x14ac:dyDescent="0.2">
      <c r="C70" s="20" cm="1">
        <f t="array" ref="C70">IF($AF70=0,"",INDEX(MASTER!$D$24:$AD$252,$AF70,C$260))</f>
        <v>345</v>
      </c>
      <c r="D70" s="20" t="str" cm="1">
        <f t="array" ref="D70">IF($AF70=0,"",INDEX(MASTER!$D$24:$AD$252,$AF70,D$260))</f>
        <v>LL-16</v>
      </c>
      <c r="E70" s="20" t="str" cm="1">
        <f t="array" ref="E70">IF($AF70=0,"",INDEX(MASTER!$D$24:$AD$252,$AF70,E$260))</f>
        <v>RAMP D</v>
      </c>
      <c r="F70" s="126" cm="1">
        <f t="array" ref="F70">IF($AF70=0,"",INDEX(MASTER!$D$24:$AD$252,$AF70,F$260))</f>
        <v>1084</v>
      </c>
      <c r="G70" s="21" t="str" cm="1">
        <f t="array" ref="G70">IF($AF70=0,"",INDEX(MASTER!$D$24:$AD$252,$AF70,G$260))</f>
        <v>TO</v>
      </c>
      <c r="H70" s="126" cm="1">
        <f t="array" ref="H70">IF($AF70=0,"",INDEX(MASTER!$D$24:$AD$252,$AF70,H$260))</f>
        <v>1187</v>
      </c>
      <c r="I70" s="21" t="str" cm="1">
        <f t="array" ref="I70">IF($AF70=0,"",INDEX(MASTER!$D$24:$AD$252,$AF70,I$260))</f>
        <v>RT</v>
      </c>
      <c r="J70" s="196" t="str" cm="1">
        <f t="array" ref="J70">IF($AF70=0,"",INDEX(MASTER!$AE$24:$BB$252,$AF70,C$260))</f>
        <v>01/NHS/21</v>
      </c>
      <c r="K70" s="60" cm="1">
        <f t="array" ref="K70">IF($AF70=0,"",INDEX(MASTER!$AE$24:$BB$252,$AF70,D$260))</f>
        <v>0</v>
      </c>
      <c r="L70" s="60" cm="1">
        <f t="array" ref="L70">IF($AF70=0,"",INDEX(MASTER!$AE$24:$BB$252,$AF70,E$260))</f>
        <v>0</v>
      </c>
      <c r="M70" s="60" cm="1">
        <f t="array" ref="M70">IF($AF70=0,"",INDEX(MASTER!$AE$24:$BB$252,$AF70,F$260))</f>
        <v>0</v>
      </c>
      <c r="N70" s="60" cm="1">
        <f t="array" ref="N70">IF($AF70=0,"",INDEX(MASTER!$AE$24:$BB$252,$AF70,G$260))</f>
        <v>0</v>
      </c>
      <c r="O70" s="60" cm="1">
        <f t="array" ref="O70">IF($AF70=0,"",INDEX(MASTER!$AE$24:$BB$252,$AF70,H$260))</f>
        <v>0</v>
      </c>
      <c r="P70" s="60" cm="1">
        <f t="array" ref="P70">IF($AF70=0,"",INDEX(MASTER!$AE$24:$BB$252,$AF70,I$260))</f>
        <v>0</v>
      </c>
      <c r="Q70" s="60" cm="1">
        <f t="array" ref="Q70">IF($AF70=0,"",INDEX(MASTER!$AE$24:$BB$252,$AF70,J$260))</f>
        <v>0.02</v>
      </c>
      <c r="R70" s="60" cm="1">
        <f t="array" ref="R70">IF($AF70=0,"",INDEX(MASTER!$AE$24:$BB$252,$AF70,K$260))</f>
        <v>0</v>
      </c>
      <c r="S70" s="60" cm="1">
        <f t="array" ref="S70">IF($AF70=0,"",INDEX(MASTER!$AE$24:$BB$252,$AF70,L$260))</f>
        <v>0</v>
      </c>
      <c r="T70" s="60" cm="1">
        <f t="array" ref="T70">IF($AF70=0,"",INDEX(MASTER!$AE$24:$BB$252,$AF70,M$260))</f>
        <v>0</v>
      </c>
      <c r="U70" s="60" cm="1">
        <f t="array" ref="U70">IF($AF70=0,"",INDEX(MASTER!$AE$24:$BB$252,$AF70,N$260))</f>
        <v>0</v>
      </c>
      <c r="V70" s="60" cm="1">
        <f t="array" ref="V70">IF($AF70=0,"",INDEX(MASTER!$AE$24:$BB$252,$AF70,O$260))</f>
        <v>0.02</v>
      </c>
      <c r="W70" s="60" cm="1">
        <f t="array" ref="W70">IF($AF70=0,"",INDEX(MASTER!$AE$24:$BB$252,$AF70,P$260))</f>
        <v>0</v>
      </c>
      <c r="X70" s="60" cm="1">
        <f t="array" ref="X70">IF($AF70=0,"",INDEX(MASTER!$AE$24:$BB$252,$AF70,Q$260))</f>
        <v>0</v>
      </c>
      <c r="Y70" s="60" cm="1">
        <f t="array" ref="Y70">IF($AF70=0,"",INDEX(MASTER!$AE$24:$BB$252,$AF70,S$260))</f>
        <v>0</v>
      </c>
      <c r="Z70" s="60" cm="1">
        <f t="array" ref="Z70">IF($AF70=0,"",INDEX(MASTER!$AE$24:$BB$252,$AF70,T$260))</f>
        <v>0</v>
      </c>
      <c r="AA70" s="60" cm="1">
        <f t="array" ref="AA70">IF($AF70=0,"",INDEX(MASTER!$AE$24:$BB$252,$AF70,U$260))</f>
        <v>0</v>
      </c>
      <c r="AF70" s="3">
        <v>199</v>
      </c>
    </row>
    <row r="71" spans="3:32" ht="12.75" customHeight="1" x14ac:dyDescent="0.2">
      <c r="C71" s="20" cm="1">
        <f t="array" ref="C71">IF($AF71=0,"",INDEX(MASTER!$D$24:$AD$252,$AF71,C$260))</f>
        <v>345</v>
      </c>
      <c r="D71" s="20" t="str" cm="1">
        <f t="array" ref="D71">IF($AF71=0,"",INDEX(MASTER!$D$24:$AD$252,$AF71,D$260))</f>
        <v>SL-15</v>
      </c>
      <c r="E71" s="20" t="str" cm="1">
        <f t="array" ref="E71">IF($AF71=0,"",INDEX(MASTER!$D$24:$AD$252,$AF71,E$260))</f>
        <v>RAMP D</v>
      </c>
      <c r="F71" s="126" cm="1">
        <f t="array" ref="F71">IF($AF71=0,"",INDEX(MASTER!$D$24:$AD$252,$AF71,F$260))</f>
        <v>1084</v>
      </c>
      <c r="G71" s="21" cm="1">
        <f t="array" ref="G71">IF($AF71=0,"",INDEX(MASTER!$D$24:$AD$252,$AF71,G$260))</f>
        <v>0</v>
      </c>
      <c r="H71" s="126" cm="1">
        <f t="array" ref="H71">IF($AF71=0,"",INDEX(MASTER!$D$24:$AD$252,$AF71,H$260))</f>
        <v>0</v>
      </c>
      <c r="I71" s="21" t="str" cm="1">
        <f t="array" ref="I71">IF($AF71=0,"",INDEX(MASTER!$D$24:$AD$252,$AF71,I$260))</f>
        <v>LT</v>
      </c>
      <c r="J71" s="196" t="str" cm="1">
        <f t="array" ref="J71">IF($AF71=0,"",INDEX(MASTER!$AE$24:$BB$252,$AF71,C$260))</f>
        <v>01/NHS/21</v>
      </c>
      <c r="K71" s="60" cm="1">
        <f t="array" ref="K71">IF($AF71=0,"",INDEX(MASTER!$AE$24:$BB$252,$AF71,D$260))</f>
        <v>0</v>
      </c>
      <c r="L71" s="60" cm="1">
        <f t="array" ref="L71">IF($AF71=0,"",INDEX(MASTER!$AE$24:$BB$252,$AF71,E$260))</f>
        <v>0</v>
      </c>
      <c r="M71" s="60" cm="1">
        <f t="array" ref="M71">IF($AF71=0,"",INDEX(MASTER!$AE$24:$BB$252,$AF71,F$260))</f>
        <v>0</v>
      </c>
      <c r="N71" s="60" cm="1">
        <f t="array" ref="N71">IF($AF71=0,"",INDEX(MASTER!$AE$24:$BB$252,$AF71,G$260))</f>
        <v>0</v>
      </c>
      <c r="O71" s="60" cm="1">
        <f t="array" ref="O71">IF($AF71=0,"",INDEX(MASTER!$AE$24:$BB$252,$AF71,H$260))</f>
        <v>0</v>
      </c>
      <c r="P71" s="60" cm="1">
        <f t="array" ref="P71">IF($AF71=0,"",INDEX(MASTER!$AE$24:$BB$252,$AF71,I$260))</f>
        <v>0</v>
      </c>
      <c r="Q71" s="60" cm="1">
        <f t="array" ref="Q71">IF($AF71=0,"",INDEX(MASTER!$AE$24:$BB$252,$AF71,J$260))</f>
        <v>0</v>
      </c>
      <c r="R71" s="60" cm="1">
        <f t="array" ref="R71">IF($AF71=0,"",INDEX(MASTER!$AE$24:$BB$252,$AF71,K$260))</f>
        <v>0</v>
      </c>
      <c r="S71" s="60" cm="1">
        <f t="array" ref="S71">IF($AF71=0,"",INDEX(MASTER!$AE$24:$BB$252,$AF71,L$260))</f>
        <v>0</v>
      </c>
      <c r="T71" s="60" cm="1">
        <f t="array" ref="T71">IF($AF71=0,"",INDEX(MASTER!$AE$24:$BB$252,$AF71,M$260))</f>
        <v>0</v>
      </c>
      <c r="U71" s="60" cm="1">
        <f t="array" ref="U71">IF($AF71=0,"",INDEX(MASTER!$AE$24:$BB$252,$AF71,N$260))</f>
        <v>0</v>
      </c>
      <c r="V71" s="60" cm="1">
        <f t="array" ref="V71">IF($AF71=0,"",INDEX(MASTER!$AE$24:$BB$252,$AF71,O$260))</f>
        <v>0</v>
      </c>
      <c r="W71" s="60" cm="1">
        <f t="array" ref="W71">IF($AF71=0,"",INDEX(MASTER!$AE$24:$BB$252,$AF71,P$260))</f>
        <v>0</v>
      </c>
      <c r="X71" s="60" cm="1">
        <f t="array" ref="X71">IF($AF71=0,"",INDEX(MASTER!$AE$24:$BB$252,$AF71,Q$260))</f>
        <v>0</v>
      </c>
      <c r="Y71" s="60" cm="1">
        <f t="array" ref="Y71">IF($AF71=0,"",INDEX(MASTER!$AE$24:$BB$252,$AF71,S$260))</f>
        <v>0</v>
      </c>
      <c r="Z71" s="60" cm="1">
        <f t="array" ref="Z71">IF($AF71=0,"",INDEX(MASTER!$AE$24:$BB$252,$AF71,T$260))</f>
        <v>0</v>
      </c>
      <c r="AA71" s="60" cm="1">
        <f t="array" ref="AA71">IF($AF71=0,"",INDEX(MASTER!$AE$24:$BB$252,$AF71,U$260))</f>
        <v>0</v>
      </c>
      <c r="AF71" s="3">
        <v>200</v>
      </c>
    </row>
    <row r="72" spans="3:32" ht="12.75" customHeight="1" x14ac:dyDescent="0.2">
      <c r="C72" s="20" cm="1">
        <f t="array" ref="C72">IF($AF72=0,"",INDEX(MASTER!$D$24:$AD$252,$AF72,C$260))</f>
        <v>353</v>
      </c>
      <c r="D72" s="20" t="str" cm="1">
        <f t="array" ref="D72">IF($AF72=0,"",INDEX(MASTER!$D$24:$AD$252,$AF72,D$260))</f>
        <v>WA-3</v>
      </c>
      <c r="E72" s="20" t="str" cm="1">
        <f t="array" ref="E72">IF($AF72=0,"",INDEX(MASTER!$D$24:$AD$252,$AF72,E$260))</f>
        <v>RAMP C</v>
      </c>
      <c r="F72" s="126" cm="1">
        <f t="array" ref="F72">IF($AF72=0,"",INDEX(MASTER!$D$24:$AD$252,$AF72,F$260))</f>
        <v>1126</v>
      </c>
      <c r="G72" s="21" cm="1">
        <f t="array" ref="G72">IF($AF72=0,"",INDEX(MASTER!$D$24:$AD$252,$AF72,G$260))</f>
        <v>0</v>
      </c>
      <c r="H72" s="126" cm="1">
        <f t="array" ref="H72">IF($AF72=0,"",INDEX(MASTER!$D$24:$AD$252,$AF72,H$260))</f>
        <v>0</v>
      </c>
      <c r="I72" s="21" t="str" cm="1">
        <f t="array" ref="I72">IF($AF72=0,"",INDEX(MASTER!$D$24:$AD$252,$AF72,I$260))</f>
        <v>RT</v>
      </c>
      <c r="J72" s="196" t="str" cm="1">
        <f t="array" ref="J72">IF($AF72=0,"",INDEX(MASTER!$AE$24:$BB$252,$AF72,C$260))</f>
        <v>01/NHS/21</v>
      </c>
      <c r="K72" s="60" cm="1">
        <f t="array" ref="K72">IF($AF72=0,"",INDEX(MASTER!$AE$24:$BB$252,$AF72,D$260))</f>
        <v>0</v>
      </c>
      <c r="L72" s="60" cm="1">
        <f t="array" ref="L72">IF($AF72=0,"",INDEX(MASTER!$AE$24:$BB$252,$AF72,E$260))</f>
        <v>0</v>
      </c>
      <c r="M72" s="60" cm="1">
        <f t="array" ref="M72">IF($AF72=0,"",INDEX(MASTER!$AE$24:$BB$252,$AF72,F$260))</f>
        <v>2</v>
      </c>
      <c r="N72" s="60" cm="1">
        <f t="array" ref="N72">IF($AF72=0,"",INDEX(MASTER!$AE$24:$BB$252,$AF72,G$260))</f>
        <v>0</v>
      </c>
      <c r="O72" s="60" cm="1">
        <f t="array" ref="O72">IF($AF72=0,"",INDEX(MASTER!$AE$24:$BB$252,$AF72,H$260))</f>
        <v>0</v>
      </c>
      <c r="P72" s="60" cm="1">
        <f t="array" ref="P72">IF($AF72=0,"",INDEX(MASTER!$AE$24:$BB$252,$AF72,I$260))</f>
        <v>0</v>
      </c>
      <c r="Q72" s="60" cm="1">
        <f t="array" ref="Q72">IF($AF72=0,"",INDEX(MASTER!$AE$24:$BB$252,$AF72,J$260))</f>
        <v>0</v>
      </c>
      <c r="R72" s="60" cm="1">
        <f t="array" ref="R72">IF($AF72=0,"",INDEX(MASTER!$AE$24:$BB$252,$AF72,K$260))</f>
        <v>0</v>
      </c>
      <c r="S72" s="60" cm="1">
        <f t="array" ref="S72">IF($AF72=0,"",INDEX(MASTER!$AE$24:$BB$252,$AF72,L$260))</f>
        <v>0</v>
      </c>
      <c r="T72" s="60" cm="1">
        <f t="array" ref="T72">IF($AF72=0,"",INDEX(MASTER!$AE$24:$BB$252,$AF72,M$260))</f>
        <v>0</v>
      </c>
      <c r="U72" s="60" cm="1">
        <f t="array" ref="U72">IF($AF72=0,"",INDEX(MASTER!$AE$24:$BB$252,$AF72,N$260))</f>
        <v>0</v>
      </c>
      <c r="V72" s="60" cm="1">
        <f t="array" ref="V72">IF($AF72=0,"",INDEX(MASTER!$AE$24:$BB$252,$AF72,O$260))</f>
        <v>0</v>
      </c>
      <c r="W72" s="60" cm="1">
        <f t="array" ref="W72">IF($AF72=0,"",INDEX(MASTER!$AE$24:$BB$252,$AF72,P$260))</f>
        <v>0</v>
      </c>
      <c r="X72" s="60" cm="1">
        <f t="array" ref="X72">IF($AF72=0,"",INDEX(MASTER!$AE$24:$BB$252,$AF72,Q$260))</f>
        <v>0</v>
      </c>
      <c r="Y72" s="60" cm="1">
        <f t="array" ref="Y72">IF($AF72=0,"",INDEX(MASTER!$AE$24:$BB$252,$AF72,S$260))</f>
        <v>0</v>
      </c>
      <c r="Z72" s="60" cm="1">
        <f t="array" ref="Z72">IF($AF72=0,"",INDEX(MASTER!$AE$24:$BB$252,$AF72,T$260))</f>
        <v>0</v>
      </c>
      <c r="AA72" s="60" cm="1">
        <f t="array" ref="AA72">IF($AF72=0,"",INDEX(MASTER!$AE$24:$BB$252,$AF72,U$260))</f>
        <v>0</v>
      </c>
      <c r="AF72" s="3">
        <v>201</v>
      </c>
    </row>
    <row r="73" spans="3:32" ht="12.75" customHeight="1" x14ac:dyDescent="0.2">
      <c r="C73" s="20" cm="1">
        <f t="array" ref="C73">IF($AF73=0,"",INDEX(MASTER!$D$24:$AD$252,$AF73,C$260))</f>
        <v>353</v>
      </c>
      <c r="D73" s="20" t="str" cm="1">
        <f t="array" ref="D73">IF($AF73=0,"",INDEX(MASTER!$D$24:$AD$252,$AF73,D$260))</f>
        <v>YL-1</v>
      </c>
      <c r="E73" s="20" t="str" cm="1">
        <f t="array" ref="E73">IF($AF73=0,"",INDEX(MASTER!$D$24:$AD$252,$AF73,E$260))</f>
        <v>RAMP D</v>
      </c>
      <c r="F73" s="126" cm="1">
        <f t="array" ref="F73">IF($AF73=0,"",INDEX(MASTER!$D$24:$AD$252,$AF73,F$260))</f>
        <v>1165</v>
      </c>
      <c r="G73" s="21" t="str" cm="1">
        <f t="array" ref="G73">IF($AF73=0,"",INDEX(MASTER!$D$24:$AD$252,$AF73,G$260))</f>
        <v>TO</v>
      </c>
      <c r="H73" s="126" cm="1">
        <f t="array" ref="H73">IF($AF73=0,"",INDEX(MASTER!$D$24:$AD$252,$AF73,H$260))</f>
        <v>1182</v>
      </c>
      <c r="I73" s="21" t="str" cm="1">
        <f t="array" ref="I73">IF($AF73=0,"",INDEX(MASTER!$D$24:$AD$252,$AF73,I$260))</f>
        <v>RT</v>
      </c>
      <c r="J73" s="196" t="str" cm="1">
        <f t="array" ref="J73">IF($AF73=0,"",INDEX(MASTER!$AE$24:$BB$252,$AF73,C$260))</f>
        <v>01/NHS/21</v>
      </c>
      <c r="K73" s="60" cm="1">
        <f t="array" ref="K73">IF($AF73=0,"",INDEX(MASTER!$AE$24:$BB$252,$AF73,D$260))</f>
        <v>0</v>
      </c>
      <c r="L73" s="60" cm="1">
        <f t="array" ref="L73">IF($AF73=0,"",INDEX(MASTER!$AE$24:$BB$252,$AF73,E$260))</f>
        <v>0</v>
      </c>
      <c r="M73" s="60" cm="1">
        <f t="array" ref="M73">IF($AF73=0,"",INDEX(MASTER!$AE$24:$BB$252,$AF73,F$260))</f>
        <v>0</v>
      </c>
      <c r="N73" s="60" cm="1">
        <f t="array" ref="N73">IF($AF73=0,"",INDEX(MASTER!$AE$24:$BB$252,$AF73,G$260))</f>
        <v>0</v>
      </c>
      <c r="O73" s="60" cm="1">
        <f t="array" ref="O73">IF($AF73=0,"",INDEX(MASTER!$AE$24:$BB$252,$AF73,H$260))</f>
        <v>0</v>
      </c>
      <c r="P73" s="60" cm="1">
        <f t="array" ref="P73">IF($AF73=0,"",INDEX(MASTER!$AE$24:$BB$252,$AF73,I$260))</f>
        <v>0</v>
      </c>
      <c r="Q73" s="60" cm="1">
        <f t="array" ref="Q73">IF($AF73=0,"",INDEX(MASTER!$AE$24:$BB$252,$AF73,J$260))</f>
        <v>0</v>
      </c>
      <c r="R73" s="60" cm="1">
        <f t="array" ref="R73">IF($AF73=0,"",INDEX(MASTER!$AE$24:$BB$252,$AF73,K$260))</f>
        <v>0</v>
      </c>
      <c r="S73" s="60" cm="1">
        <f t="array" ref="S73">IF($AF73=0,"",INDEX(MASTER!$AE$24:$BB$252,$AF73,L$260))</f>
        <v>0</v>
      </c>
      <c r="T73" s="60" cm="1">
        <f t="array" ref="T73">IF($AF73=0,"",INDEX(MASTER!$AE$24:$BB$252,$AF73,M$260))</f>
        <v>0</v>
      </c>
      <c r="U73" s="60" cm="1">
        <f t="array" ref="U73">IF($AF73=0,"",INDEX(MASTER!$AE$24:$BB$252,$AF73,N$260))</f>
        <v>0</v>
      </c>
      <c r="V73" s="60" cm="1">
        <f t="array" ref="V73">IF($AF73=0,"",INDEX(MASTER!$AE$24:$BB$252,$AF73,O$260))</f>
        <v>0</v>
      </c>
      <c r="W73" s="60" cm="1">
        <f t="array" ref="W73">IF($AF73=0,"",INDEX(MASTER!$AE$24:$BB$252,$AF73,P$260))</f>
        <v>0</v>
      </c>
      <c r="X73" s="60" cm="1">
        <f t="array" ref="X73">IF($AF73=0,"",INDEX(MASTER!$AE$24:$BB$252,$AF73,Q$260))</f>
        <v>0</v>
      </c>
      <c r="Y73" s="60" cm="1">
        <f t="array" ref="Y73">IF($AF73=0,"",INDEX(MASTER!$AE$24:$BB$252,$AF73,S$260))</f>
        <v>0</v>
      </c>
      <c r="Z73" s="60" cm="1">
        <f t="array" ref="Z73">IF($AF73=0,"",INDEX(MASTER!$AE$24:$BB$252,$AF73,T$260))</f>
        <v>0</v>
      </c>
      <c r="AA73" s="60" cm="1">
        <f t="array" ref="AA73">IF($AF73=0,"",INDEX(MASTER!$AE$24:$BB$252,$AF73,U$260))</f>
        <v>0</v>
      </c>
      <c r="AF73" s="3">
        <v>202</v>
      </c>
    </row>
    <row r="74" spans="3:32" ht="12.75" customHeight="1" x14ac:dyDescent="0.2">
      <c r="C74" s="20" cm="1">
        <f t="array" ref="C74">IF($AF74=0,"",INDEX(MASTER!$D$24:$AD$252,$AF74,C$260))</f>
        <v>345</v>
      </c>
      <c r="D74" s="20" t="str" cm="1">
        <f t="array" ref="D74">IF($AF74=0,"",INDEX(MASTER!$D$24:$AD$252,$AF74,D$260))</f>
        <v>A-43</v>
      </c>
      <c r="E74" s="20" t="str" cm="1">
        <f t="array" ref="E74">IF($AF74=0,"",INDEX(MASTER!$D$24:$AD$252,$AF74,E$260))</f>
        <v>RAMP C</v>
      </c>
      <c r="F74" s="126" cm="1">
        <f t="array" ref="F74">IF($AF74=0,"",INDEX(MASTER!$D$24:$AD$252,$AF74,F$260))</f>
        <v>1091</v>
      </c>
      <c r="G74" s="21" cm="1">
        <f t="array" ref="G74">IF($AF74=0,"",INDEX(MASTER!$D$24:$AD$252,$AF74,G$260))</f>
        <v>0</v>
      </c>
      <c r="H74" s="126" cm="1">
        <f t="array" ref="H74">IF($AF74=0,"",INDEX(MASTER!$D$24:$AD$252,$AF74,H$260))</f>
        <v>0</v>
      </c>
      <c r="I74" s="21" t="str" cm="1">
        <f t="array" ref="I74">IF($AF74=0,"",INDEX(MASTER!$D$24:$AD$252,$AF74,I$260))</f>
        <v>LT</v>
      </c>
      <c r="J74" s="196" t="str" cm="1">
        <f t="array" ref="J74">IF($AF74=0,"",INDEX(MASTER!$AE$24:$BB$252,$AF74,C$260))</f>
        <v>01/NHS/21</v>
      </c>
      <c r="K74" s="60" cm="1">
        <f t="array" ref="K74">IF($AF74=0,"",INDEX(MASTER!$AE$24:$BB$252,$AF74,D$260))</f>
        <v>0</v>
      </c>
      <c r="L74" s="60" cm="1">
        <f t="array" ref="L74">IF($AF74=0,"",INDEX(MASTER!$AE$24:$BB$252,$AF74,E$260))</f>
        <v>0</v>
      </c>
      <c r="M74" s="60" cm="1">
        <f t="array" ref="M74">IF($AF74=0,"",INDEX(MASTER!$AE$24:$BB$252,$AF74,F$260))</f>
        <v>0</v>
      </c>
      <c r="N74" s="60" cm="1">
        <f t="array" ref="N74">IF($AF74=0,"",INDEX(MASTER!$AE$24:$BB$252,$AF74,G$260))</f>
        <v>0</v>
      </c>
      <c r="O74" s="60" cm="1">
        <f t="array" ref="O74">IF($AF74=0,"",INDEX(MASTER!$AE$24:$BB$252,$AF74,H$260))</f>
        <v>0</v>
      </c>
      <c r="P74" s="60" cm="1">
        <f t="array" ref="P74">IF($AF74=0,"",INDEX(MASTER!$AE$24:$BB$252,$AF74,I$260))</f>
        <v>0</v>
      </c>
      <c r="Q74" s="60" cm="1">
        <f t="array" ref="Q74">IF($AF74=0,"",INDEX(MASTER!$AE$24:$BB$252,$AF74,J$260))</f>
        <v>0</v>
      </c>
      <c r="R74" s="60" cm="1">
        <f t="array" ref="R74">IF($AF74=0,"",INDEX(MASTER!$AE$24:$BB$252,$AF74,K$260))</f>
        <v>0</v>
      </c>
      <c r="S74" s="60" cm="1">
        <f t="array" ref="S74">IF($AF74=0,"",INDEX(MASTER!$AE$24:$BB$252,$AF74,L$260))</f>
        <v>0</v>
      </c>
      <c r="T74" s="60" cm="1">
        <f t="array" ref="T74">IF($AF74=0,"",INDEX(MASTER!$AE$24:$BB$252,$AF74,M$260))</f>
        <v>0</v>
      </c>
      <c r="U74" s="60" cm="1">
        <f t="array" ref="U74">IF($AF74=0,"",INDEX(MASTER!$AE$24:$BB$252,$AF74,N$260))</f>
        <v>0</v>
      </c>
      <c r="V74" s="60" cm="1">
        <f t="array" ref="V74">IF($AF74=0,"",INDEX(MASTER!$AE$24:$BB$252,$AF74,O$260))</f>
        <v>0</v>
      </c>
      <c r="W74" s="60" cm="1">
        <f t="array" ref="W74">IF($AF74=0,"",INDEX(MASTER!$AE$24:$BB$252,$AF74,P$260))</f>
        <v>0</v>
      </c>
      <c r="X74" s="60" cm="1">
        <f t="array" ref="X74">IF($AF74=0,"",INDEX(MASTER!$AE$24:$BB$252,$AF74,Q$260))</f>
        <v>0</v>
      </c>
      <c r="Y74" s="60" cm="1">
        <f t="array" ref="Y74">IF($AF74=0,"",INDEX(MASTER!$AE$24:$BB$252,$AF74,S$260))</f>
        <v>0</v>
      </c>
      <c r="Z74" s="60" cm="1">
        <f t="array" ref="Z74">IF($AF74=0,"",INDEX(MASTER!$AE$24:$BB$252,$AF74,T$260))</f>
        <v>0</v>
      </c>
      <c r="AA74" s="60" cm="1">
        <f t="array" ref="AA74">IF($AF74=0,"",INDEX(MASTER!$AE$24:$BB$252,$AF74,U$260))</f>
        <v>0</v>
      </c>
      <c r="AF74" s="3">
        <v>203</v>
      </c>
    </row>
    <row r="75" spans="3:32" ht="12.75" customHeight="1" x14ac:dyDescent="0.2">
      <c r="C75" s="20" cm="1">
        <f t="array" ref="C75">IF($AF75=0,"",INDEX(MASTER!$D$24:$AD$252,$AF75,C$260))</f>
        <v>353</v>
      </c>
      <c r="D75" s="20" t="str" cm="1">
        <f t="array" ref="D75">IF($AF75=0,"",INDEX(MASTER!$D$24:$AD$252,$AF75,D$260))</f>
        <v>A-44</v>
      </c>
      <c r="E75" s="20" t="str" cm="1">
        <f t="array" ref="E75">IF($AF75=0,"",INDEX(MASTER!$D$24:$AD$252,$AF75,E$260))</f>
        <v>RAMP D</v>
      </c>
      <c r="F75" s="126" cm="1">
        <f t="array" ref="F75">IF($AF75=0,"",INDEX(MASTER!$D$24:$AD$252,$AF75,F$260))</f>
        <v>1187</v>
      </c>
      <c r="G75" s="21" cm="1">
        <f t="array" ref="G75">IF($AF75=0,"",INDEX(MASTER!$D$24:$AD$252,$AF75,G$260))</f>
        <v>0</v>
      </c>
      <c r="H75" s="126" cm="1">
        <f t="array" ref="H75">IF($AF75=0,"",INDEX(MASTER!$D$24:$AD$252,$AF75,H$260))</f>
        <v>0</v>
      </c>
      <c r="I75" s="21" t="str" cm="1">
        <f t="array" ref="I75">IF($AF75=0,"",INDEX(MASTER!$D$24:$AD$252,$AF75,I$260))</f>
        <v>RT</v>
      </c>
      <c r="J75" s="196" t="str" cm="1">
        <f t="array" ref="J75">IF($AF75=0,"",INDEX(MASTER!$AE$24:$BB$252,$AF75,C$260))</f>
        <v>01/NHS/21</v>
      </c>
      <c r="K75" s="60" cm="1">
        <f t="array" ref="K75">IF($AF75=0,"",INDEX(MASTER!$AE$24:$BB$252,$AF75,D$260))</f>
        <v>0</v>
      </c>
      <c r="L75" s="60" cm="1">
        <f t="array" ref="L75">IF($AF75=0,"",INDEX(MASTER!$AE$24:$BB$252,$AF75,E$260))</f>
        <v>1</v>
      </c>
      <c r="M75" s="60" cm="1">
        <f t="array" ref="M75">IF($AF75=0,"",INDEX(MASTER!$AE$24:$BB$252,$AF75,F$260))</f>
        <v>0</v>
      </c>
      <c r="N75" s="60" cm="1">
        <f t="array" ref="N75">IF($AF75=0,"",INDEX(MASTER!$AE$24:$BB$252,$AF75,G$260))</f>
        <v>0</v>
      </c>
      <c r="O75" s="60" cm="1">
        <f t="array" ref="O75">IF($AF75=0,"",INDEX(MASTER!$AE$24:$BB$252,$AF75,H$260))</f>
        <v>0</v>
      </c>
      <c r="P75" s="60" cm="1">
        <f t="array" ref="P75">IF($AF75=0,"",INDEX(MASTER!$AE$24:$BB$252,$AF75,I$260))</f>
        <v>0</v>
      </c>
      <c r="Q75" s="60" cm="1">
        <f t="array" ref="Q75">IF($AF75=0,"",INDEX(MASTER!$AE$24:$BB$252,$AF75,J$260))</f>
        <v>0</v>
      </c>
      <c r="R75" s="60" cm="1">
        <f t="array" ref="R75">IF($AF75=0,"",INDEX(MASTER!$AE$24:$BB$252,$AF75,K$260))</f>
        <v>0</v>
      </c>
      <c r="S75" s="60" cm="1">
        <f t="array" ref="S75">IF($AF75=0,"",INDEX(MASTER!$AE$24:$BB$252,$AF75,L$260))</f>
        <v>0</v>
      </c>
      <c r="T75" s="60" cm="1">
        <f t="array" ref="T75">IF($AF75=0,"",INDEX(MASTER!$AE$24:$BB$252,$AF75,M$260))</f>
        <v>0</v>
      </c>
      <c r="U75" s="60" cm="1">
        <f t="array" ref="U75">IF($AF75=0,"",INDEX(MASTER!$AE$24:$BB$252,$AF75,N$260))</f>
        <v>0</v>
      </c>
      <c r="V75" s="60" cm="1">
        <f t="array" ref="V75">IF($AF75=0,"",INDEX(MASTER!$AE$24:$BB$252,$AF75,O$260))</f>
        <v>0</v>
      </c>
      <c r="W75" s="60" cm="1">
        <f t="array" ref="W75">IF($AF75=0,"",INDEX(MASTER!$AE$24:$BB$252,$AF75,P$260))</f>
        <v>0</v>
      </c>
      <c r="X75" s="60" cm="1">
        <f t="array" ref="X75">IF($AF75=0,"",INDEX(MASTER!$AE$24:$BB$252,$AF75,Q$260))</f>
        <v>0</v>
      </c>
      <c r="Y75" s="60" cm="1">
        <f t="array" ref="Y75">IF($AF75=0,"",INDEX(MASTER!$AE$24:$BB$252,$AF75,S$260))</f>
        <v>0</v>
      </c>
      <c r="Z75" s="60" cm="1">
        <f t="array" ref="Z75">IF($AF75=0,"",INDEX(MASTER!$AE$24:$BB$252,$AF75,T$260))</f>
        <v>0</v>
      </c>
      <c r="AA75" s="60" cm="1">
        <f t="array" ref="AA75">IF($AF75=0,"",INDEX(MASTER!$AE$24:$BB$252,$AF75,U$260))</f>
        <v>0</v>
      </c>
      <c r="AF75" s="3">
        <v>204</v>
      </c>
    </row>
    <row r="76" spans="3:32" ht="12.75" customHeight="1" x14ac:dyDescent="0.2">
      <c r="C76" s="20" cm="1">
        <f t="array" ref="C76">IF($AF76=0,"",INDEX(MASTER!$D$24:$AD$252,$AF76,C$260))</f>
        <v>353</v>
      </c>
      <c r="D76" s="20" t="str" cm="1">
        <f t="array" ref="D76">IF($AF76=0,"",INDEX(MASTER!$D$24:$AD$252,$AF76,D$260))</f>
        <v>A-45</v>
      </c>
      <c r="E76" s="20" t="str" cm="1">
        <f t="array" ref="E76">IF($AF76=0,"",INDEX(MASTER!$D$24:$AD$252,$AF76,E$260))</f>
        <v>RAMP C</v>
      </c>
      <c r="F76" s="126" cm="1">
        <f t="array" ref="F76">IF($AF76=0,"",INDEX(MASTER!$D$24:$AD$252,$AF76,F$260))</f>
        <v>1194</v>
      </c>
      <c r="G76" s="21" cm="1">
        <f t="array" ref="G76">IF($AF76=0,"",INDEX(MASTER!$D$24:$AD$252,$AF76,G$260))</f>
        <v>0</v>
      </c>
      <c r="H76" s="126" cm="1">
        <f t="array" ref="H76">IF($AF76=0,"",INDEX(MASTER!$D$24:$AD$252,$AF76,H$260))</f>
        <v>0</v>
      </c>
      <c r="I76" s="21" t="str" cm="1">
        <f t="array" ref="I76">IF($AF76=0,"",INDEX(MASTER!$D$24:$AD$252,$AF76,I$260))</f>
        <v>LT</v>
      </c>
      <c r="J76" s="196" t="str" cm="1">
        <f t="array" ref="J76">IF($AF76=0,"",INDEX(MASTER!$AE$24:$BB$252,$AF76,C$260))</f>
        <v>01/NHS/21</v>
      </c>
      <c r="K76" s="60" cm="1">
        <f t="array" ref="K76">IF($AF76=0,"",INDEX(MASTER!$AE$24:$BB$252,$AF76,D$260))</f>
        <v>0</v>
      </c>
      <c r="L76" s="60" cm="1">
        <f t="array" ref="L76">IF($AF76=0,"",INDEX(MASTER!$AE$24:$BB$252,$AF76,E$260))</f>
        <v>0</v>
      </c>
      <c r="M76" s="60" cm="1">
        <f t="array" ref="M76">IF($AF76=0,"",INDEX(MASTER!$AE$24:$BB$252,$AF76,F$260))</f>
        <v>0</v>
      </c>
      <c r="N76" s="60" cm="1">
        <f t="array" ref="N76">IF($AF76=0,"",INDEX(MASTER!$AE$24:$BB$252,$AF76,G$260))</f>
        <v>0</v>
      </c>
      <c r="O76" s="60" cm="1">
        <f t="array" ref="O76">IF($AF76=0,"",INDEX(MASTER!$AE$24:$BB$252,$AF76,H$260))</f>
        <v>0</v>
      </c>
      <c r="P76" s="60" cm="1">
        <f t="array" ref="P76">IF($AF76=0,"",INDEX(MASTER!$AE$24:$BB$252,$AF76,I$260))</f>
        <v>0</v>
      </c>
      <c r="Q76" s="60" cm="1">
        <f t="array" ref="Q76">IF($AF76=0,"",INDEX(MASTER!$AE$24:$BB$252,$AF76,J$260))</f>
        <v>0</v>
      </c>
      <c r="R76" s="60" cm="1">
        <f t="array" ref="R76">IF($AF76=0,"",INDEX(MASTER!$AE$24:$BB$252,$AF76,K$260))</f>
        <v>0</v>
      </c>
      <c r="S76" s="60" cm="1">
        <f t="array" ref="S76">IF($AF76=0,"",INDEX(MASTER!$AE$24:$BB$252,$AF76,L$260))</f>
        <v>0</v>
      </c>
      <c r="T76" s="60" cm="1">
        <f t="array" ref="T76">IF($AF76=0,"",INDEX(MASTER!$AE$24:$BB$252,$AF76,M$260))</f>
        <v>0</v>
      </c>
      <c r="U76" s="60" cm="1">
        <f t="array" ref="U76">IF($AF76=0,"",INDEX(MASTER!$AE$24:$BB$252,$AF76,N$260))</f>
        <v>0</v>
      </c>
      <c r="V76" s="60" cm="1">
        <f t="array" ref="V76">IF($AF76=0,"",INDEX(MASTER!$AE$24:$BB$252,$AF76,O$260))</f>
        <v>0</v>
      </c>
      <c r="W76" s="60" cm="1">
        <f t="array" ref="W76">IF($AF76=0,"",INDEX(MASTER!$AE$24:$BB$252,$AF76,P$260))</f>
        <v>0</v>
      </c>
      <c r="X76" s="60" cm="1">
        <f t="array" ref="X76">IF($AF76=0,"",INDEX(MASTER!$AE$24:$BB$252,$AF76,Q$260))</f>
        <v>0</v>
      </c>
      <c r="Y76" s="60" cm="1">
        <f t="array" ref="Y76">IF($AF76=0,"",INDEX(MASTER!$AE$24:$BB$252,$AF76,S$260))</f>
        <v>0</v>
      </c>
      <c r="Z76" s="60" cm="1">
        <f t="array" ref="Z76">IF($AF76=0,"",INDEX(MASTER!$AE$24:$BB$252,$AF76,T$260))</f>
        <v>0</v>
      </c>
      <c r="AA76" s="60" cm="1">
        <f t="array" ref="AA76">IF($AF76=0,"",INDEX(MASTER!$AE$24:$BB$252,$AF76,U$260))</f>
        <v>0</v>
      </c>
      <c r="AF76" s="3">
        <v>205</v>
      </c>
    </row>
    <row r="77" spans="3:32" ht="12.75" customHeight="1" x14ac:dyDescent="0.2">
      <c r="C77" s="20" cm="1">
        <f t="array" ref="C77">IF($AF77=0,"",INDEX(MASTER!$D$24:$AD$252,$AF77,C$260))</f>
        <v>353</v>
      </c>
      <c r="D77" s="20" t="str" cm="1">
        <f t="array" ref="D77">IF($AF77=0,"",INDEX(MASTER!$D$24:$AD$252,$AF77,D$260))</f>
        <v>A-46</v>
      </c>
      <c r="E77" s="20" t="str" cm="1">
        <f t="array" ref="E77">IF($AF77=0,"",INDEX(MASTER!$D$24:$AD$252,$AF77,E$260))</f>
        <v>RAMP C</v>
      </c>
      <c r="F77" s="126" cm="1">
        <f t="array" ref="F77">IF($AF77=0,"",INDEX(MASTER!$D$24:$AD$252,$AF77,F$260))</f>
        <v>1338</v>
      </c>
      <c r="G77" s="21" cm="1">
        <f t="array" ref="G77">IF($AF77=0,"",INDEX(MASTER!$D$24:$AD$252,$AF77,G$260))</f>
        <v>0</v>
      </c>
      <c r="H77" s="126" cm="1">
        <f t="array" ref="H77">IF($AF77=0,"",INDEX(MASTER!$D$24:$AD$252,$AF77,H$260))</f>
        <v>0</v>
      </c>
      <c r="I77" s="21" t="str" cm="1">
        <f t="array" ref="I77">IF($AF77=0,"",INDEX(MASTER!$D$24:$AD$252,$AF77,I$260))</f>
        <v>LT</v>
      </c>
      <c r="J77" s="196" t="str" cm="1">
        <f t="array" ref="J77">IF($AF77=0,"",INDEX(MASTER!$AE$24:$BB$252,$AF77,C$260))</f>
        <v>01/NHS/21</v>
      </c>
      <c r="K77" s="60" cm="1">
        <f t="array" ref="K77">IF($AF77=0,"",INDEX(MASTER!$AE$24:$BB$252,$AF77,D$260))</f>
        <v>0</v>
      </c>
      <c r="L77" s="60" cm="1">
        <f t="array" ref="L77">IF($AF77=0,"",INDEX(MASTER!$AE$24:$BB$252,$AF77,E$260))</f>
        <v>0</v>
      </c>
      <c r="M77" s="60" cm="1">
        <f t="array" ref="M77">IF($AF77=0,"",INDEX(MASTER!$AE$24:$BB$252,$AF77,F$260))</f>
        <v>0</v>
      </c>
      <c r="N77" s="60" cm="1">
        <f t="array" ref="N77">IF($AF77=0,"",INDEX(MASTER!$AE$24:$BB$252,$AF77,G$260))</f>
        <v>0</v>
      </c>
      <c r="O77" s="60" cm="1">
        <f t="array" ref="O77">IF($AF77=0,"",INDEX(MASTER!$AE$24:$BB$252,$AF77,H$260))</f>
        <v>0</v>
      </c>
      <c r="P77" s="60" cm="1">
        <f t="array" ref="P77">IF($AF77=0,"",INDEX(MASTER!$AE$24:$BB$252,$AF77,I$260))</f>
        <v>0</v>
      </c>
      <c r="Q77" s="60" cm="1">
        <f t="array" ref="Q77">IF($AF77=0,"",INDEX(MASTER!$AE$24:$BB$252,$AF77,J$260))</f>
        <v>0</v>
      </c>
      <c r="R77" s="60" cm="1">
        <f t="array" ref="R77">IF($AF77=0,"",INDEX(MASTER!$AE$24:$BB$252,$AF77,K$260))</f>
        <v>0</v>
      </c>
      <c r="S77" s="60" cm="1">
        <f t="array" ref="S77">IF($AF77=0,"",INDEX(MASTER!$AE$24:$BB$252,$AF77,L$260))</f>
        <v>0</v>
      </c>
      <c r="T77" s="60" cm="1">
        <f t="array" ref="T77">IF($AF77=0,"",INDEX(MASTER!$AE$24:$BB$252,$AF77,M$260))</f>
        <v>0</v>
      </c>
      <c r="U77" s="60" cm="1">
        <f t="array" ref="U77">IF($AF77=0,"",INDEX(MASTER!$AE$24:$BB$252,$AF77,N$260))</f>
        <v>0</v>
      </c>
      <c r="V77" s="60" cm="1">
        <f t="array" ref="V77">IF($AF77=0,"",INDEX(MASTER!$AE$24:$BB$252,$AF77,O$260))</f>
        <v>0</v>
      </c>
      <c r="W77" s="60" cm="1">
        <f t="array" ref="W77">IF($AF77=0,"",INDEX(MASTER!$AE$24:$BB$252,$AF77,P$260))</f>
        <v>0</v>
      </c>
      <c r="X77" s="60" cm="1">
        <f t="array" ref="X77">IF($AF77=0,"",INDEX(MASTER!$AE$24:$BB$252,$AF77,Q$260))</f>
        <v>0</v>
      </c>
      <c r="Y77" s="60" cm="1">
        <f t="array" ref="Y77">IF($AF77=0,"",INDEX(MASTER!$AE$24:$BB$252,$AF77,S$260))</f>
        <v>0</v>
      </c>
      <c r="Z77" s="60" cm="1">
        <f t="array" ref="Z77">IF($AF77=0,"",INDEX(MASTER!$AE$24:$BB$252,$AF77,T$260))</f>
        <v>0</v>
      </c>
      <c r="AA77" s="60" cm="1">
        <f t="array" ref="AA77">IF($AF77=0,"",INDEX(MASTER!$AE$24:$BB$252,$AF77,U$260))</f>
        <v>0</v>
      </c>
      <c r="AF77" s="3">
        <v>206</v>
      </c>
    </row>
    <row r="78" spans="3:32" ht="12.75" customHeight="1" x14ac:dyDescent="0.2">
      <c r="C78" s="20" cm="1">
        <f t="array" ref="C78">IF($AF78=0,"",INDEX(MASTER!$D$24:$AD$252,$AF78,C$260))</f>
        <v>353</v>
      </c>
      <c r="D78" s="20" t="str" cm="1">
        <f t="array" ref="D78">IF($AF78=0,"",INDEX(MASTER!$D$24:$AD$252,$AF78,D$260))</f>
        <v>A-47</v>
      </c>
      <c r="E78" s="20" t="str" cm="1">
        <f t="array" ref="E78">IF($AF78=0,"",INDEX(MASTER!$D$24:$AD$252,$AF78,E$260))</f>
        <v>RAMP D</v>
      </c>
      <c r="F78" s="126" cm="1">
        <f t="array" ref="F78">IF($AF78=0,"",INDEX(MASTER!$D$24:$AD$252,$AF78,F$260))</f>
        <v>1370</v>
      </c>
      <c r="G78" s="21" cm="1">
        <f t="array" ref="G78">IF($AF78=0,"",INDEX(MASTER!$D$24:$AD$252,$AF78,G$260))</f>
        <v>0</v>
      </c>
      <c r="H78" s="126" cm="1">
        <f t="array" ref="H78">IF($AF78=0,"",INDEX(MASTER!$D$24:$AD$252,$AF78,H$260))</f>
        <v>0</v>
      </c>
      <c r="I78" s="21" t="str" cm="1">
        <f t="array" ref="I78">IF($AF78=0,"",INDEX(MASTER!$D$24:$AD$252,$AF78,I$260))</f>
        <v>RT</v>
      </c>
      <c r="J78" s="196" t="str" cm="1">
        <f t="array" ref="J78">IF($AF78=0,"",INDEX(MASTER!$AE$24:$BB$252,$AF78,C$260))</f>
        <v>01/NHS/21</v>
      </c>
      <c r="K78" s="60" cm="1">
        <f t="array" ref="K78">IF($AF78=0,"",INDEX(MASTER!$AE$24:$BB$252,$AF78,D$260))</f>
        <v>0</v>
      </c>
      <c r="L78" s="60" cm="1">
        <f t="array" ref="L78">IF($AF78=0,"",INDEX(MASTER!$AE$24:$BB$252,$AF78,E$260))</f>
        <v>1</v>
      </c>
      <c r="M78" s="60" cm="1">
        <f t="array" ref="M78">IF($AF78=0,"",INDEX(MASTER!$AE$24:$BB$252,$AF78,F$260))</f>
        <v>0</v>
      </c>
      <c r="N78" s="60" cm="1">
        <f t="array" ref="N78">IF($AF78=0,"",INDEX(MASTER!$AE$24:$BB$252,$AF78,G$260))</f>
        <v>0</v>
      </c>
      <c r="O78" s="60" cm="1">
        <f t="array" ref="O78">IF($AF78=0,"",INDEX(MASTER!$AE$24:$BB$252,$AF78,H$260))</f>
        <v>0</v>
      </c>
      <c r="P78" s="60" cm="1">
        <f t="array" ref="P78">IF($AF78=0,"",INDEX(MASTER!$AE$24:$BB$252,$AF78,I$260))</f>
        <v>0</v>
      </c>
      <c r="Q78" s="60" cm="1">
        <f t="array" ref="Q78">IF($AF78=0,"",INDEX(MASTER!$AE$24:$BB$252,$AF78,J$260))</f>
        <v>0</v>
      </c>
      <c r="R78" s="60" cm="1">
        <f t="array" ref="R78">IF($AF78=0,"",INDEX(MASTER!$AE$24:$BB$252,$AF78,K$260))</f>
        <v>0</v>
      </c>
      <c r="S78" s="60" cm="1">
        <f t="array" ref="S78">IF($AF78=0,"",INDEX(MASTER!$AE$24:$BB$252,$AF78,L$260))</f>
        <v>0</v>
      </c>
      <c r="T78" s="60" cm="1">
        <f t="array" ref="T78">IF($AF78=0,"",INDEX(MASTER!$AE$24:$BB$252,$AF78,M$260))</f>
        <v>0</v>
      </c>
      <c r="U78" s="60" cm="1">
        <f t="array" ref="U78">IF($AF78=0,"",INDEX(MASTER!$AE$24:$BB$252,$AF78,N$260))</f>
        <v>0</v>
      </c>
      <c r="V78" s="60" cm="1">
        <f t="array" ref="V78">IF($AF78=0,"",INDEX(MASTER!$AE$24:$BB$252,$AF78,O$260))</f>
        <v>0</v>
      </c>
      <c r="W78" s="60" cm="1">
        <f t="array" ref="W78">IF($AF78=0,"",INDEX(MASTER!$AE$24:$BB$252,$AF78,P$260))</f>
        <v>0</v>
      </c>
      <c r="X78" s="60" cm="1">
        <f t="array" ref="X78">IF($AF78=0,"",INDEX(MASTER!$AE$24:$BB$252,$AF78,Q$260))</f>
        <v>0</v>
      </c>
      <c r="Y78" s="60" cm="1">
        <f t="array" ref="Y78">IF($AF78=0,"",INDEX(MASTER!$AE$24:$BB$252,$AF78,S$260))</f>
        <v>0</v>
      </c>
      <c r="Z78" s="60" cm="1">
        <f t="array" ref="Z78">IF($AF78=0,"",INDEX(MASTER!$AE$24:$BB$252,$AF78,T$260))</f>
        <v>0</v>
      </c>
      <c r="AA78" s="60" cm="1">
        <f t="array" ref="AA78">IF($AF78=0,"",INDEX(MASTER!$AE$24:$BB$252,$AF78,U$260))</f>
        <v>0</v>
      </c>
      <c r="AF78" s="3">
        <v>207</v>
      </c>
    </row>
    <row r="79" spans="3:32" ht="12.75" customHeight="1" x14ac:dyDescent="0.2">
      <c r="C79" s="20" cm="1">
        <f t="array" ref="C79">IF($AF79=0,"",INDEX(MASTER!$D$24:$AD$252,$AF79,C$260))</f>
        <v>353</v>
      </c>
      <c r="D79" s="20" t="str" cm="1">
        <f t="array" ref="D79">IF($AF79=0,"",INDEX(MASTER!$D$24:$AD$252,$AF79,D$260))</f>
        <v>A-48</v>
      </c>
      <c r="E79" s="20" t="str" cm="1">
        <f t="array" ref="E79">IF($AF79=0,"",INDEX(MASTER!$D$24:$AD$252,$AF79,E$260))</f>
        <v>RAMP D</v>
      </c>
      <c r="F79" s="126" cm="1">
        <f t="array" ref="F79">IF($AF79=0,"",INDEX(MASTER!$D$24:$AD$252,$AF79,F$260))</f>
        <v>1490</v>
      </c>
      <c r="G79" s="21" cm="1">
        <f t="array" ref="G79">IF($AF79=0,"",INDEX(MASTER!$D$24:$AD$252,$AF79,G$260))</f>
        <v>0</v>
      </c>
      <c r="H79" s="126" cm="1">
        <f t="array" ref="H79">IF($AF79=0,"",INDEX(MASTER!$D$24:$AD$252,$AF79,H$260))</f>
        <v>0</v>
      </c>
      <c r="I79" s="21" t="str" cm="1">
        <f t="array" ref="I79">IF($AF79=0,"",INDEX(MASTER!$D$24:$AD$252,$AF79,I$260))</f>
        <v>RT</v>
      </c>
      <c r="J79" s="196" t="str" cm="1">
        <f t="array" ref="J79">IF($AF79=0,"",INDEX(MASTER!$AE$24:$BB$252,$AF79,C$260))</f>
        <v>01/NHS/21</v>
      </c>
      <c r="K79" s="60" cm="1">
        <f t="array" ref="K79">IF($AF79=0,"",INDEX(MASTER!$AE$24:$BB$252,$AF79,D$260))</f>
        <v>0</v>
      </c>
      <c r="L79" s="60" cm="1">
        <f t="array" ref="L79">IF($AF79=0,"",INDEX(MASTER!$AE$24:$BB$252,$AF79,E$260))</f>
        <v>1</v>
      </c>
      <c r="M79" s="60" cm="1">
        <f t="array" ref="M79">IF($AF79=0,"",INDEX(MASTER!$AE$24:$BB$252,$AF79,F$260))</f>
        <v>0</v>
      </c>
      <c r="N79" s="60" cm="1">
        <f t="array" ref="N79">IF($AF79=0,"",INDEX(MASTER!$AE$24:$BB$252,$AF79,G$260))</f>
        <v>0</v>
      </c>
      <c r="O79" s="60" cm="1">
        <f t="array" ref="O79">IF($AF79=0,"",INDEX(MASTER!$AE$24:$BB$252,$AF79,H$260))</f>
        <v>0</v>
      </c>
      <c r="P79" s="60" cm="1">
        <f t="array" ref="P79">IF($AF79=0,"",INDEX(MASTER!$AE$24:$BB$252,$AF79,I$260))</f>
        <v>0</v>
      </c>
      <c r="Q79" s="60" cm="1">
        <f t="array" ref="Q79">IF($AF79=0,"",INDEX(MASTER!$AE$24:$BB$252,$AF79,J$260))</f>
        <v>0</v>
      </c>
      <c r="R79" s="60" cm="1">
        <f t="array" ref="R79">IF($AF79=0,"",INDEX(MASTER!$AE$24:$BB$252,$AF79,K$260))</f>
        <v>0</v>
      </c>
      <c r="S79" s="60" cm="1">
        <f t="array" ref="S79">IF($AF79=0,"",INDEX(MASTER!$AE$24:$BB$252,$AF79,L$260))</f>
        <v>0</v>
      </c>
      <c r="T79" s="60" cm="1">
        <f t="array" ref="T79">IF($AF79=0,"",INDEX(MASTER!$AE$24:$BB$252,$AF79,M$260))</f>
        <v>0</v>
      </c>
      <c r="U79" s="60" cm="1">
        <f t="array" ref="U79">IF($AF79=0,"",INDEX(MASTER!$AE$24:$BB$252,$AF79,N$260))</f>
        <v>0</v>
      </c>
      <c r="V79" s="60" cm="1">
        <f t="array" ref="V79">IF($AF79=0,"",INDEX(MASTER!$AE$24:$BB$252,$AF79,O$260))</f>
        <v>0</v>
      </c>
      <c r="W79" s="60" cm="1">
        <f t="array" ref="W79">IF($AF79=0,"",INDEX(MASTER!$AE$24:$BB$252,$AF79,P$260))</f>
        <v>0</v>
      </c>
      <c r="X79" s="60" cm="1">
        <f t="array" ref="X79">IF($AF79=0,"",INDEX(MASTER!$AE$24:$BB$252,$AF79,Q$260))</f>
        <v>0</v>
      </c>
      <c r="Y79" s="60" cm="1">
        <f t="array" ref="Y79">IF($AF79=0,"",INDEX(MASTER!$AE$24:$BB$252,$AF79,S$260))</f>
        <v>0</v>
      </c>
      <c r="Z79" s="60" cm="1">
        <f t="array" ref="Z79">IF($AF79=0,"",INDEX(MASTER!$AE$24:$BB$252,$AF79,T$260))</f>
        <v>0</v>
      </c>
      <c r="AA79" s="60" cm="1">
        <f t="array" ref="AA79">IF($AF79=0,"",INDEX(MASTER!$AE$24:$BB$252,$AF79,U$260))</f>
        <v>0</v>
      </c>
      <c r="AF79" s="3">
        <v>208</v>
      </c>
    </row>
    <row r="80" spans="3:32" ht="12.75" customHeight="1" x14ac:dyDescent="0.2">
      <c r="C80" s="20" cm="1">
        <f t="array" ref="C80">IF($AF80=0,"",INDEX(MASTER!$D$24:$AD$252,$AF80,C$260))</f>
        <v>353</v>
      </c>
      <c r="D80" s="20" t="str" cm="1">
        <f t="array" ref="D80">IF($AF80=0,"",INDEX(MASTER!$D$24:$AD$252,$AF80,D$260))</f>
        <v>A-49</v>
      </c>
      <c r="E80" s="20" t="str" cm="1">
        <f t="array" ref="E80">IF($AF80=0,"",INDEX(MASTER!$D$24:$AD$252,$AF80,E$260))</f>
        <v>RAMP C</v>
      </c>
      <c r="F80" s="126" cm="1">
        <f t="array" ref="F80">IF($AF80=0,"",INDEX(MASTER!$D$24:$AD$252,$AF80,F$260))</f>
        <v>1577</v>
      </c>
      <c r="G80" s="21" cm="1">
        <f t="array" ref="G80">IF($AF80=0,"",INDEX(MASTER!$D$24:$AD$252,$AF80,G$260))</f>
        <v>0</v>
      </c>
      <c r="H80" s="126" cm="1">
        <f t="array" ref="H80">IF($AF80=0,"",INDEX(MASTER!$D$24:$AD$252,$AF80,H$260))</f>
        <v>0</v>
      </c>
      <c r="I80" s="21" t="str" cm="1">
        <f t="array" ref="I80">IF($AF80=0,"",INDEX(MASTER!$D$24:$AD$252,$AF80,I$260))</f>
        <v>LT</v>
      </c>
      <c r="J80" s="196" t="str" cm="1">
        <f t="array" ref="J80">IF($AF80=0,"",INDEX(MASTER!$AE$24:$BB$252,$AF80,C$260))</f>
        <v>01/NHS/21</v>
      </c>
      <c r="K80" s="60" cm="1">
        <f t="array" ref="K80">IF($AF80=0,"",INDEX(MASTER!$AE$24:$BB$252,$AF80,D$260))</f>
        <v>0</v>
      </c>
      <c r="L80" s="60" cm="1">
        <f t="array" ref="L80">IF($AF80=0,"",INDEX(MASTER!$AE$24:$BB$252,$AF80,E$260))</f>
        <v>0</v>
      </c>
      <c r="M80" s="60" cm="1">
        <f t="array" ref="M80">IF($AF80=0,"",INDEX(MASTER!$AE$24:$BB$252,$AF80,F$260))</f>
        <v>0</v>
      </c>
      <c r="N80" s="60" cm="1">
        <f t="array" ref="N80">IF($AF80=0,"",INDEX(MASTER!$AE$24:$BB$252,$AF80,G$260))</f>
        <v>0</v>
      </c>
      <c r="O80" s="60" cm="1">
        <f t="array" ref="O80">IF($AF80=0,"",INDEX(MASTER!$AE$24:$BB$252,$AF80,H$260))</f>
        <v>0</v>
      </c>
      <c r="P80" s="60" cm="1">
        <f t="array" ref="P80">IF($AF80=0,"",INDEX(MASTER!$AE$24:$BB$252,$AF80,I$260))</f>
        <v>0</v>
      </c>
      <c r="Q80" s="60" cm="1">
        <f t="array" ref="Q80">IF($AF80=0,"",INDEX(MASTER!$AE$24:$BB$252,$AF80,J$260))</f>
        <v>0</v>
      </c>
      <c r="R80" s="60" cm="1">
        <f t="array" ref="R80">IF($AF80=0,"",INDEX(MASTER!$AE$24:$BB$252,$AF80,K$260))</f>
        <v>0</v>
      </c>
      <c r="S80" s="60" cm="1">
        <f t="array" ref="S80">IF($AF80=0,"",INDEX(MASTER!$AE$24:$BB$252,$AF80,L$260))</f>
        <v>0</v>
      </c>
      <c r="T80" s="60" cm="1">
        <f t="array" ref="T80">IF($AF80=0,"",INDEX(MASTER!$AE$24:$BB$252,$AF80,M$260))</f>
        <v>0</v>
      </c>
      <c r="U80" s="60" cm="1">
        <f t="array" ref="U80">IF($AF80=0,"",INDEX(MASTER!$AE$24:$BB$252,$AF80,N$260))</f>
        <v>0</v>
      </c>
      <c r="V80" s="60" cm="1">
        <f t="array" ref="V80">IF($AF80=0,"",INDEX(MASTER!$AE$24:$BB$252,$AF80,O$260))</f>
        <v>0</v>
      </c>
      <c r="W80" s="60" cm="1">
        <f t="array" ref="W80">IF($AF80=0,"",INDEX(MASTER!$AE$24:$BB$252,$AF80,P$260))</f>
        <v>0</v>
      </c>
      <c r="X80" s="60" cm="1">
        <f t="array" ref="X80">IF($AF80=0,"",INDEX(MASTER!$AE$24:$BB$252,$AF80,Q$260))</f>
        <v>0</v>
      </c>
      <c r="Y80" s="60" cm="1">
        <f t="array" ref="Y80">IF($AF80=0,"",INDEX(MASTER!$AE$24:$BB$252,$AF80,S$260))</f>
        <v>0</v>
      </c>
      <c r="Z80" s="60" cm="1">
        <f t="array" ref="Z80">IF($AF80=0,"",INDEX(MASTER!$AE$24:$BB$252,$AF80,T$260))</f>
        <v>0</v>
      </c>
      <c r="AA80" s="60" cm="1">
        <f t="array" ref="AA80">IF($AF80=0,"",INDEX(MASTER!$AE$24:$BB$252,$AF80,U$260))</f>
        <v>0</v>
      </c>
      <c r="AF80" s="3">
        <v>209</v>
      </c>
    </row>
    <row r="81" spans="3:32" ht="12.75" customHeight="1" x14ac:dyDescent="0.2">
      <c r="C81" s="20" t="str" cm="1">
        <f t="array" ref="C81">IF($AF81=0,"",INDEX(MASTER!$D$24:$AD$252,$AF81,C$260))</f>
        <v/>
      </c>
      <c r="D81" s="20" t="str" cm="1">
        <f t="array" ref="D81">IF($AF81=0,"",INDEX(MASTER!$D$24:$AD$252,$AF81,D$260))</f>
        <v/>
      </c>
      <c r="E81" s="20" t="str" cm="1">
        <f t="array" ref="E81">IF($AF81=0,"",INDEX(MASTER!$D$24:$AD$252,$AF81,E$260))</f>
        <v/>
      </c>
      <c r="F81" s="126" t="str" cm="1">
        <f t="array" ref="F81">IF($AF81=0,"",INDEX(MASTER!$D$24:$AD$252,$AF81,F$260))</f>
        <v/>
      </c>
      <c r="G81" s="21" t="str" cm="1">
        <f t="array" ref="G81">IF($AF81=0,"",INDEX(MASTER!$D$24:$AD$252,$AF81,G$260))</f>
        <v/>
      </c>
      <c r="H81" s="126" t="str" cm="1">
        <f t="array" ref="H81">IF($AF81=0,"",INDEX(MASTER!$D$24:$AD$252,$AF81,H$260))</f>
        <v/>
      </c>
      <c r="I81" s="21" t="str" cm="1">
        <f t="array" ref="I81">IF($AF81=0,"",INDEX(MASTER!$D$24:$AD$252,$AF81,I$260))</f>
        <v/>
      </c>
      <c r="J81" s="22" t="str" cm="1">
        <f t="array" ref="J81">IF($AF81=0,"",INDEX(MASTER!$D$24:$AD$252,$AF81,J$260))</f>
        <v/>
      </c>
      <c r="K81" s="21" t="str" cm="1">
        <f t="array" ref="K81">IF($AF81=0,"",INDEX(MASTER!$D$24:$AD$252,$AF81,K$260))</f>
        <v/>
      </c>
      <c r="L81" s="21" t="str" cm="1">
        <f t="array" ref="L81">IF($AF81=0,"",INDEX(MASTER!$D$24:$AD$252,$AF81,L$260))</f>
        <v/>
      </c>
      <c r="M81" s="21" t="str" cm="1">
        <f t="array" ref="M81">IF($AF81=0,"",INDEX(MASTER!$D$24:$AD$252,$AF81,M$260))</f>
        <v/>
      </c>
      <c r="N81" s="21" t="str" cm="1">
        <f t="array" ref="N81">IF($AF81=0,"",INDEX(MASTER!$D$24:$AD$252,$AF81,N$260))</f>
        <v/>
      </c>
      <c r="O81" s="21" t="str" cm="1">
        <f t="array" ref="O81">IF($AF81=0,"",INDEX(MASTER!$D$24:$AD$252,$AF81,O$260))</f>
        <v/>
      </c>
      <c r="P81" s="21" t="str" cm="1">
        <f t="array" ref="P81">IF($AF81=0,"",INDEX(MASTER!$D$24:$AD$252,$AF81,P$260))</f>
        <v/>
      </c>
      <c r="Q81" s="21" t="str" cm="1">
        <f t="array" ref="Q81">IF($AF81=0,"",INDEX(MASTER!$D$24:$AD$252,$AF81,Q$260))</f>
        <v/>
      </c>
      <c r="R81" s="21" t="str" cm="1">
        <f t="array" ref="R81">IF($AF81=0,"",INDEX(MASTER!$D$24:$AD$252,$AF81,R$260))</f>
        <v/>
      </c>
      <c r="S81" s="21" t="str" cm="1">
        <f t="array" ref="S81">IF($AF81=0,"",INDEX(MASTER!$D$24:$AD$252,$AF81,S$260))</f>
        <v/>
      </c>
      <c r="T81" s="24" t="str" cm="1">
        <f t="array" ref="T81">IF($AF81=0,"",INDEX(MASTER!$AE$24:$BB$252,$AF81,M$260))</f>
        <v/>
      </c>
      <c r="U81" s="60" t="str" cm="1">
        <f t="array" ref="U81">IF($AF81=0,"",INDEX(MASTER!$AE$24:$BB$252,$AF81,N$260))</f>
        <v/>
      </c>
      <c r="V81" s="60" t="str" cm="1">
        <f t="array" ref="V81">IF($AF81=0,"",INDEX(MASTER!$AE$24:$BB$252,$AF81,O$260))</f>
        <v/>
      </c>
      <c r="W81" s="60" t="str" cm="1">
        <f t="array" ref="W81">IF($AF81=0,"",INDEX(MASTER!$AE$24:$BB$252,$AF81,P$260))</f>
        <v/>
      </c>
      <c r="X81" s="60" t="str" cm="1">
        <f t="array" ref="X81">IF($AF81=0,"",INDEX(MASTER!$AE$24:$BB$252,$AF81,Q$260))</f>
        <v/>
      </c>
      <c r="Y81" s="60" t="str" cm="1">
        <f t="array" ref="Y81">IF($AF81=0,"",INDEX(MASTER!$AE$24:$BB$252,$AF81,S$260))</f>
        <v/>
      </c>
      <c r="Z81" s="60" t="str" cm="1">
        <f t="array" ref="Z81">IF($AF81=0,"",INDEX(MASTER!$AE$24:$BB$252,$AF81,T$260))</f>
        <v/>
      </c>
      <c r="AA81" s="60" t="str" cm="1">
        <f t="array" ref="AA81">IF($AF81=0,"",INDEX(MASTER!$AE$24:$BB$252,$AF81,U$260))</f>
        <v/>
      </c>
    </row>
    <row r="82" spans="3:32" ht="12.75" customHeight="1" x14ac:dyDescent="0.2">
      <c r="C82" s="20" t="str" cm="1">
        <f t="array" ref="C82">IF($AF82=0,"",INDEX(MASTER!$D$24:$AD$252,$AF82,C$260))</f>
        <v/>
      </c>
      <c r="D82" s="20" t="str" cm="1">
        <f t="array" ref="D82">IF($AF82=0,"",INDEX(MASTER!$D$24:$AD$252,$AF82,D$260))</f>
        <v/>
      </c>
      <c r="E82" s="20" t="str" cm="1">
        <f t="array" ref="E82">IF($AF82=0,"",INDEX(MASTER!$D$24:$AD$252,$AF82,E$260))</f>
        <v/>
      </c>
      <c r="F82" s="126" t="str" cm="1">
        <f t="array" ref="F82">IF($AF82=0,"",INDEX(MASTER!$D$24:$AD$252,$AF82,F$260))</f>
        <v/>
      </c>
      <c r="G82" s="21" t="str" cm="1">
        <f t="array" ref="G82">IF($AF82=0,"",INDEX(MASTER!$D$24:$AD$252,$AF82,G$260))</f>
        <v/>
      </c>
      <c r="H82" s="126" t="str" cm="1">
        <f t="array" ref="H82">IF($AF82=0,"",INDEX(MASTER!$D$24:$AD$252,$AF82,H$260))</f>
        <v/>
      </c>
      <c r="I82" s="21" t="str" cm="1">
        <f t="array" ref="I82">IF($AF82=0,"",INDEX(MASTER!$D$24:$AD$252,$AF82,I$260))</f>
        <v/>
      </c>
      <c r="J82" s="22" t="str" cm="1">
        <f t="array" ref="J82">IF($AF82=0,"",INDEX(MASTER!$D$24:$AD$252,$AF82,J$260))</f>
        <v/>
      </c>
      <c r="K82" s="21" t="str" cm="1">
        <f t="array" ref="K82">IF($AF82=0,"",INDEX(MASTER!$D$24:$AD$252,$AF82,K$260))</f>
        <v/>
      </c>
      <c r="L82" s="21" t="str" cm="1">
        <f t="array" ref="L82">IF($AF82=0,"",INDEX(MASTER!$D$24:$AD$252,$AF82,L$260))</f>
        <v/>
      </c>
      <c r="M82" s="21" t="str" cm="1">
        <f t="array" ref="M82">IF($AF82=0,"",INDEX(MASTER!$D$24:$AD$252,$AF82,M$260))</f>
        <v/>
      </c>
      <c r="N82" s="21" t="str" cm="1">
        <f t="array" ref="N82">IF($AF82=0,"",INDEX(MASTER!$D$24:$AD$252,$AF82,N$260))</f>
        <v/>
      </c>
      <c r="O82" s="21" t="str" cm="1">
        <f t="array" ref="O82">IF($AF82=0,"",INDEX(MASTER!$D$24:$AD$252,$AF82,O$260))</f>
        <v/>
      </c>
      <c r="P82" s="21" t="str" cm="1">
        <f t="array" ref="P82">IF($AF82=0,"",INDEX(MASTER!$D$24:$AD$252,$AF82,P$260))</f>
        <v/>
      </c>
      <c r="Q82" s="21" t="str" cm="1">
        <f t="array" ref="Q82">IF($AF82=0,"",INDEX(MASTER!$D$24:$AD$252,$AF82,Q$260))</f>
        <v/>
      </c>
      <c r="R82" s="21" t="str" cm="1">
        <f t="array" ref="R82">IF($AF82=0,"",INDEX(MASTER!$D$24:$AD$252,$AF82,R$260))</f>
        <v/>
      </c>
      <c r="S82" s="21" t="str" cm="1">
        <f t="array" ref="S82">IF($AF82=0,"",INDEX(MASTER!$D$24:$AD$252,$AF82,S$260))</f>
        <v/>
      </c>
      <c r="T82" s="57" t="str" cm="1">
        <f t="array" ref="T82">IF($AF82=0,"",INDEX(MASTER!$AE$24:$BB$252,$AF82,M$260))</f>
        <v/>
      </c>
      <c r="U82" s="60" t="str" cm="1">
        <f t="array" ref="U82">IF($AF82=0,"",INDEX(MASTER!$AE$24:$BB$252,$AF82,N$260))</f>
        <v/>
      </c>
      <c r="V82" s="60" t="str" cm="1">
        <f t="array" ref="V82">IF($AF82=0,"",INDEX(MASTER!$AE$24:$BB$252,$AF82,O$260))</f>
        <v/>
      </c>
      <c r="W82" s="60" t="str" cm="1">
        <f t="array" ref="W82">IF($AF82=0,"",INDEX(MASTER!$AE$24:$BB$252,$AF82,P$260))</f>
        <v/>
      </c>
      <c r="X82" s="60" t="str" cm="1">
        <f t="array" ref="X82">IF($AF82=0,"",INDEX(MASTER!$AE$24:$BB$252,$AF82,Q$260))</f>
        <v/>
      </c>
      <c r="Y82" s="60" t="str" cm="1">
        <f t="array" ref="Y82">IF($AF82=0,"",INDEX(MASTER!$AE$24:$BB$252,$AF82,S$260))</f>
        <v/>
      </c>
      <c r="Z82" s="60" t="str" cm="1">
        <f t="array" ref="Z82">IF($AF82=0,"",INDEX(MASTER!$AE$24:$BB$252,$AF82,T$260))</f>
        <v/>
      </c>
      <c r="AA82" s="60" t="str" cm="1">
        <f t="array" ref="AA82">IF($AF82=0,"",INDEX(MASTER!$AE$24:$BB$252,$AF82,U$260))</f>
        <v/>
      </c>
    </row>
    <row r="83" spans="3:32" ht="12.75" customHeight="1" x14ac:dyDescent="0.2">
      <c r="C83" s="20" t="str" cm="1">
        <f t="array" ref="C83">IF($AF83=0,"",INDEX(MASTER!$D$24:$AD$252,$AF83,C$260))</f>
        <v/>
      </c>
      <c r="D83" s="20" t="str" cm="1">
        <f t="array" ref="D83">IF($AF83=0,"",INDEX(MASTER!$D$24:$AD$252,$AF83,D$260))</f>
        <v/>
      </c>
      <c r="E83" s="20" t="str" cm="1">
        <f t="array" ref="E83">IF($AF83=0,"",INDEX(MASTER!$D$24:$AD$252,$AF83,E$260))</f>
        <v/>
      </c>
      <c r="F83" s="126" t="str" cm="1">
        <f t="array" ref="F83">IF($AF83=0,"",INDEX(MASTER!$D$24:$AD$252,$AF83,F$260))</f>
        <v/>
      </c>
      <c r="G83" s="21" t="str" cm="1">
        <f t="array" ref="G83">IF($AF83=0,"",INDEX(MASTER!$D$24:$AD$252,$AF83,G$260))</f>
        <v/>
      </c>
      <c r="H83" s="126" t="str" cm="1">
        <f t="array" ref="H83">IF($AF83=0,"",INDEX(MASTER!$D$24:$AD$252,$AF83,H$260))</f>
        <v/>
      </c>
      <c r="I83" s="21" t="str" cm="1">
        <f t="array" ref="I83">IF($AF83=0,"",INDEX(MASTER!$D$24:$AD$252,$AF83,I$260))</f>
        <v/>
      </c>
      <c r="J83" s="22" t="str" cm="1">
        <f t="array" ref="J83">IF($AF83=0,"",INDEX(MASTER!$D$24:$AD$252,$AF83,J$260))</f>
        <v/>
      </c>
      <c r="K83" s="21" t="str" cm="1">
        <f t="array" ref="K83">IF($AF83=0,"",INDEX(MASTER!$D$24:$AD$252,$AF83,K$260))</f>
        <v/>
      </c>
      <c r="L83" s="21" t="str" cm="1">
        <f t="array" ref="L83">IF($AF83=0,"",INDEX(MASTER!$D$24:$AD$252,$AF83,L$260))</f>
        <v/>
      </c>
      <c r="M83" s="21" t="str" cm="1">
        <f t="array" ref="M83">IF($AF83=0,"",INDEX(MASTER!$D$24:$AD$252,$AF83,M$260))</f>
        <v/>
      </c>
      <c r="N83" s="21" t="str" cm="1">
        <f t="array" ref="N83">IF($AF83=0,"",INDEX(MASTER!$D$24:$AD$252,$AF83,N$260))</f>
        <v/>
      </c>
      <c r="O83" s="21" t="str" cm="1">
        <f t="array" ref="O83">IF($AF83=0,"",INDEX(MASTER!$D$24:$AD$252,$AF83,O$260))</f>
        <v/>
      </c>
      <c r="P83" s="21" t="str" cm="1">
        <f t="array" ref="P83">IF($AF83=0,"",INDEX(MASTER!$D$24:$AD$252,$AF83,P$260))</f>
        <v/>
      </c>
      <c r="Q83" s="21" t="str" cm="1">
        <f t="array" ref="Q83">IF($AF83=0,"",INDEX(MASTER!$D$24:$AD$252,$AF83,Q$260))</f>
        <v/>
      </c>
      <c r="R83" s="21" t="str" cm="1">
        <f t="array" ref="R83">IF($AF83=0,"",INDEX(MASTER!$D$24:$AD$252,$AF83,R$260))</f>
        <v/>
      </c>
      <c r="S83" s="21" t="str" cm="1">
        <f t="array" ref="S83">IF($AF83=0,"",INDEX(MASTER!$D$24:$AD$252,$AF83,S$260))</f>
        <v/>
      </c>
      <c r="T83" s="57" t="str" cm="1">
        <f t="array" ref="T83">IF($AF83=0,"",INDEX(MASTER!$AE$24:$BB$252,$AF83,M$260))</f>
        <v/>
      </c>
      <c r="U83" s="60" t="str" cm="1">
        <f t="array" ref="U83">IF($AF83=0,"",INDEX(MASTER!$AE$24:$BB$252,$AF83,N$260))</f>
        <v/>
      </c>
      <c r="V83" s="60" t="str" cm="1">
        <f t="array" ref="V83">IF($AF83=0,"",INDEX(MASTER!$AE$24:$BB$252,$AF83,O$260))</f>
        <v/>
      </c>
      <c r="W83" s="60" t="str" cm="1">
        <f t="array" ref="W83">IF($AF83=0,"",INDEX(MASTER!$AE$24:$BB$252,$AF83,P$260))</f>
        <v/>
      </c>
      <c r="X83" s="60" t="str" cm="1">
        <f t="array" ref="X83">IF($AF83=0,"",INDEX(MASTER!$AE$24:$BB$252,$AF83,Q$260))</f>
        <v/>
      </c>
      <c r="Y83" s="60" t="str" cm="1">
        <f t="array" ref="Y83">IF($AF83=0,"",INDEX(MASTER!$AE$24:$BB$252,$AF83,S$260))</f>
        <v/>
      </c>
      <c r="Z83" s="60" t="str" cm="1">
        <f t="array" ref="Z83">IF($AF83=0,"",INDEX(MASTER!$AE$24:$BB$252,$AF83,T$260))</f>
        <v/>
      </c>
      <c r="AA83" s="60" t="str" cm="1">
        <f t="array" ref="AA83">IF($AF83=0,"",INDEX(MASTER!$AE$24:$BB$252,$AF83,U$260))</f>
        <v/>
      </c>
    </row>
    <row r="84" spans="3:32" ht="12.75" customHeight="1" x14ac:dyDescent="0.2">
      <c r="C84" s="20" t="str" cm="1">
        <f t="array" ref="C84">IF($AF$84=0,"",INDEX(MASTER!$D$24:$AD$252,$AF$84,C$260))</f>
        <v/>
      </c>
      <c r="D84" s="20" t="str" cm="1">
        <f t="array" ref="D84">IF($AF$84=0,"",INDEX(MASTER!$D$24:$AD$252,$AF$84,D$260))</f>
        <v/>
      </c>
      <c r="E84" s="20" t="str" cm="1">
        <f t="array" ref="E84">IF($AF$84=0,"",INDEX(MASTER!$D$24:$AD$252,$AF$84,E$260))</f>
        <v/>
      </c>
      <c r="F84" s="126" t="str" cm="1">
        <f t="array" ref="F84">IF($AF$84=0,"",INDEX(MASTER!$D$24:$AD$252,$AF$84,F$260))</f>
        <v/>
      </c>
      <c r="G84" s="20" t="str" cm="1">
        <f t="array" ref="G84">IF($AF$84=0,"",INDEX(MASTER!$D$24:$AD$252,$AF$84,G$260))</f>
        <v/>
      </c>
      <c r="H84" s="126" t="str" cm="1">
        <f t="array" ref="H84">IF($AF$84=0,"",INDEX(MASTER!$D$24:$AD$252,$AF$84,H$260))</f>
        <v/>
      </c>
      <c r="I84" s="20" t="str" cm="1">
        <f t="array" ref="I84">IF($AF$84=0,"",INDEX(MASTER!$D$24:$AD$252,$AF$84,I$260))</f>
        <v/>
      </c>
      <c r="J84" s="60" t="str" cm="1">
        <f t="array" ref="J84">IF($AF84=0,"",INDEX(MASTER!$AE$24:$BB$252,$AF84,C$260))</f>
        <v/>
      </c>
      <c r="K84" s="60" t="str" cm="1">
        <f t="array" ref="K84">IF($AF84=0,"",INDEX(MASTER!$AE$24:$BB$252,$AF84,D$260))</f>
        <v/>
      </c>
      <c r="L84" s="60" t="str" cm="1">
        <f t="array" ref="L84">IF($AF84=0,"",INDEX(MASTER!$AE$24:$BB$252,$AF84,E$260))</f>
        <v/>
      </c>
      <c r="M84" s="60" t="str" cm="1">
        <f t="array" ref="M84">IF($AF84=0,"",INDEX(MASTER!$AE$24:$BB$252,$AF84,F$260))</f>
        <v/>
      </c>
      <c r="N84" s="60" t="str" cm="1">
        <f t="array" ref="N84">IF($AF84=0,"",INDEX(MASTER!$AE$24:$BB$252,$AF84,G$260))</f>
        <v/>
      </c>
      <c r="O84" s="60" t="str" cm="1">
        <f t="array" ref="O84">IF($AF84=0,"",INDEX(MASTER!$AE$24:$BB$252,$AF84,H$260))</f>
        <v/>
      </c>
      <c r="P84" s="60" t="str" cm="1">
        <f t="array" ref="P84">IF($AF84=0,"",INDEX(MASTER!$AE$24:$BB$252,$AF84,I$260))</f>
        <v/>
      </c>
      <c r="Q84" s="60" t="str" cm="1">
        <f t="array" ref="Q84">IF($AF84=0,"",INDEX(MASTER!$AE$24:$BB$252,$AF84,J$260))</f>
        <v/>
      </c>
      <c r="R84" s="60" t="str" cm="1">
        <f t="array" ref="R84">IF($AF84=0,"",INDEX(MASTER!$AE$24:$BB$252,$AF84,K$260))</f>
        <v/>
      </c>
      <c r="S84" s="60" t="str" cm="1">
        <f t="array" ref="S84">IF($AF84=0,"",INDEX(MASTER!$AE$24:$BB$252,$AF84,L$260))</f>
        <v/>
      </c>
      <c r="T84" s="60" t="str" cm="1">
        <f t="array" ref="T84">IF($AF84=0,"",INDEX(MASTER!$AE$24:$BB$252,$AF84,M$260))</f>
        <v/>
      </c>
      <c r="U84" s="60" t="str" cm="1">
        <f t="array" ref="U84">IF($AF84=0,"",INDEX(MASTER!$AE$24:$BB$252,$AF84,N$260))</f>
        <v/>
      </c>
      <c r="V84" s="60" t="str" cm="1">
        <f t="array" ref="V84">IF($AF84=0,"",INDEX(MASTER!$AE$24:$BB$252,$AF84,O$260))</f>
        <v/>
      </c>
      <c r="W84" s="60" t="str" cm="1">
        <f t="array" ref="W84">IF($AF84=0,"",INDEX(MASTER!$AE$24:$BB$252,$AF84,P$260))</f>
        <v/>
      </c>
      <c r="X84" s="60" t="str" cm="1">
        <f t="array" ref="X84">IF($AF84=0,"",INDEX(MASTER!$AE$24:$BB$252,$AF84,Q$260))</f>
        <v/>
      </c>
      <c r="Y84" s="60" t="str" cm="1">
        <f t="array" ref="Y84">IF($AF84=0,"",INDEX(MASTER!$AE$24:$BB$252,$AF84,S$260))</f>
        <v/>
      </c>
      <c r="Z84" s="60" t="str" cm="1">
        <f t="array" ref="Z84">IF($AF84=0,"",INDEX(MASTER!$AE$24:$BB$252,$AF84,T$260))</f>
        <v/>
      </c>
      <c r="AA84" s="60" t="str" cm="1">
        <f t="array" ref="AA84">IF($AF84=0,"",INDEX(MASTER!$AE$24:$BB$252,$AF84,U$260))</f>
        <v/>
      </c>
    </row>
    <row r="85" spans="3:32" ht="12.75" customHeight="1" x14ac:dyDescent="0.2">
      <c r="C85" s="20" t="str" cm="1">
        <f t="array" ref="C85">IF($AF$85=0,"",INDEX(MASTER!$D$24:$AD$252,$AF$85,C$260))</f>
        <v/>
      </c>
      <c r="D85" s="20" t="str" cm="1">
        <f t="array" ref="D85">IF($AF$85=0,"",INDEX(MASTER!$D$24:$AD$252,$AF$85,D$260))</f>
        <v/>
      </c>
      <c r="E85" s="20" t="str" cm="1">
        <f t="array" ref="E85">IF($AF$85=0,"",INDEX(MASTER!$D$24:$AD$252,$AF$85,E$260))</f>
        <v/>
      </c>
      <c r="F85" s="126" t="str" cm="1">
        <f t="array" ref="F85">IF($AF$85=0,"",INDEX(MASTER!$D$24:$AD$252,$AF$85,F$260))</f>
        <v/>
      </c>
      <c r="G85" s="20" t="str" cm="1">
        <f t="array" ref="G85">IF($AF$85=0,"",INDEX(MASTER!$D$24:$AD$252,$AF$85,G$260))</f>
        <v/>
      </c>
      <c r="H85" s="126" t="str" cm="1">
        <f t="array" ref="H85">IF($AF$85=0,"",INDEX(MASTER!$D$24:$AD$252,$AF$85,H$260))</f>
        <v/>
      </c>
      <c r="I85" s="20" t="str" cm="1">
        <f t="array" ref="I85">IF($AF$85=0,"",INDEX(MASTER!$D$24:$AD$252,$AF$85,I$260))</f>
        <v/>
      </c>
      <c r="J85" s="60" t="str" cm="1">
        <f t="array" ref="J85">IF($AF85=0,"",INDEX(MASTER!$AE$24:$BB$252,$AF85,C$260))</f>
        <v/>
      </c>
      <c r="K85" s="60" t="str" cm="1">
        <f t="array" ref="K85">IF($AF85=0,"",INDEX(MASTER!$AE$24:$BB$252,$AF85,D$260))</f>
        <v/>
      </c>
      <c r="L85" s="60" t="str" cm="1">
        <f t="array" ref="L85">IF($AF85=0,"",INDEX(MASTER!$AE$24:$BB$252,$AF85,E$260))</f>
        <v/>
      </c>
      <c r="M85" s="60" t="str" cm="1">
        <f t="array" ref="M85">IF($AF85=0,"",INDEX(MASTER!$AE$24:$BB$252,$AF85,F$260))</f>
        <v/>
      </c>
      <c r="N85" s="60" t="str" cm="1">
        <f t="array" ref="N85">IF($AF85=0,"",INDEX(MASTER!$AE$24:$BB$252,$AF85,G$260))</f>
        <v/>
      </c>
      <c r="O85" s="60" t="str" cm="1">
        <f t="array" ref="O85">IF($AF85=0,"",INDEX(MASTER!$AE$24:$BB$252,$AF85,H$260))</f>
        <v/>
      </c>
      <c r="P85" s="60" t="str" cm="1">
        <f t="array" ref="P85">IF($AF85=0,"",INDEX(MASTER!$AE$24:$BB$252,$AF85,I$260))</f>
        <v/>
      </c>
      <c r="Q85" s="60" t="str" cm="1">
        <f t="array" ref="Q85">IF($AF85=0,"",INDEX(MASTER!$AE$24:$BB$252,$AF85,J$260))</f>
        <v/>
      </c>
      <c r="R85" s="60" t="str" cm="1">
        <f t="array" ref="R85">IF($AF85=0,"",INDEX(MASTER!$AE$24:$BB$252,$AF85,K$260))</f>
        <v/>
      </c>
      <c r="S85" s="60" t="str" cm="1">
        <f t="array" ref="S85">IF($AF85=0,"",INDEX(MASTER!$AE$24:$BB$252,$AF85,L$260))</f>
        <v/>
      </c>
      <c r="T85" s="60" t="str" cm="1">
        <f t="array" ref="T85">IF($AF85=0,"",INDEX(MASTER!$AE$24:$BB$252,$AF85,M$260))</f>
        <v/>
      </c>
      <c r="U85" s="60" t="str" cm="1">
        <f t="array" ref="U85">IF($AF85=0,"",INDEX(MASTER!$AE$24:$BB$252,$AF85,N$260))</f>
        <v/>
      </c>
      <c r="V85" s="60" t="str" cm="1">
        <f t="array" ref="V85">IF($AF85=0,"",INDEX(MASTER!$AE$24:$BB$252,$AF85,O$260))</f>
        <v/>
      </c>
      <c r="W85" s="60" t="str" cm="1">
        <f t="array" ref="W85">IF($AF85=0,"",INDEX(MASTER!$AE$24:$BB$252,$AF85,P$260))</f>
        <v/>
      </c>
      <c r="X85" s="60" t="str" cm="1">
        <f t="array" ref="X85">IF($AF85=0,"",INDEX(MASTER!$AE$24:$BB$252,$AF85,Q$260))</f>
        <v/>
      </c>
      <c r="Y85" s="60" t="str" cm="1">
        <f t="array" ref="Y85">IF($AF85=0,"",INDEX(MASTER!$AE$24:$BB$252,$AF85,S$260))</f>
        <v/>
      </c>
      <c r="Z85" s="60" t="str" cm="1">
        <f t="array" ref="Z85">IF($AF85=0,"",INDEX(MASTER!$AE$24:$BB$252,$AF85,T$260))</f>
        <v/>
      </c>
      <c r="AA85" s="60" t="str" cm="1">
        <f t="array" ref="AA85">IF($AF85=0,"",INDEX(MASTER!$AE$24:$BB$252,$AF85,U$260))</f>
        <v/>
      </c>
    </row>
    <row r="86" spans="3:32" ht="12.75" customHeight="1" x14ac:dyDescent="0.2">
      <c r="C86" s="20" t="str" cm="1">
        <f t="array" ref="C86">IF($AF$86=0,"",INDEX(MASTER!$D$24:$AD$252,$AF$86,C$260))</f>
        <v/>
      </c>
      <c r="D86" s="20" t="str" cm="1">
        <f t="array" ref="D86">IF($AF$86=0,"",INDEX(MASTER!$D$24:$AD$252,$AF$86,D$260))</f>
        <v/>
      </c>
      <c r="E86" s="20" t="str" cm="1">
        <f t="array" ref="E86">IF($AF$86=0,"",INDEX(MASTER!$D$24:$AD$252,$AF$86,E$260))</f>
        <v/>
      </c>
      <c r="F86" s="126" t="str" cm="1">
        <f t="array" ref="F86">IF($AF$86=0,"",INDEX(MASTER!$D$24:$AD$252,$AF$86,F$260))</f>
        <v/>
      </c>
      <c r="G86" s="20" t="str" cm="1">
        <f t="array" ref="G86">IF($AF$86=0,"",INDEX(MASTER!$D$24:$AD$252,$AF$86,G$260))</f>
        <v/>
      </c>
      <c r="H86" s="126" t="str" cm="1">
        <f t="array" ref="H86">IF($AF$86=0,"",INDEX(MASTER!$D$24:$AD$252,$AF$86,H$260))</f>
        <v/>
      </c>
      <c r="I86" s="20" t="str" cm="1">
        <f t="array" ref="I86">IF($AF$86=0,"",INDEX(MASTER!$D$24:$AD$252,$AF$86,I$260))</f>
        <v/>
      </c>
      <c r="J86" s="60" t="str" cm="1">
        <f t="array" ref="J86">IF($AF86=0,"",INDEX(MASTER!$AE$24:$BB$252,$AF86,C$260))</f>
        <v/>
      </c>
      <c r="K86" s="60" t="str" cm="1">
        <f t="array" ref="K86">IF($AF86=0,"",INDEX(MASTER!$AE$24:$BB$252,$AF86,D$260))</f>
        <v/>
      </c>
      <c r="L86" s="60" t="str" cm="1">
        <f t="array" ref="L86">IF($AF86=0,"",INDEX(MASTER!$AE$24:$BB$252,$AF86,E$260))</f>
        <v/>
      </c>
      <c r="M86" s="60" t="str" cm="1">
        <f t="array" ref="M86">IF($AF86=0,"",INDEX(MASTER!$AE$24:$BB$252,$AF86,F$260))</f>
        <v/>
      </c>
      <c r="N86" s="60" t="str" cm="1">
        <f t="array" ref="N86">IF($AF86=0,"",INDEX(MASTER!$AE$24:$BB$252,$AF86,G$260))</f>
        <v/>
      </c>
      <c r="O86" s="60" t="str" cm="1">
        <f t="array" ref="O86">IF($AF86=0,"",INDEX(MASTER!$AE$24:$BB$252,$AF86,H$260))</f>
        <v/>
      </c>
      <c r="P86" s="60" t="str" cm="1">
        <f t="array" ref="P86">IF($AF86=0,"",INDEX(MASTER!$AE$24:$BB$252,$AF86,I$260))</f>
        <v/>
      </c>
      <c r="Q86" s="60" t="str" cm="1">
        <f t="array" ref="Q86">IF($AF86=0,"",INDEX(MASTER!$AE$24:$BB$252,$AF86,J$260))</f>
        <v/>
      </c>
      <c r="R86" s="60" t="str" cm="1">
        <f t="array" ref="R86">IF($AF86=0,"",INDEX(MASTER!$AE$24:$BB$252,$AF86,K$260))</f>
        <v/>
      </c>
      <c r="S86" s="60" t="str" cm="1">
        <f t="array" ref="S86">IF($AF86=0,"",INDEX(MASTER!$AE$24:$BB$252,$AF86,L$260))</f>
        <v/>
      </c>
      <c r="T86" s="60" t="str" cm="1">
        <f t="array" ref="T86">IF($AF86=0,"",INDEX(MASTER!$AE$24:$BB$252,$AF86,M$260))</f>
        <v/>
      </c>
      <c r="U86" s="60" t="str" cm="1">
        <f t="array" ref="U86">IF($AF86=0,"",INDEX(MASTER!$AE$24:$BB$252,$AF86,N$260))</f>
        <v/>
      </c>
      <c r="V86" s="60" t="str" cm="1">
        <f t="array" ref="V86">IF($AF86=0,"",INDEX(MASTER!$AE$24:$BB$252,$AF86,O$260))</f>
        <v/>
      </c>
      <c r="W86" s="60" t="str" cm="1">
        <f t="array" ref="W86">IF($AF86=0,"",INDEX(MASTER!$AE$24:$BB$252,$AF86,P$260))</f>
        <v/>
      </c>
      <c r="X86" s="60" t="str" cm="1">
        <f t="array" ref="X86">IF($AF86=0,"",INDEX(MASTER!$AE$24:$BB$252,$AF86,Q$260))</f>
        <v/>
      </c>
      <c r="Y86" s="60" t="str" cm="1">
        <f t="array" ref="Y86">IF($AF86=0,"",INDEX(MASTER!$AE$24:$BB$252,$AF86,S$260))</f>
        <v/>
      </c>
      <c r="Z86" s="60" t="str" cm="1">
        <f t="array" ref="Z86">IF($AF86=0,"",INDEX(MASTER!$AE$24:$BB$252,$AF86,T$260))</f>
        <v/>
      </c>
      <c r="AA86" s="60" t="str" cm="1">
        <f t="array" ref="AA86">IF($AF86=0,"",INDEX(MASTER!$AE$24:$BB$252,$AF86,U$260))</f>
        <v/>
      </c>
    </row>
    <row r="87" spans="3:32" ht="12.75" customHeight="1" thickBot="1" x14ac:dyDescent="0.25">
      <c r="C87" s="20" t="str" cm="1">
        <f t="array" ref="C87">IF($AF$87=0,"",INDEX(MASTER!$D$24:$AD$252,$AF$87,C$260))</f>
        <v/>
      </c>
      <c r="D87" s="20" t="str" cm="1">
        <f t="array" ref="D87">IF($AF$87=0,"",INDEX(MASTER!$D$24:$AD$252,$AF$87,D$260))</f>
        <v/>
      </c>
      <c r="E87" s="20" t="str" cm="1">
        <f t="array" ref="E87">IF($AF$87=0,"",INDEX(MASTER!$D$24:$AD$252,$AF$87,E$260))</f>
        <v/>
      </c>
      <c r="F87" s="169" t="str" cm="1">
        <f t="array" ref="F87">IF($AF$87=0,"",INDEX(MASTER!$D$24:$AD$252,$AF$87,F$260))</f>
        <v/>
      </c>
      <c r="G87" s="20" t="str" cm="1">
        <f t="array" ref="G87">IF($AF$87=0,"",INDEX(MASTER!$D$24:$AD$252,$AF$87,G$260))</f>
        <v/>
      </c>
      <c r="H87" s="169" t="str" cm="1">
        <f t="array" ref="H87">IF($AF$87=0,"",INDEX(MASTER!$D$24:$AD$252,$AF$87,H$260))</f>
        <v/>
      </c>
      <c r="I87" s="20" t="str" cm="1">
        <f t="array" ref="I87">IF($AF$87=0,"",INDEX(MASTER!$D$24:$AD$252,$AF$87,I$260))</f>
        <v/>
      </c>
      <c r="J87" s="70" t="str" cm="1">
        <f t="array" ref="J87">IF($AF87=0,"",INDEX(MASTER!$AE$24:$BB$252,$AF87,C$260))</f>
        <v/>
      </c>
      <c r="K87" s="70" t="str" cm="1">
        <f t="array" ref="K87">IF($AF87=0,"",INDEX(MASTER!$AE$24:$BB$252,$AF87,D$260))</f>
        <v/>
      </c>
      <c r="L87" s="70" t="str" cm="1">
        <f t="array" ref="L87">IF($AF87=0,"",INDEX(MASTER!$AE$24:$BB$252,$AF87,E$260))</f>
        <v/>
      </c>
      <c r="M87" s="70" t="str" cm="1">
        <f t="array" ref="M87">IF($AF87=0,"",INDEX(MASTER!$AE$24:$BB$252,$AF87,F$260))</f>
        <v/>
      </c>
      <c r="N87" s="70" t="str" cm="1">
        <f t="array" ref="N87">IF($AF87=0,"",INDEX(MASTER!$AE$24:$BB$252,$AF87,G$260))</f>
        <v/>
      </c>
      <c r="O87" s="70" t="str" cm="1">
        <f t="array" ref="O87">IF($AF87=0,"",INDEX(MASTER!$AE$24:$BB$252,$AF87,H$260))</f>
        <v/>
      </c>
      <c r="P87" s="70" t="str" cm="1">
        <f t="array" ref="P87">IF($AF87=0,"",INDEX(MASTER!$AE$24:$BB$252,$AF87,I$260))</f>
        <v/>
      </c>
      <c r="Q87" s="70" t="str" cm="1">
        <f t="array" ref="Q87">IF($AF87=0,"",INDEX(MASTER!$AE$24:$BB$252,$AF87,J$260))</f>
        <v/>
      </c>
      <c r="R87" s="70" t="str" cm="1">
        <f t="array" ref="R87">IF($AF87=0,"",INDEX(MASTER!$AE$24:$BB$252,$AF87,K$260))</f>
        <v/>
      </c>
      <c r="S87" s="70" t="str" cm="1">
        <f t="array" ref="S87">IF($AF87=0,"",INDEX(MASTER!$AE$24:$BB$252,$AF87,L$260))</f>
        <v/>
      </c>
      <c r="T87" s="70" t="str" cm="1">
        <f t="array" ref="T87">IF($AF87=0,"",INDEX(MASTER!$AE$24:$BB$252,$AF87,M$260))</f>
        <v/>
      </c>
      <c r="U87" s="70" t="str" cm="1">
        <f t="array" ref="U87">IF($AF87=0,"",INDEX(MASTER!$AE$24:$BB$252,$AF87,N$260))</f>
        <v/>
      </c>
      <c r="V87" s="70" t="str" cm="1">
        <f t="array" ref="V87">IF($AF87=0,"",INDEX(MASTER!$AE$24:$BB$252,$AF87,O$260))</f>
        <v/>
      </c>
      <c r="W87" s="70" t="str" cm="1">
        <f t="array" ref="W87">IF($AF87=0,"",INDEX(MASTER!$AE$24:$BB$252,$AF87,P$260))</f>
        <v/>
      </c>
      <c r="X87" s="70" t="str" cm="1">
        <f t="array" ref="X87">IF($AF87=0,"",INDEX(MASTER!$AE$24:$BB$252,$AF87,Q$260))</f>
        <v/>
      </c>
      <c r="Y87" s="70" t="str" cm="1">
        <f t="array" ref="Y87">IF($AF87=0,"",INDEX(MASTER!$AE$24:$BB$252,$AF87,S$260))</f>
        <v/>
      </c>
      <c r="Z87" s="70" t="str" cm="1">
        <f t="array" ref="Z87">IF($AF87=0,"",INDEX(MASTER!$AE$24:$BB$252,$AF87,T$260))</f>
        <v/>
      </c>
      <c r="AA87" s="70" t="str" cm="1">
        <f t="array" ref="AA87">IF($AF87=0,"",INDEX(MASTER!$AE$24:$BB$252,$AF87,U$260))</f>
        <v/>
      </c>
    </row>
    <row r="88" spans="3:32" ht="25.7" customHeight="1" thickBot="1" x14ac:dyDescent="0.25">
      <c r="C88" s="261" t="s">
        <v>20</v>
      </c>
      <c r="D88" s="262"/>
      <c r="E88" s="262"/>
      <c r="F88" s="262"/>
      <c r="G88" s="262"/>
      <c r="H88" s="262"/>
      <c r="I88" s="262"/>
      <c r="J88" s="188" t="str">
        <f>IF(J8="","",IF(J23="",IF(SUM(COUNTIF(J24:J87,"LS")+COUNTIF(J24:J87,"LUMP"))&gt;0,"LS",""),IF(SUM(J24:J87)&gt;0,ROUNDUP(SUM(J24:J87),0),"")))</f>
        <v/>
      </c>
      <c r="K88" s="55">
        <f>SUM(K24:K87)</f>
        <v>593</v>
      </c>
      <c r="L88" s="55">
        <f>SUM(L24:L87)</f>
        <v>3</v>
      </c>
      <c r="M88" s="55">
        <f>SUM(M24:M87)</f>
        <v>4</v>
      </c>
      <c r="N88" s="55">
        <f>SUM(N24:N87)</f>
        <v>2118</v>
      </c>
      <c r="O88" s="258">
        <f>SUM(O24:P87)</f>
        <v>2.6999999999999997</v>
      </c>
      <c r="P88" s="259"/>
      <c r="Q88" s="171">
        <f>SUM(Q24:Q87)</f>
        <v>0.02</v>
      </c>
      <c r="R88" s="55">
        <f>IF(R8="","",IF(R23="",IF(SUM(COUNTIF(R24:R87,"LS")+COUNTIF(R24:R87,"LUMP"))&gt;0,"LS",""),IF(SUM(R24:R87)&gt;0,ROUNDUP(SUM(R24:R87),2),"")))</f>
        <v>6862</v>
      </c>
      <c r="S88" s="171">
        <f>SUM(S24:S87)</f>
        <v>0.5</v>
      </c>
      <c r="T88" s="55">
        <f>SUM(T24:T87)</f>
        <v>1487</v>
      </c>
      <c r="U88" s="55">
        <f>SUM(U24:U87)</f>
        <v>1888</v>
      </c>
      <c r="V88" s="171">
        <f>SUM(V24:V87)</f>
        <v>2.34</v>
      </c>
      <c r="W88" s="55">
        <f>SUM(W24:W87)</f>
        <v>4974</v>
      </c>
      <c r="X88" s="55" t="str">
        <f>IF(X8="","",IF(X23="",IF(SUM(COUNTIF(X24:X87,"LS")+COUNTIF(X24:X87,"LUMP"))&gt;0,"LS",""),IF(SUM(X24:X87)&gt;0,ROUNDUP(SUM(X24:X87),0),"")))</f>
        <v/>
      </c>
      <c r="Y88" s="55" t="str">
        <f>IF(Y8="","",IF(Y23="",IF(SUM(COUNTIF(Y24:Y87,"LS")+COUNTIF(Y24:Y87,"LUMP"))&gt;0,"LS",""),IF(SUM(Y24:Y87)&gt;0,ROUNDUP(SUM(Y24:Y87),0),"")))</f>
        <v/>
      </c>
      <c r="Z88" s="55" t="str">
        <f>IF(Z8="","",IF(Z23="",IF(SUM(COUNTIF(Z24:Z87,"LS")+COUNTIF(Z24:Z87,"LUMP"))&gt;0,"LS",""),IF(SUM(Z24:Z87)&gt;0,ROUNDUP(SUM(Z24:Z87),0),"")))</f>
        <v/>
      </c>
      <c r="AA88" s="55">
        <f>SUM(AA24:AA87)</f>
        <v>0</v>
      </c>
    </row>
    <row r="90" spans="3:32" ht="12.75" customHeight="1" x14ac:dyDescent="0.2">
      <c r="C90" s="227">
        <f>C7+2</f>
        <v>7</v>
      </c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</row>
    <row r="91" spans="3:32" ht="12.75" customHeight="1" x14ac:dyDescent="0.2">
      <c r="C91" s="228" t="s">
        <v>16</v>
      </c>
      <c r="D91" s="228"/>
      <c r="E91" s="228"/>
      <c r="F91" s="228"/>
      <c r="G91" s="228"/>
      <c r="H91" s="228"/>
      <c r="I91" s="228"/>
      <c r="J91" s="28" t="str" cm="1">
        <f t="array" ref="J91">IF($AF$91=0,"",IF(INDEX(MASTER!$AE$8:$BB$9,$AF$91,C$260)=0,"",INDEX(MASTER!$AE$8:$BB$9,$AF$91,C$260)))</f>
        <v/>
      </c>
      <c r="K91" s="28" t="str" cm="1">
        <f t="array" ref="K91">IF($AF$91=0,"",IF(INDEX(MASTER!$AE$8:$BB$9,$AF$91,D$260)=0,"",INDEX(MASTER!$AE$8:$BB$9,$AF$91,D$260)))</f>
        <v>642E00720</v>
      </c>
      <c r="L91" s="28" t="str" cm="1">
        <f t="array" ref="L91">IF($AF$91=0,"",IF(INDEX(MASTER!$AE$8:$BB$9,$AF$91,E$260)=0,"",INDEX(MASTER!$AE$8:$BB$9,$AF$91,E$260)))</f>
        <v>642E01312</v>
      </c>
      <c r="M91" s="28" t="str" cm="1">
        <f t="array" ref="M91">IF($AF$91=0,"",IF(INDEX(MASTER!$AE$8:$BB$9,$AF$91,F$260)=0,"",INDEX(MASTER!$AE$8:$BB$9,$AF$91,F$260)))</f>
        <v>642E01322</v>
      </c>
      <c r="N91" s="28" t="str" cm="1">
        <f t="array" ref="N91">IF($AF$91=0,"",IF(INDEX(MASTER!$AE$8:$BB$9,$AF$91,G$260)=0,"",INDEX(MASTER!$AE$8:$BB$9,$AF$91,G$260)))</f>
        <v>807e10410</v>
      </c>
      <c r="O91" s="28" t="str" cm="1">
        <f t="array" ref="O91">IF($AF$91=0,"",IF(INDEX(MASTER!$AE$8:$BB$9,$AF$91,H$260)=0,"",INDEX(MASTER!$AE$8:$BB$9,$AF$91,H$260)))</f>
        <v>807e10010</v>
      </c>
      <c r="P91" s="28" t="str" cm="1">
        <f t="array" ref="P91">IF($AF$91=0,"",IF(INDEX(MASTER!$AE$8:$BB$9,$AF$91,I$260)=0,"",INDEX(MASTER!$AE$8:$BB$9,$AF$91,I$260)))</f>
        <v>807e10010</v>
      </c>
      <c r="Q91" s="28" t="str" cm="1">
        <f t="array" ref="Q91">IF($AF$91=0,"",IF(INDEX(MASTER!$AE$8:$BB$9,$AF$91,J$260)=0,"",INDEX(MASTER!$AE$8:$BB$9,$AF$91,J$260)))</f>
        <v>807e10110</v>
      </c>
      <c r="R91" s="28" t="str" cm="1">
        <f t="array" ref="R91">IF($AF$91=0,"",IF(INDEX(MASTER!$AE$8:$BB$9,$AF$91,K$260)=0,"",INDEX(MASTER!$AE$8:$BB$9,$AF$91,K$260)))</f>
        <v>807e10310</v>
      </c>
      <c r="S91" s="28" t="str" cm="1">
        <f t="array" ref="S91">IF($AF$91=0,"",IF(INDEX(MASTER!$AE$8:$BB$9,$AF$91,L$260)=0,"",INDEX(MASTER!$AE$8:$BB$9,$AF$91,L$260)))</f>
        <v>850e10010</v>
      </c>
      <c r="T91" s="28" t="str" cm="1">
        <f t="array" ref="T91">IF($AF$91=0,"",IF(INDEX(MASTER!$AE$8:$BB$9,$AF$91,M$260)=0,"",INDEX(MASTER!$AE$8:$BB$9,$AF$91,M$260)))</f>
        <v>850e10110</v>
      </c>
      <c r="U91" s="28" t="str" cm="1">
        <f t="array" ref="U91">IF($AF$91=0,"",IF(INDEX(MASTER!$AE$8:$BB$9,$AF$91,N$260)=0,"",INDEX(MASTER!$AE$8:$BB$9,$AF$91,N$260)))</f>
        <v>850e10130</v>
      </c>
      <c r="V91" s="28" t="str" cm="1">
        <f t="array" ref="V91">IF($AF$91=0,"",IF(INDEX(MASTER!$AE$8:$BB$9,$AF$91,O$260)=0,"",INDEX(MASTER!$AE$8:$BB$9,$AF$91,O$260)))</f>
        <v>850E20010</v>
      </c>
      <c r="W91" s="28" t="str" cm="1">
        <f t="array" ref="W91">IF($AF$91=0,"",IF(INDEX(MASTER!$AE$8:$BB$9,$AF$91,P$260)=0,"",INDEX(MASTER!$AE$8:$BB$9,$AF$91,P$260)))</f>
        <v>850E20130</v>
      </c>
      <c r="X91" s="28" t="str" cm="1">
        <f t="array" ref="X91">IF($AF$91=0,"",IF(INDEX(MASTER!$AE$8:$BB$9,$AF$91,Q$260)=0,"",INDEX(MASTER!$AE$8:$BB$9,$AF$91,Q$260)))</f>
        <v/>
      </c>
      <c r="Y91" s="28" t="str" cm="1">
        <f t="array" ref="Y91">IF($AF$91=0,"",IF(INDEX(MASTER!$AE$8:$BB$9,$AF$91,S$260)=0,"",INDEX(MASTER!$AE$8:$BB$9,$AF$91,S$260)))</f>
        <v/>
      </c>
      <c r="Z91" s="28" t="str" cm="1">
        <f t="array" ref="Z91">IF($AF$91=0,"",IF(INDEX(MASTER!$AE$8:$BB$9,$AF$91,T$260)=0,"",INDEX(MASTER!$AE$8:$BB$9,$AF$91,T$260)))</f>
        <v/>
      </c>
      <c r="AA91" s="28" t="str" cm="1">
        <f t="array" ref="AA91">IF($AF$91=0,"",IF(INDEX(MASTER!$AE$8:$BB$9,$AF$91,U$260)=0,"",INDEX(MASTER!$AE$8:$BB$9,$AF$91,U$260)))</f>
        <v/>
      </c>
      <c r="AF91" s="3">
        <v>1</v>
      </c>
    </row>
    <row r="92" spans="3:32" ht="12.75" customHeight="1" x14ac:dyDescent="0.2">
      <c r="C92" s="229" t="s">
        <v>17</v>
      </c>
      <c r="D92" s="229"/>
      <c r="E92" s="229"/>
      <c r="F92" s="229"/>
      <c r="G92" s="229"/>
      <c r="H92" s="229"/>
      <c r="I92" s="229"/>
      <c r="J92" s="28" t="str" cm="1">
        <f t="array" ref="J92">IF($AF$92=0,"",IF(INDEX(MASTER!$AE$8:$BB$9,$AF$92,C$260)=0,"",INDEX(MASTER!$AE$8:$BB$9,$AF$92,C$260)))</f>
        <v/>
      </c>
      <c r="K92" s="28" t="str" cm="1">
        <f t="array" ref="K92">IF($AF$92=0,"",IF(INDEX(MASTER!$AE$8:$BB$9,$AF$92,D$260)=0,"",INDEX(MASTER!$AE$8:$BB$9,$AF$92,D$260)))</f>
        <v xml:space="preserve"> WHITE</v>
      </c>
      <c r="L92" s="28" t="str" cm="1">
        <f t="array" ref="L92">IF($AF$92=0,"",IF(INDEX(MASTER!$AE$8:$BB$9,$AF$92,E$260)=0,"",INDEX(MASTER!$AE$8:$BB$9,$AF$92,E$260)))</f>
        <v/>
      </c>
      <c r="M92" s="28" t="str" cm="1">
        <f t="array" ref="M92">IF($AF$92=0,"",IF(INDEX(MASTER!$AE$8:$BB$9,$AF$92,F$260)=0,"",INDEX(MASTER!$AE$8:$BB$9,$AF$92,F$260)))</f>
        <v/>
      </c>
      <c r="N92" s="28" t="str" cm="1">
        <f t="array" ref="N92">IF($AF$92=0,"",IF(INDEX(MASTER!$AE$8:$BB$9,$AF$92,G$260)=0,"",INDEX(MASTER!$AE$8:$BB$9,$AF$92,G$260)))</f>
        <v xml:space="preserve"> WHITE</v>
      </c>
      <c r="O92" s="28" t="str" cm="1">
        <f t="array" ref="O92">IF($AF$92=0,"",IF(INDEX(MASTER!$AE$8:$BB$9,$AF$92,H$260)=0,"",INDEX(MASTER!$AE$8:$BB$9,$AF$92,H$260)))</f>
        <v xml:space="preserve"> WHITE</v>
      </c>
      <c r="P92" s="28" t="str" cm="1">
        <f t="array" ref="P92">IF($AF$92=0,"",IF(INDEX(MASTER!$AE$8:$BB$9,$AF$92,I$260)=0,"",INDEX(MASTER!$AE$8:$BB$9,$AF$92,I$260)))</f>
        <v xml:space="preserve"> YELLOW</v>
      </c>
      <c r="Q92" s="28" t="str" cm="1">
        <f t="array" ref="Q92">IF($AF$92=0,"",IF(INDEX(MASTER!$AE$8:$BB$9,$AF$92,J$260)=0,"",INDEX(MASTER!$AE$8:$BB$9,$AF$92,J$260)))</f>
        <v/>
      </c>
      <c r="R92" s="28" t="str" cm="1">
        <f t="array" ref="R92">IF($AF$92=0,"",IF(INDEX(MASTER!$AE$8:$BB$9,$AF$92,K$260)=0,"",INDEX(MASTER!$AE$8:$BB$9,$AF$92,K$260)))</f>
        <v/>
      </c>
      <c r="S92" s="28" t="str" cm="1">
        <f t="array" ref="S92">IF($AF$92=0,"",IF(INDEX(MASTER!$AE$8:$BB$9,$AF$92,L$260)=0,"",INDEX(MASTER!$AE$8:$BB$9,$AF$92,L$260)))</f>
        <v/>
      </c>
      <c r="T92" s="28" t="str" cm="1">
        <f t="array" ref="T92">IF($AF$92=0,"",IF(INDEX(MASTER!$AE$8:$BB$9,$AF$92,M$260)=0,"",INDEX(MASTER!$AE$8:$BB$9,$AF$92,M$260)))</f>
        <v/>
      </c>
      <c r="U92" s="28" t="str" cm="1">
        <f t="array" ref="U92">IF($AF$92=0,"",IF(INDEX(MASTER!$AE$8:$BB$9,$AF$92,N$260)=0,"",INDEX(MASTER!$AE$8:$BB$9,$AF$92,N$260)))</f>
        <v/>
      </c>
      <c r="V92" s="28" t="str" cm="1">
        <f t="array" ref="V92">IF($AF$92=0,"",IF(INDEX(MASTER!$AE$8:$BB$9,$AF$92,O$260)=0,"",INDEX(MASTER!$AE$8:$BB$9,$AF$92,O$260)))</f>
        <v/>
      </c>
      <c r="W92" s="28" t="str" cm="1">
        <f t="array" ref="W92">IF($AF$92=0,"",IF(INDEX(MASTER!$AE$8:$BB$9,$AF$92,P$260)=0,"",INDEX(MASTER!$AE$8:$BB$9,$AF$92,P$260)))</f>
        <v/>
      </c>
      <c r="X92" s="28" t="str" cm="1">
        <f t="array" ref="X92">IF($AF$92=0,"",IF(INDEX(MASTER!$AE$8:$BB$9,$AF$92,Q$260)=0,"",INDEX(MASTER!$AE$8:$BB$9,$AF$92,Q$260)))</f>
        <v/>
      </c>
      <c r="Y92" s="28" t="str" cm="1">
        <f t="array" ref="Y92">IF($AF$92=0,"",IF(INDEX(MASTER!$AE$8:$BB$9,$AF$92,S$260)=0,"",INDEX(MASTER!$AE$8:$BB$9,$AF$92,S$260)))</f>
        <v/>
      </c>
      <c r="Z92" s="28" t="str" cm="1">
        <f t="array" ref="Z92">IF($AF$92=0,"",IF(INDEX(MASTER!$AE$8:$BB$9,$AF$92,T$260)=0,"",INDEX(MASTER!$AE$8:$BB$9,$AF$92,T$260)))</f>
        <v/>
      </c>
      <c r="AA92" s="28" t="str" cm="1">
        <f t="array" ref="AA92">IF($AF$92=0,"",IF(INDEX(MASTER!$AE$8:$BB$9,$AF$92,U$260)=0,"",INDEX(MASTER!$AE$8:$BB$9,$AF$92,U$260)))</f>
        <v/>
      </c>
      <c r="AF92" s="3">
        <v>2</v>
      </c>
    </row>
    <row r="93" spans="3:32" ht="12.75" customHeight="1" x14ac:dyDescent="0.2">
      <c r="C93" s="218" t="s">
        <v>0</v>
      </c>
      <c r="D93" s="218" t="s">
        <v>0</v>
      </c>
      <c r="E93" s="218" t="s">
        <v>14</v>
      </c>
      <c r="F93" s="230" t="s">
        <v>1</v>
      </c>
      <c r="G93" s="231"/>
      <c r="H93" s="231"/>
      <c r="I93" s="234" t="s">
        <v>15</v>
      </c>
      <c r="J93" s="186" t="str">
        <f t="shared" ref="J93:AA93" si="6">IF(OR(TRIM(J91)=0,TRIM(J91)=""),"",IF(IFERROR(TRIM(INDEX(QryItemNamed,MATCH(TRIM(J91),ITEM,0),2)),"")="Y","SPECIAL",LEFT(IFERROR(TRIM(INDEX(ITEM,MATCH(TRIM(J91),ITEM,0))),""),3)))</f>
        <v/>
      </c>
      <c r="K93" s="17" t="str">
        <f t="shared" si="6"/>
        <v>642</v>
      </c>
      <c r="L93" s="17" t="str">
        <f t="shared" si="6"/>
        <v>642</v>
      </c>
      <c r="M93" s="17" t="str">
        <f t="shared" ref="M93" si="7">IF(OR(TRIM(M91)=0,TRIM(M91)=""),"",IF(IFERROR(TRIM(INDEX(QryItemNamed,MATCH(TRIM(M91),ITEM,0),2)),"")="Y","SPECIAL",LEFT(IFERROR(TRIM(INDEX(ITEM,MATCH(TRIM(M91),ITEM,0))),""),3)))</f>
        <v>642</v>
      </c>
      <c r="N93" s="17" t="str">
        <f t="shared" si="6"/>
        <v>807</v>
      </c>
      <c r="O93" s="17" t="str">
        <f t="shared" si="6"/>
        <v>807</v>
      </c>
      <c r="P93" s="17" t="str">
        <f t="shared" si="6"/>
        <v>807</v>
      </c>
      <c r="Q93" s="17" t="str">
        <f t="shared" si="6"/>
        <v>807</v>
      </c>
      <c r="R93" s="17" t="str">
        <f t="shared" si="6"/>
        <v>807</v>
      </c>
      <c r="S93" s="17" t="str">
        <f t="shared" si="6"/>
        <v>850</v>
      </c>
      <c r="T93" s="17" t="str">
        <f t="shared" si="6"/>
        <v>850</v>
      </c>
      <c r="U93" s="17" t="str">
        <f t="shared" si="6"/>
        <v>850</v>
      </c>
      <c r="V93" s="17" t="str">
        <f t="shared" si="6"/>
        <v>850</v>
      </c>
      <c r="W93" s="17" t="str">
        <f t="shared" si="6"/>
        <v>850</v>
      </c>
      <c r="X93" s="17" t="str">
        <f t="shared" si="6"/>
        <v/>
      </c>
      <c r="Y93" s="17" t="str">
        <f t="shared" si="6"/>
        <v/>
      </c>
      <c r="Z93" s="17" t="str">
        <f t="shared" si="6"/>
        <v/>
      </c>
      <c r="AA93" s="17" t="str">
        <f t="shared" si="6"/>
        <v/>
      </c>
    </row>
    <row r="94" spans="3:32" ht="12.75" customHeight="1" x14ac:dyDescent="0.2">
      <c r="C94" s="219"/>
      <c r="D94" s="219"/>
      <c r="E94" s="219"/>
      <c r="F94" s="232"/>
      <c r="G94" s="233"/>
      <c r="H94" s="233"/>
      <c r="I94" s="235"/>
      <c r="J94" s="263" t="str">
        <f t="shared" ref="J94:AA94" si="8">IF(OR(TRIM(J91)=0,TRIM(J91)=""),IF(J92="","",J92),IF(IFERROR(TRIM(INDEX(QryItemNamed,MATCH(TRIM(J91),ITEM,0),2)),"")="Y",TRIM(RIGHT(IFERROR(TRIM(INDEX(QryItemNamed,MATCH(TRIM(J91),ITEM,0),4)),"123456789012"),LEN(IFERROR(TRIM(INDEX(QryItemNamed,MATCH(TRIM(J91),ITEM,0),4)),"123456789012"))-9))&amp;J92,IFERROR(TRIM(INDEX(QryItemNamed,MATCH(TRIM(J91),ITEM,0),4))&amp;J92,"ITEM CODE DOES NOT EXIST IN ITEM MASTER")))</f>
        <v/>
      </c>
      <c r="K94" s="236" t="str">
        <f t="shared" si="8"/>
        <v>CHEVRON MARKING, TYPE 1 WHITE</v>
      </c>
      <c r="L94" s="236" t="str">
        <f t="shared" ref="L94:M94" si="9">IF(OR(TRIM(L91)=0,TRIM(L91)=""),IF(L92="","",L92),IF(IFERROR(TRIM(INDEX(QryItemNamed,MATCH(TRIM(L91),ITEM,0),2)),"")="Y",TRIM(RIGHT(IFERROR(TRIM(INDEX(QryItemNamed,MATCH(TRIM(L91),ITEM,0),4)),"123456789012"),LEN(IFERROR(TRIM(INDEX(QryItemNamed,MATCH(TRIM(L91),ITEM,0),4)),"123456789012"))-9))&amp;L92,IFERROR(TRIM(INDEX(QryItemNamed,MATCH(TRIM(L91),ITEM,0),4))&amp;L92,"ITEM CODE DOES NOT EXIST IN ITEM MASTER")))</f>
        <v>LANE REDUCTION ARROW, TYPE 1</v>
      </c>
      <c r="M94" s="236" t="str">
        <f t="shared" si="9"/>
        <v>WRONG WAY ARROW, TYPE 1</v>
      </c>
      <c r="N94" s="236" t="str">
        <f t="shared" si="8"/>
        <v>WET REFLECTIVE TRAFFIC PAINT, DOTTED LINE, 6" WHITE</v>
      </c>
      <c r="O94" s="236" t="str">
        <f t="shared" si="8"/>
        <v>WET REFLECTIVE TRAFFIC PAINT, EDGE LINE, 6" WHITE</v>
      </c>
      <c r="P94" s="236" t="str">
        <f t="shared" si="8"/>
        <v>WET REFLECTIVE TRAFFIC PAINT, EDGE LINE, 6" YELLOW</v>
      </c>
      <c r="Q94" s="236" t="str">
        <f t="shared" si="8"/>
        <v>WET REFLECTIVE TRAFFIC PAINT, LANE LINE, 6"</v>
      </c>
      <c r="R94" s="236" t="str">
        <f t="shared" si="8"/>
        <v>WET REFLECTIVE TRAFFIC PAINT, CHANNELIZING LINE, 12"</v>
      </c>
      <c r="S94" s="236" t="str">
        <f t="shared" si="8"/>
        <v>GROOVING FOR 6" RECESSED PAVEMENT MARKING, (ASPHALT)</v>
      </c>
      <c r="T94" s="236" t="str">
        <f t="shared" si="8"/>
        <v>GROOVING FOR 6" RECESSED PAVEMENT MARKING, (ASPHALT)</v>
      </c>
      <c r="U94" s="236" t="str">
        <f t="shared" si="8"/>
        <v>GROOVING FOR 12" RECESSED PAVEMENT MARKING, (ASPHALT)</v>
      </c>
      <c r="V94" s="236" t="str">
        <f t="shared" si="8"/>
        <v>GROOVING FOR 6" RECESSED PAVEMENT MARKING, (CONCRETE)</v>
      </c>
      <c r="W94" s="236" t="str">
        <f t="shared" si="8"/>
        <v>GROOVING FOR 12" RECESSED PAVEMENT MARKING, (CONCRETE)</v>
      </c>
      <c r="X94" s="236" t="str">
        <f t="shared" si="8"/>
        <v/>
      </c>
      <c r="Y94" s="236" t="str">
        <f t="shared" si="8"/>
        <v/>
      </c>
      <c r="Z94" s="236" t="str">
        <f t="shared" si="8"/>
        <v/>
      </c>
      <c r="AA94" s="236" t="str">
        <f t="shared" si="8"/>
        <v/>
      </c>
    </row>
    <row r="95" spans="3:32" ht="12.75" customHeight="1" x14ac:dyDescent="0.2">
      <c r="C95" s="219"/>
      <c r="D95" s="219"/>
      <c r="E95" s="219"/>
      <c r="F95" s="232"/>
      <c r="G95" s="233"/>
      <c r="H95" s="233"/>
      <c r="I95" s="235"/>
      <c r="J95" s="264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</row>
    <row r="96" spans="3:32" ht="12.75" customHeight="1" x14ac:dyDescent="0.2">
      <c r="C96" s="219"/>
      <c r="D96" s="219"/>
      <c r="E96" s="219"/>
      <c r="F96" s="232"/>
      <c r="G96" s="233"/>
      <c r="H96" s="233"/>
      <c r="I96" s="235"/>
      <c r="J96" s="264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</row>
    <row r="97" spans="3:27" ht="12.75" customHeight="1" x14ac:dyDescent="0.2">
      <c r="C97" s="219"/>
      <c r="D97" s="219"/>
      <c r="E97" s="219"/>
      <c r="F97" s="232"/>
      <c r="G97" s="233"/>
      <c r="H97" s="233"/>
      <c r="I97" s="235"/>
      <c r="J97" s="264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</row>
    <row r="98" spans="3:27" ht="12.75" customHeight="1" x14ac:dyDescent="0.2">
      <c r="C98" s="219"/>
      <c r="D98" s="219"/>
      <c r="E98" s="219"/>
      <c r="F98" s="232"/>
      <c r="G98" s="233"/>
      <c r="H98" s="233"/>
      <c r="I98" s="235"/>
      <c r="J98" s="264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</row>
    <row r="99" spans="3:27" ht="12.75" customHeight="1" x14ac:dyDescent="0.2">
      <c r="C99" s="219"/>
      <c r="D99" s="219"/>
      <c r="E99" s="219"/>
      <c r="F99" s="232"/>
      <c r="G99" s="233"/>
      <c r="H99" s="233"/>
      <c r="I99" s="235"/>
      <c r="J99" s="264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</row>
    <row r="100" spans="3:27" ht="12.75" customHeight="1" x14ac:dyDescent="0.2">
      <c r="C100" s="219"/>
      <c r="D100" s="219"/>
      <c r="E100" s="219"/>
      <c r="F100" s="232"/>
      <c r="G100" s="233"/>
      <c r="H100" s="233"/>
      <c r="I100" s="235"/>
      <c r="J100" s="264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</row>
    <row r="101" spans="3:27" ht="12.75" customHeight="1" x14ac:dyDescent="0.2">
      <c r="C101" s="219"/>
      <c r="D101" s="219"/>
      <c r="E101" s="219"/>
      <c r="F101" s="232"/>
      <c r="G101" s="233"/>
      <c r="H101" s="233"/>
      <c r="I101" s="235"/>
      <c r="J101" s="264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</row>
    <row r="102" spans="3:27" ht="12.75" customHeight="1" x14ac:dyDescent="0.2">
      <c r="C102" s="219"/>
      <c r="D102" s="219"/>
      <c r="E102" s="219"/>
      <c r="F102" s="232"/>
      <c r="G102" s="233"/>
      <c r="H102" s="233"/>
      <c r="I102" s="235"/>
      <c r="J102" s="264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</row>
    <row r="103" spans="3:27" ht="12.75" customHeight="1" x14ac:dyDescent="0.2">
      <c r="C103" s="219"/>
      <c r="D103" s="219"/>
      <c r="E103" s="219"/>
      <c r="F103" s="232"/>
      <c r="G103" s="233"/>
      <c r="H103" s="233"/>
      <c r="I103" s="235"/>
      <c r="J103" s="264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</row>
    <row r="104" spans="3:27" ht="12.75" customHeight="1" x14ac:dyDescent="0.2">
      <c r="C104" s="219"/>
      <c r="D104" s="219"/>
      <c r="E104" s="219"/>
      <c r="F104" s="232"/>
      <c r="G104" s="233"/>
      <c r="H104" s="233"/>
      <c r="I104" s="235"/>
      <c r="J104" s="264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</row>
    <row r="105" spans="3:27" ht="12.75" customHeight="1" x14ac:dyDescent="0.2">
      <c r="C105" s="219"/>
      <c r="D105" s="219"/>
      <c r="E105" s="219"/>
      <c r="F105" s="232"/>
      <c r="G105" s="233"/>
      <c r="H105" s="233"/>
      <c r="I105" s="235"/>
      <c r="J105" s="265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</row>
    <row r="106" spans="3:27" ht="12.75" customHeight="1" thickBot="1" x14ac:dyDescent="0.25">
      <c r="C106" s="242"/>
      <c r="D106" s="242"/>
      <c r="E106" s="242"/>
      <c r="F106" s="243"/>
      <c r="G106" s="244"/>
      <c r="H106" s="244"/>
      <c r="I106" s="260"/>
      <c r="J106" s="187" t="str">
        <f t="shared" ref="J106:AA106" si="10">IF(OR(TRIM(J91)=0,TRIM(J91)=""),"",IF(IFERROR(TRIM(INDEX(QryItemNamed,MATCH(TRIM(J91),ITEM,0),3)),"")="LS","",IFERROR(TRIM(INDEX(QryItemNamed,MATCH(TRIM(J91),ITEM,0),3)),"")))</f>
        <v/>
      </c>
      <c r="K106" s="18" t="str">
        <f t="shared" si="10"/>
        <v>FT</v>
      </c>
      <c r="L106" s="18" t="str">
        <f t="shared" si="10"/>
        <v>EACH</v>
      </c>
      <c r="M106" s="18" t="str">
        <f t="shared" ref="M106" si="11">IF(OR(TRIM(M91)=0,TRIM(M91)=""),"",IF(IFERROR(TRIM(INDEX(QryItemNamed,MATCH(TRIM(M91),ITEM,0),3)),"")="LS","",IFERROR(TRIM(INDEX(QryItemNamed,MATCH(TRIM(M91),ITEM,0),3)),"")))</f>
        <v>EACH</v>
      </c>
      <c r="N106" s="18" t="str">
        <f t="shared" si="10"/>
        <v>FT</v>
      </c>
      <c r="O106" s="18" t="str">
        <f t="shared" si="10"/>
        <v>MILE</v>
      </c>
      <c r="P106" s="18" t="str">
        <f t="shared" si="10"/>
        <v>MILE</v>
      </c>
      <c r="Q106" s="18" t="str">
        <f t="shared" si="10"/>
        <v>MILE</v>
      </c>
      <c r="R106" s="18" t="str">
        <f t="shared" si="10"/>
        <v>FT</v>
      </c>
      <c r="S106" s="18" t="str">
        <f t="shared" si="10"/>
        <v>MILE</v>
      </c>
      <c r="T106" s="18" t="str">
        <f t="shared" si="10"/>
        <v>FT</v>
      </c>
      <c r="U106" s="18" t="str">
        <f t="shared" si="10"/>
        <v>FT</v>
      </c>
      <c r="V106" s="18" t="str">
        <f t="shared" si="10"/>
        <v>MILE</v>
      </c>
      <c r="W106" s="18" t="str">
        <f t="shared" si="10"/>
        <v>FT</v>
      </c>
      <c r="X106" s="18" t="str">
        <f t="shared" si="10"/>
        <v/>
      </c>
      <c r="Y106" s="18" t="str">
        <f t="shared" si="10"/>
        <v/>
      </c>
      <c r="Z106" s="18" t="str">
        <f t="shared" si="10"/>
        <v/>
      </c>
      <c r="AA106" s="18" t="str">
        <f t="shared" si="10"/>
        <v/>
      </c>
    </row>
    <row r="107" spans="3:27" ht="12.75" customHeight="1" x14ac:dyDescent="0.2">
      <c r="C107" s="20" t="str" cm="1">
        <f t="array" ref="C107">IF($AF$107=0,"",INDEX(MASTER!$D$24:$AD$252,$AF$107,C$260))</f>
        <v/>
      </c>
      <c r="D107" s="20" t="str" cm="1">
        <f t="array" ref="D107">IF($AF$107=0,"",INDEX(MASTER!$D$24:$AD$252,$AF$107,D$260))</f>
        <v/>
      </c>
      <c r="E107" s="20" t="str" cm="1">
        <f t="array" ref="E107">IF($AF$107=0,"",INDEX(MASTER!$D$24:$AD$252,$AF$107,E$260))</f>
        <v/>
      </c>
      <c r="F107" s="126" t="str" cm="1">
        <f t="array" ref="F107">IF($AF$107=0,"",INDEX(MASTER!$D$24:$AD$252,$AF$107,F$260))</f>
        <v/>
      </c>
      <c r="G107" s="20" t="str" cm="1">
        <f t="array" ref="G107">IF($AF$107=0,"",INDEX(MASTER!$D$24:$AD$252,$AF$107,G$260))</f>
        <v/>
      </c>
      <c r="H107" s="126" t="str" cm="1">
        <f t="array" ref="H107">IF($AF$107=0,"",INDEX(MASTER!$D$24:$AD$252,$AF$107,H$260))</f>
        <v/>
      </c>
      <c r="I107" s="20" t="str" cm="1">
        <f t="array" ref="I107">IF($AF$107=0,"",INDEX(MASTER!$D$24:$AD$252,$AF$107,I$260))</f>
        <v/>
      </c>
      <c r="J107" s="60" t="str" cm="1">
        <f t="array" ref="J107">IF($AF107=0,"",INDEX(MASTER!$AE$24:$BB$252,$AF107,C$260))</f>
        <v/>
      </c>
      <c r="K107" s="57" t="str" cm="1">
        <f t="array" ref="K107">IF($AF107=0,"",INDEX(MASTER!$AE$24:$BB$252,$AF107,D$260))</f>
        <v/>
      </c>
      <c r="L107" s="57" t="str" cm="1">
        <f t="array" ref="L107">IF($AF107=0,"",INDEX(MASTER!$AE$24:$BB$252,$AF107,E$260))</f>
        <v/>
      </c>
      <c r="M107" s="57" t="str" cm="1">
        <f t="array" ref="M107">IF($AF107=0,"",INDEX(MASTER!$AE$24:$BB$252,$AF107,F$260))</f>
        <v/>
      </c>
      <c r="N107" s="57" t="str" cm="1">
        <f t="array" ref="N107">IF($AF107=0,"",INDEX(MASTER!$AE$24:$BB$252,$AF107,G$260))</f>
        <v/>
      </c>
      <c r="O107" s="57" t="str" cm="1">
        <f t="array" ref="O107">IF($AF107=0,"",INDEX(MASTER!$AE$24:$BB$252,$AF107,H$260))</f>
        <v/>
      </c>
      <c r="P107" s="57" t="str" cm="1">
        <f t="array" ref="P107">IF($AF107=0,"",INDEX(MASTER!$AE$24:$BB$252,$AF107,I$260))</f>
        <v/>
      </c>
      <c r="Q107" s="57" t="str" cm="1">
        <f t="array" ref="Q107">IF($AF107=0,"",INDEX(MASTER!$AE$24:$BB$252,$AF107,J$260))</f>
        <v/>
      </c>
      <c r="R107" s="57" t="str" cm="1">
        <f t="array" ref="R107">IF($AF107=0,"",INDEX(MASTER!$AE$24:$BB$252,$AF107,K$260))</f>
        <v/>
      </c>
      <c r="S107" s="57" t="str" cm="1">
        <f t="array" ref="S107">IF($AF107=0,"",INDEX(MASTER!$AE$24:$BB$252,$AF107,L$260))</f>
        <v/>
      </c>
      <c r="T107" s="57" t="str" cm="1">
        <f t="array" ref="T107">IF($AF107=0,"",INDEX(MASTER!$AE$24:$BB$252,$AF107,M$260))</f>
        <v/>
      </c>
      <c r="U107" s="57" t="str" cm="1">
        <f t="array" ref="U107">IF($AF107=0,"",INDEX(MASTER!$AE$24:$BB$252,$AF107,N$260))</f>
        <v/>
      </c>
      <c r="V107" s="57" t="str" cm="1">
        <f t="array" ref="V107">IF($AF107=0,"",INDEX(MASTER!$AE$24:$BB$252,$AF107,O$260))</f>
        <v/>
      </c>
      <c r="W107" s="57" t="str" cm="1">
        <f t="array" ref="W107">IF($AF107=0,"",INDEX(MASTER!$AE$24:$BB$252,$AF107,P$260))</f>
        <v/>
      </c>
      <c r="X107" s="57" t="str" cm="1">
        <f t="array" ref="X107">IF($AF107=0,"",INDEX(MASTER!$AE$24:$BB$252,$AF107,Q$260))</f>
        <v/>
      </c>
      <c r="Y107" s="57" t="str" cm="1">
        <f t="array" ref="Y107">IF($AF107=0,"",INDEX(MASTER!$AE$24:$BB$252,$AF107,S$260))</f>
        <v/>
      </c>
      <c r="Z107" s="57" t="str" cm="1">
        <f t="array" ref="Z107">IF($AF107=0,"",INDEX(MASTER!$AE$24:$BB$252,$AF107,T$260))</f>
        <v/>
      </c>
      <c r="AA107" s="57" t="str" cm="1">
        <f t="array" ref="AA107">IF($AF107=0,"",INDEX(MASTER!$AE$24:$BB$252,$AF107,U$260))</f>
        <v/>
      </c>
    </row>
    <row r="108" spans="3:27" ht="12.75" customHeight="1" x14ac:dyDescent="0.2">
      <c r="C108" s="20" t="str" cm="1">
        <f t="array" ref="C108">IF($AF$108=0,"",INDEX(MASTER!$D$24:$AD$252,$AF$108,C$260))</f>
        <v/>
      </c>
      <c r="D108" s="20" t="str" cm="1">
        <f t="array" ref="D108">IF($AF$108=0,"",INDEX(MASTER!$D$24:$AD$252,$AF$108,D$260))</f>
        <v/>
      </c>
      <c r="E108" s="20" t="str" cm="1">
        <f t="array" ref="E108">IF($AF$108=0,"",INDEX(MASTER!$D$24:$AD$252,$AF$108,E$260))</f>
        <v/>
      </c>
      <c r="F108" s="126" t="str" cm="1">
        <f t="array" ref="F108">IF($AF$108=0,"",INDEX(MASTER!$D$24:$AD$252,$AF$108,F$260))</f>
        <v/>
      </c>
      <c r="G108" s="20" t="str" cm="1">
        <f t="array" ref="G108">IF($AF$108=0,"",INDEX(MASTER!$D$24:$AD$252,$AF$108,G$260))</f>
        <v/>
      </c>
      <c r="H108" s="126" t="str" cm="1">
        <f t="array" ref="H108">IF($AF$108=0,"",INDEX(MASTER!$D$24:$AD$252,$AF$108,H$260))</f>
        <v/>
      </c>
      <c r="I108" s="20" t="str" cm="1">
        <f t="array" ref="I108">IF($AF$108=0,"",INDEX(MASTER!$D$24:$AD$252,$AF$108,I$260))</f>
        <v/>
      </c>
      <c r="J108" s="189" t="str" cm="1">
        <f t="array" ref="J108">IF($AF108=0,"",INDEX(MASTER!$AE$24:$BB$252,$AF108,C$260))</f>
        <v/>
      </c>
      <c r="K108" s="24" t="str" cm="1">
        <f t="array" ref="K108">IF($AF108=0,"",INDEX(MASTER!$AE$24:$BB$252,$AF108,D$260))</f>
        <v/>
      </c>
      <c r="L108" s="24" t="str" cm="1">
        <f t="array" ref="L108">IF($AF108=0,"",INDEX(MASTER!$AE$24:$BB$252,$AF108,E$260))</f>
        <v/>
      </c>
      <c r="M108" s="24" t="str" cm="1">
        <f t="array" ref="M108">IF($AF108=0,"",INDEX(MASTER!$AE$24:$BB$252,$AF108,F$260))</f>
        <v/>
      </c>
      <c r="N108" s="24" t="str" cm="1">
        <f t="array" ref="N108">IF($AF108=0,"",INDEX(MASTER!$AE$24:$BB$252,$AF108,G$260))</f>
        <v/>
      </c>
      <c r="O108" s="24" t="str" cm="1">
        <f t="array" ref="O108">IF($AF108=0,"",INDEX(MASTER!$AE$24:$BB$252,$AF108,H$260))</f>
        <v/>
      </c>
      <c r="P108" s="24" t="str" cm="1">
        <f t="array" ref="P108">IF($AF108=0,"",INDEX(MASTER!$AE$24:$BB$252,$AF108,I$260))</f>
        <v/>
      </c>
      <c r="Q108" s="24" t="str" cm="1">
        <f t="array" ref="Q108">IF($AF108=0,"",INDEX(MASTER!$AE$24:$BB$252,$AF108,J$260))</f>
        <v/>
      </c>
      <c r="R108" s="24" t="str" cm="1">
        <f t="array" ref="R108">IF($AF108=0,"",INDEX(MASTER!$AE$24:$BB$252,$AF108,K$260))</f>
        <v/>
      </c>
      <c r="S108" s="24" t="str" cm="1">
        <f t="array" ref="S108">IF($AF108=0,"",INDEX(MASTER!$AE$24:$BB$252,$AF108,L$260))</f>
        <v/>
      </c>
      <c r="T108" s="24" t="str" cm="1">
        <f t="array" ref="T108">IF($AF108=0,"",INDEX(MASTER!$AE$24:$BB$252,$AF108,M$260))</f>
        <v/>
      </c>
      <c r="U108" s="24" t="str" cm="1">
        <f t="array" ref="U108">IF($AF108=0,"",INDEX(MASTER!$AE$24:$BB$252,$AF108,N$260))</f>
        <v/>
      </c>
      <c r="V108" s="24" t="str" cm="1">
        <f t="array" ref="V108">IF($AF108=0,"",INDEX(MASTER!$AE$24:$BB$252,$AF108,O$260))</f>
        <v/>
      </c>
      <c r="W108" s="24" t="str" cm="1">
        <f t="array" ref="W108">IF($AF108=0,"",INDEX(MASTER!$AE$24:$BB$252,$AF108,P$260))</f>
        <v/>
      </c>
      <c r="X108" s="24" t="str" cm="1">
        <f t="array" ref="X108">IF($AF108=0,"",INDEX(MASTER!$AE$24:$BB$252,$AF108,Q$260))</f>
        <v/>
      </c>
      <c r="Y108" s="24" t="str" cm="1">
        <f t="array" ref="Y108">IF($AF108=0,"",INDEX(MASTER!$AE$24:$BB$252,$AF108,S$260))</f>
        <v/>
      </c>
      <c r="Z108" s="24" t="str" cm="1">
        <f t="array" ref="Z108">IF($AF108=0,"",INDEX(MASTER!$AE$24:$BB$252,$AF108,T$260))</f>
        <v/>
      </c>
      <c r="AA108" s="24" t="str" cm="1">
        <f t="array" ref="AA108">IF($AF108=0,"",INDEX(MASTER!$AE$24:$BB$252,$AF108,U$260))</f>
        <v/>
      </c>
    </row>
    <row r="109" spans="3:27" ht="12.75" customHeight="1" x14ac:dyDescent="0.2">
      <c r="C109" s="20" t="str" cm="1">
        <f t="array" ref="C109">IF($AF$109=0,"",INDEX(MASTER!$D$24:$AD$252,$AF$109,C$260))</f>
        <v/>
      </c>
      <c r="D109" s="20" t="str" cm="1">
        <f t="array" ref="D109">IF($AF$109=0,"",INDEX(MASTER!$D$24:$AD$252,$AF$109,D$260))</f>
        <v/>
      </c>
      <c r="E109" s="20" t="str" cm="1">
        <f t="array" ref="E109">IF($AF$109=0,"",INDEX(MASTER!$D$24:$AD$252,$AF$109,E$260))</f>
        <v/>
      </c>
      <c r="F109" s="126" t="str" cm="1">
        <f t="array" ref="F109">IF($AF$109=0,"",INDEX(MASTER!$D$24:$AD$252,$AF$109,F$260))</f>
        <v/>
      </c>
      <c r="G109" s="20" t="str" cm="1">
        <f t="array" ref="G109">IF($AF$109=0,"",INDEX(MASTER!$D$24:$AD$252,$AF$109,G$260))</f>
        <v/>
      </c>
      <c r="H109" s="126" t="str" cm="1">
        <f t="array" ref="H109">IF($AF$109=0,"",INDEX(MASTER!$D$24:$AD$252,$AF$109,H$260))</f>
        <v/>
      </c>
      <c r="I109" s="20" t="str" cm="1">
        <f t="array" ref="I109">IF($AF$109=0,"",INDEX(MASTER!$D$24:$AD$252,$AF$109,I$260))</f>
        <v/>
      </c>
      <c r="J109" s="189" t="str" cm="1">
        <f t="array" ref="J109">IF($AF109=0,"",INDEX(MASTER!$AE$24:$BB$252,$AF109,C$260))</f>
        <v/>
      </c>
      <c r="K109" s="24" t="str" cm="1">
        <f t="array" ref="K109">IF($AF109=0,"",INDEX(MASTER!$AE$24:$BB$252,$AF109,D$260))</f>
        <v/>
      </c>
      <c r="L109" s="24" t="str" cm="1">
        <f t="array" ref="L109">IF($AF109=0,"",INDEX(MASTER!$AE$24:$BB$252,$AF109,E$260))</f>
        <v/>
      </c>
      <c r="M109" s="24" t="str" cm="1">
        <f t="array" ref="M109">IF($AF109=0,"",INDEX(MASTER!$AE$24:$BB$252,$AF109,F$260))</f>
        <v/>
      </c>
      <c r="N109" s="24" t="str" cm="1">
        <f t="array" ref="N109">IF($AF109=0,"",INDEX(MASTER!$AE$24:$BB$252,$AF109,G$260))</f>
        <v/>
      </c>
      <c r="O109" s="24" t="str" cm="1">
        <f t="array" ref="O109">IF($AF109=0,"",INDEX(MASTER!$AE$24:$BB$252,$AF109,H$260))</f>
        <v/>
      </c>
      <c r="P109" s="24" t="str" cm="1">
        <f t="array" ref="P109">IF($AF109=0,"",INDEX(MASTER!$AE$24:$BB$252,$AF109,I$260))</f>
        <v/>
      </c>
      <c r="Q109" s="24" t="str" cm="1">
        <f t="array" ref="Q109">IF($AF109=0,"",INDEX(MASTER!$AE$24:$BB$252,$AF109,J$260))</f>
        <v/>
      </c>
      <c r="R109" s="24" t="str" cm="1">
        <f t="array" ref="R109">IF($AF109=0,"",INDEX(MASTER!$AE$24:$BB$252,$AF109,K$260))</f>
        <v/>
      </c>
      <c r="S109" s="24" t="str" cm="1">
        <f t="array" ref="S109">IF($AF109=0,"",INDEX(MASTER!$AE$24:$BB$252,$AF109,L$260))</f>
        <v/>
      </c>
      <c r="T109" s="24" t="str" cm="1">
        <f t="array" ref="T109">IF($AF109=0,"",INDEX(MASTER!$AE$24:$BB$252,$AF109,M$260))</f>
        <v/>
      </c>
      <c r="U109" s="24" t="str" cm="1">
        <f t="array" ref="U109">IF($AF109=0,"",INDEX(MASTER!$AE$24:$BB$252,$AF109,N$260))</f>
        <v/>
      </c>
      <c r="V109" s="24" t="str" cm="1">
        <f t="array" ref="V109">IF($AF109=0,"",INDEX(MASTER!$AE$24:$BB$252,$AF109,O$260))</f>
        <v/>
      </c>
      <c r="W109" s="24" t="str" cm="1">
        <f t="array" ref="W109">IF($AF109=0,"",INDEX(MASTER!$AE$24:$BB$252,$AF109,P$260))</f>
        <v/>
      </c>
      <c r="X109" s="24" t="str" cm="1">
        <f t="array" ref="X109">IF($AF109=0,"",INDEX(MASTER!$AE$24:$BB$252,$AF109,Q$260))</f>
        <v/>
      </c>
      <c r="Y109" s="24" t="str" cm="1">
        <f t="array" ref="Y109">IF($AF109=0,"",INDEX(MASTER!$AE$24:$BB$252,$AF109,S$260))</f>
        <v/>
      </c>
      <c r="Z109" s="24" t="str" cm="1">
        <f t="array" ref="Z109">IF($AF109=0,"",INDEX(MASTER!$AE$24:$BB$252,$AF109,T$260))</f>
        <v/>
      </c>
      <c r="AA109" s="24" t="str" cm="1">
        <f t="array" ref="AA109">IF($AF109=0,"",INDEX(MASTER!$AE$24:$BB$252,$AF109,U$260))</f>
        <v/>
      </c>
    </row>
    <row r="110" spans="3:27" ht="12.75" customHeight="1" x14ac:dyDescent="0.2">
      <c r="C110" s="20" t="str" cm="1">
        <f t="array" ref="C110">IF($AF$110=0,"",INDEX(MASTER!$D$24:$AD$252,$AF$110,C$260))</f>
        <v/>
      </c>
      <c r="D110" s="20" t="str" cm="1">
        <f t="array" ref="D110">IF($AF$110=0,"",INDEX(MASTER!$D$24:$AD$252,$AF$110,D$260))</f>
        <v/>
      </c>
      <c r="E110" s="20" t="str" cm="1">
        <f t="array" ref="E110">IF($AF$110=0,"",INDEX(MASTER!$D$24:$AD$252,$AF$110,E$260))</f>
        <v/>
      </c>
      <c r="F110" s="126" t="str" cm="1">
        <f t="array" ref="F110">IF($AF$110=0,"",INDEX(MASTER!$D$24:$AD$252,$AF$110,F$260))</f>
        <v/>
      </c>
      <c r="G110" s="20" t="str" cm="1">
        <f t="array" ref="G110">IF($AF$110=0,"",INDEX(MASTER!$D$24:$AD$252,$AF$110,G$260))</f>
        <v/>
      </c>
      <c r="H110" s="126" t="str" cm="1">
        <f t="array" ref="H110">IF($AF$110=0,"",INDEX(MASTER!$D$24:$AD$252,$AF$110,H$260))</f>
        <v/>
      </c>
      <c r="I110" s="20" t="str" cm="1">
        <f t="array" ref="I110">IF($AF$110=0,"",INDEX(MASTER!$D$24:$AD$252,$AF$110,I$260))</f>
        <v/>
      </c>
      <c r="J110" s="189" t="str" cm="1">
        <f t="array" ref="J110">IF($AF110=0,"",INDEX(MASTER!$AE$24:$BB$252,$AF110,C$260))</f>
        <v/>
      </c>
      <c r="K110" s="24" t="str" cm="1">
        <f t="array" ref="K110">IF($AF110=0,"",INDEX(MASTER!$AE$24:$BB$252,$AF110,D$260))</f>
        <v/>
      </c>
      <c r="L110" s="24" t="str" cm="1">
        <f t="array" ref="L110">IF($AF110=0,"",INDEX(MASTER!$AE$24:$BB$252,$AF110,E$260))</f>
        <v/>
      </c>
      <c r="M110" s="24" t="str" cm="1">
        <f t="array" ref="M110">IF($AF110=0,"",INDEX(MASTER!$AE$24:$BB$252,$AF110,F$260))</f>
        <v/>
      </c>
      <c r="N110" s="24" t="str" cm="1">
        <f t="array" ref="N110">IF($AF110=0,"",INDEX(MASTER!$AE$24:$BB$252,$AF110,G$260))</f>
        <v/>
      </c>
      <c r="O110" s="24" t="str" cm="1">
        <f t="array" ref="O110">IF($AF110=0,"",INDEX(MASTER!$AE$24:$BB$252,$AF110,H$260))</f>
        <v/>
      </c>
      <c r="P110" s="24" t="str" cm="1">
        <f t="array" ref="P110">IF($AF110=0,"",INDEX(MASTER!$AE$24:$BB$252,$AF110,I$260))</f>
        <v/>
      </c>
      <c r="Q110" s="24" t="str" cm="1">
        <f t="array" ref="Q110">IF($AF110=0,"",INDEX(MASTER!$AE$24:$BB$252,$AF110,J$260))</f>
        <v/>
      </c>
      <c r="R110" s="24" t="str" cm="1">
        <f t="array" ref="R110">IF($AF110=0,"",INDEX(MASTER!$AE$24:$BB$252,$AF110,K$260))</f>
        <v/>
      </c>
      <c r="S110" s="24" t="str" cm="1">
        <f t="array" ref="S110">IF($AF110=0,"",INDEX(MASTER!$AE$24:$BB$252,$AF110,L$260))</f>
        <v/>
      </c>
      <c r="T110" s="24" t="str" cm="1">
        <f t="array" ref="T110">IF($AF110=0,"",INDEX(MASTER!$AE$24:$BB$252,$AF110,M$260))</f>
        <v/>
      </c>
      <c r="U110" s="24" t="str" cm="1">
        <f t="array" ref="U110">IF($AF110=0,"",INDEX(MASTER!$AE$24:$BB$252,$AF110,N$260))</f>
        <v/>
      </c>
      <c r="V110" s="24" t="str" cm="1">
        <f t="array" ref="V110">IF($AF110=0,"",INDEX(MASTER!$AE$24:$BB$252,$AF110,O$260))</f>
        <v/>
      </c>
      <c r="W110" s="24" t="str" cm="1">
        <f t="array" ref="W110">IF($AF110=0,"",INDEX(MASTER!$AE$24:$BB$252,$AF110,P$260))</f>
        <v/>
      </c>
      <c r="X110" s="24" t="str" cm="1">
        <f t="array" ref="X110">IF($AF110=0,"",INDEX(MASTER!$AE$24:$BB$252,$AF110,Q$260))</f>
        <v/>
      </c>
      <c r="Y110" s="24" t="str" cm="1">
        <f t="array" ref="Y110">IF($AF110=0,"",INDEX(MASTER!$AE$24:$BB$252,$AF110,S$260))</f>
        <v/>
      </c>
      <c r="Z110" s="24" t="str" cm="1">
        <f t="array" ref="Z110">IF($AF110=0,"",INDEX(MASTER!$AE$24:$BB$252,$AF110,T$260))</f>
        <v/>
      </c>
      <c r="AA110" s="24" t="str" cm="1">
        <f t="array" ref="AA110">IF($AF110=0,"",INDEX(MASTER!$AE$24:$BB$252,$AF110,U$260))</f>
        <v/>
      </c>
    </row>
    <row r="111" spans="3:27" ht="12.75" customHeight="1" x14ac:dyDescent="0.2">
      <c r="C111" s="20" t="str" cm="1">
        <f t="array" ref="C111">IF($AF$111=0,"",INDEX(MASTER!$D$24:$AD$252,$AF$111,C$260))</f>
        <v/>
      </c>
      <c r="D111" s="20" t="str" cm="1">
        <f t="array" ref="D111">IF($AF$111=0,"",INDEX(MASTER!$D$24:$AD$252,$AF$111,D$260))</f>
        <v/>
      </c>
      <c r="E111" s="20" t="str" cm="1">
        <f t="array" ref="E111">IF($AF$111=0,"",INDEX(MASTER!$D$24:$AD$252,$AF$111,E$260))</f>
        <v/>
      </c>
      <c r="F111" s="126" t="str" cm="1">
        <f t="array" ref="F111">IF($AF$111=0,"",INDEX(MASTER!$D$24:$AD$252,$AF$111,F$260))</f>
        <v/>
      </c>
      <c r="G111" s="20" t="str" cm="1">
        <f t="array" ref="G111">IF($AF$111=0,"",INDEX(MASTER!$D$24:$AD$252,$AF$111,G$260))</f>
        <v/>
      </c>
      <c r="H111" s="126" t="str" cm="1">
        <f t="array" ref="H111">IF($AF$111=0,"",INDEX(MASTER!$D$24:$AD$252,$AF$111,H$260))</f>
        <v/>
      </c>
      <c r="I111" s="20" t="str" cm="1">
        <f t="array" ref="I111">IF($AF$111=0,"",INDEX(MASTER!$D$24:$AD$252,$AF$111,I$260))</f>
        <v/>
      </c>
      <c r="J111" s="189" t="str" cm="1">
        <f t="array" ref="J111">IF($AF111=0,"",INDEX(MASTER!$AE$24:$BB$252,$AF111,C$260))</f>
        <v/>
      </c>
      <c r="K111" s="24" t="str" cm="1">
        <f t="array" ref="K111">IF($AF111=0,"",INDEX(MASTER!$AE$24:$BB$252,$AF111,D$260))</f>
        <v/>
      </c>
      <c r="L111" s="24" t="str" cm="1">
        <f t="array" ref="L111">IF($AF111=0,"",INDEX(MASTER!$AE$24:$BB$252,$AF111,E$260))</f>
        <v/>
      </c>
      <c r="M111" s="24" t="str" cm="1">
        <f t="array" ref="M111">IF($AF111=0,"",INDEX(MASTER!$AE$24:$BB$252,$AF111,F$260))</f>
        <v/>
      </c>
      <c r="N111" s="24" t="str" cm="1">
        <f t="array" ref="N111">IF($AF111=0,"",INDEX(MASTER!$AE$24:$BB$252,$AF111,G$260))</f>
        <v/>
      </c>
      <c r="O111" s="64" t="str" cm="1">
        <f t="array" ref="O111">IF($AF111=0,"",INDEX(MASTER!$AE$24:$BB$252,$AF111,H$260))</f>
        <v/>
      </c>
      <c r="P111" s="24" t="str" cm="1">
        <f t="array" ref="P111">IF($AF111=0,"",INDEX(MASTER!$AE$24:$BB$252,$AF111,I$260))</f>
        <v/>
      </c>
      <c r="Q111" s="64" t="str" cm="1">
        <f t="array" ref="Q111">IF($AF111=0,"",INDEX(MASTER!$AE$24:$BB$252,$AF111,J$260))</f>
        <v/>
      </c>
      <c r="R111" s="64" t="str" cm="1">
        <f t="array" ref="R111">IF($AF111=0,"",INDEX(MASTER!$AE$24:$BB$252,$AF111,K$260))</f>
        <v/>
      </c>
      <c r="S111" s="24" t="str" cm="1">
        <f t="array" ref="S111">IF($AF111=0,"",INDEX(MASTER!$AE$24:$BB$252,$AF111,L$260))</f>
        <v/>
      </c>
      <c r="T111" s="24" t="str" cm="1">
        <f t="array" ref="T111">IF($AF111=0,"",INDEX(MASTER!$AE$24:$BB$252,$AF111,M$260))</f>
        <v/>
      </c>
      <c r="U111" s="24" t="str" cm="1">
        <f t="array" ref="U111">IF($AF111=0,"",INDEX(MASTER!$AE$24:$BB$252,$AF111,N$260))</f>
        <v/>
      </c>
      <c r="V111" s="24" t="str" cm="1">
        <f t="array" ref="V111">IF($AF111=0,"",INDEX(MASTER!$AE$24:$BB$252,$AF111,O$260))</f>
        <v/>
      </c>
      <c r="W111" s="24" t="str" cm="1">
        <f t="array" ref="W111">IF($AF111=0,"",INDEX(MASTER!$AE$24:$BB$252,$AF111,P$260))</f>
        <v/>
      </c>
      <c r="X111" s="24" t="str" cm="1">
        <f t="array" ref="X111">IF($AF111=0,"",INDEX(MASTER!$AE$24:$BB$252,$AF111,Q$260))</f>
        <v/>
      </c>
      <c r="Y111" s="24" t="str" cm="1">
        <f t="array" ref="Y111">IF($AF111=0,"",INDEX(MASTER!$AE$24:$BB$252,$AF111,S$260))</f>
        <v/>
      </c>
      <c r="Z111" s="24" t="str" cm="1">
        <f t="array" ref="Z111">IF($AF111=0,"",INDEX(MASTER!$AE$24:$BB$252,$AF111,T$260))</f>
        <v/>
      </c>
      <c r="AA111" s="24" t="str" cm="1">
        <f t="array" ref="AA111">IF($AF111=0,"",INDEX(MASTER!$AE$24:$BB$252,$AF111,U$260))</f>
        <v/>
      </c>
    </row>
    <row r="112" spans="3:27" ht="12.75" customHeight="1" x14ac:dyDescent="0.2">
      <c r="C112" s="20" t="str" cm="1">
        <f t="array" ref="C112">IF($AF$112=0,"",INDEX(MASTER!$D$24:$AD$252,$AF$112,C$260))</f>
        <v/>
      </c>
      <c r="D112" s="20" t="str" cm="1">
        <f t="array" ref="D112">IF($AF$112=0,"",INDEX(MASTER!$D$24:$AD$252,$AF$112,D$260))</f>
        <v/>
      </c>
      <c r="E112" s="20" t="str" cm="1">
        <f t="array" ref="E112">IF($AF$112=0,"",INDEX(MASTER!$D$24:$AD$252,$AF$112,E$260))</f>
        <v/>
      </c>
      <c r="F112" s="126" t="str" cm="1">
        <f t="array" ref="F112">IF($AF$112=0,"",INDEX(MASTER!$D$24:$AD$252,$AF$112,F$260))</f>
        <v/>
      </c>
      <c r="G112" s="20" t="str" cm="1">
        <f t="array" ref="G112">IF($AF$112=0,"",INDEX(MASTER!$D$24:$AD$252,$AF$112,G$260))</f>
        <v/>
      </c>
      <c r="H112" s="126" t="str" cm="1">
        <f t="array" ref="H112">IF($AF$112=0,"",INDEX(MASTER!$D$24:$AD$252,$AF$112,H$260))</f>
        <v/>
      </c>
      <c r="I112" s="20" t="str" cm="1">
        <f t="array" ref="I112">IF($AF$112=0,"",INDEX(MASTER!$D$24:$AD$252,$AF$112,I$260))</f>
        <v/>
      </c>
      <c r="J112" s="189" t="str" cm="1">
        <f t="array" ref="J112">IF($AF112=0,"",INDEX(MASTER!$AE$24:$BB$252,$AF112,C$260))</f>
        <v/>
      </c>
      <c r="K112" s="24" t="str" cm="1">
        <f t="array" ref="K112">IF($AF112=0,"",INDEX(MASTER!$AE$24:$BB$252,$AF112,D$260))</f>
        <v/>
      </c>
      <c r="L112" s="24" t="str" cm="1">
        <f t="array" ref="L112">IF($AF112=0,"",INDEX(MASTER!$AE$24:$BB$252,$AF112,E$260))</f>
        <v/>
      </c>
      <c r="M112" s="24" t="str" cm="1">
        <f t="array" ref="M112">IF($AF112=0,"",INDEX(MASTER!$AE$24:$BB$252,$AF112,F$260))</f>
        <v/>
      </c>
      <c r="N112" s="24" t="str" cm="1">
        <f t="array" ref="N112">IF($AF112=0,"",INDEX(MASTER!$AE$24:$BB$252,$AF112,G$260))</f>
        <v/>
      </c>
      <c r="O112" s="64" t="str" cm="1">
        <f t="array" ref="O112">IF($AF112=0,"",INDEX(MASTER!$AE$24:$BB$252,$AF112,H$260))</f>
        <v/>
      </c>
      <c r="P112" s="24" t="str" cm="1">
        <f t="array" ref="P112">IF($AF112=0,"",INDEX(MASTER!$AE$24:$BB$252,$AF112,I$260))</f>
        <v/>
      </c>
      <c r="Q112" s="64" t="str" cm="1">
        <f t="array" ref="Q112">IF($AF112=0,"",INDEX(MASTER!$AE$24:$BB$252,$AF112,J$260))</f>
        <v/>
      </c>
      <c r="R112" s="64" t="str" cm="1">
        <f t="array" ref="R112">IF($AF112=0,"",INDEX(MASTER!$AE$24:$BB$252,$AF112,K$260))</f>
        <v/>
      </c>
      <c r="S112" s="24" t="str" cm="1">
        <f t="array" ref="S112">IF($AF112=0,"",INDEX(MASTER!$AE$24:$BB$252,$AF112,L$260))</f>
        <v/>
      </c>
      <c r="T112" s="24" t="str" cm="1">
        <f t="array" ref="T112">IF($AF112=0,"",INDEX(MASTER!$AE$24:$BB$252,$AF112,M$260))</f>
        <v/>
      </c>
      <c r="U112" s="24" t="str" cm="1">
        <f t="array" ref="U112">IF($AF112=0,"",INDEX(MASTER!$AE$24:$BB$252,$AF112,N$260))</f>
        <v/>
      </c>
      <c r="V112" s="24" t="str" cm="1">
        <f t="array" ref="V112">IF($AF112=0,"",INDEX(MASTER!$AE$24:$BB$252,$AF112,O$260))</f>
        <v/>
      </c>
      <c r="W112" s="24" t="str" cm="1">
        <f t="array" ref="W112">IF($AF112=0,"",INDEX(MASTER!$AE$24:$BB$252,$AF112,P$260))</f>
        <v/>
      </c>
      <c r="X112" s="24" t="str" cm="1">
        <f t="array" ref="X112">IF($AF112=0,"",INDEX(MASTER!$AE$24:$BB$252,$AF112,Q$260))</f>
        <v/>
      </c>
      <c r="Y112" s="24" t="str" cm="1">
        <f t="array" ref="Y112">IF($AF112=0,"",INDEX(MASTER!$AE$24:$BB$252,$AF112,S$260))</f>
        <v/>
      </c>
      <c r="Z112" s="24" t="str" cm="1">
        <f t="array" ref="Z112">IF($AF112=0,"",INDEX(MASTER!$AE$24:$BB$252,$AF112,T$260))</f>
        <v/>
      </c>
      <c r="AA112" s="24" t="str" cm="1">
        <f t="array" ref="AA112">IF($AF112=0,"",INDEX(MASTER!$AE$24:$BB$252,$AF112,U$260))</f>
        <v/>
      </c>
    </row>
    <row r="113" spans="3:27" ht="12.75" customHeight="1" x14ac:dyDescent="0.2">
      <c r="C113" s="20" t="str" cm="1">
        <f t="array" ref="C113">IF($AF$113=0,"",INDEX(MASTER!$D$24:$AD$252,$AF$113,C$260))</f>
        <v/>
      </c>
      <c r="D113" s="20" t="str" cm="1">
        <f t="array" ref="D113">IF($AF$113=0,"",INDEX(MASTER!$D$24:$AD$252,$AF$113,D$260))</f>
        <v/>
      </c>
      <c r="E113" s="20" t="str" cm="1">
        <f t="array" ref="E113">IF($AF$113=0,"",INDEX(MASTER!$D$24:$AD$252,$AF$113,E$260))</f>
        <v/>
      </c>
      <c r="F113" s="126" t="str" cm="1">
        <f t="array" ref="F113">IF($AF$113=0,"",INDEX(MASTER!$D$24:$AD$252,$AF$113,F$260))</f>
        <v/>
      </c>
      <c r="G113" s="20" t="str" cm="1">
        <f t="array" ref="G113">IF($AF$113=0,"",INDEX(MASTER!$D$24:$AD$252,$AF$113,G$260))</f>
        <v/>
      </c>
      <c r="H113" s="126" t="str" cm="1">
        <f t="array" ref="H113">IF($AF$113=0,"",INDEX(MASTER!$D$24:$AD$252,$AF$113,H$260))</f>
        <v/>
      </c>
      <c r="I113" s="20" t="str" cm="1">
        <f t="array" ref="I113">IF($AF$113=0,"",INDEX(MASTER!$D$24:$AD$252,$AF$113,I$260))</f>
        <v/>
      </c>
      <c r="J113" s="189" t="str" cm="1">
        <f t="array" ref="J113">IF($AF113=0,"",INDEX(MASTER!$AE$24:$BB$252,$AF113,C$260))</f>
        <v/>
      </c>
      <c r="K113" s="24" t="str" cm="1">
        <f t="array" ref="K113">IF($AF113=0,"",INDEX(MASTER!$AE$24:$BB$252,$AF113,D$260))</f>
        <v/>
      </c>
      <c r="L113" s="24" t="str" cm="1">
        <f t="array" ref="L113">IF($AF113=0,"",INDEX(MASTER!$AE$24:$BB$252,$AF113,E$260))</f>
        <v/>
      </c>
      <c r="M113" s="24" t="str" cm="1">
        <f t="array" ref="M113">IF($AF113=0,"",INDEX(MASTER!$AE$24:$BB$252,$AF113,F$260))</f>
        <v/>
      </c>
      <c r="N113" s="24" t="str" cm="1">
        <f t="array" ref="N113">IF($AF113=0,"",INDEX(MASTER!$AE$24:$BB$252,$AF113,G$260))</f>
        <v/>
      </c>
      <c r="O113" s="64" t="str" cm="1">
        <f t="array" ref="O113">IF($AF113=0,"",INDEX(MASTER!$AE$24:$BB$252,$AF113,H$260))</f>
        <v/>
      </c>
      <c r="P113" s="24" t="str" cm="1">
        <f t="array" ref="P113">IF($AF113=0,"",INDEX(MASTER!$AE$24:$BB$252,$AF113,I$260))</f>
        <v/>
      </c>
      <c r="Q113" s="64" t="str" cm="1">
        <f t="array" ref="Q113">IF($AF113=0,"",INDEX(MASTER!$AE$24:$BB$252,$AF113,J$260))</f>
        <v/>
      </c>
      <c r="R113" s="64" t="str" cm="1">
        <f t="array" ref="R113">IF($AF113=0,"",INDEX(MASTER!$AE$24:$BB$252,$AF113,K$260))</f>
        <v/>
      </c>
      <c r="S113" s="24" t="str" cm="1">
        <f t="array" ref="S113">IF($AF113=0,"",INDEX(MASTER!$AE$24:$BB$252,$AF113,L$260))</f>
        <v/>
      </c>
      <c r="T113" s="24" t="str" cm="1">
        <f t="array" ref="T113">IF($AF113=0,"",INDEX(MASTER!$AE$24:$BB$252,$AF113,M$260))</f>
        <v/>
      </c>
      <c r="U113" s="24" t="str" cm="1">
        <f t="array" ref="U113">IF($AF113=0,"",INDEX(MASTER!$AE$24:$BB$252,$AF113,N$260))</f>
        <v/>
      </c>
      <c r="V113" s="24" t="str" cm="1">
        <f t="array" ref="V113">IF($AF113=0,"",INDEX(MASTER!$AE$24:$BB$252,$AF113,O$260))</f>
        <v/>
      </c>
      <c r="W113" s="24" t="str" cm="1">
        <f t="array" ref="W113">IF($AF113=0,"",INDEX(MASTER!$AE$24:$BB$252,$AF113,P$260))</f>
        <v/>
      </c>
      <c r="X113" s="24" t="str" cm="1">
        <f t="array" ref="X113">IF($AF113=0,"",INDEX(MASTER!$AE$24:$BB$252,$AF113,Q$260))</f>
        <v/>
      </c>
      <c r="Y113" s="24" t="str" cm="1">
        <f t="array" ref="Y113">IF($AF113=0,"",INDEX(MASTER!$AE$24:$BB$252,$AF113,S$260))</f>
        <v/>
      </c>
      <c r="Z113" s="24" t="str" cm="1">
        <f t="array" ref="Z113">IF($AF113=0,"",INDEX(MASTER!$AE$24:$BB$252,$AF113,T$260))</f>
        <v/>
      </c>
      <c r="AA113" s="24" t="str" cm="1">
        <f t="array" ref="AA113">IF($AF113=0,"",INDEX(MASTER!$AE$24:$BB$252,$AF113,U$260))</f>
        <v/>
      </c>
    </row>
    <row r="114" spans="3:27" ht="12.75" customHeight="1" x14ac:dyDescent="0.2">
      <c r="C114" s="20" t="str" cm="1">
        <f t="array" ref="C114">IF($AF$114=0,"",INDEX(MASTER!$D$24:$AD$252,$AF$114,C$260))</f>
        <v/>
      </c>
      <c r="D114" s="20" t="str" cm="1">
        <f t="array" ref="D114">IF($AF$114=0,"",INDEX(MASTER!$D$24:$AD$252,$AF$114,D$260))</f>
        <v/>
      </c>
      <c r="E114" s="20" t="str" cm="1">
        <f t="array" ref="E114">IF($AF$114=0,"",INDEX(MASTER!$D$24:$AD$252,$AF$114,E$260))</f>
        <v/>
      </c>
      <c r="F114" s="126" t="str" cm="1">
        <f t="array" ref="F114">IF($AF$114=0,"",INDEX(MASTER!$D$24:$AD$252,$AF$114,F$260))</f>
        <v/>
      </c>
      <c r="G114" s="20" t="str" cm="1">
        <f t="array" ref="G114">IF($AF$114=0,"",INDEX(MASTER!$D$24:$AD$252,$AF$114,G$260))</f>
        <v/>
      </c>
      <c r="H114" s="126" t="str" cm="1">
        <f t="array" ref="H114">IF($AF$114=0,"",INDEX(MASTER!$D$24:$AD$252,$AF$114,H$260))</f>
        <v/>
      </c>
      <c r="I114" s="20" t="str" cm="1">
        <f t="array" ref="I114">IF($AF$114=0,"",INDEX(MASTER!$D$24:$AD$252,$AF$114,I$260))</f>
        <v/>
      </c>
      <c r="J114" s="189" t="str" cm="1">
        <f t="array" ref="J114">IF($AF114=0,"",INDEX(MASTER!$AE$24:$BB$252,$AF114,C$260))</f>
        <v/>
      </c>
      <c r="K114" s="24" t="str" cm="1">
        <f t="array" ref="K114">IF($AF114=0,"",INDEX(MASTER!$AE$24:$BB$252,$AF114,D$260))</f>
        <v/>
      </c>
      <c r="L114" s="24" t="str" cm="1">
        <f t="array" ref="L114">IF($AF114=0,"",INDEX(MASTER!$AE$24:$BB$252,$AF114,E$260))</f>
        <v/>
      </c>
      <c r="M114" s="24" t="str" cm="1">
        <f t="array" ref="M114">IF($AF114=0,"",INDEX(MASTER!$AE$24:$BB$252,$AF114,F$260))</f>
        <v/>
      </c>
      <c r="N114" s="24" t="str" cm="1">
        <f t="array" ref="N114">IF($AF114=0,"",INDEX(MASTER!$AE$24:$BB$252,$AF114,G$260))</f>
        <v/>
      </c>
      <c r="O114" s="64" t="str" cm="1">
        <f t="array" ref="O114">IF($AF114=0,"",INDEX(MASTER!$AE$24:$BB$252,$AF114,H$260))</f>
        <v/>
      </c>
      <c r="P114" s="24" t="str" cm="1">
        <f t="array" ref="P114">IF($AF114=0,"",INDEX(MASTER!$AE$24:$BB$252,$AF114,I$260))</f>
        <v/>
      </c>
      <c r="Q114" s="64" t="str" cm="1">
        <f t="array" ref="Q114">IF($AF114=0,"",INDEX(MASTER!$AE$24:$BB$252,$AF114,J$260))</f>
        <v/>
      </c>
      <c r="R114" s="64" t="str" cm="1">
        <f t="array" ref="R114">IF($AF114=0,"",INDEX(MASTER!$AE$24:$BB$252,$AF114,K$260))</f>
        <v/>
      </c>
      <c r="S114" s="24" t="str" cm="1">
        <f t="array" ref="S114">IF($AF114=0,"",INDEX(MASTER!$AE$24:$BB$252,$AF114,L$260))</f>
        <v/>
      </c>
      <c r="T114" s="24" t="str" cm="1">
        <f t="array" ref="T114">IF($AF114=0,"",INDEX(MASTER!$AE$24:$BB$252,$AF114,M$260))</f>
        <v/>
      </c>
      <c r="U114" s="24" t="str" cm="1">
        <f t="array" ref="U114">IF($AF114=0,"",INDEX(MASTER!$AE$24:$BB$252,$AF114,N$260))</f>
        <v/>
      </c>
      <c r="V114" s="24" t="str" cm="1">
        <f t="array" ref="V114">IF($AF114=0,"",INDEX(MASTER!$AE$24:$BB$252,$AF114,O$260))</f>
        <v/>
      </c>
      <c r="W114" s="24" t="str" cm="1">
        <f t="array" ref="W114">IF($AF114=0,"",INDEX(MASTER!$AE$24:$BB$252,$AF114,P$260))</f>
        <v/>
      </c>
      <c r="X114" s="24" t="str" cm="1">
        <f t="array" ref="X114">IF($AF114=0,"",INDEX(MASTER!$AE$24:$BB$252,$AF114,Q$260))</f>
        <v/>
      </c>
      <c r="Y114" s="24" t="str" cm="1">
        <f t="array" ref="Y114">IF($AF114=0,"",INDEX(MASTER!$AE$24:$BB$252,$AF114,S$260))</f>
        <v/>
      </c>
      <c r="Z114" s="24" t="str" cm="1">
        <f t="array" ref="Z114">IF($AF114=0,"",INDEX(MASTER!$AE$24:$BB$252,$AF114,T$260))</f>
        <v/>
      </c>
      <c r="AA114" s="24" t="str" cm="1">
        <f t="array" ref="AA114">IF($AF114=0,"",INDEX(MASTER!$AE$24:$BB$252,$AF114,U$260))</f>
        <v/>
      </c>
    </row>
    <row r="115" spans="3:27" ht="12.75" customHeight="1" x14ac:dyDescent="0.2">
      <c r="C115" s="20" t="str" cm="1">
        <f t="array" ref="C115">IF($AF$115=0,"",INDEX(MASTER!$D$24:$AD$252,$AF$115,C$260))</f>
        <v/>
      </c>
      <c r="D115" s="20" t="str" cm="1">
        <f t="array" ref="D115">IF($AF$115=0,"",INDEX(MASTER!$D$24:$AD$252,$AF$115,D$260))</f>
        <v/>
      </c>
      <c r="E115" s="20" t="str" cm="1">
        <f t="array" ref="E115">IF($AF$115=0,"",INDEX(MASTER!$D$24:$AD$252,$AF$115,E$260))</f>
        <v/>
      </c>
      <c r="F115" s="126" t="str" cm="1">
        <f t="array" ref="F115">IF($AF$115=0,"",INDEX(MASTER!$D$24:$AD$252,$AF$115,F$260))</f>
        <v/>
      </c>
      <c r="G115" s="20" t="str" cm="1">
        <f t="array" ref="G115">IF($AF$115=0,"",INDEX(MASTER!$D$24:$AD$252,$AF$115,G$260))</f>
        <v/>
      </c>
      <c r="H115" s="126" t="str" cm="1">
        <f t="array" ref="H115">IF($AF$115=0,"",INDEX(MASTER!$D$24:$AD$252,$AF$115,H$260))</f>
        <v/>
      </c>
      <c r="I115" s="20" t="str" cm="1">
        <f t="array" ref="I115">IF($AF$115=0,"",INDEX(MASTER!$D$24:$AD$252,$AF$115,I$260))</f>
        <v/>
      </c>
      <c r="J115" s="189" t="str" cm="1">
        <f t="array" ref="J115">IF($AF115=0,"",INDEX(MASTER!$AE$24:$BB$252,$AF115,C$260))</f>
        <v/>
      </c>
      <c r="K115" s="24" t="str" cm="1">
        <f t="array" ref="K115">IF($AF115=0,"",INDEX(MASTER!$AE$24:$BB$252,$AF115,D$260))</f>
        <v/>
      </c>
      <c r="L115" s="24" t="str" cm="1">
        <f t="array" ref="L115">IF($AF115=0,"",INDEX(MASTER!$AE$24:$BB$252,$AF115,E$260))</f>
        <v/>
      </c>
      <c r="M115" s="24" t="str" cm="1">
        <f t="array" ref="M115">IF($AF115=0,"",INDEX(MASTER!$AE$24:$BB$252,$AF115,F$260))</f>
        <v/>
      </c>
      <c r="N115" s="24" t="str" cm="1">
        <f t="array" ref="N115">IF($AF115=0,"",INDEX(MASTER!$AE$24:$BB$252,$AF115,G$260))</f>
        <v/>
      </c>
      <c r="O115" s="64" t="str" cm="1">
        <f t="array" ref="O115">IF($AF115=0,"",INDEX(MASTER!$AE$24:$BB$252,$AF115,H$260))</f>
        <v/>
      </c>
      <c r="P115" s="24" t="str" cm="1">
        <f t="array" ref="P115">IF($AF115=0,"",INDEX(MASTER!$AE$24:$BB$252,$AF115,I$260))</f>
        <v/>
      </c>
      <c r="Q115" s="64" t="str" cm="1">
        <f t="array" ref="Q115">IF($AF115=0,"",INDEX(MASTER!$AE$24:$BB$252,$AF115,J$260))</f>
        <v/>
      </c>
      <c r="R115" s="64" t="str" cm="1">
        <f t="array" ref="R115">IF($AF115=0,"",INDEX(MASTER!$AE$24:$BB$252,$AF115,K$260))</f>
        <v/>
      </c>
      <c r="S115" s="24" t="str" cm="1">
        <f t="array" ref="S115">IF($AF115=0,"",INDEX(MASTER!$AE$24:$BB$252,$AF115,L$260))</f>
        <v/>
      </c>
      <c r="T115" s="24" t="str" cm="1">
        <f t="array" ref="T115">IF($AF115=0,"",INDEX(MASTER!$AE$24:$BB$252,$AF115,M$260))</f>
        <v/>
      </c>
      <c r="U115" s="24" t="str" cm="1">
        <f t="array" ref="U115">IF($AF115=0,"",INDEX(MASTER!$AE$24:$BB$252,$AF115,N$260))</f>
        <v/>
      </c>
      <c r="V115" s="24" t="str" cm="1">
        <f t="array" ref="V115">IF($AF115=0,"",INDEX(MASTER!$AE$24:$BB$252,$AF115,O$260))</f>
        <v/>
      </c>
      <c r="W115" s="24" t="str" cm="1">
        <f t="array" ref="W115">IF($AF115=0,"",INDEX(MASTER!$AE$24:$BB$252,$AF115,P$260))</f>
        <v/>
      </c>
      <c r="X115" s="24" t="str" cm="1">
        <f t="array" ref="X115">IF($AF115=0,"",INDEX(MASTER!$AE$24:$BB$252,$AF115,Q$260))</f>
        <v/>
      </c>
      <c r="Y115" s="24" t="str" cm="1">
        <f t="array" ref="Y115">IF($AF115=0,"",INDEX(MASTER!$AE$24:$BB$252,$AF115,S$260))</f>
        <v/>
      </c>
      <c r="Z115" s="24" t="str" cm="1">
        <f t="array" ref="Z115">IF($AF115=0,"",INDEX(MASTER!$AE$24:$BB$252,$AF115,T$260))</f>
        <v/>
      </c>
      <c r="AA115" s="24" t="str" cm="1">
        <f t="array" ref="AA115">IF($AF115=0,"",INDEX(MASTER!$AE$24:$BB$252,$AF115,U$260))</f>
        <v/>
      </c>
    </row>
    <row r="116" spans="3:27" ht="12.75" customHeight="1" x14ac:dyDescent="0.2">
      <c r="C116" s="20" t="str" cm="1">
        <f t="array" ref="C116">IF($AF$116=0,"",INDEX(MASTER!$D$24:$AD$252,$AF$116,C$260))</f>
        <v/>
      </c>
      <c r="D116" s="20" t="str" cm="1">
        <f t="array" ref="D116">IF($AF$116=0,"",INDEX(MASTER!$D$24:$AD$252,$AF$116,D$260))</f>
        <v/>
      </c>
      <c r="E116" s="20" t="str" cm="1">
        <f t="array" ref="E116">IF($AF$116=0,"",INDEX(MASTER!$D$24:$AD$252,$AF$116,E$260))</f>
        <v/>
      </c>
      <c r="F116" s="126" t="str" cm="1">
        <f t="array" ref="F116">IF($AF$116=0,"",INDEX(MASTER!$D$24:$AD$252,$AF$116,F$260))</f>
        <v/>
      </c>
      <c r="G116" s="20" t="str" cm="1">
        <f t="array" ref="G116">IF($AF$116=0,"",INDEX(MASTER!$D$24:$AD$252,$AF$116,G$260))</f>
        <v/>
      </c>
      <c r="H116" s="126" t="str" cm="1">
        <f t="array" ref="H116">IF($AF$116=0,"",INDEX(MASTER!$D$24:$AD$252,$AF$116,H$260))</f>
        <v/>
      </c>
      <c r="I116" s="20" t="str" cm="1">
        <f t="array" ref="I116">IF($AF$116=0,"",INDEX(MASTER!$D$24:$AD$252,$AF$116,I$260))</f>
        <v/>
      </c>
      <c r="J116" s="189" t="str" cm="1">
        <f t="array" ref="J116">IF($AF116=0,"",INDEX(MASTER!$AE$24:$BB$252,$AF116,C$260))</f>
        <v/>
      </c>
      <c r="K116" s="24" t="str" cm="1">
        <f t="array" ref="K116">IF($AF116=0,"",INDEX(MASTER!$AE$24:$BB$252,$AF116,D$260))</f>
        <v/>
      </c>
      <c r="L116" s="24" t="str" cm="1">
        <f t="array" ref="L116">IF($AF116=0,"",INDEX(MASTER!$AE$24:$BB$252,$AF116,E$260))</f>
        <v/>
      </c>
      <c r="M116" s="24" t="str" cm="1">
        <f t="array" ref="M116">IF($AF116=0,"",INDEX(MASTER!$AE$24:$BB$252,$AF116,F$260))</f>
        <v/>
      </c>
      <c r="N116" s="24" t="str" cm="1">
        <f t="array" ref="N116">IF($AF116=0,"",INDEX(MASTER!$AE$24:$BB$252,$AF116,G$260))</f>
        <v/>
      </c>
      <c r="O116" s="64" t="str" cm="1">
        <f t="array" ref="O116">IF($AF116=0,"",INDEX(MASTER!$AE$24:$BB$252,$AF116,H$260))</f>
        <v/>
      </c>
      <c r="P116" s="24" t="str" cm="1">
        <f t="array" ref="P116">IF($AF116=0,"",INDEX(MASTER!$AE$24:$BB$252,$AF116,I$260))</f>
        <v/>
      </c>
      <c r="Q116" s="64" t="str" cm="1">
        <f t="array" ref="Q116">IF($AF116=0,"",INDEX(MASTER!$AE$24:$BB$252,$AF116,J$260))</f>
        <v/>
      </c>
      <c r="R116" s="64" t="str" cm="1">
        <f t="array" ref="R116">IF($AF116=0,"",INDEX(MASTER!$AE$24:$BB$252,$AF116,K$260))</f>
        <v/>
      </c>
      <c r="S116" s="24" t="str" cm="1">
        <f t="array" ref="S116">IF($AF116=0,"",INDEX(MASTER!$AE$24:$BB$252,$AF116,L$260))</f>
        <v/>
      </c>
      <c r="T116" s="24" t="str" cm="1">
        <f t="array" ref="T116">IF($AF116=0,"",INDEX(MASTER!$AE$24:$BB$252,$AF116,M$260))</f>
        <v/>
      </c>
      <c r="U116" s="24" t="str" cm="1">
        <f t="array" ref="U116">IF($AF116=0,"",INDEX(MASTER!$AE$24:$BB$252,$AF116,N$260))</f>
        <v/>
      </c>
      <c r="V116" s="24" t="str" cm="1">
        <f t="array" ref="V116">IF($AF116=0,"",INDEX(MASTER!$AE$24:$BB$252,$AF116,O$260))</f>
        <v/>
      </c>
      <c r="W116" s="24" t="str" cm="1">
        <f t="array" ref="W116">IF($AF116=0,"",INDEX(MASTER!$AE$24:$BB$252,$AF116,P$260))</f>
        <v/>
      </c>
      <c r="X116" s="24" t="str" cm="1">
        <f t="array" ref="X116">IF($AF116=0,"",INDEX(MASTER!$AE$24:$BB$252,$AF116,Q$260))</f>
        <v/>
      </c>
      <c r="Y116" s="24" t="str" cm="1">
        <f t="array" ref="Y116">IF($AF116=0,"",INDEX(MASTER!$AE$24:$BB$252,$AF116,S$260))</f>
        <v/>
      </c>
      <c r="Z116" s="24" t="str" cm="1">
        <f t="array" ref="Z116">IF($AF116=0,"",INDEX(MASTER!$AE$24:$BB$252,$AF116,T$260))</f>
        <v/>
      </c>
      <c r="AA116" s="24" t="str" cm="1">
        <f t="array" ref="AA116">IF($AF116=0,"",INDEX(MASTER!$AE$24:$BB$252,$AF116,U$260))</f>
        <v/>
      </c>
    </row>
    <row r="117" spans="3:27" ht="12.75" customHeight="1" x14ac:dyDescent="0.2">
      <c r="C117" s="20" t="str" cm="1">
        <f t="array" ref="C117">IF($AF$117=0,"",INDEX(MASTER!$D$24:$AD$252,$AF$117,C$260))</f>
        <v/>
      </c>
      <c r="D117" s="20" t="str" cm="1">
        <f t="array" ref="D117">IF($AF$117=0,"",INDEX(MASTER!$D$24:$AD$252,$AF$117,D$260))</f>
        <v/>
      </c>
      <c r="E117" s="20" t="str" cm="1">
        <f t="array" ref="E117">IF($AF$117=0,"",INDEX(MASTER!$D$24:$AD$252,$AF$117,E$260))</f>
        <v/>
      </c>
      <c r="F117" s="126" t="str" cm="1">
        <f t="array" ref="F117">IF($AF$117=0,"",INDEX(MASTER!$D$24:$AD$252,$AF$117,F$260))</f>
        <v/>
      </c>
      <c r="G117" s="20" t="str" cm="1">
        <f t="array" ref="G117">IF($AF$117=0,"",INDEX(MASTER!$D$24:$AD$252,$AF$117,G$260))</f>
        <v/>
      </c>
      <c r="H117" s="126" t="str" cm="1">
        <f t="array" ref="H117">IF($AF$117=0,"",INDEX(MASTER!$D$24:$AD$252,$AF$117,H$260))</f>
        <v/>
      </c>
      <c r="I117" s="20" t="str" cm="1">
        <f t="array" ref="I117">IF($AF$117=0,"",INDEX(MASTER!$D$24:$AD$252,$AF$117,I$260))</f>
        <v/>
      </c>
      <c r="J117" s="189" t="str" cm="1">
        <f t="array" ref="J117">IF($AF117=0,"",INDEX(MASTER!$AE$24:$BB$252,$AF117,C$260))</f>
        <v/>
      </c>
      <c r="K117" s="24" t="str" cm="1">
        <f t="array" ref="K117">IF($AF117=0,"",INDEX(MASTER!$AE$24:$BB$252,$AF117,D$260))</f>
        <v/>
      </c>
      <c r="L117" s="24" t="str" cm="1">
        <f t="array" ref="L117">IF($AF117=0,"",INDEX(MASTER!$AE$24:$BB$252,$AF117,E$260))</f>
        <v/>
      </c>
      <c r="M117" s="24" t="str" cm="1">
        <f t="array" ref="M117">IF($AF117=0,"",INDEX(MASTER!$AE$24:$BB$252,$AF117,F$260))</f>
        <v/>
      </c>
      <c r="N117" s="24" t="str" cm="1">
        <f t="array" ref="N117">IF($AF117=0,"",INDEX(MASTER!$AE$24:$BB$252,$AF117,G$260))</f>
        <v/>
      </c>
      <c r="O117" s="64" t="str" cm="1">
        <f t="array" ref="O117">IF($AF117=0,"",INDEX(MASTER!$AE$24:$BB$252,$AF117,H$260))</f>
        <v/>
      </c>
      <c r="P117" s="24" t="str" cm="1">
        <f t="array" ref="P117">IF($AF117=0,"",INDEX(MASTER!$AE$24:$BB$252,$AF117,I$260))</f>
        <v/>
      </c>
      <c r="Q117" s="64" t="str" cm="1">
        <f t="array" ref="Q117">IF($AF117=0,"",INDEX(MASTER!$AE$24:$BB$252,$AF117,J$260))</f>
        <v/>
      </c>
      <c r="R117" s="64" t="str" cm="1">
        <f t="array" ref="R117">IF($AF117=0,"",INDEX(MASTER!$AE$24:$BB$252,$AF117,K$260))</f>
        <v/>
      </c>
      <c r="S117" s="24" t="str" cm="1">
        <f t="array" ref="S117">IF($AF117=0,"",INDEX(MASTER!$AE$24:$BB$252,$AF117,L$260))</f>
        <v/>
      </c>
      <c r="T117" s="24" t="str" cm="1">
        <f t="array" ref="T117">IF($AF117=0,"",INDEX(MASTER!$AE$24:$BB$252,$AF117,M$260))</f>
        <v/>
      </c>
      <c r="U117" s="24" t="str" cm="1">
        <f t="array" ref="U117">IF($AF117=0,"",INDEX(MASTER!$AE$24:$BB$252,$AF117,N$260))</f>
        <v/>
      </c>
      <c r="V117" s="24" t="str" cm="1">
        <f t="array" ref="V117">IF($AF117=0,"",INDEX(MASTER!$AE$24:$BB$252,$AF117,O$260))</f>
        <v/>
      </c>
      <c r="W117" s="24" t="str" cm="1">
        <f t="array" ref="W117">IF($AF117=0,"",INDEX(MASTER!$AE$24:$BB$252,$AF117,P$260))</f>
        <v/>
      </c>
      <c r="X117" s="24" t="str" cm="1">
        <f t="array" ref="X117">IF($AF117=0,"",INDEX(MASTER!$AE$24:$BB$252,$AF117,Q$260))</f>
        <v/>
      </c>
      <c r="Y117" s="24" t="str" cm="1">
        <f t="array" ref="Y117">IF($AF117=0,"",INDEX(MASTER!$AE$24:$BB$252,$AF117,S$260))</f>
        <v/>
      </c>
      <c r="Z117" s="24" t="str" cm="1">
        <f t="array" ref="Z117">IF($AF117=0,"",INDEX(MASTER!$AE$24:$BB$252,$AF117,T$260))</f>
        <v/>
      </c>
      <c r="AA117" s="24" t="str" cm="1">
        <f t="array" ref="AA117">IF($AF117=0,"",INDEX(MASTER!$AE$24:$BB$252,$AF117,U$260))</f>
        <v/>
      </c>
    </row>
    <row r="118" spans="3:27" ht="12.75" customHeight="1" x14ac:dyDescent="0.2">
      <c r="C118" s="20" t="str" cm="1">
        <f t="array" ref="C118">IF($AF$118=0,"",INDEX(MASTER!$D$24:$AD$252,$AF$118,C$260))</f>
        <v/>
      </c>
      <c r="D118" s="20" t="str" cm="1">
        <f t="array" ref="D118">IF($AF$118=0,"",INDEX(MASTER!$D$24:$AD$252,$AF$118,D$260))</f>
        <v/>
      </c>
      <c r="E118" s="20" t="str" cm="1">
        <f t="array" ref="E118">IF($AF$118=0,"",INDEX(MASTER!$D$24:$AD$252,$AF$118,E$260))</f>
        <v/>
      </c>
      <c r="F118" s="126" t="str" cm="1">
        <f t="array" ref="F118">IF($AF$118=0,"",INDEX(MASTER!$D$24:$AD$252,$AF$118,F$260))</f>
        <v/>
      </c>
      <c r="G118" s="20" t="str" cm="1">
        <f t="array" ref="G118">IF($AF$118=0,"",INDEX(MASTER!$D$24:$AD$252,$AF$118,G$260))</f>
        <v/>
      </c>
      <c r="H118" s="126" t="str" cm="1">
        <f t="array" ref="H118">IF($AF$118=0,"",INDEX(MASTER!$D$24:$AD$252,$AF$118,H$260))</f>
        <v/>
      </c>
      <c r="I118" s="20" t="str" cm="1">
        <f t="array" ref="I118">IF($AF$118=0,"",INDEX(MASTER!$D$24:$AD$252,$AF$118,I$260))</f>
        <v/>
      </c>
      <c r="J118" s="189" t="str" cm="1">
        <f t="array" ref="J118">IF($AF118=0,"",INDEX(MASTER!$AE$24:$BB$252,$AF118,C$260))</f>
        <v/>
      </c>
      <c r="K118" s="24" t="str" cm="1">
        <f t="array" ref="K118">IF($AF118=0,"",INDEX(MASTER!$AE$24:$BB$252,$AF118,D$260))</f>
        <v/>
      </c>
      <c r="L118" s="24" t="str" cm="1">
        <f t="array" ref="L118">IF($AF118=0,"",INDEX(MASTER!$AE$24:$BB$252,$AF118,E$260))</f>
        <v/>
      </c>
      <c r="M118" s="24" t="str" cm="1">
        <f t="array" ref="M118">IF($AF118=0,"",INDEX(MASTER!$AE$24:$BB$252,$AF118,F$260))</f>
        <v/>
      </c>
      <c r="N118" s="24" t="str" cm="1">
        <f t="array" ref="N118">IF($AF118=0,"",INDEX(MASTER!$AE$24:$BB$252,$AF118,G$260))</f>
        <v/>
      </c>
      <c r="O118" s="64" t="str" cm="1">
        <f t="array" ref="O118">IF($AF118=0,"",INDEX(MASTER!$AE$24:$BB$252,$AF118,H$260))</f>
        <v/>
      </c>
      <c r="P118" s="24" t="str" cm="1">
        <f t="array" ref="P118">IF($AF118=0,"",INDEX(MASTER!$AE$24:$BB$252,$AF118,I$260))</f>
        <v/>
      </c>
      <c r="Q118" s="64" t="str" cm="1">
        <f t="array" ref="Q118">IF($AF118=0,"",INDEX(MASTER!$AE$24:$BB$252,$AF118,J$260))</f>
        <v/>
      </c>
      <c r="R118" s="64" t="str" cm="1">
        <f t="array" ref="R118">IF($AF118=0,"",INDEX(MASTER!$AE$24:$BB$252,$AF118,K$260))</f>
        <v/>
      </c>
      <c r="S118" s="24" t="str" cm="1">
        <f t="array" ref="S118">IF($AF118=0,"",INDEX(MASTER!$AE$24:$BB$252,$AF118,L$260))</f>
        <v/>
      </c>
      <c r="T118" s="24" t="str" cm="1">
        <f t="array" ref="T118">IF($AF118=0,"",INDEX(MASTER!$AE$24:$BB$252,$AF118,M$260))</f>
        <v/>
      </c>
      <c r="U118" s="24" t="str" cm="1">
        <f t="array" ref="U118">IF($AF118=0,"",INDEX(MASTER!$AE$24:$BB$252,$AF118,N$260))</f>
        <v/>
      </c>
      <c r="V118" s="24" t="str" cm="1">
        <f t="array" ref="V118">IF($AF118=0,"",INDEX(MASTER!$AE$24:$BB$252,$AF118,O$260))</f>
        <v/>
      </c>
      <c r="W118" s="24" t="str" cm="1">
        <f t="array" ref="W118">IF($AF118=0,"",INDEX(MASTER!$AE$24:$BB$252,$AF118,P$260))</f>
        <v/>
      </c>
      <c r="X118" s="24" t="str" cm="1">
        <f t="array" ref="X118">IF($AF118=0,"",INDEX(MASTER!$AE$24:$BB$252,$AF118,Q$260))</f>
        <v/>
      </c>
      <c r="Y118" s="24" t="str" cm="1">
        <f t="array" ref="Y118">IF($AF118=0,"",INDEX(MASTER!$AE$24:$BB$252,$AF118,S$260))</f>
        <v/>
      </c>
      <c r="Z118" s="24" t="str" cm="1">
        <f t="array" ref="Z118">IF($AF118=0,"",INDEX(MASTER!$AE$24:$BB$252,$AF118,T$260))</f>
        <v/>
      </c>
      <c r="AA118" s="24" t="str" cm="1">
        <f t="array" ref="AA118">IF($AF118=0,"",INDEX(MASTER!$AE$24:$BB$252,$AF118,U$260))</f>
        <v/>
      </c>
    </row>
    <row r="119" spans="3:27" ht="12.75" customHeight="1" x14ac:dyDescent="0.2">
      <c r="C119" s="20" t="str" cm="1">
        <f t="array" ref="C119">IF($AF$119=0,"",INDEX(MASTER!$D$24:$AD$252,$AF$119,C$260))</f>
        <v/>
      </c>
      <c r="D119" s="20" t="str" cm="1">
        <f t="array" ref="D119">IF($AF$119=0,"",INDEX(MASTER!$D$24:$AD$252,$AF$119,D$260))</f>
        <v/>
      </c>
      <c r="E119" s="20" t="str" cm="1">
        <f t="array" ref="E119">IF($AF$119=0,"",INDEX(MASTER!$D$24:$AD$252,$AF$119,E$260))</f>
        <v/>
      </c>
      <c r="F119" s="126" t="str" cm="1">
        <f t="array" ref="F119">IF($AF$119=0,"",INDEX(MASTER!$D$24:$AD$252,$AF$119,F$260))</f>
        <v/>
      </c>
      <c r="G119" s="20" t="str" cm="1">
        <f t="array" ref="G119">IF($AF$119=0,"",INDEX(MASTER!$D$24:$AD$252,$AF$119,G$260))</f>
        <v/>
      </c>
      <c r="H119" s="126" t="str" cm="1">
        <f t="array" ref="H119">IF($AF$119=0,"",INDEX(MASTER!$D$24:$AD$252,$AF$119,H$260))</f>
        <v/>
      </c>
      <c r="I119" s="20" t="str" cm="1">
        <f t="array" ref="I119">IF($AF$119=0,"",INDEX(MASTER!$D$24:$AD$252,$AF$119,I$260))</f>
        <v/>
      </c>
      <c r="J119" s="189" t="str" cm="1">
        <f t="array" ref="J119">IF($AF119=0,"",INDEX(MASTER!$AE$24:$BB$252,$AF119,C$260))</f>
        <v/>
      </c>
      <c r="K119" s="24" t="str" cm="1">
        <f t="array" ref="K119">IF($AF119=0,"",INDEX(MASTER!$AE$24:$BB$252,$AF119,D$260))</f>
        <v/>
      </c>
      <c r="L119" s="24" t="str" cm="1">
        <f t="array" ref="L119">IF($AF119=0,"",INDEX(MASTER!$AE$24:$BB$252,$AF119,E$260))</f>
        <v/>
      </c>
      <c r="M119" s="24" t="str" cm="1">
        <f t="array" ref="M119">IF($AF119=0,"",INDEX(MASTER!$AE$24:$BB$252,$AF119,F$260))</f>
        <v/>
      </c>
      <c r="N119" s="24" t="str" cm="1">
        <f t="array" ref="N119">IF($AF119=0,"",INDEX(MASTER!$AE$24:$BB$252,$AF119,G$260))</f>
        <v/>
      </c>
      <c r="O119" s="64" t="str" cm="1">
        <f t="array" ref="O119">IF($AF119=0,"",INDEX(MASTER!$AE$24:$BB$252,$AF119,H$260))</f>
        <v/>
      </c>
      <c r="P119" s="24" t="str" cm="1">
        <f t="array" ref="P119">IF($AF119=0,"",INDEX(MASTER!$AE$24:$BB$252,$AF119,I$260))</f>
        <v/>
      </c>
      <c r="Q119" s="64" t="str" cm="1">
        <f t="array" ref="Q119">IF($AF119=0,"",INDEX(MASTER!$AE$24:$BB$252,$AF119,J$260))</f>
        <v/>
      </c>
      <c r="R119" s="64" t="str" cm="1">
        <f t="array" ref="R119">IF($AF119=0,"",INDEX(MASTER!$AE$24:$BB$252,$AF119,K$260))</f>
        <v/>
      </c>
      <c r="S119" s="24" t="str" cm="1">
        <f t="array" ref="S119">IF($AF119=0,"",INDEX(MASTER!$AE$24:$BB$252,$AF119,L$260))</f>
        <v/>
      </c>
      <c r="T119" s="24" t="str" cm="1">
        <f t="array" ref="T119">IF($AF119=0,"",INDEX(MASTER!$AE$24:$BB$252,$AF119,M$260))</f>
        <v/>
      </c>
      <c r="U119" s="24" t="str" cm="1">
        <f t="array" ref="U119">IF($AF119=0,"",INDEX(MASTER!$AE$24:$BB$252,$AF119,N$260))</f>
        <v/>
      </c>
      <c r="V119" s="24" t="str" cm="1">
        <f t="array" ref="V119">IF($AF119=0,"",INDEX(MASTER!$AE$24:$BB$252,$AF119,O$260))</f>
        <v/>
      </c>
      <c r="W119" s="24" t="str" cm="1">
        <f t="array" ref="W119">IF($AF119=0,"",INDEX(MASTER!$AE$24:$BB$252,$AF119,P$260))</f>
        <v/>
      </c>
      <c r="X119" s="24" t="str" cm="1">
        <f t="array" ref="X119">IF($AF119=0,"",INDEX(MASTER!$AE$24:$BB$252,$AF119,Q$260))</f>
        <v/>
      </c>
      <c r="Y119" s="24" t="str" cm="1">
        <f t="array" ref="Y119">IF($AF119=0,"",INDEX(MASTER!$AE$24:$BB$252,$AF119,S$260))</f>
        <v/>
      </c>
      <c r="Z119" s="24" t="str" cm="1">
        <f t="array" ref="Z119">IF($AF119=0,"",INDEX(MASTER!$AE$24:$BB$252,$AF119,T$260))</f>
        <v/>
      </c>
      <c r="AA119" s="24" t="str" cm="1">
        <f t="array" ref="AA119">IF($AF119=0,"",INDEX(MASTER!$AE$24:$BB$252,$AF119,U$260))</f>
        <v/>
      </c>
    </row>
    <row r="120" spans="3:27" ht="12.75" customHeight="1" x14ac:dyDescent="0.2">
      <c r="C120" s="20" t="str" cm="1">
        <f t="array" ref="C120">IF($AF$120=0,"",INDEX(MASTER!$D$24:$AD$252,$AF$120,C$260))</f>
        <v/>
      </c>
      <c r="D120" s="20" t="str" cm="1">
        <f t="array" ref="D120">IF($AF$120=0,"",INDEX(MASTER!$D$24:$AD$252,$AF$120,D$260))</f>
        <v/>
      </c>
      <c r="E120" s="20" t="str" cm="1">
        <f t="array" ref="E120">IF($AF$120=0,"",INDEX(MASTER!$D$24:$AD$252,$AF$120,E$260))</f>
        <v/>
      </c>
      <c r="F120" s="126" t="str" cm="1">
        <f t="array" ref="F120">IF($AF$120=0,"",INDEX(MASTER!$D$24:$AD$252,$AF$120,F$260))</f>
        <v/>
      </c>
      <c r="G120" s="20" t="str" cm="1">
        <f t="array" ref="G120">IF($AF$120=0,"",INDEX(MASTER!$D$24:$AD$252,$AF$120,G$260))</f>
        <v/>
      </c>
      <c r="H120" s="126" t="str" cm="1">
        <f t="array" ref="H120">IF($AF$120=0,"",INDEX(MASTER!$D$24:$AD$252,$AF$120,H$260))</f>
        <v/>
      </c>
      <c r="I120" s="20" t="str" cm="1">
        <f t="array" ref="I120">IF($AF$120=0,"",INDEX(MASTER!$D$24:$AD$252,$AF$120,I$260))</f>
        <v/>
      </c>
      <c r="J120" s="189" t="str" cm="1">
        <f t="array" ref="J120">IF($AF120=0,"",INDEX(MASTER!$AE$24:$BB$252,$AF120,C$260))</f>
        <v/>
      </c>
      <c r="K120" s="24" t="str" cm="1">
        <f t="array" ref="K120">IF($AF120=0,"",INDEX(MASTER!$AE$24:$BB$252,$AF120,D$260))</f>
        <v/>
      </c>
      <c r="L120" s="24" t="str" cm="1">
        <f t="array" ref="L120">IF($AF120=0,"",INDEX(MASTER!$AE$24:$BB$252,$AF120,E$260))</f>
        <v/>
      </c>
      <c r="M120" s="24" t="str" cm="1">
        <f t="array" ref="M120">IF($AF120=0,"",INDEX(MASTER!$AE$24:$BB$252,$AF120,F$260))</f>
        <v/>
      </c>
      <c r="N120" s="24" t="str" cm="1">
        <f t="array" ref="N120">IF($AF120=0,"",INDEX(MASTER!$AE$24:$BB$252,$AF120,G$260))</f>
        <v/>
      </c>
      <c r="O120" s="64" t="str" cm="1">
        <f t="array" ref="O120">IF($AF120=0,"",INDEX(MASTER!$AE$24:$BB$252,$AF120,H$260))</f>
        <v/>
      </c>
      <c r="P120" s="24" t="str" cm="1">
        <f t="array" ref="P120">IF($AF120=0,"",INDEX(MASTER!$AE$24:$BB$252,$AF120,I$260))</f>
        <v/>
      </c>
      <c r="Q120" s="64" t="str" cm="1">
        <f t="array" ref="Q120">IF($AF120=0,"",INDEX(MASTER!$AE$24:$BB$252,$AF120,J$260))</f>
        <v/>
      </c>
      <c r="R120" s="64" t="str" cm="1">
        <f t="array" ref="R120">IF($AF120=0,"",INDEX(MASTER!$AE$24:$BB$252,$AF120,K$260))</f>
        <v/>
      </c>
      <c r="S120" s="24" t="str" cm="1">
        <f t="array" ref="S120">IF($AF120=0,"",INDEX(MASTER!$AE$24:$BB$252,$AF120,L$260))</f>
        <v/>
      </c>
      <c r="T120" s="24" t="str" cm="1">
        <f t="array" ref="T120">IF($AF120=0,"",INDEX(MASTER!$AE$24:$BB$252,$AF120,M$260))</f>
        <v/>
      </c>
      <c r="U120" s="24" t="str" cm="1">
        <f t="array" ref="U120">IF($AF120=0,"",INDEX(MASTER!$AE$24:$BB$252,$AF120,N$260))</f>
        <v/>
      </c>
      <c r="V120" s="24" t="str" cm="1">
        <f t="array" ref="V120">IF($AF120=0,"",INDEX(MASTER!$AE$24:$BB$252,$AF120,O$260))</f>
        <v/>
      </c>
      <c r="W120" s="24" t="str" cm="1">
        <f t="array" ref="W120">IF($AF120=0,"",INDEX(MASTER!$AE$24:$BB$252,$AF120,P$260))</f>
        <v/>
      </c>
      <c r="X120" s="24" t="str" cm="1">
        <f t="array" ref="X120">IF($AF120=0,"",INDEX(MASTER!$AE$24:$BB$252,$AF120,Q$260))</f>
        <v/>
      </c>
      <c r="Y120" s="24" t="str" cm="1">
        <f t="array" ref="Y120">IF($AF120=0,"",INDEX(MASTER!$AE$24:$BB$252,$AF120,S$260))</f>
        <v/>
      </c>
      <c r="Z120" s="24" t="str" cm="1">
        <f t="array" ref="Z120">IF($AF120=0,"",INDEX(MASTER!$AE$24:$BB$252,$AF120,T$260))</f>
        <v/>
      </c>
      <c r="AA120" s="24" t="str" cm="1">
        <f t="array" ref="AA120">IF($AF120=0,"",INDEX(MASTER!$AE$24:$BB$252,$AF120,U$260))</f>
        <v/>
      </c>
    </row>
    <row r="121" spans="3:27" ht="12.75" customHeight="1" x14ac:dyDescent="0.2">
      <c r="C121" s="20" t="str" cm="1">
        <f t="array" ref="C121">IF($AF$121=0,"",INDEX(MASTER!$D$24:$AD$252,$AF$121,C$260))</f>
        <v/>
      </c>
      <c r="D121" s="20" t="str" cm="1">
        <f t="array" ref="D121">IF($AF$121=0,"",INDEX(MASTER!$D$24:$AD$252,$AF$121,D$260))</f>
        <v/>
      </c>
      <c r="E121" s="20" t="str" cm="1">
        <f t="array" ref="E121">IF($AF$121=0,"",INDEX(MASTER!$D$24:$AD$252,$AF$121,E$260))</f>
        <v/>
      </c>
      <c r="F121" s="126" t="str" cm="1">
        <f t="array" ref="F121">IF($AF$121=0,"",INDEX(MASTER!$D$24:$AD$252,$AF$121,F$260))</f>
        <v/>
      </c>
      <c r="G121" s="20" t="str" cm="1">
        <f t="array" ref="G121">IF($AF$121=0,"",INDEX(MASTER!$D$24:$AD$252,$AF$121,G$260))</f>
        <v/>
      </c>
      <c r="H121" s="126" t="str" cm="1">
        <f t="array" ref="H121">IF($AF$121=0,"",INDEX(MASTER!$D$24:$AD$252,$AF$121,H$260))</f>
        <v/>
      </c>
      <c r="I121" s="20" t="str" cm="1">
        <f t="array" ref="I121">IF($AF$121=0,"",INDEX(MASTER!$D$24:$AD$252,$AF$121,I$260))</f>
        <v/>
      </c>
      <c r="J121" s="189" t="str" cm="1">
        <f t="array" ref="J121">IF($AF121=0,"",INDEX(MASTER!$AE$24:$BB$252,$AF121,C$260))</f>
        <v/>
      </c>
      <c r="K121" s="24" t="str" cm="1">
        <f t="array" ref="K121">IF($AF121=0,"",INDEX(MASTER!$AE$24:$BB$252,$AF121,D$260))</f>
        <v/>
      </c>
      <c r="L121" s="24" t="str" cm="1">
        <f t="array" ref="L121">IF($AF121=0,"",INDEX(MASTER!$AE$24:$BB$252,$AF121,E$260))</f>
        <v/>
      </c>
      <c r="M121" s="24" t="str" cm="1">
        <f t="array" ref="M121">IF($AF121=0,"",INDEX(MASTER!$AE$24:$BB$252,$AF121,F$260))</f>
        <v/>
      </c>
      <c r="N121" s="24" t="str" cm="1">
        <f t="array" ref="N121">IF($AF121=0,"",INDEX(MASTER!$AE$24:$BB$252,$AF121,G$260))</f>
        <v/>
      </c>
      <c r="O121" s="64" t="str" cm="1">
        <f t="array" ref="O121">IF($AF121=0,"",INDEX(MASTER!$AE$24:$BB$252,$AF121,H$260))</f>
        <v/>
      </c>
      <c r="P121" s="24" t="str" cm="1">
        <f t="array" ref="P121">IF($AF121=0,"",INDEX(MASTER!$AE$24:$BB$252,$AF121,I$260))</f>
        <v/>
      </c>
      <c r="Q121" s="64" t="str" cm="1">
        <f t="array" ref="Q121">IF($AF121=0,"",INDEX(MASTER!$AE$24:$BB$252,$AF121,J$260))</f>
        <v/>
      </c>
      <c r="R121" s="64" t="str" cm="1">
        <f t="array" ref="R121">IF($AF121=0,"",INDEX(MASTER!$AE$24:$BB$252,$AF121,K$260))</f>
        <v/>
      </c>
      <c r="S121" s="24" t="str" cm="1">
        <f t="array" ref="S121">IF($AF121=0,"",INDEX(MASTER!$AE$24:$BB$252,$AF121,L$260))</f>
        <v/>
      </c>
      <c r="T121" s="24" t="str" cm="1">
        <f t="array" ref="T121">IF($AF121=0,"",INDEX(MASTER!$AE$24:$BB$252,$AF121,M$260))</f>
        <v/>
      </c>
      <c r="U121" s="24" t="str" cm="1">
        <f t="array" ref="U121">IF($AF121=0,"",INDEX(MASTER!$AE$24:$BB$252,$AF121,N$260))</f>
        <v/>
      </c>
      <c r="V121" s="24" t="str" cm="1">
        <f t="array" ref="V121">IF($AF121=0,"",INDEX(MASTER!$AE$24:$BB$252,$AF121,O$260))</f>
        <v/>
      </c>
      <c r="W121" s="24" t="str" cm="1">
        <f t="array" ref="W121">IF($AF121=0,"",INDEX(MASTER!$AE$24:$BB$252,$AF121,P$260))</f>
        <v/>
      </c>
      <c r="X121" s="24" t="str" cm="1">
        <f t="array" ref="X121">IF($AF121=0,"",INDEX(MASTER!$AE$24:$BB$252,$AF121,Q$260))</f>
        <v/>
      </c>
      <c r="Y121" s="24" t="str" cm="1">
        <f t="array" ref="Y121">IF($AF121=0,"",INDEX(MASTER!$AE$24:$BB$252,$AF121,S$260))</f>
        <v/>
      </c>
      <c r="Z121" s="24" t="str" cm="1">
        <f t="array" ref="Z121">IF($AF121=0,"",INDEX(MASTER!$AE$24:$BB$252,$AF121,T$260))</f>
        <v/>
      </c>
      <c r="AA121" s="24" t="str" cm="1">
        <f t="array" ref="AA121">IF($AF121=0,"",INDEX(MASTER!$AE$24:$BB$252,$AF121,U$260))</f>
        <v/>
      </c>
    </row>
    <row r="122" spans="3:27" ht="12.75" customHeight="1" x14ac:dyDescent="0.2">
      <c r="C122" s="20" t="str" cm="1">
        <f t="array" ref="C122">IF($AF$122=0,"",INDEX(MASTER!$D$24:$AD$252,$AF$122,C$260))</f>
        <v/>
      </c>
      <c r="D122" s="20" t="str" cm="1">
        <f t="array" ref="D122">IF($AF$122=0,"",INDEX(MASTER!$D$24:$AD$252,$AF$122,D$260))</f>
        <v/>
      </c>
      <c r="E122" s="20" t="str" cm="1">
        <f t="array" ref="E122">IF($AF$122=0,"",INDEX(MASTER!$D$24:$AD$252,$AF$122,E$260))</f>
        <v/>
      </c>
      <c r="F122" s="126" t="str" cm="1">
        <f t="array" ref="F122">IF($AF$122=0,"",INDEX(MASTER!$D$24:$AD$252,$AF$122,F$260))</f>
        <v/>
      </c>
      <c r="G122" s="20" t="str" cm="1">
        <f t="array" ref="G122">IF($AF$122=0,"",INDEX(MASTER!$D$24:$AD$252,$AF$122,G$260))</f>
        <v/>
      </c>
      <c r="H122" s="126" t="str" cm="1">
        <f t="array" ref="H122">IF($AF$122=0,"",INDEX(MASTER!$D$24:$AD$252,$AF$122,H$260))</f>
        <v/>
      </c>
      <c r="I122" s="20" t="str" cm="1">
        <f t="array" ref="I122">IF($AF$122=0,"",INDEX(MASTER!$D$24:$AD$252,$AF$122,I$260))</f>
        <v/>
      </c>
      <c r="J122" s="189" t="str" cm="1">
        <f t="array" ref="J122">IF($AF122=0,"",INDEX(MASTER!$AE$24:$BB$252,$AF122,C$260))</f>
        <v/>
      </c>
      <c r="K122" s="24" t="str" cm="1">
        <f t="array" ref="K122">IF($AF122=0,"",INDEX(MASTER!$AE$24:$BB$252,$AF122,D$260))</f>
        <v/>
      </c>
      <c r="L122" s="24" t="str" cm="1">
        <f t="array" ref="L122">IF($AF122=0,"",INDEX(MASTER!$AE$24:$BB$252,$AF122,E$260))</f>
        <v/>
      </c>
      <c r="M122" s="24" t="str" cm="1">
        <f t="array" ref="M122">IF($AF122=0,"",INDEX(MASTER!$AE$24:$BB$252,$AF122,F$260))</f>
        <v/>
      </c>
      <c r="N122" s="24" t="str" cm="1">
        <f t="array" ref="N122">IF($AF122=0,"",INDEX(MASTER!$AE$24:$BB$252,$AF122,G$260))</f>
        <v/>
      </c>
      <c r="O122" s="64" t="str" cm="1">
        <f t="array" ref="O122">IF($AF122=0,"",INDEX(MASTER!$AE$24:$BB$252,$AF122,H$260))</f>
        <v/>
      </c>
      <c r="P122" s="24" t="str" cm="1">
        <f t="array" ref="P122">IF($AF122=0,"",INDEX(MASTER!$AE$24:$BB$252,$AF122,I$260))</f>
        <v/>
      </c>
      <c r="Q122" s="64" t="str" cm="1">
        <f t="array" ref="Q122">IF($AF122=0,"",INDEX(MASTER!$AE$24:$BB$252,$AF122,J$260))</f>
        <v/>
      </c>
      <c r="R122" s="64" t="str" cm="1">
        <f t="array" ref="R122">IF($AF122=0,"",INDEX(MASTER!$AE$24:$BB$252,$AF122,K$260))</f>
        <v/>
      </c>
      <c r="S122" s="24" t="str" cm="1">
        <f t="array" ref="S122">IF($AF122=0,"",INDEX(MASTER!$AE$24:$BB$252,$AF122,L$260))</f>
        <v/>
      </c>
      <c r="T122" s="24" t="str" cm="1">
        <f t="array" ref="T122">IF($AF122=0,"",INDEX(MASTER!$AE$24:$BB$252,$AF122,M$260))</f>
        <v/>
      </c>
      <c r="U122" s="24" t="str" cm="1">
        <f t="array" ref="U122">IF($AF122=0,"",INDEX(MASTER!$AE$24:$BB$252,$AF122,N$260))</f>
        <v/>
      </c>
      <c r="V122" s="24" t="str" cm="1">
        <f t="array" ref="V122">IF($AF122=0,"",INDEX(MASTER!$AE$24:$BB$252,$AF122,O$260))</f>
        <v/>
      </c>
      <c r="W122" s="24" t="str" cm="1">
        <f t="array" ref="W122">IF($AF122=0,"",INDEX(MASTER!$AE$24:$BB$252,$AF122,P$260))</f>
        <v/>
      </c>
      <c r="X122" s="24" t="str" cm="1">
        <f t="array" ref="X122">IF($AF122=0,"",INDEX(MASTER!$AE$24:$BB$252,$AF122,Q$260))</f>
        <v/>
      </c>
      <c r="Y122" s="24" t="str" cm="1">
        <f t="array" ref="Y122">IF($AF122=0,"",INDEX(MASTER!$AE$24:$BB$252,$AF122,S$260))</f>
        <v/>
      </c>
      <c r="Z122" s="24" t="str" cm="1">
        <f t="array" ref="Z122">IF($AF122=0,"",INDEX(MASTER!$AE$24:$BB$252,$AF122,T$260))</f>
        <v/>
      </c>
      <c r="AA122" s="24" t="str" cm="1">
        <f t="array" ref="AA122">IF($AF122=0,"",INDEX(MASTER!$AE$24:$BB$252,$AF122,U$260))</f>
        <v/>
      </c>
    </row>
    <row r="123" spans="3:27" ht="12.75" customHeight="1" x14ac:dyDescent="0.2">
      <c r="C123" s="20" t="str" cm="1">
        <f t="array" ref="C123">IF($AF$123=0,"",INDEX(MASTER!$D$24:$AD$252,$AF$123,C$260))</f>
        <v/>
      </c>
      <c r="D123" s="20" t="str" cm="1">
        <f t="array" ref="D123">IF($AF$123=0,"",INDEX(MASTER!$D$24:$AD$252,$AF$123,D$260))</f>
        <v/>
      </c>
      <c r="E123" s="20" t="str" cm="1">
        <f t="array" ref="E123">IF($AF$123=0,"",INDEX(MASTER!$D$24:$AD$252,$AF$123,E$260))</f>
        <v/>
      </c>
      <c r="F123" s="126" t="str" cm="1">
        <f t="array" ref="F123">IF($AF$123=0,"",INDEX(MASTER!$D$24:$AD$252,$AF$123,F$260))</f>
        <v/>
      </c>
      <c r="G123" s="20" t="str" cm="1">
        <f t="array" ref="G123">IF($AF$123=0,"",INDEX(MASTER!$D$24:$AD$252,$AF$123,G$260))</f>
        <v/>
      </c>
      <c r="H123" s="126" t="str" cm="1">
        <f t="array" ref="H123">IF($AF$123=0,"",INDEX(MASTER!$D$24:$AD$252,$AF$123,H$260))</f>
        <v/>
      </c>
      <c r="I123" s="20" t="str" cm="1">
        <f t="array" ref="I123">IF($AF$123=0,"",INDEX(MASTER!$D$24:$AD$252,$AF$123,I$260))</f>
        <v/>
      </c>
      <c r="J123" s="189" t="str" cm="1">
        <f t="array" ref="J123">IF($AF123=0,"",INDEX(MASTER!$AE$24:$BB$252,$AF123,C$260))</f>
        <v/>
      </c>
      <c r="K123" s="24" t="str" cm="1">
        <f t="array" ref="K123">IF($AF123=0,"",INDEX(MASTER!$AE$24:$BB$252,$AF123,D$260))</f>
        <v/>
      </c>
      <c r="L123" s="24" t="str" cm="1">
        <f t="array" ref="L123">IF($AF123=0,"",INDEX(MASTER!$AE$24:$BB$252,$AF123,E$260))</f>
        <v/>
      </c>
      <c r="M123" s="24" t="str" cm="1">
        <f t="array" ref="M123">IF($AF123=0,"",INDEX(MASTER!$AE$24:$BB$252,$AF123,F$260))</f>
        <v/>
      </c>
      <c r="N123" s="24" t="str" cm="1">
        <f t="array" ref="N123">IF($AF123=0,"",INDEX(MASTER!$AE$24:$BB$252,$AF123,G$260))</f>
        <v/>
      </c>
      <c r="O123" s="64" t="str" cm="1">
        <f t="array" ref="O123">IF($AF123=0,"",INDEX(MASTER!$AE$24:$BB$252,$AF123,H$260))</f>
        <v/>
      </c>
      <c r="P123" s="24" t="str" cm="1">
        <f t="array" ref="P123">IF($AF123=0,"",INDEX(MASTER!$AE$24:$BB$252,$AF123,I$260))</f>
        <v/>
      </c>
      <c r="Q123" s="64" t="str" cm="1">
        <f t="array" ref="Q123">IF($AF123=0,"",INDEX(MASTER!$AE$24:$BB$252,$AF123,J$260))</f>
        <v/>
      </c>
      <c r="R123" s="64" t="str" cm="1">
        <f t="array" ref="R123">IF($AF123=0,"",INDEX(MASTER!$AE$24:$BB$252,$AF123,K$260))</f>
        <v/>
      </c>
      <c r="S123" s="24" t="str" cm="1">
        <f t="array" ref="S123">IF($AF123=0,"",INDEX(MASTER!$AE$24:$BB$252,$AF123,L$260))</f>
        <v/>
      </c>
      <c r="T123" s="24" t="str" cm="1">
        <f t="array" ref="T123">IF($AF123=0,"",INDEX(MASTER!$AE$24:$BB$252,$AF123,M$260))</f>
        <v/>
      </c>
      <c r="U123" s="24" t="str" cm="1">
        <f t="array" ref="U123">IF($AF123=0,"",INDEX(MASTER!$AE$24:$BB$252,$AF123,N$260))</f>
        <v/>
      </c>
      <c r="V123" s="24" t="str" cm="1">
        <f t="array" ref="V123">IF($AF123=0,"",INDEX(MASTER!$AE$24:$BB$252,$AF123,O$260))</f>
        <v/>
      </c>
      <c r="W123" s="24" t="str" cm="1">
        <f t="array" ref="W123">IF($AF123=0,"",INDEX(MASTER!$AE$24:$BB$252,$AF123,P$260))</f>
        <v/>
      </c>
      <c r="X123" s="24" t="str" cm="1">
        <f t="array" ref="X123">IF($AF123=0,"",INDEX(MASTER!$AE$24:$BB$252,$AF123,Q$260))</f>
        <v/>
      </c>
      <c r="Y123" s="24" t="str" cm="1">
        <f t="array" ref="Y123">IF($AF123=0,"",INDEX(MASTER!$AE$24:$BB$252,$AF123,S$260))</f>
        <v/>
      </c>
      <c r="Z123" s="24" t="str" cm="1">
        <f t="array" ref="Z123">IF($AF123=0,"",INDEX(MASTER!$AE$24:$BB$252,$AF123,T$260))</f>
        <v/>
      </c>
      <c r="AA123" s="24" t="str" cm="1">
        <f t="array" ref="AA123">IF($AF123=0,"",INDEX(MASTER!$AE$24:$BB$252,$AF123,U$260))</f>
        <v/>
      </c>
    </row>
    <row r="124" spans="3:27" ht="12.75" customHeight="1" x14ac:dyDescent="0.2">
      <c r="C124" s="20" t="str" cm="1">
        <f t="array" ref="C124">IF($AF$124=0,"",INDEX(MASTER!$D$24:$AD$252,$AF$124,C$260))</f>
        <v/>
      </c>
      <c r="D124" s="20" t="str" cm="1">
        <f t="array" ref="D124">IF($AF$124=0,"",INDEX(MASTER!$D$24:$AD$252,$AF$124,D$260))</f>
        <v/>
      </c>
      <c r="E124" s="20" t="str" cm="1">
        <f t="array" ref="E124">IF($AF$124=0,"",INDEX(MASTER!$D$24:$AD$252,$AF$124,E$260))</f>
        <v/>
      </c>
      <c r="F124" s="126" t="str" cm="1">
        <f t="array" ref="F124">IF($AF$124=0,"",INDEX(MASTER!$D$24:$AD$252,$AF$124,F$260))</f>
        <v/>
      </c>
      <c r="G124" s="20" t="str" cm="1">
        <f t="array" ref="G124">IF($AF$124=0,"",INDEX(MASTER!$D$24:$AD$252,$AF$124,G$260))</f>
        <v/>
      </c>
      <c r="H124" s="126" t="str" cm="1">
        <f t="array" ref="H124">IF($AF$124=0,"",INDEX(MASTER!$D$24:$AD$252,$AF$124,H$260))</f>
        <v/>
      </c>
      <c r="I124" s="20" t="str" cm="1">
        <f t="array" ref="I124">IF($AF$124=0,"",INDEX(MASTER!$D$24:$AD$252,$AF$124,I$260))</f>
        <v/>
      </c>
      <c r="J124" s="189" t="str" cm="1">
        <f t="array" ref="J124">IF($AF124=0,"",INDEX(MASTER!$AE$24:$BB$252,$AF124,C$260))</f>
        <v/>
      </c>
      <c r="K124" s="24" t="str" cm="1">
        <f t="array" ref="K124">IF($AF124=0,"",INDEX(MASTER!$AE$24:$BB$252,$AF124,D$260))</f>
        <v/>
      </c>
      <c r="L124" s="24" t="str" cm="1">
        <f t="array" ref="L124">IF($AF124=0,"",INDEX(MASTER!$AE$24:$BB$252,$AF124,E$260))</f>
        <v/>
      </c>
      <c r="M124" s="24" t="str" cm="1">
        <f t="array" ref="M124">IF($AF124=0,"",INDEX(MASTER!$AE$24:$BB$252,$AF124,F$260))</f>
        <v/>
      </c>
      <c r="N124" s="24" t="str" cm="1">
        <f t="array" ref="N124">IF($AF124=0,"",INDEX(MASTER!$AE$24:$BB$252,$AF124,G$260))</f>
        <v/>
      </c>
      <c r="O124" s="64" t="str" cm="1">
        <f t="array" ref="O124">IF($AF124=0,"",INDEX(MASTER!$AE$24:$BB$252,$AF124,H$260))</f>
        <v/>
      </c>
      <c r="P124" s="24" t="str" cm="1">
        <f t="array" ref="P124">IF($AF124=0,"",INDEX(MASTER!$AE$24:$BB$252,$AF124,I$260))</f>
        <v/>
      </c>
      <c r="Q124" s="64" t="str" cm="1">
        <f t="array" ref="Q124">IF($AF124=0,"",INDEX(MASTER!$AE$24:$BB$252,$AF124,J$260))</f>
        <v/>
      </c>
      <c r="R124" s="64" t="str" cm="1">
        <f t="array" ref="R124">IF($AF124=0,"",INDEX(MASTER!$AE$24:$BB$252,$AF124,K$260))</f>
        <v/>
      </c>
      <c r="S124" s="24" t="str" cm="1">
        <f t="array" ref="S124">IF($AF124=0,"",INDEX(MASTER!$AE$24:$BB$252,$AF124,L$260))</f>
        <v/>
      </c>
      <c r="T124" s="24" t="str" cm="1">
        <f t="array" ref="T124">IF($AF124=0,"",INDEX(MASTER!$AE$24:$BB$252,$AF124,M$260))</f>
        <v/>
      </c>
      <c r="U124" s="24" t="str" cm="1">
        <f t="array" ref="U124">IF($AF124=0,"",INDEX(MASTER!$AE$24:$BB$252,$AF124,N$260))</f>
        <v/>
      </c>
      <c r="V124" s="24" t="str" cm="1">
        <f t="array" ref="V124">IF($AF124=0,"",INDEX(MASTER!$AE$24:$BB$252,$AF124,O$260))</f>
        <v/>
      </c>
      <c r="W124" s="24" t="str" cm="1">
        <f t="array" ref="W124">IF($AF124=0,"",INDEX(MASTER!$AE$24:$BB$252,$AF124,P$260))</f>
        <v/>
      </c>
      <c r="X124" s="24" t="str" cm="1">
        <f t="array" ref="X124">IF($AF124=0,"",INDEX(MASTER!$AE$24:$BB$252,$AF124,Q$260))</f>
        <v/>
      </c>
      <c r="Y124" s="24" t="str" cm="1">
        <f t="array" ref="Y124">IF($AF124=0,"",INDEX(MASTER!$AE$24:$BB$252,$AF124,S$260))</f>
        <v/>
      </c>
      <c r="Z124" s="24" t="str" cm="1">
        <f t="array" ref="Z124">IF($AF124=0,"",INDEX(MASTER!$AE$24:$BB$252,$AF124,T$260))</f>
        <v/>
      </c>
      <c r="AA124" s="24" t="str" cm="1">
        <f t="array" ref="AA124">IF($AF124=0,"",INDEX(MASTER!$AE$24:$BB$252,$AF124,U$260))</f>
        <v/>
      </c>
    </row>
    <row r="125" spans="3:27" ht="12.75" customHeight="1" x14ac:dyDescent="0.2">
      <c r="C125" s="20" t="str" cm="1">
        <f t="array" ref="C125">IF($AF$125=0,"",INDEX(MASTER!$D$24:$AD$252,$AF$125,C$260))</f>
        <v/>
      </c>
      <c r="D125" s="20" t="str" cm="1">
        <f t="array" ref="D125">IF($AF$125=0,"",INDEX(MASTER!$D$24:$AD$252,$AF$125,D$260))</f>
        <v/>
      </c>
      <c r="E125" s="20" t="str" cm="1">
        <f t="array" ref="E125">IF($AF$125=0,"",INDEX(MASTER!$D$24:$AD$252,$AF$125,E$260))</f>
        <v/>
      </c>
      <c r="F125" s="126" t="str" cm="1">
        <f t="array" ref="F125">IF($AF$125=0,"",INDEX(MASTER!$D$24:$AD$252,$AF$125,F$260))</f>
        <v/>
      </c>
      <c r="G125" s="20" t="str" cm="1">
        <f t="array" ref="G125">IF($AF$125=0,"",INDEX(MASTER!$D$24:$AD$252,$AF$125,G$260))</f>
        <v/>
      </c>
      <c r="H125" s="126" t="str" cm="1">
        <f t="array" ref="H125">IF($AF$125=0,"",INDEX(MASTER!$D$24:$AD$252,$AF$125,H$260))</f>
        <v/>
      </c>
      <c r="I125" s="20" t="str" cm="1">
        <f t="array" ref="I125">IF($AF$125=0,"",INDEX(MASTER!$D$24:$AD$252,$AF$125,I$260))</f>
        <v/>
      </c>
      <c r="J125" s="189" t="str" cm="1">
        <f t="array" ref="J125">IF($AF125=0,"",INDEX(MASTER!$AE$24:$BB$252,$AF125,C$260))</f>
        <v/>
      </c>
      <c r="K125" s="24" t="str" cm="1">
        <f t="array" ref="K125">IF($AF125=0,"",INDEX(MASTER!$AE$24:$BB$252,$AF125,D$260))</f>
        <v/>
      </c>
      <c r="L125" s="24" t="str" cm="1">
        <f t="array" ref="L125">IF($AF125=0,"",INDEX(MASTER!$AE$24:$BB$252,$AF125,E$260))</f>
        <v/>
      </c>
      <c r="M125" s="24" t="str" cm="1">
        <f t="array" ref="M125">IF($AF125=0,"",INDEX(MASTER!$AE$24:$BB$252,$AF125,F$260))</f>
        <v/>
      </c>
      <c r="N125" s="24" t="str" cm="1">
        <f t="array" ref="N125">IF($AF125=0,"",INDEX(MASTER!$AE$24:$BB$252,$AF125,G$260))</f>
        <v/>
      </c>
      <c r="O125" s="64" t="str" cm="1">
        <f t="array" ref="O125">IF($AF125=0,"",INDEX(MASTER!$AE$24:$BB$252,$AF125,H$260))</f>
        <v/>
      </c>
      <c r="P125" s="24" t="str" cm="1">
        <f t="array" ref="P125">IF($AF125=0,"",INDEX(MASTER!$AE$24:$BB$252,$AF125,I$260))</f>
        <v/>
      </c>
      <c r="Q125" s="64" t="str" cm="1">
        <f t="array" ref="Q125">IF($AF125=0,"",INDEX(MASTER!$AE$24:$BB$252,$AF125,J$260))</f>
        <v/>
      </c>
      <c r="R125" s="64" t="str" cm="1">
        <f t="array" ref="R125">IF($AF125=0,"",INDEX(MASTER!$AE$24:$BB$252,$AF125,K$260))</f>
        <v/>
      </c>
      <c r="S125" s="24" t="str" cm="1">
        <f t="array" ref="S125">IF($AF125=0,"",INDEX(MASTER!$AE$24:$BB$252,$AF125,L$260))</f>
        <v/>
      </c>
      <c r="T125" s="24" t="str" cm="1">
        <f t="array" ref="T125">IF($AF125=0,"",INDEX(MASTER!$AE$24:$BB$252,$AF125,M$260))</f>
        <v/>
      </c>
      <c r="U125" s="24" t="str" cm="1">
        <f t="array" ref="U125">IF($AF125=0,"",INDEX(MASTER!$AE$24:$BB$252,$AF125,N$260))</f>
        <v/>
      </c>
      <c r="V125" s="24" t="str" cm="1">
        <f t="array" ref="V125">IF($AF125=0,"",INDEX(MASTER!$AE$24:$BB$252,$AF125,O$260))</f>
        <v/>
      </c>
      <c r="W125" s="24" t="str" cm="1">
        <f t="array" ref="W125">IF($AF125=0,"",INDEX(MASTER!$AE$24:$BB$252,$AF125,P$260))</f>
        <v/>
      </c>
      <c r="X125" s="24" t="str" cm="1">
        <f t="array" ref="X125">IF($AF125=0,"",INDEX(MASTER!$AE$24:$BB$252,$AF125,Q$260))</f>
        <v/>
      </c>
      <c r="Y125" s="24" t="str" cm="1">
        <f t="array" ref="Y125">IF($AF125=0,"",INDEX(MASTER!$AE$24:$BB$252,$AF125,S$260))</f>
        <v/>
      </c>
      <c r="Z125" s="24" t="str" cm="1">
        <f t="array" ref="Z125">IF($AF125=0,"",INDEX(MASTER!$AE$24:$BB$252,$AF125,T$260))</f>
        <v/>
      </c>
      <c r="AA125" s="24" t="str" cm="1">
        <f t="array" ref="AA125">IF($AF125=0,"",INDEX(MASTER!$AE$24:$BB$252,$AF125,U$260))</f>
        <v/>
      </c>
    </row>
    <row r="126" spans="3:27" ht="12.75" customHeight="1" x14ac:dyDescent="0.2">
      <c r="C126" s="20" t="str" cm="1">
        <f t="array" ref="C126">IF($AF$126=0,"",INDEX(MASTER!$D$24:$AD$252,$AF$126,C$260))</f>
        <v/>
      </c>
      <c r="D126" s="20" t="str" cm="1">
        <f t="array" ref="D126">IF($AF$126=0,"",INDEX(MASTER!$D$24:$AD$252,$AF$126,D$260))</f>
        <v/>
      </c>
      <c r="E126" s="20" t="str" cm="1">
        <f t="array" ref="E126">IF($AF$126=0,"",INDEX(MASTER!$D$24:$AD$252,$AF$126,E$260))</f>
        <v/>
      </c>
      <c r="F126" s="126" t="str" cm="1">
        <f t="array" ref="F126">IF($AF$126=0,"",INDEX(MASTER!$D$24:$AD$252,$AF$126,F$260))</f>
        <v/>
      </c>
      <c r="G126" s="20" t="str" cm="1">
        <f t="array" ref="G126">IF($AF$126=0,"",INDEX(MASTER!$D$24:$AD$252,$AF$126,G$260))</f>
        <v/>
      </c>
      <c r="H126" s="126" t="str" cm="1">
        <f t="array" ref="H126">IF($AF$126=0,"",INDEX(MASTER!$D$24:$AD$252,$AF$126,H$260))</f>
        <v/>
      </c>
      <c r="I126" s="20" t="str" cm="1">
        <f t="array" ref="I126">IF($AF$126=0,"",INDEX(MASTER!$D$24:$AD$252,$AF$126,I$260))</f>
        <v/>
      </c>
      <c r="J126" s="189" t="str" cm="1">
        <f t="array" ref="J126">IF($AF126=0,"",INDEX(MASTER!$AE$24:$BB$252,$AF126,C$260))</f>
        <v/>
      </c>
      <c r="K126" s="24" t="str" cm="1">
        <f t="array" ref="K126">IF($AF126=0,"",INDEX(MASTER!$AE$24:$BB$252,$AF126,D$260))</f>
        <v/>
      </c>
      <c r="L126" s="24" t="str" cm="1">
        <f t="array" ref="L126">IF($AF126=0,"",INDEX(MASTER!$AE$24:$BB$252,$AF126,E$260))</f>
        <v/>
      </c>
      <c r="M126" s="24" t="str" cm="1">
        <f t="array" ref="M126">IF($AF126=0,"",INDEX(MASTER!$AE$24:$BB$252,$AF126,F$260))</f>
        <v/>
      </c>
      <c r="N126" s="24" t="str" cm="1">
        <f t="array" ref="N126">IF($AF126=0,"",INDEX(MASTER!$AE$24:$BB$252,$AF126,G$260))</f>
        <v/>
      </c>
      <c r="O126" s="64" t="str" cm="1">
        <f t="array" ref="O126">IF($AF126=0,"",INDEX(MASTER!$AE$24:$BB$252,$AF126,H$260))</f>
        <v/>
      </c>
      <c r="P126" s="24" t="str" cm="1">
        <f t="array" ref="P126">IF($AF126=0,"",INDEX(MASTER!$AE$24:$BB$252,$AF126,I$260))</f>
        <v/>
      </c>
      <c r="Q126" s="64" t="str" cm="1">
        <f t="array" ref="Q126">IF($AF126=0,"",INDEX(MASTER!$AE$24:$BB$252,$AF126,J$260))</f>
        <v/>
      </c>
      <c r="R126" s="64" t="str" cm="1">
        <f t="array" ref="R126">IF($AF126=0,"",INDEX(MASTER!$AE$24:$BB$252,$AF126,K$260))</f>
        <v/>
      </c>
      <c r="S126" s="24" t="str" cm="1">
        <f t="array" ref="S126">IF($AF126=0,"",INDEX(MASTER!$AE$24:$BB$252,$AF126,L$260))</f>
        <v/>
      </c>
      <c r="T126" s="24" t="str" cm="1">
        <f t="array" ref="T126">IF($AF126=0,"",INDEX(MASTER!$AE$24:$BB$252,$AF126,M$260))</f>
        <v/>
      </c>
      <c r="U126" s="24" t="str" cm="1">
        <f t="array" ref="U126">IF($AF126=0,"",INDEX(MASTER!$AE$24:$BB$252,$AF126,N$260))</f>
        <v/>
      </c>
      <c r="V126" s="24" t="str" cm="1">
        <f t="array" ref="V126">IF($AF126=0,"",INDEX(MASTER!$AE$24:$BB$252,$AF126,O$260))</f>
        <v/>
      </c>
      <c r="W126" s="24" t="str" cm="1">
        <f t="array" ref="W126">IF($AF126=0,"",INDEX(MASTER!$AE$24:$BB$252,$AF126,P$260))</f>
        <v/>
      </c>
      <c r="X126" s="24" t="str" cm="1">
        <f t="array" ref="X126">IF($AF126=0,"",INDEX(MASTER!$AE$24:$BB$252,$AF126,Q$260))</f>
        <v/>
      </c>
      <c r="Y126" s="24" t="str" cm="1">
        <f t="array" ref="Y126">IF($AF126=0,"",INDEX(MASTER!$AE$24:$BB$252,$AF126,S$260))</f>
        <v/>
      </c>
      <c r="Z126" s="24" t="str" cm="1">
        <f t="array" ref="Z126">IF($AF126=0,"",INDEX(MASTER!$AE$24:$BB$252,$AF126,T$260))</f>
        <v/>
      </c>
      <c r="AA126" s="24" t="str" cm="1">
        <f t="array" ref="AA126">IF($AF126=0,"",INDEX(MASTER!$AE$24:$BB$252,$AF126,U$260))</f>
        <v/>
      </c>
    </row>
    <row r="127" spans="3:27" ht="12.75" customHeight="1" x14ac:dyDescent="0.2">
      <c r="C127" s="20" t="str" cm="1">
        <f t="array" ref="C127">IF($AF$127=0,"",INDEX(MASTER!$D$24:$AD$252,$AF$127,C$260))</f>
        <v/>
      </c>
      <c r="D127" s="20" t="str" cm="1">
        <f t="array" ref="D127">IF($AF$127=0,"",INDEX(MASTER!$D$24:$AD$252,$AF$127,D$260))</f>
        <v/>
      </c>
      <c r="E127" s="20" t="str" cm="1">
        <f t="array" ref="E127">IF($AF$127=0,"",INDEX(MASTER!$D$24:$AD$252,$AF$127,E$260))</f>
        <v/>
      </c>
      <c r="F127" s="126" t="str" cm="1">
        <f t="array" ref="F127">IF($AF$127=0,"",INDEX(MASTER!$D$24:$AD$252,$AF$127,F$260))</f>
        <v/>
      </c>
      <c r="G127" s="20" t="str" cm="1">
        <f t="array" ref="G127">IF($AF$127=0,"",INDEX(MASTER!$D$24:$AD$252,$AF$127,G$260))</f>
        <v/>
      </c>
      <c r="H127" s="126" t="str" cm="1">
        <f t="array" ref="H127">IF($AF$127=0,"",INDEX(MASTER!$D$24:$AD$252,$AF$127,H$260))</f>
        <v/>
      </c>
      <c r="I127" s="20" t="str" cm="1">
        <f t="array" ref="I127">IF($AF$127=0,"",INDEX(MASTER!$D$24:$AD$252,$AF$127,I$260))</f>
        <v/>
      </c>
      <c r="J127" s="189" t="str" cm="1">
        <f t="array" ref="J127">IF($AF127=0,"",INDEX(MASTER!$AE$24:$BB$252,$AF127,C$260))</f>
        <v/>
      </c>
      <c r="K127" s="24" t="str" cm="1">
        <f t="array" ref="K127">IF($AF127=0,"",INDEX(MASTER!$AE$24:$BB$252,$AF127,D$260))</f>
        <v/>
      </c>
      <c r="L127" s="24" t="str" cm="1">
        <f t="array" ref="L127">IF($AF127=0,"",INDEX(MASTER!$AE$24:$BB$252,$AF127,E$260))</f>
        <v/>
      </c>
      <c r="M127" s="24" t="str" cm="1">
        <f t="array" ref="M127">IF($AF127=0,"",INDEX(MASTER!$AE$24:$BB$252,$AF127,F$260))</f>
        <v/>
      </c>
      <c r="N127" s="24" t="str" cm="1">
        <f t="array" ref="N127">IF($AF127=0,"",INDEX(MASTER!$AE$24:$BB$252,$AF127,G$260))</f>
        <v/>
      </c>
      <c r="O127" s="64" t="str" cm="1">
        <f t="array" ref="O127">IF($AF127=0,"",INDEX(MASTER!$AE$24:$BB$252,$AF127,H$260))</f>
        <v/>
      </c>
      <c r="P127" s="24" t="str" cm="1">
        <f t="array" ref="P127">IF($AF127=0,"",INDEX(MASTER!$AE$24:$BB$252,$AF127,I$260))</f>
        <v/>
      </c>
      <c r="Q127" s="64" t="str" cm="1">
        <f t="array" ref="Q127">IF($AF127=0,"",INDEX(MASTER!$AE$24:$BB$252,$AF127,J$260))</f>
        <v/>
      </c>
      <c r="R127" s="64" t="str" cm="1">
        <f t="array" ref="R127">IF($AF127=0,"",INDEX(MASTER!$AE$24:$BB$252,$AF127,K$260))</f>
        <v/>
      </c>
      <c r="S127" s="24" t="str" cm="1">
        <f t="array" ref="S127">IF($AF127=0,"",INDEX(MASTER!$AE$24:$BB$252,$AF127,L$260))</f>
        <v/>
      </c>
      <c r="T127" s="24" t="str" cm="1">
        <f t="array" ref="T127">IF($AF127=0,"",INDEX(MASTER!$AE$24:$BB$252,$AF127,M$260))</f>
        <v/>
      </c>
      <c r="U127" s="24" t="str" cm="1">
        <f t="array" ref="U127">IF($AF127=0,"",INDEX(MASTER!$AE$24:$BB$252,$AF127,N$260))</f>
        <v/>
      </c>
      <c r="V127" s="24" t="str" cm="1">
        <f t="array" ref="V127">IF($AF127=0,"",INDEX(MASTER!$AE$24:$BB$252,$AF127,O$260))</f>
        <v/>
      </c>
      <c r="W127" s="24" t="str" cm="1">
        <f t="array" ref="W127">IF($AF127=0,"",INDEX(MASTER!$AE$24:$BB$252,$AF127,P$260))</f>
        <v/>
      </c>
      <c r="X127" s="24" t="str" cm="1">
        <f t="array" ref="X127">IF($AF127=0,"",INDEX(MASTER!$AE$24:$BB$252,$AF127,Q$260))</f>
        <v/>
      </c>
      <c r="Y127" s="24" t="str" cm="1">
        <f t="array" ref="Y127">IF($AF127=0,"",INDEX(MASTER!$AE$24:$BB$252,$AF127,S$260))</f>
        <v/>
      </c>
      <c r="Z127" s="24" t="str" cm="1">
        <f t="array" ref="Z127">IF($AF127=0,"",INDEX(MASTER!$AE$24:$BB$252,$AF127,T$260))</f>
        <v/>
      </c>
      <c r="AA127" s="24" t="str" cm="1">
        <f t="array" ref="AA127">IF($AF127=0,"",INDEX(MASTER!$AE$24:$BB$252,$AF127,U$260))</f>
        <v/>
      </c>
    </row>
    <row r="128" spans="3:27" ht="12.75" customHeight="1" x14ac:dyDescent="0.2">
      <c r="C128" s="20" t="str" cm="1">
        <f t="array" ref="C128">IF($AF$128=0,"",INDEX(MASTER!$D$24:$AD$252,$AF$128,C$260))</f>
        <v/>
      </c>
      <c r="D128" s="20" t="str" cm="1">
        <f t="array" ref="D128">IF($AF$128=0,"",INDEX(MASTER!$D$24:$AD$252,$AF$128,D$260))</f>
        <v/>
      </c>
      <c r="E128" s="20" t="str" cm="1">
        <f t="array" ref="E128">IF($AF$128=0,"",INDEX(MASTER!$D$24:$AD$252,$AF$128,E$260))</f>
        <v/>
      </c>
      <c r="F128" s="126" t="str" cm="1">
        <f t="array" ref="F128">IF($AF$128=0,"",INDEX(MASTER!$D$24:$AD$252,$AF$128,F$260))</f>
        <v/>
      </c>
      <c r="G128" s="20" t="str" cm="1">
        <f t="array" ref="G128">IF($AF$128=0,"",INDEX(MASTER!$D$24:$AD$252,$AF$128,G$260))</f>
        <v/>
      </c>
      <c r="H128" s="126" t="str" cm="1">
        <f t="array" ref="H128">IF($AF$128=0,"",INDEX(MASTER!$D$24:$AD$252,$AF$128,H$260))</f>
        <v/>
      </c>
      <c r="I128" s="20" t="str" cm="1">
        <f t="array" ref="I128">IF($AF$128=0,"",INDEX(MASTER!$D$24:$AD$252,$AF$128,I$260))</f>
        <v/>
      </c>
      <c r="J128" s="189" t="str" cm="1">
        <f t="array" ref="J128">IF($AF128=0,"",INDEX(MASTER!$AE$24:$BB$252,$AF128,C$260))</f>
        <v/>
      </c>
      <c r="K128" s="24" t="str" cm="1">
        <f t="array" ref="K128">IF($AF128=0,"",INDEX(MASTER!$AE$24:$BB$252,$AF128,D$260))</f>
        <v/>
      </c>
      <c r="L128" s="24" t="str" cm="1">
        <f t="array" ref="L128">IF($AF128=0,"",INDEX(MASTER!$AE$24:$BB$252,$AF128,E$260))</f>
        <v/>
      </c>
      <c r="M128" s="24" t="str" cm="1">
        <f t="array" ref="M128">IF($AF128=0,"",INDEX(MASTER!$AE$24:$BB$252,$AF128,F$260))</f>
        <v/>
      </c>
      <c r="N128" s="24" t="str" cm="1">
        <f t="array" ref="N128">IF($AF128=0,"",INDEX(MASTER!$AE$24:$BB$252,$AF128,G$260))</f>
        <v/>
      </c>
      <c r="O128" s="64" t="str" cm="1">
        <f t="array" ref="O128">IF($AF128=0,"",INDEX(MASTER!$AE$24:$BB$252,$AF128,H$260))</f>
        <v/>
      </c>
      <c r="P128" s="24" t="str" cm="1">
        <f t="array" ref="P128">IF($AF128=0,"",INDEX(MASTER!$AE$24:$BB$252,$AF128,I$260))</f>
        <v/>
      </c>
      <c r="Q128" s="64" t="str" cm="1">
        <f t="array" ref="Q128">IF($AF128=0,"",INDEX(MASTER!$AE$24:$BB$252,$AF128,J$260))</f>
        <v/>
      </c>
      <c r="R128" s="64" t="str" cm="1">
        <f t="array" ref="R128">IF($AF128=0,"",INDEX(MASTER!$AE$24:$BB$252,$AF128,K$260))</f>
        <v/>
      </c>
      <c r="S128" s="24" t="str" cm="1">
        <f t="array" ref="S128">IF($AF128=0,"",INDEX(MASTER!$AE$24:$BB$252,$AF128,L$260))</f>
        <v/>
      </c>
      <c r="T128" s="24" t="str" cm="1">
        <f t="array" ref="T128">IF($AF128=0,"",INDEX(MASTER!$AE$24:$BB$252,$AF128,M$260))</f>
        <v/>
      </c>
      <c r="U128" s="24" t="str" cm="1">
        <f t="array" ref="U128">IF($AF128=0,"",INDEX(MASTER!$AE$24:$BB$252,$AF128,N$260))</f>
        <v/>
      </c>
      <c r="V128" s="24" t="str" cm="1">
        <f t="array" ref="V128">IF($AF128=0,"",INDEX(MASTER!$AE$24:$BB$252,$AF128,O$260))</f>
        <v/>
      </c>
      <c r="W128" s="24" t="str" cm="1">
        <f t="array" ref="W128">IF($AF128=0,"",INDEX(MASTER!$AE$24:$BB$252,$AF128,P$260))</f>
        <v/>
      </c>
      <c r="X128" s="24" t="str" cm="1">
        <f t="array" ref="X128">IF($AF128=0,"",INDEX(MASTER!$AE$24:$BB$252,$AF128,Q$260))</f>
        <v/>
      </c>
      <c r="Y128" s="24" t="str" cm="1">
        <f t="array" ref="Y128">IF($AF128=0,"",INDEX(MASTER!$AE$24:$BB$252,$AF128,S$260))</f>
        <v/>
      </c>
      <c r="Z128" s="24" t="str" cm="1">
        <f t="array" ref="Z128">IF($AF128=0,"",INDEX(MASTER!$AE$24:$BB$252,$AF128,T$260))</f>
        <v/>
      </c>
      <c r="AA128" s="24" t="str" cm="1">
        <f t="array" ref="AA128">IF($AF128=0,"",INDEX(MASTER!$AE$24:$BB$252,$AF128,U$260))</f>
        <v/>
      </c>
    </row>
    <row r="129" spans="3:27" ht="12.75" customHeight="1" x14ac:dyDescent="0.2">
      <c r="C129" s="20" t="str" cm="1">
        <f t="array" ref="C129">IF($AF$129=0,"",INDEX(MASTER!$D$24:$AD$252,$AF$129,C$260))</f>
        <v/>
      </c>
      <c r="D129" s="20" t="str" cm="1">
        <f t="array" ref="D129">IF($AF$129=0,"",INDEX(MASTER!$D$24:$AD$252,$AF$129,D$260))</f>
        <v/>
      </c>
      <c r="E129" s="20" t="str" cm="1">
        <f t="array" ref="E129">IF($AF$129=0,"",INDEX(MASTER!$D$24:$AD$252,$AF$129,E$260))</f>
        <v/>
      </c>
      <c r="F129" s="126" t="str" cm="1">
        <f t="array" ref="F129">IF($AF$129=0,"",INDEX(MASTER!$D$24:$AD$252,$AF$129,F$260))</f>
        <v/>
      </c>
      <c r="G129" s="20" t="str" cm="1">
        <f t="array" ref="G129">IF($AF$129=0,"",INDEX(MASTER!$D$24:$AD$252,$AF$129,G$260))</f>
        <v/>
      </c>
      <c r="H129" s="126" t="str" cm="1">
        <f t="array" ref="H129">IF($AF$129=0,"",INDEX(MASTER!$D$24:$AD$252,$AF$129,H$260))</f>
        <v/>
      </c>
      <c r="I129" s="20" t="str" cm="1">
        <f t="array" ref="I129">IF($AF$129=0,"",INDEX(MASTER!$D$24:$AD$252,$AF$129,I$260))</f>
        <v/>
      </c>
      <c r="J129" s="189" t="str" cm="1">
        <f t="array" ref="J129">IF($AF129=0,"",INDEX(MASTER!$AE$24:$BB$252,$AF129,C$260))</f>
        <v/>
      </c>
      <c r="K129" s="24" t="str" cm="1">
        <f t="array" ref="K129">IF($AF129=0,"",INDEX(MASTER!$AE$24:$BB$252,$AF129,D$260))</f>
        <v/>
      </c>
      <c r="L129" s="24" t="str" cm="1">
        <f t="array" ref="L129">IF($AF129=0,"",INDEX(MASTER!$AE$24:$BB$252,$AF129,E$260))</f>
        <v/>
      </c>
      <c r="M129" s="24" t="str" cm="1">
        <f t="array" ref="M129">IF($AF129=0,"",INDEX(MASTER!$AE$24:$BB$252,$AF129,F$260))</f>
        <v/>
      </c>
      <c r="N129" s="24" t="str" cm="1">
        <f t="array" ref="N129">IF($AF129=0,"",INDEX(MASTER!$AE$24:$BB$252,$AF129,G$260))</f>
        <v/>
      </c>
      <c r="O129" s="64" t="str" cm="1">
        <f t="array" ref="O129">IF($AF129=0,"",INDEX(MASTER!$AE$24:$BB$252,$AF129,H$260))</f>
        <v/>
      </c>
      <c r="P129" s="24" t="str" cm="1">
        <f t="array" ref="P129">IF($AF129=0,"",INDEX(MASTER!$AE$24:$BB$252,$AF129,I$260))</f>
        <v/>
      </c>
      <c r="Q129" s="64" t="str" cm="1">
        <f t="array" ref="Q129">IF($AF129=0,"",INDEX(MASTER!$AE$24:$BB$252,$AF129,J$260))</f>
        <v/>
      </c>
      <c r="R129" s="64" t="str" cm="1">
        <f t="array" ref="R129">IF($AF129=0,"",INDEX(MASTER!$AE$24:$BB$252,$AF129,K$260))</f>
        <v/>
      </c>
      <c r="S129" s="24" t="str" cm="1">
        <f t="array" ref="S129">IF($AF129=0,"",INDEX(MASTER!$AE$24:$BB$252,$AF129,L$260))</f>
        <v/>
      </c>
      <c r="T129" s="24" t="str" cm="1">
        <f t="array" ref="T129">IF($AF129=0,"",INDEX(MASTER!$AE$24:$BB$252,$AF129,M$260))</f>
        <v/>
      </c>
      <c r="U129" s="24" t="str" cm="1">
        <f t="array" ref="U129">IF($AF129=0,"",INDEX(MASTER!$AE$24:$BB$252,$AF129,N$260))</f>
        <v/>
      </c>
      <c r="V129" s="24" t="str" cm="1">
        <f t="array" ref="V129">IF($AF129=0,"",INDEX(MASTER!$AE$24:$BB$252,$AF129,O$260))</f>
        <v/>
      </c>
      <c r="W129" s="24" t="str" cm="1">
        <f t="array" ref="W129">IF($AF129=0,"",INDEX(MASTER!$AE$24:$BB$252,$AF129,P$260))</f>
        <v/>
      </c>
      <c r="X129" s="24" t="str" cm="1">
        <f t="array" ref="X129">IF($AF129=0,"",INDEX(MASTER!$AE$24:$BB$252,$AF129,Q$260))</f>
        <v/>
      </c>
      <c r="Y129" s="24" t="str" cm="1">
        <f t="array" ref="Y129">IF($AF129=0,"",INDEX(MASTER!$AE$24:$BB$252,$AF129,S$260))</f>
        <v/>
      </c>
      <c r="Z129" s="24" t="str" cm="1">
        <f t="array" ref="Z129">IF($AF129=0,"",INDEX(MASTER!$AE$24:$BB$252,$AF129,T$260))</f>
        <v/>
      </c>
      <c r="AA129" s="24" t="str" cm="1">
        <f t="array" ref="AA129">IF($AF129=0,"",INDEX(MASTER!$AE$24:$BB$252,$AF129,U$260))</f>
        <v/>
      </c>
    </row>
    <row r="130" spans="3:27" ht="12.75" customHeight="1" x14ac:dyDescent="0.2">
      <c r="C130" s="20" t="str" cm="1">
        <f t="array" ref="C130">IF($AF$130=0,"",INDEX(MASTER!$D$24:$AD$252,$AF$130,C$260))</f>
        <v/>
      </c>
      <c r="D130" s="20" t="str" cm="1">
        <f t="array" ref="D130">IF($AF$130=0,"",INDEX(MASTER!$D$24:$AD$252,$AF$130,D$260))</f>
        <v/>
      </c>
      <c r="E130" s="20" t="str" cm="1">
        <f t="array" ref="E130">IF($AF$130=0,"",INDEX(MASTER!$D$24:$AD$252,$AF$130,E$260))</f>
        <v/>
      </c>
      <c r="F130" s="126" t="str" cm="1">
        <f t="array" ref="F130">IF($AF$130=0,"",INDEX(MASTER!$D$24:$AD$252,$AF$130,F$260))</f>
        <v/>
      </c>
      <c r="G130" s="20" t="str" cm="1">
        <f t="array" ref="G130">IF($AF$130=0,"",INDEX(MASTER!$D$24:$AD$252,$AF$130,G$260))</f>
        <v/>
      </c>
      <c r="H130" s="126" t="str" cm="1">
        <f t="array" ref="H130">IF($AF$130=0,"",INDEX(MASTER!$D$24:$AD$252,$AF$130,H$260))</f>
        <v/>
      </c>
      <c r="I130" s="20" t="str" cm="1">
        <f t="array" ref="I130">IF($AF$130=0,"",INDEX(MASTER!$D$24:$AD$252,$AF$130,I$260))</f>
        <v/>
      </c>
      <c r="J130" s="189" t="str" cm="1">
        <f t="array" ref="J130">IF($AF130=0,"",INDEX(MASTER!$AE$24:$BB$252,$AF130,C$260))</f>
        <v/>
      </c>
      <c r="K130" s="24" t="str" cm="1">
        <f t="array" ref="K130">IF($AF130=0,"",INDEX(MASTER!$AE$24:$BB$252,$AF130,D$260))</f>
        <v/>
      </c>
      <c r="L130" s="24" t="str" cm="1">
        <f t="array" ref="L130">IF($AF130=0,"",INDEX(MASTER!$AE$24:$BB$252,$AF130,E$260))</f>
        <v/>
      </c>
      <c r="M130" s="24" t="str" cm="1">
        <f t="array" ref="M130">IF($AF130=0,"",INDEX(MASTER!$AE$24:$BB$252,$AF130,F$260))</f>
        <v/>
      </c>
      <c r="N130" s="24" t="str" cm="1">
        <f t="array" ref="N130">IF($AF130=0,"",INDEX(MASTER!$AE$24:$BB$252,$AF130,G$260))</f>
        <v/>
      </c>
      <c r="O130" s="64" t="str" cm="1">
        <f t="array" ref="O130">IF($AF130=0,"",INDEX(MASTER!$AE$24:$BB$252,$AF130,H$260))</f>
        <v/>
      </c>
      <c r="P130" s="24" t="str" cm="1">
        <f t="array" ref="P130">IF($AF130=0,"",INDEX(MASTER!$AE$24:$BB$252,$AF130,I$260))</f>
        <v/>
      </c>
      <c r="Q130" s="64" t="str" cm="1">
        <f t="array" ref="Q130">IF($AF130=0,"",INDEX(MASTER!$AE$24:$BB$252,$AF130,J$260))</f>
        <v/>
      </c>
      <c r="R130" s="64" t="str" cm="1">
        <f t="array" ref="R130">IF($AF130=0,"",INDEX(MASTER!$AE$24:$BB$252,$AF130,K$260))</f>
        <v/>
      </c>
      <c r="S130" s="24" t="str" cm="1">
        <f t="array" ref="S130">IF($AF130=0,"",INDEX(MASTER!$AE$24:$BB$252,$AF130,L$260))</f>
        <v/>
      </c>
      <c r="T130" s="24" t="str" cm="1">
        <f t="array" ref="T130">IF($AF130=0,"",INDEX(MASTER!$AE$24:$BB$252,$AF130,M$260))</f>
        <v/>
      </c>
      <c r="U130" s="24" t="str" cm="1">
        <f t="array" ref="U130">IF($AF130=0,"",INDEX(MASTER!$AE$24:$BB$252,$AF130,N$260))</f>
        <v/>
      </c>
      <c r="V130" s="24" t="str" cm="1">
        <f t="array" ref="V130">IF($AF130=0,"",INDEX(MASTER!$AE$24:$BB$252,$AF130,O$260))</f>
        <v/>
      </c>
      <c r="W130" s="24" t="str" cm="1">
        <f t="array" ref="W130">IF($AF130=0,"",INDEX(MASTER!$AE$24:$BB$252,$AF130,P$260))</f>
        <v/>
      </c>
      <c r="X130" s="24" t="str" cm="1">
        <f t="array" ref="X130">IF($AF130=0,"",INDEX(MASTER!$AE$24:$BB$252,$AF130,Q$260))</f>
        <v/>
      </c>
      <c r="Y130" s="24" t="str" cm="1">
        <f t="array" ref="Y130">IF($AF130=0,"",INDEX(MASTER!$AE$24:$BB$252,$AF130,S$260))</f>
        <v/>
      </c>
      <c r="Z130" s="24" t="str" cm="1">
        <f t="array" ref="Z130">IF($AF130=0,"",INDEX(MASTER!$AE$24:$BB$252,$AF130,T$260))</f>
        <v/>
      </c>
      <c r="AA130" s="24" t="str" cm="1">
        <f t="array" ref="AA130">IF($AF130=0,"",INDEX(MASTER!$AE$24:$BB$252,$AF130,U$260))</f>
        <v/>
      </c>
    </row>
    <row r="131" spans="3:27" ht="12.75" customHeight="1" x14ac:dyDescent="0.2">
      <c r="C131" s="20" t="str" cm="1">
        <f t="array" ref="C131">IF($AF$131=0,"",INDEX(MASTER!$D$24:$AD$252,$AF$131,C$260))</f>
        <v/>
      </c>
      <c r="D131" s="20" t="str" cm="1">
        <f t="array" ref="D131">IF($AF$131=0,"",INDEX(MASTER!$D$24:$AD$252,$AF$131,D$260))</f>
        <v/>
      </c>
      <c r="E131" s="20" t="str" cm="1">
        <f t="array" ref="E131">IF($AF$131=0,"",INDEX(MASTER!$D$24:$AD$252,$AF$131,E$260))</f>
        <v/>
      </c>
      <c r="F131" s="126" t="str" cm="1">
        <f t="array" ref="F131">IF($AF$131=0,"",INDEX(MASTER!$D$24:$AD$252,$AF$131,F$260))</f>
        <v/>
      </c>
      <c r="G131" s="20" t="str" cm="1">
        <f t="array" ref="G131">IF($AF$131=0,"",INDEX(MASTER!$D$24:$AD$252,$AF$131,G$260))</f>
        <v/>
      </c>
      <c r="H131" s="126" t="str" cm="1">
        <f t="array" ref="H131">IF($AF$131=0,"",INDEX(MASTER!$D$24:$AD$252,$AF$131,H$260))</f>
        <v/>
      </c>
      <c r="I131" s="20" t="str" cm="1">
        <f t="array" ref="I131">IF($AF$131=0,"",INDEX(MASTER!$D$24:$AD$252,$AF$131,I$260))</f>
        <v/>
      </c>
      <c r="J131" s="189" t="str" cm="1">
        <f t="array" ref="J131">IF($AF131=0,"",INDEX(MASTER!$AE$24:$BB$252,$AF131,C$260))</f>
        <v/>
      </c>
      <c r="K131" s="24" t="str" cm="1">
        <f t="array" ref="K131">IF($AF131=0,"",INDEX(MASTER!$AE$24:$BB$252,$AF131,D$260))</f>
        <v/>
      </c>
      <c r="L131" s="24" t="str" cm="1">
        <f t="array" ref="L131">IF($AF131=0,"",INDEX(MASTER!$AE$24:$BB$252,$AF131,E$260))</f>
        <v/>
      </c>
      <c r="M131" s="24" t="str" cm="1">
        <f t="array" ref="M131">IF($AF131=0,"",INDEX(MASTER!$AE$24:$BB$252,$AF131,F$260))</f>
        <v/>
      </c>
      <c r="N131" s="24" t="str" cm="1">
        <f t="array" ref="N131">IF($AF131=0,"",INDEX(MASTER!$AE$24:$BB$252,$AF131,G$260))</f>
        <v/>
      </c>
      <c r="O131" s="64" t="str" cm="1">
        <f t="array" ref="O131">IF($AF131=0,"",INDEX(MASTER!$AE$24:$BB$252,$AF131,H$260))</f>
        <v/>
      </c>
      <c r="P131" s="24" t="str" cm="1">
        <f t="array" ref="P131">IF($AF131=0,"",INDEX(MASTER!$AE$24:$BB$252,$AF131,I$260))</f>
        <v/>
      </c>
      <c r="Q131" s="64" t="str" cm="1">
        <f t="array" ref="Q131">IF($AF131=0,"",INDEX(MASTER!$AE$24:$BB$252,$AF131,J$260))</f>
        <v/>
      </c>
      <c r="R131" s="64" t="str" cm="1">
        <f t="array" ref="R131">IF($AF131=0,"",INDEX(MASTER!$AE$24:$BB$252,$AF131,K$260))</f>
        <v/>
      </c>
      <c r="S131" s="24" t="str" cm="1">
        <f t="array" ref="S131">IF($AF131=0,"",INDEX(MASTER!$AE$24:$BB$252,$AF131,L$260))</f>
        <v/>
      </c>
      <c r="T131" s="24" t="str" cm="1">
        <f t="array" ref="T131">IF($AF131=0,"",INDEX(MASTER!$AE$24:$BB$252,$AF131,M$260))</f>
        <v/>
      </c>
      <c r="U131" s="24" t="str" cm="1">
        <f t="array" ref="U131">IF($AF131=0,"",INDEX(MASTER!$AE$24:$BB$252,$AF131,N$260))</f>
        <v/>
      </c>
      <c r="V131" s="24" t="str" cm="1">
        <f t="array" ref="V131">IF($AF131=0,"",INDEX(MASTER!$AE$24:$BB$252,$AF131,O$260))</f>
        <v/>
      </c>
      <c r="W131" s="24" t="str" cm="1">
        <f t="array" ref="W131">IF($AF131=0,"",INDEX(MASTER!$AE$24:$BB$252,$AF131,P$260))</f>
        <v/>
      </c>
      <c r="X131" s="24" t="str" cm="1">
        <f t="array" ref="X131">IF($AF131=0,"",INDEX(MASTER!$AE$24:$BB$252,$AF131,Q$260))</f>
        <v/>
      </c>
      <c r="Y131" s="24" t="str" cm="1">
        <f t="array" ref="Y131">IF($AF131=0,"",INDEX(MASTER!$AE$24:$BB$252,$AF131,S$260))</f>
        <v/>
      </c>
      <c r="Z131" s="24" t="str" cm="1">
        <f t="array" ref="Z131">IF($AF131=0,"",INDEX(MASTER!$AE$24:$BB$252,$AF131,T$260))</f>
        <v/>
      </c>
      <c r="AA131" s="24" t="str" cm="1">
        <f t="array" ref="AA131">IF($AF131=0,"",INDEX(MASTER!$AE$24:$BB$252,$AF131,U$260))</f>
        <v/>
      </c>
    </row>
    <row r="132" spans="3:27" ht="12.75" customHeight="1" x14ac:dyDescent="0.2">
      <c r="C132" s="20" t="str" cm="1">
        <f t="array" ref="C132">IF($AF$132=0,"",INDEX(MASTER!$D$24:$AD$252,$AF$132,C$260))</f>
        <v/>
      </c>
      <c r="D132" s="20" t="str" cm="1">
        <f t="array" ref="D132">IF($AF$132=0,"",INDEX(MASTER!$D$24:$AD$252,$AF$132,D$260))</f>
        <v/>
      </c>
      <c r="E132" s="20" t="str" cm="1">
        <f t="array" ref="E132">IF($AF$132=0,"",INDEX(MASTER!$D$24:$AD$252,$AF$132,E$260))</f>
        <v/>
      </c>
      <c r="F132" s="126" t="str" cm="1">
        <f t="array" ref="F132">IF($AF$132=0,"",INDEX(MASTER!$D$24:$AD$252,$AF$132,F$260))</f>
        <v/>
      </c>
      <c r="G132" s="20" t="str" cm="1">
        <f t="array" ref="G132">IF($AF$132=0,"",INDEX(MASTER!$D$24:$AD$252,$AF$132,G$260))</f>
        <v/>
      </c>
      <c r="H132" s="126" t="str" cm="1">
        <f t="array" ref="H132">IF($AF$132=0,"",INDEX(MASTER!$D$24:$AD$252,$AF$132,H$260))</f>
        <v/>
      </c>
      <c r="I132" s="20" t="str" cm="1">
        <f t="array" ref="I132">IF($AF$132=0,"",INDEX(MASTER!$D$24:$AD$252,$AF$132,I$260))</f>
        <v/>
      </c>
      <c r="J132" s="189" t="str" cm="1">
        <f t="array" ref="J132">IF($AF132=0,"",INDEX(MASTER!$AE$24:$BB$252,$AF132,C$260))</f>
        <v/>
      </c>
      <c r="K132" s="24" t="str" cm="1">
        <f t="array" ref="K132">IF($AF132=0,"",INDEX(MASTER!$AE$24:$BB$252,$AF132,D$260))</f>
        <v/>
      </c>
      <c r="L132" s="24" t="str" cm="1">
        <f t="array" ref="L132">IF($AF132=0,"",INDEX(MASTER!$AE$24:$BB$252,$AF132,E$260))</f>
        <v/>
      </c>
      <c r="M132" s="24" t="str" cm="1">
        <f t="array" ref="M132">IF($AF132=0,"",INDEX(MASTER!$AE$24:$BB$252,$AF132,F$260))</f>
        <v/>
      </c>
      <c r="N132" s="24" t="str" cm="1">
        <f t="array" ref="N132">IF($AF132=0,"",INDEX(MASTER!$AE$24:$BB$252,$AF132,G$260))</f>
        <v/>
      </c>
      <c r="O132" s="64" t="str" cm="1">
        <f t="array" ref="O132">IF($AF132=0,"",INDEX(MASTER!$AE$24:$BB$252,$AF132,H$260))</f>
        <v/>
      </c>
      <c r="P132" s="24" t="str" cm="1">
        <f t="array" ref="P132">IF($AF132=0,"",INDEX(MASTER!$AE$24:$BB$252,$AF132,I$260))</f>
        <v/>
      </c>
      <c r="Q132" s="64" t="str" cm="1">
        <f t="array" ref="Q132">IF($AF132=0,"",INDEX(MASTER!$AE$24:$BB$252,$AF132,J$260))</f>
        <v/>
      </c>
      <c r="R132" s="64" t="str" cm="1">
        <f t="array" ref="R132">IF($AF132=0,"",INDEX(MASTER!$AE$24:$BB$252,$AF132,K$260))</f>
        <v/>
      </c>
      <c r="S132" s="24" t="str" cm="1">
        <f t="array" ref="S132">IF($AF132=0,"",INDEX(MASTER!$AE$24:$BB$252,$AF132,L$260))</f>
        <v/>
      </c>
      <c r="T132" s="24" t="str" cm="1">
        <f t="array" ref="T132">IF($AF132=0,"",INDEX(MASTER!$AE$24:$BB$252,$AF132,M$260))</f>
        <v/>
      </c>
      <c r="U132" s="24" t="str" cm="1">
        <f t="array" ref="U132">IF($AF132=0,"",INDEX(MASTER!$AE$24:$BB$252,$AF132,N$260))</f>
        <v/>
      </c>
      <c r="V132" s="24" t="str" cm="1">
        <f t="array" ref="V132">IF($AF132=0,"",INDEX(MASTER!$AE$24:$BB$252,$AF132,O$260))</f>
        <v/>
      </c>
      <c r="W132" s="24" t="str" cm="1">
        <f t="array" ref="W132">IF($AF132=0,"",INDEX(MASTER!$AE$24:$BB$252,$AF132,P$260))</f>
        <v/>
      </c>
      <c r="X132" s="24" t="str" cm="1">
        <f t="array" ref="X132">IF($AF132=0,"",INDEX(MASTER!$AE$24:$BB$252,$AF132,Q$260))</f>
        <v/>
      </c>
      <c r="Y132" s="24" t="str" cm="1">
        <f t="array" ref="Y132">IF($AF132=0,"",INDEX(MASTER!$AE$24:$BB$252,$AF132,S$260))</f>
        <v/>
      </c>
      <c r="Z132" s="24" t="str" cm="1">
        <f t="array" ref="Z132">IF($AF132=0,"",INDEX(MASTER!$AE$24:$BB$252,$AF132,T$260))</f>
        <v/>
      </c>
      <c r="AA132" s="24" t="str" cm="1">
        <f t="array" ref="AA132">IF($AF132=0,"",INDEX(MASTER!$AE$24:$BB$252,$AF132,U$260))</f>
        <v/>
      </c>
    </row>
    <row r="133" spans="3:27" ht="12.75" customHeight="1" x14ac:dyDescent="0.2">
      <c r="C133" s="20" t="str" cm="1">
        <f t="array" ref="C133">IF($AF$133=0,"",INDEX(MASTER!$D$24:$AD$252,$AF$133,C$260))</f>
        <v/>
      </c>
      <c r="D133" s="20" t="str" cm="1">
        <f t="array" ref="D133">IF($AF$133=0,"",INDEX(MASTER!$D$24:$AD$252,$AF$133,D$260))</f>
        <v/>
      </c>
      <c r="E133" s="20" t="str" cm="1">
        <f t="array" ref="E133">IF($AF$133=0,"",INDEX(MASTER!$D$24:$AD$252,$AF$133,E$260))</f>
        <v/>
      </c>
      <c r="F133" s="126" t="str" cm="1">
        <f t="array" ref="F133">IF($AF$133=0,"",INDEX(MASTER!$D$24:$AD$252,$AF$133,F$260))</f>
        <v/>
      </c>
      <c r="G133" s="20" t="str" cm="1">
        <f t="array" ref="G133">IF($AF$133=0,"",INDEX(MASTER!$D$24:$AD$252,$AF$133,G$260))</f>
        <v/>
      </c>
      <c r="H133" s="126" t="str" cm="1">
        <f t="array" ref="H133">IF($AF$133=0,"",INDEX(MASTER!$D$24:$AD$252,$AF$133,H$260))</f>
        <v/>
      </c>
      <c r="I133" s="20" t="str" cm="1">
        <f t="array" ref="I133">IF($AF$133=0,"",INDEX(MASTER!$D$24:$AD$252,$AF$133,I$260))</f>
        <v/>
      </c>
      <c r="J133" s="189" t="str" cm="1">
        <f t="array" ref="J133">IF($AF133=0,"",INDEX(MASTER!$AE$24:$BB$252,$AF133,C$260))</f>
        <v/>
      </c>
      <c r="K133" s="24" t="str" cm="1">
        <f t="array" ref="K133">IF($AF133=0,"",INDEX(MASTER!$AE$24:$BB$252,$AF133,D$260))</f>
        <v/>
      </c>
      <c r="L133" s="24" t="str" cm="1">
        <f t="array" ref="L133">IF($AF133=0,"",INDEX(MASTER!$AE$24:$BB$252,$AF133,E$260))</f>
        <v/>
      </c>
      <c r="M133" s="24" t="str" cm="1">
        <f t="array" ref="M133">IF($AF133=0,"",INDEX(MASTER!$AE$24:$BB$252,$AF133,F$260))</f>
        <v/>
      </c>
      <c r="N133" s="24" t="str" cm="1">
        <f t="array" ref="N133">IF($AF133=0,"",INDEX(MASTER!$AE$24:$BB$252,$AF133,G$260))</f>
        <v/>
      </c>
      <c r="O133" s="64" t="str" cm="1">
        <f t="array" ref="O133">IF($AF133=0,"",INDEX(MASTER!$AE$24:$BB$252,$AF133,H$260))</f>
        <v/>
      </c>
      <c r="P133" s="24" t="str" cm="1">
        <f t="array" ref="P133">IF($AF133=0,"",INDEX(MASTER!$AE$24:$BB$252,$AF133,I$260))</f>
        <v/>
      </c>
      <c r="Q133" s="64" t="str" cm="1">
        <f t="array" ref="Q133">IF($AF133=0,"",INDEX(MASTER!$AE$24:$BB$252,$AF133,J$260))</f>
        <v/>
      </c>
      <c r="R133" s="64" t="str" cm="1">
        <f t="array" ref="R133">IF($AF133=0,"",INDEX(MASTER!$AE$24:$BB$252,$AF133,K$260))</f>
        <v/>
      </c>
      <c r="S133" s="24" t="str" cm="1">
        <f t="array" ref="S133">IF($AF133=0,"",INDEX(MASTER!$AE$24:$BB$252,$AF133,L$260))</f>
        <v/>
      </c>
      <c r="T133" s="24" t="str" cm="1">
        <f t="array" ref="T133">IF($AF133=0,"",INDEX(MASTER!$AE$24:$BB$252,$AF133,M$260))</f>
        <v/>
      </c>
      <c r="U133" s="24" t="str" cm="1">
        <f t="array" ref="U133">IF($AF133=0,"",INDEX(MASTER!$AE$24:$BB$252,$AF133,N$260))</f>
        <v/>
      </c>
      <c r="V133" s="24" t="str" cm="1">
        <f t="array" ref="V133">IF($AF133=0,"",INDEX(MASTER!$AE$24:$BB$252,$AF133,O$260))</f>
        <v/>
      </c>
      <c r="W133" s="24" t="str" cm="1">
        <f t="array" ref="W133">IF($AF133=0,"",INDEX(MASTER!$AE$24:$BB$252,$AF133,P$260))</f>
        <v/>
      </c>
      <c r="X133" s="24" t="str" cm="1">
        <f t="array" ref="X133">IF($AF133=0,"",INDEX(MASTER!$AE$24:$BB$252,$AF133,Q$260))</f>
        <v/>
      </c>
      <c r="Y133" s="24" t="str" cm="1">
        <f t="array" ref="Y133">IF($AF133=0,"",INDEX(MASTER!$AE$24:$BB$252,$AF133,S$260))</f>
        <v/>
      </c>
      <c r="Z133" s="24" t="str" cm="1">
        <f t="array" ref="Z133">IF($AF133=0,"",INDEX(MASTER!$AE$24:$BB$252,$AF133,T$260))</f>
        <v/>
      </c>
      <c r="AA133" s="24" t="str" cm="1">
        <f t="array" ref="AA133">IF($AF133=0,"",INDEX(MASTER!$AE$24:$BB$252,$AF133,U$260))</f>
        <v/>
      </c>
    </row>
    <row r="134" spans="3:27" ht="12.75" customHeight="1" x14ac:dyDescent="0.2">
      <c r="C134" s="20" t="str" cm="1">
        <f t="array" ref="C134">IF($AF$134=0,"",INDEX(MASTER!$D$24:$AD$252,$AF$134,C$260))</f>
        <v/>
      </c>
      <c r="D134" s="20" t="str" cm="1">
        <f t="array" ref="D134">IF($AF$134=0,"",INDEX(MASTER!$D$24:$AD$252,$AF$134,D$260))</f>
        <v/>
      </c>
      <c r="E134" s="20" t="str" cm="1">
        <f t="array" ref="E134">IF($AF$134=0,"",INDEX(MASTER!$D$24:$AD$252,$AF$134,E$260))</f>
        <v/>
      </c>
      <c r="F134" s="126" t="str" cm="1">
        <f t="array" ref="F134">IF($AF$134=0,"",INDEX(MASTER!$D$24:$AD$252,$AF$134,F$260))</f>
        <v/>
      </c>
      <c r="G134" s="20" t="str" cm="1">
        <f t="array" ref="G134">IF($AF$134=0,"",INDEX(MASTER!$D$24:$AD$252,$AF$134,G$260))</f>
        <v/>
      </c>
      <c r="H134" s="126" t="str" cm="1">
        <f t="array" ref="H134">IF($AF$134=0,"",INDEX(MASTER!$D$24:$AD$252,$AF$134,H$260))</f>
        <v/>
      </c>
      <c r="I134" s="20" t="str" cm="1">
        <f t="array" ref="I134">IF($AF$134=0,"",INDEX(MASTER!$D$24:$AD$252,$AF$134,I$260))</f>
        <v/>
      </c>
      <c r="J134" s="189" t="str" cm="1">
        <f t="array" ref="J134">IF($AF134=0,"",INDEX(MASTER!$AE$24:$BB$252,$AF134,C$260))</f>
        <v/>
      </c>
      <c r="K134" s="24" t="str" cm="1">
        <f t="array" ref="K134">IF($AF134=0,"",INDEX(MASTER!$AE$24:$BB$252,$AF134,D$260))</f>
        <v/>
      </c>
      <c r="L134" s="24" t="str" cm="1">
        <f t="array" ref="L134">IF($AF134=0,"",INDEX(MASTER!$AE$24:$BB$252,$AF134,E$260))</f>
        <v/>
      </c>
      <c r="M134" s="24" t="str" cm="1">
        <f t="array" ref="M134">IF($AF134=0,"",INDEX(MASTER!$AE$24:$BB$252,$AF134,F$260))</f>
        <v/>
      </c>
      <c r="N134" s="24" t="str" cm="1">
        <f t="array" ref="N134">IF($AF134=0,"",INDEX(MASTER!$AE$24:$BB$252,$AF134,G$260))</f>
        <v/>
      </c>
      <c r="O134" s="64" t="str" cm="1">
        <f t="array" ref="O134">IF($AF134=0,"",INDEX(MASTER!$AE$24:$BB$252,$AF134,H$260))</f>
        <v/>
      </c>
      <c r="P134" s="24" t="str" cm="1">
        <f t="array" ref="P134">IF($AF134=0,"",INDEX(MASTER!$AE$24:$BB$252,$AF134,I$260))</f>
        <v/>
      </c>
      <c r="Q134" s="64" t="str" cm="1">
        <f t="array" ref="Q134">IF($AF134=0,"",INDEX(MASTER!$AE$24:$BB$252,$AF134,J$260))</f>
        <v/>
      </c>
      <c r="R134" s="64" t="str" cm="1">
        <f t="array" ref="R134">IF($AF134=0,"",INDEX(MASTER!$AE$24:$BB$252,$AF134,K$260))</f>
        <v/>
      </c>
      <c r="S134" s="24" t="str" cm="1">
        <f t="array" ref="S134">IF($AF134=0,"",INDEX(MASTER!$AE$24:$BB$252,$AF134,L$260))</f>
        <v/>
      </c>
      <c r="T134" s="24" t="str" cm="1">
        <f t="array" ref="T134">IF($AF134=0,"",INDEX(MASTER!$AE$24:$BB$252,$AF134,M$260))</f>
        <v/>
      </c>
      <c r="U134" s="24" t="str" cm="1">
        <f t="array" ref="U134">IF($AF134=0,"",INDEX(MASTER!$AE$24:$BB$252,$AF134,N$260))</f>
        <v/>
      </c>
      <c r="V134" s="24" t="str" cm="1">
        <f t="array" ref="V134">IF($AF134=0,"",INDEX(MASTER!$AE$24:$BB$252,$AF134,O$260))</f>
        <v/>
      </c>
      <c r="W134" s="24" t="str" cm="1">
        <f t="array" ref="W134">IF($AF134=0,"",INDEX(MASTER!$AE$24:$BB$252,$AF134,P$260))</f>
        <v/>
      </c>
      <c r="X134" s="24" t="str" cm="1">
        <f t="array" ref="X134">IF($AF134=0,"",INDEX(MASTER!$AE$24:$BB$252,$AF134,Q$260))</f>
        <v/>
      </c>
      <c r="Y134" s="24" t="str" cm="1">
        <f t="array" ref="Y134">IF($AF134=0,"",INDEX(MASTER!$AE$24:$BB$252,$AF134,S$260))</f>
        <v/>
      </c>
      <c r="Z134" s="24" t="str" cm="1">
        <f t="array" ref="Z134">IF($AF134=0,"",INDEX(MASTER!$AE$24:$BB$252,$AF134,T$260))</f>
        <v/>
      </c>
      <c r="AA134" s="24" t="str" cm="1">
        <f t="array" ref="AA134">IF($AF134=0,"",INDEX(MASTER!$AE$24:$BB$252,$AF134,U$260))</f>
        <v/>
      </c>
    </row>
    <row r="135" spans="3:27" ht="12.75" customHeight="1" x14ac:dyDescent="0.2">
      <c r="C135" s="20" t="str" cm="1">
        <f t="array" ref="C135">IF($AF$135=0,"",INDEX(MASTER!$D$24:$AD$252,$AF$135,C$260))</f>
        <v/>
      </c>
      <c r="D135" s="20" t="str" cm="1">
        <f t="array" ref="D135">IF($AF$135=0,"",INDEX(MASTER!$D$24:$AD$252,$AF$135,D$260))</f>
        <v/>
      </c>
      <c r="E135" s="20" t="str" cm="1">
        <f t="array" ref="E135">IF($AF$135=0,"",INDEX(MASTER!$D$24:$AD$252,$AF$135,E$260))</f>
        <v/>
      </c>
      <c r="F135" s="126" t="str" cm="1">
        <f t="array" ref="F135">IF($AF$135=0,"",INDEX(MASTER!$D$24:$AD$252,$AF$135,F$260))</f>
        <v/>
      </c>
      <c r="G135" s="20" t="str" cm="1">
        <f t="array" ref="G135">IF($AF$135=0,"",INDEX(MASTER!$D$24:$AD$252,$AF$135,G$260))</f>
        <v/>
      </c>
      <c r="H135" s="126" t="str" cm="1">
        <f t="array" ref="H135">IF($AF$135=0,"",INDEX(MASTER!$D$24:$AD$252,$AF$135,H$260))</f>
        <v/>
      </c>
      <c r="I135" s="20" t="str" cm="1">
        <f t="array" ref="I135">IF($AF$135=0,"",INDEX(MASTER!$D$24:$AD$252,$AF$135,I$260))</f>
        <v/>
      </c>
      <c r="J135" s="189" t="str" cm="1">
        <f t="array" ref="J135">IF($AF135=0,"",INDEX(MASTER!$AE$24:$BB$252,$AF135,C$260))</f>
        <v/>
      </c>
      <c r="K135" s="24" t="str" cm="1">
        <f t="array" ref="K135">IF($AF135=0,"",INDEX(MASTER!$AE$24:$BB$252,$AF135,D$260))</f>
        <v/>
      </c>
      <c r="L135" s="24" t="str" cm="1">
        <f t="array" ref="L135">IF($AF135=0,"",INDEX(MASTER!$AE$24:$BB$252,$AF135,E$260))</f>
        <v/>
      </c>
      <c r="M135" s="24" t="str" cm="1">
        <f t="array" ref="M135">IF($AF135=0,"",INDEX(MASTER!$AE$24:$BB$252,$AF135,F$260))</f>
        <v/>
      </c>
      <c r="N135" s="24" t="str" cm="1">
        <f t="array" ref="N135">IF($AF135=0,"",INDEX(MASTER!$AE$24:$BB$252,$AF135,G$260))</f>
        <v/>
      </c>
      <c r="O135" s="64" t="str" cm="1">
        <f t="array" ref="O135">IF($AF135=0,"",INDEX(MASTER!$AE$24:$BB$252,$AF135,H$260))</f>
        <v/>
      </c>
      <c r="P135" s="24" t="str" cm="1">
        <f t="array" ref="P135">IF($AF135=0,"",INDEX(MASTER!$AE$24:$BB$252,$AF135,I$260))</f>
        <v/>
      </c>
      <c r="Q135" s="64" t="str" cm="1">
        <f t="array" ref="Q135">IF($AF135=0,"",INDEX(MASTER!$AE$24:$BB$252,$AF135,J$260))</f>
        <v/>
      </c>
      <c r="R135" s="64" t="str" cm="1">
        <f t="array" ref="R135">IF($AF135=0,"",INDEX(MASTER!$AE$24:$BB$252,$AF135,K$260))</f>
        <v/>
      </c>
      <c r="S135" s="24" t="str" cm="1">
        <f t="array" ref="S135">IF($AF135=0,"",INDEX(MASTER!$AE$24:$BB$252,$AF135,L$260))</f>
        <v/>
      </c>
      <c r="T135" s="24" t="str" cm="1">
        <f t="array" ref="T135">IF($AF135=0,"",INDEX(MASTER!$AE$24:$BB$252,$AF135,M$260))</f>
        <v/>
      </c>
      <c r="U135" s="24" t="str" cm="1">
        <f t="array" ref="U135">IF($AF135=0,"",INDEX(MASTER!$AE$24:$BB$252,$AF135,N$260))</f>
        <v/>
      </c>
      <c r="V135" s="24" t="str" cm="1">
        <f t="array" ref="V135">IF($AF135=0,"",INDEX(MASTER!$AE$24:$BB$252,$AF135,O$260))</f>
        <v/>
      </c>
      <c r="W135" s="24" t="str" cm="1">
        <f t="array" ref="W135">IF($AF135=0,"",INDEX(MASTER!$AE$24:$BB$252,$AF135,P$260))</f>
        <v/>
      </c>
      <c r="X135" s="24" t="str" cm="1">
        <f t="array" ref="X135">IF($AF135=0,"",INDEX(MASTER!$AE$24:$BB$252,$AF135,Q$260))</f>
        <v/>
      </c>
      <c r="Y135" s="24" t="str" cm="1">
        <f t="array" ref="Y135">IF($AF135=0,"",INDEX(MASTER!$AE$24:$BB$252,$AF135,S$260))</f>
        <v/>
      </c>
      <c r="Z135" s="24" t="str" cm="1">
        <f t="array" ref="Z135">IF($AF135=0,"",INDEX(MASTER!$AE$24:$BB$252,$AF135,T$260))</f>
        <v/>
      </c>
      <c r="AA135" s="24" t="str" cm="1">
        <f t="array" ref="AA135">IF($AF135=0,"",INDEX(MASTER!$AE$24:$BB$252,$AF135,U$260))</f>
        <v/>
      </c>
    </row>
    <row r="136" spans="3:27" ht="12.75" customHeight="1" x14ac:dyDescent="0.2">
      <c r="C136" s="20" t="str" cm="1">
        <f t="array" ref="C136">IF($AF$136=0,"",INDEX(MASTER!$D$24:$AD$252,$AF$136,C$260))</f>
        <v/>
      </c>
      <c r="D136" s="20" t="str" cm="1">
        <f t="array" ref="D136">IF($AF$136=0,"",INDEX(MASTER!$D$24:$AD$252,$AF$136,D$260))</f>
        <v/>
      </c>
      <c r="E136" s="20" t="str" cm="1">
        <f t="array" ref="E136">IF($AF$136=0,"",INDEX(MASTER!$D$24:$AD$252,$AF$136,E$260))</f>
        <v/>
      </c>
      <c r="F136" s="126" t="str" cm="1">
        <f t="array" ref="F136">IF($AF$136=0,"",INDEX(MASTER!$D$24:$AD$252,$AF$136,F$260))</f>
        <v/>
      </c>
      <c r="G136" s="20" t="str" cm="1">
        <f t="array" ref="G136">IF($AF$136=0,"",INDEX(MASTER!$D$24:$AD$252,$AF$136,G$260))</f>
        <v/>
      </c>
      <c r="H136" s="126" t="str" cm="1">
        <f t="array" ref="H136">IF($AF$136=0,"",INDEX(MASTER!$D$24:$AD$252,$AF$136,H$260))</f>
        <v/>
      </c>
      <c r="I136" s="20" t="str" cm="1">
        <f t="array" ref="I136">IF($AF$136=0,"",INDEX(MASTER!$D$24:$AD$252,$AF$136,I$260))</f>
        <v/>
      </c>
      <c r="J136" s="189" t="str" cm="1">
        <f t="array" ref="J136">IF($AF136=0,"",INDEX(MASTER!$AE$24:$BB$252,$AF136,C$260))</f>
        <v/>
      </c>
      <c r="K136" s="24" t="str" cm="1">
        <f t="array" ref="K136">IF($AF136=0,"",INDEX(MASTER!$AE$24:$BB$252,$AF136,D$260))</f>
        <v/>
      </c>
      <c r="L136" s="24" t="str" cm="1">
        <f t="array" ref="L136">IF($AF136=0,"",INDEX(MASTER!$AE$24:$BB$252,$AF136,E$260))</f>
        <v/>
      </c>
      <c r="M136" s="24" t="str" cm="1">
        <f t="array" ref="M136">IF($AF136=0,"",INDEX(MASTER!$AE$24:$BB$252,$AF136,F$260))</f>
        <v/>
      </c>
      <c r="N136" s="24" t="str" cm="1">
        <f t="array" ref="N136">IF($AF136=0,"",INDEX(MASTER!$AE$24:$BB$252,$AF136,G$260))</f>
        <v/>
      </c>
      <c r="O136" s="64" t="str" cm="1">
        <f t="array" ref="O136">IF($AF136=0,"",INDEX(MASTER!$AE$24:$BB$252,$AF136,H$260))</f>
        <v/>
      </c>
      <c r="P136" s="24" t="str" cm="1">
        <f t="array" ref="P136">IF($AF136=0,"",INDEX(MASTER!$AE$24:$BB$252,$AF136,I$260))</f>
        <v/>
      </c>
      <c r="Q136" s="64" t="str" cm="1">
        <f t="array" ref="Q136">IF($AF136=0,"",INDEX(MASTER!$AE$24:$BB$252,$AF136,J$260))</f>
        <v/>
      </c>
      <c r="R136" s="64" t="str" cm="1">
        <f t="array" ref="R136">IF($AF136=0,"",INDEX(MASTER!$AE$24:$BB$252,$AF136,K$260))</f>
        <v/>
      </c>
      <c r="S136" s="24" t="str" cm="1">
        <f t="array" ref="S136">IF($AF136=0,"",INDEX(MASTER!$AE$24:$BB$252,$AF136,L$260))</f>
        <v/>
      </c>
      <c r="T136" s="24" t="str" cm="1">
        <f t="array" ref="T136">IF($AF136=0,"",INDEX(MASTER!$AE$24:$BB$252,$AF136,M$260))</f>
        <v/>
      </c>
      <c r="U136" s="24" t="str" cm="1">
        <f t="array" ref="U136">IF($AF136=0,"",INDEX(MASTER!$AE$24:$BB$252,$AF136,N$260))</f>
        <v/>
      </c>
      <c r="V136" s="24" t="str" cm="1">
        <f t="array" ref="V136">IF($AF136=0,"",INDEX(MASTER!$AE$24:$BB$252,$AF136,O$260))</f>
        <v/>
      </c>
      <c r="W136" s="24" t="str" cm="1">
        <f t="array" ref="W136">IF($AF136=0,"",INDEX(MASTER!$AE$24:$BB$252,$AF136,P$260))</f>
        <v/>
      </c>
      <c r="X136" s="24" t="str" cm="1">
        <f t="array" ref="X136">IF($AF136=0,"",INDEX(MASTER!$AE$24:$BB$252,$AF136,Q$260))</f>
        <v/>
      </c>
      <c r="Y136" s="24" t="str" cm="1">
        <f t="array" ref="Y136">IF($AF136=0,"",INDEX(MASTER!$AE$24:$BB$252,$AF136,S$260))</f>
        <v/>
      </c>
      <c r="Z136" s="24" t="str" cm="1">
        <f t="array" ref="Z136">IF($AF136=0,"",INDEX(MASTER!$AE$24:$BB$252,$AF136,T$260))</f>
        <v/>
      </c>
      <c r="AA136" s="24" t="str" cm="1">
        <f t="array" ref="AA136">IF($AF136=0,"",INDEX(MASTER!$AE$24:$BB$252,$AF136,U$260))</f>
        <v/>
      </c>
    </row>
    <row r="137" spans="3:27" ht="12.75" customHeight="1" x14ac:dyDescent="0.2">
      <c r="C137" s="20" t="str" cm="1">
        <f t="array" ref="C137">IF($AF$137=0,"",INDEX(MASTER!$D$24:$AD$252,$AF$137,C$260))</f>
        <v/>
      </c>
      <c r="D137" s="20" t="str" cm="1">
        <f t="array" ref="D137">IF($AF$137=0,"",INDEX(MASTER!$D$24:$AD$252,$AF$137,D$260))</f>
        <v/>
      </c>
      <c r="E137" s="20" t="str" cm="1">
        <f t="array" ref="E137">IF($AF$137=0,"",INDEX(MASTER!$D$24:$AD$252,$AF$137,E$260))</f>
        <v/>
      </c>
      <c r="F137" s="126" t="str" cm="1">
        <f t="array" ref="F137">IF($AF$137=0,"",INDEX(MASTER!$D$24:$AD$252,$AF$137,F$260))</f>
        <v/>
      </c>
      <c r="G137" s="20" t="str" cm="1">
        <f t="array" ref="G137">IF($AF$137=0,"",INDEX(MASTER!$D$24:$AD$252,$AF$137,G$260))</f>
        <v/>
      </c>
      <c r="H137" s="126" t="str" cm="1">
        <f t="array" ref="H137">IF($AF$137=0,"",INDEX(MASTER!$D$24:$AD$252,$AF$137,H$260))</f>
        <v/>
      </c>
      <c r="I137" s="20" t="str" cm="1">
        <f t="array" ref="I137">IF($AF$137=0,"",INDEX(MASTER!$D$24:$AD$252,$AF$137,I$260))</f>
        <v/>
      </c>
      <c r="J137" s="189" t="str" cm="1">
        <f t="array" ref="J137">IF($AF137=0,"",INDEX(MASTER!$AE$24:$BB$252,$AF137,C$260))</f>
        <v/>
      </c>
      <c r="K137" s="24" t="str" cm="1">
        <f t="array" ref="K137">IF($AF137=0,"",INDEX(MASTER!$AE$24:$BB$252,$AF137,D$260))</f>
        <v/>
      </c>
      <c r="L137" s="24" t="str" cm="1">
        <f t="array" ref="L137">IF($AF137=0,"",INDEX(MASTER!$AE$24:$BB$252,$AF137,E$260))</f>
        <v/>
      </c>
      <c r="M137" s="24" t="str" cm="1">
        <f t="array" ref="M137">IF($AF137=0,"",INDEX(MASTER!$AE$24:$BB$252,$AF137,F$260))</f>
        <v/>
      </c>
      <c r="N137" s="24" t="str" cm="1">
        <f t="array" ref="N137">IF($AF137=0,"",INDEX(MASTER!$AE$24:$BB$252,$AF137,G$260))</f>
        <v/>
      </c>
      <c r="O137" s="24" t="str" cm="1">
        <f t="array" ref="O137">IF($AF137=0,"",INDEX(MASTER!$AE$24:$BB$252,$AF137,H$260))</f>
        <v/>
      </c>
      <c r="P137" s="24" t="str" cm="1">
        <f t="array" ref="P137">IF($AF137=0,"",INDEX(MASTER!$AE$24:$BB$252,$AF137,I$260))</f>
        <v/>
      </c>
      <c r="Q137" s="24" t="str" cm="1">
        <f t="array" ref="Q137">IF($AF137=0,"",INDEX(MASTER!$AE$24:$BB$252,$AF137,J$260))</f>
        <v/>
      </c>
      <c r="R137" s="24" t="str" cm="1">
        <f t="array" ref="R137">IF($AF137=0,"",INDEX(MASTER!$AE$24:$BB$252,$AF137,K$260))</f>
        <v/>
      </c>
      <c r="S137" s="24" t="str" cm="1">
        <f t="array" ref="S137">IF($AF137=0,"",INDEX(MASTER!$AE$24:$BB$252,$AF137,L$260))</f>
        <v/>
      </c>
      <c r="T137" s="24" t="str" cm="1">
        <f t="array" ref="T137">IF($AF137=0,"",INDEX(MASTER!$AE$24:$BB$252,$AF137,M$260))</f>
        <v/>
      </c>
      <c r="U137" s="24" t="str" cm="1">
        <f t="array" ref="U137">IF($AF137=0,"",INDEX(MASTER!$AE$24:$BB$252,$AF137,N$260))</f>
        <v/>
      </c>
      <c r="V137" s="24" t="str" cm="1">
        <f t="array" ref="V137">IF($AF137=0,"",INDEX(MASTER!$AE$24:$BB$252,$AF137,O$260))</f>
        <v/>
      </c>
      <c r="W137" s="24" t="str" cm="1">
        <f t="array" ref="W137">IF($AF137=0,"",INDEX(MASTER!$AE$24:$BB$252,$AF137,P$260))</f>
        <v/>
      </c>
      <c r="X137" s="24" t="str" cm="1">
        <f t="array" ref="X137">IF($AF137=0,"",INDEX(MASTER!$AE$24:$BB$252,$AF137,Q$260))</f>
        <v/>
      </c>
      <c r="Y137" s="24" t="str" cm="1">
        <f t="array" ref="Y137">IF($AF137=0,"",INDEX(MASTER!$AE$24:$BB$252,$AF137,S$260))</f>
        <v/>
      </c>
      <c r="Z137" s="24" t="str" cm="1">
        <f t="array" ref="Z137">IF($AF137=0,"",INDEX(MASTER!$AE$24:$BB$252,$AF137,T$260))</f>
        <v/>
      </c>
      <c r="AA137" s="24" t="str" cm="1">
        <f t="array" ref="AA137">IF($AF137=0,"",INDEX(MASTER!$AE$24:$BB$252,$AF137,U$260))</f>
        <v/>
      </c>
    </row>
    <row r="138" spans="3:27" ht="12.75" customHeight="1" x14ac:dyDescent="0.2">
      <c r="C138" s="20" t="str" cm="1">
        <f t="array" ref="C138">IF($AF$138=0,"",INDEX(MASTER!$D$24:$AD$252,$AF$138,C$260))</f>
        <v/>
      </c>
      <c r="D138" s="20" t="str" cm="1">
        <f t="array" ref="D138">IF($AF$138=0,"",INDEX(MASTER!$D$24:$AD$252,$AF$138,D$260))</f>
        <v/>
      </c>
      <c r="E138" s="20" t="str" cm="1">
        <f t="array" ref="E138">IF($AF$138=0,"",INDEX(MASTER!$D$24:$AD$252,$AF$138,E$260))</f>
        <v/>
      </c>
      <c r="F138" s="126" t="str" cm="1">
        <f t="array" ref="F138">IF($AF$138=0,"",INDEX(MASTER!$D$24:$AD$252,$AF$138,F$260))</f>
        <v/>
      </c>
      <c r="G138" s="20" t="str" cm="1">
        <f t="array" ref="G138">IF($AF$138=0,"",INDEX(MASTER!$D$24:$AD$252,$AF$138,G$260))</f>
        <v/>
      </c>
      <c r="H138" s="126" t="str" cm="1">
        <f t="array" ref="H138">IF($AF$138=0,"",INDEX(MASTER!$D$24:$AD$252,$AF$138,H$260))</f>
        <v/>
      </c>
      <c r="I138" s="20" t="str" cm="1">
        <f t="array" ref="I138">IF($AF$138=0,"",INDEX(MASTER!$D$24:$AD$252,$AF$138,I$260))</f>
        <v/>
      </c>
      <c r="J138" s="189" t="str" cm="1">
        <f t="array" ref="J138">IF($AF138=0,"",INDEX(MASTER!$AE$24:$BB$252,$AF138,C$260))</f>
        <v/>
      </c>
      <c r="K138" s="24" t="str" cm="1">
        <f t="array" ref="K138">IF($AF138=0,"",INDEX(MASTER!$AE$24:$BB$252,$AF138,D$260))</f>
        <v/>
      </c>
      <c r="L138" s="24" t="str" cm="1">
        <f t="array" ref="L138">IF($AF138=0,"",INDEX(MASTER!$AE$24:$BB$252,$AF138,E$260))</f>
        <v/>
      </c>
      <c r="M138" s="24" t="str" cm="1">
        <f t="array" ref="M138">IF($AF138=0,"",INDEX(MASTER!$AE$24:$BB$252,$AF138,F$260))</f>
        <v/>
      </c>
      <c r="N138" s="24" t="str" cm="1">
        <f t="array" ref="N138">IF($AF138=0,"",INDEX(MASTER!$AE$24:$BB$252,$AF138,G$260))</f>
        <v/>
      </c>
      <c r="O138" s="64" t="str" cm="1">
        <f t="array" ref="O138">IF($AF138=0,"",INDEX(MASTER!$AE$24:$BB$252,$AF138,H$260))</f>
        <v/>
      </c>
      <c r="P138" s="64" t="str" cm="1">
        <f t="array" ref="P138">IF($AF138=0,"",INDEX(MASTER!$AE$24:$BB$252,$AF138,I$260))</f>
        <v/>
      </c>
      <c r="Q138" s="24" t="str" cm="1">
        <f t="array" ref="Q138">IF($AF138=0,"",INDEX(MASTER!$AE$24:$BB$252,$AF138,J$260))</f>
        <v/>
      </c>
      <c r="R138" s="64" t="str" cm="1">
        <f t="array" ref="R138">IF($AF138=0,"",INDEX(MASTER!$AE$24:$BB$252,$AF138,K$260))</f>
        <v/>
      </c>
      <c r="S138" s="24" t="str" cm="1">
        <f t="array" ref="S138">IF($AF138=0,"",INDEX(MASTER!$AE$24:$BB$252,$AF138,L$260))</f>
        <v/>
      </c>
      <c r="T138" s="24" t="str" cm="1">
        <f t="array" ref="T138">IF($AF138=0,"",INDEX(MASTER!$AE$24:$BB$252,$AF138,M$260))</f>
        <v/>
      </c>
      <c r="U138" s="24" t="str" cm="1">
        <f t="array" ref="U138">IF($AF138=0,"",INDEX(MASTER!$AE$24:$BB$252,$AF138,N$260))</f>
        <v/>
      </c>
      <c r="V138" s="24" t="str" cm="1">
        <f t="array" ref="V138">IF($AF138=0,"",INDEX(MASTER!$AE$24:$BB$252,$AF138,O$260))</f>
        <v/>
      </c>
      <c r="W138" s="24" t="str" cm="1">
        <f t="array" ref="W138">IF($AF138=0,"",INDEX(MASTER!$AE$24:$BB$252,$AF138,P$260))</f>
        <v/>
      </c>
      <c r="X138" s="24" t="str" cm="1">
        <f t="array" ref="X138">IF($AF138=0,"",INDEX(MASTER!$AE$24:$BB$252,$AF138,Q$260))</f>
        <v/>
      </c>
      <c r="Y138" s="24" t="str" cm="1">
        <f t="array" ref="Y138">IF($AF138=0,"",INDEX(MASTER!$AE$24:$BB$252,$AF138,S$260))</f>
        <v/>
      </c>
      <c r="Z138" s="24" t="str" cm="1">
        <f t="array" ref="Z138">IF($AF138=0,"",INDEX(MASTER!$AE$24:$BB$252,$AF138,T$260))</f>
        <v/>
      </c>
      <c r="AA138" s="24" t="str" cm="1">
        <f t="array" ref="AA138">IF($AF138=0,"",INDEX(MASTER!$AE$24:$BB$252,$AF138,U$260))</f>
        <v/>
      </c>
    </row>
    <row r="139" spans="3:27" ht="12.75" customHeight="1" x14ac:dyDescent="0.2">
      <c r="C139" s="20" t="str" cm="1">
        <f t="array" ref="C139">IF($AF$139=0,"",INDEX(MASTER!$D$24:$AD$252,$AF$139,C$260))</f>
        <v/>
      </c>
      <c r="D139" s="20" t="str" cm="1">
        <f t="array" ref="D139">IF($AF$139=0,"",INDEX(MASTER!$D$24:$AD$252,$AF$139,D$260))</f>
        <v/>
      </c>
      <c r="E139" s="20" t="str" cm="1">
        <f t="array" ref="E139">IF($AF$139=0,"",INDEX(MASTER!$D$24:$AD$252,$AF$139,E$260))</f>
        <v/>
      </c>
      <c r="F139" s="126" t="str" cm="1">
        <f t="array" ref="F139">IF($AF$139=0,"",INDEX(MASTER!$D$24:$AD$252,$AF$139,F$260))</f>
        <v/>
      </c>
      <c r="G139" s="20" t="str" cm="1">
        <f t="array" ref="G139">IF($AF$139=0,"",INDEX(MASTER!$D$24:$AD$252,$AF$139,G$260))</f>
        <v/>
      </c>
      <c r="H139" s="126" t="str" cm="1">
        <f t="array" ref="H139">IF($AF$139=0,"",INDEX(MASTER!$D$24:$AD$252,$AF$139,H$260))</f>
        <v/>
      </c>
      <c r="I139" s="20" t="str" cm="1">
        <f t="array" ref="I139">IF($AF$139=0,"",INDEX(MASTER!$D$24:$AD$252,$AF$139,I$260))</f>
        <v/>
      </c>
      <c r="J139" s="189" t="str" cm="1">
        <f t="array" ref="J139">IF($AF139=0,"",INDEX(MASTER!$AE$24:$BB$252,$AF139,C$260))</f>
        <v/>
      </c>
      <c r="K139" s="24" t="str" cm="1">
        <f t="array" ref="K139">IF($AF139=0,"",INDEX(MASTER!$AE$24:$BB$252,$AF139,D$260))</f>
        <v/>
      </c>
      <c r="L139" s="24" t="str" cm="1">
        <f t="array" ref="L139">IF($AF139=0,"",INDEX(MASTER!$AE$24:$BB$252,$AF139,E$260))</f>
        <v/>
      </c>
      <c r="M139" s="24" t="str" cm="1">
        <f t="array" ref="M139">IF($AF139=0,"",INDEX(MASTER!$AE$24:$BB$252,$AF139,F$260))</f>
        <v/>
      </c>
      <c r="N139" s="24" t="str" cm="1">
        <f t="array" ref="N139">IF($AF139=0,"",INDEX(MASTER!$AE$24:$BB$252,$AF139,G$260))</f>
        <v/>
      </c>
      <c r="O139" s="64" t="str" cm="1">
        <f t="array" ref="O139">IF($AF139=0,"",INDEX(MASTER!$AE$24:$BB$252,$AF139,H$260))</f>
        <v/>
      </c>
      <c r="P139" s="64" t="str" cm="1">
        <f t="array" ref="P139">IF($AF139=0,"",INDEX(MASTER!$AE$24:$BB$252,$AF139,I$260))</f>
        <v/>
      </c>
      <c r="Q139" s="24" t="str" cm="1">
        <f t="array" ref="Q139">IF($AF139=0,"",INDEX(MASTER!$AE$24:$BB$252,$AF139,J$260))</f>
        <v/>
      </c>
      <c r="R139" s="64" t="str" cm="1">
        <f t="array" ref="R139">IF($AF139=0,"",INDEX(MASTER!$AE$24:$BB$252,$AF139,K$260))</f>
        <v/>
      </c>
      <c r="S139" s="24" t="str" cm="1">
        <f t="array" ref="S139">IF($AF139=0,"",INDEX(MASTER!$AE$24:$BB$252,$AF139,L$260))</f>
        <v/>
      </c>
      <c r="T139" s="24" t="str" cm="1">
        <f t="array" ref="T139">IF($AF139=0,"",INDEX(MASTER!$AE$24:$BB$252,$AF139,M$260))</f>
        <v/>
      </c>
      <c r="U139" s="24" t="str" cm="1">
        <f t="array" ref="U139">IF($AF139=0,"",INDEX(MASTER!$AE$24:$BB$252,$AF139,N$260))</f>
        <v/>
      </c>
      <c r="V139" s="24" t="str" cm="1">
        <f t="array" ref="V139">IF($AF139=0,"",INDEX(MASTER!$AE$24:$BB$252,$AF139,O$260))</f>
        <v/>
      </c>
      <c r="W139" s="24" t="str" cm="1">
        <f t="array" ref="W139">IF($AF139=0,"",INDEX(MASTER!$AE$24:$BB$252,$AF139,P$260))</f>
        <v/>
      </c>
      <c r="X139" s="24" t="str" cm="1">
        <f t="array" ref="X139">IF($AF139=0,"",INDEX(MASTER!$AE$24:$BB$252,$AF139,Q$260))</f>
        <v/>
      </c>
      <c r="Y139" s="24" t="str" cm="1">
        <f t="array" ref="Y139">IF($AF139=0,"",INDEX(MASTER!$AE$24:$BB$252,$AF139,S$260))</f>
        <v/>
      </c>
      <c r="Z139" s="24" t="str" cm="1">
        <f t="array" ref="Z139">IF($AF139=0,"",INDEX(MASTER!$AE$24:$BB$252,$AF139,T$260))</f>
        <v/>
      </c>
      <c r="AA139" s="24" t="str" cm="1">
        <f t="array" ref="AA139">IF($AF139=0,"",INDEX(MASTER!$AE$24:$BB$252,$AF139,U$260))</f>
        <v/>
      </c>
    </row>
    <row r="140" spans="3:27" ht="12.75" customHeight="1" x14ac:dyDescent="0.2">
      <c r="C140" s="20" t="str" cm="1">
        <f t="array" ref="C140">IF($AF$140=0,"",INDEX(MASTER!$D$24:$AD$252,$AF$140,C$260))</f>
        <v/>
      </c>
      <c r="D140" s="20" t="str" cm="1">
        <f t="array" ref="D140">IF($AF$140=0,"",INDEX(MASTER!$D$24:$AD$252,$AF$140,D$260))</f>
        <v/>
      </c>
      <c r="E140" s="20" t="str" cm="1">
        <f t="array" ref="E140">IF($AF$140=0,"",INDEX(MASTER!$D$24:$AD$252,$AF$140,E$260))</f>
        <v/>
      </c>
      <c r="F140" s="126" t="str" cm="1">
        <f t="array" ref="F140">IF($AF$140=0,"",INDEX(MASTER!$D$24:$AD$252,$AF$140,F$260))</f>
        <v/>
      </c>
      <c r="G140" s="20" t="str" cm="1">
        <f t="array" ref="G140">IF($AF$140=0,"",INDEX(MASTER!$D$24:$AD$252,$AF$140,G$260))</f>
        <v/>
      </c>
      <c r="H140" s="126" t="str" cm="1">
        <f t="array" ref="H140">IF($AF$140=0,"",INDEX(MASTER!$D$24:$AD$252,$AF$140,H$260))</f>
        <v/>
      </c>
      <c r="I140" s="20" t="str" cm="1">
        <f t="array" ref="I140">IF($AF$140=0,"",INDEX(MASTER!$D$24:$AD$252,$AF$140,I$260))</f>
        <v/>
      </c>
      <c r="J140" s="189" t="str" cm="1">
        <f t="array" ref="J140">IF($AF140=0,"",INDEX(MASTER!$AE$24:$BB$252,$AF140,C$260))</f>
        <v/>
      </c>
      <c r="K140" s="24" t="str" cm="1">
        <f t="array" ref="K140">IF($AF140=0,"",INDEX(MASTER!$AE$24:$BB$252,$AF140,D$260))</f>
        <v/>
      </c>
      <c r="L140" s="24" t="str" cm="1">
        <f t="array" ref="L140">IF($AF140=0,"",INDEX(MASTER!$AE$24:$BB$252,$AF140,E$260))</f>
        <v/>
      </c>
      <c r="M140" s="24" t="str" cm="1">
        <f t="array" ref="M140">IF($AF140=0,"",INDEX(MASTER!$AE$24:$BB$252,$AF140,F$260))</f>
        <v/>
      </c>
      <c r="N140" s="24" t="str" cm="1">
        <f t="array" ref="N140">IF($AF140=0,"",INDEX(MASTER!$AE$24:$BB$252,$AF140,G$260))</f>
        <v/>
      </c>
      <c r="O140" s="64" t="str" cm="1">
        <f t="array" ref="O140">IF($AF140=0,"",INDEX(MASTER!$AE$24:$BB$252,$AF140,H$260))</f>
        <v/>
      </c>
      <c r="P140" s="64" t="str" cm="1">
        <f t="array" ref="P140">IF($AF140=0,"",INDEX(MASTER!$AE$24:$BB$252,$AF140,I$260))</f>
        <v/>
      </c>
      <c r="Q140" s="24" t="str" cm="1">
        <f t="array" ref="Q140">IF($AF140=0,"",INDEX(MASTER!$AE$24:$BB$252,$AF140,J$260))</f>
        <v/>
      </c>
      <c r="R140" s="64" t="str" cm="1">
        <f t="array" ref="R140">IF($AF140=0,"",INDEX(MASTER!$AE$24:$BB$252,$AF140,K$260))</f>
        <v/>
      </c>
      <c r="S140" s="24" t="str" cm="1">
        <f t="array" ref="S140">IF($AF140=0,"",INDEX(MASTER!$AE$24:$BB$252,$AF140,L$260))</f>
        <v/>
      </c>
      <c r="T140" s="24" t="str" cm="1">
        <f t="array" ref="T140">IF($AF140=0,"",INDEX(MASTER!$AE$24:$BB$252,$AF140,M$260))</f>
        <v/>
      </c>
      <c r="U140" s="24" t="str" cm="1">
        <f t="array" ref="U140">IF($AF140=0,"",INDEX(MASTER!$AE$24:$BB$252,$AF140,N$260))</f>
        <v/>
      </c>
      <c r="V140" s="24" t="str" cm="1">
        <f t="array" ref="V140">IF($AF140=0,"",INDEX(MASTER!$AE$24:$BB$252,$AF140,O$260))</f>
        <v/>
      </c>
      <c r="W140" s="24" t="str" cm="1">
        <f t="array" ref="W140">IF($AF140=0,"",INDEX(MASTER!$AE$24:$BB$252,$AF140,P$260))</f>
        <v/>
      </c>
      <c r="X140" s="24" t="str" cm="1">
        <f t="array" ref="X140">IF($AF140=0,"",INDEX(MASTER!$AE$24:$BB$252,$AF140,Q$260))</f>
        <v/>
      </c>
      <c r="Y140" s="24" t="str" cm="1">
        <f t="array" ref="Y140">IF($AF140=0,"",INDEX(MASTER!$AE$24:$BB$252,$AF140,S$260))</f>
        <v/>
      </c>
      <c r="Z140" s="24" t="str" cm="1">
        <f t="array" ref="Z140">IF($AF140=0,"",INDEX(MASTER!$AE$24:$BB$252,$AF140,T$260))</f>
        <v/>
      </c>
      <c r="AA140" s="24" t="str" cm="1">
        <f t="array" ref="AA140">IF($AF140=0,"",INDEX(MASTER!$AE$24:$BB$252,$AF140,U$260))</f>
        <v/>
      </c>
    </row>
    <row r="141" spans="3:27" ht="12.75" customHeight="1" x14ac:dyDescent="0.2">
      <c r="C141" s="20" t="str" cm="1">
        <f t="array" ref="C141">IF($AF$141=0,"",INDEX(MASTER!$D$24:$AD$252,$AF$141,C$260))</f>
        <v/>
      </c>
      <c r="D141" s="20" t="str" cm="1">
        <f t="array" ref="D141">IF($AF$141=0,"",INDEX(MASTER!$D$24:$AD$252,$AF$141,D$260))</f>
        <v/>
      </c>
      <c r="E141" s="20" t="str" cm="1">
        <f t="array" ref="E141">IF($AF$141=0,"",INDEX(MASTER!$D$24:$AD$252,$AF$141,E$260))</f>
        <v/>
      </c>
      <c r="F141" s="126" t="str" cm="1">
        <f t="array" ref="F141">IF($AF$141=0,"",INDEX(MASTER!$D$24:$AD$252,$AF$141,F$260))</f>
        <v/>
      </c>
      <c r="G141" s="20" t="str" cm="1">
        <f t="array" ref="G141">IF($AF$141=0,"",INDEX(MASTER!$D$24:$AD$252,$AF$141,G$260))</f>
        <v/>
      </c>
      <c r="H141" s="126" t="str" cm="1">
        <f t="array" ref="H141">IF($AF$141=0,"",INDEX(MASTER!$D$24:$AD$252,$AF$141,H$260))</f>
        <v/>
      </c>
      <c r="I141" s="20" t="str" cm="1">
        <f t="array" ref="I141">IF($AF$141=0,"",INDEX(MASTER!$D$24:$AD$252,$AF$141,I$260))</f>
        <v/>
      </c>
      <c r="J141" s="189" t="str" cm="1">
        <f t="array" ref="J141">IF($AF141=0,"",INDEX(MASTER!$AE$24:$BB$252,$AF141,C$260))</f>
        <v/>
      </c>
      <c r="K141" s="24" t="str" cm="1">
        <f t="array" ref="K141">IF($AF141=0,"",INDEX(MASTER!$AE$24:$BB$252,$AF141,D$260))</f>
        <v/>
      </c>
      <c r="L141" s="24" t="str" cm="1">
        <f t="array" ref="L141">IF($AF141=0,"",INDEX(MASTER!$AE$24:$BB$252,$AF141,E$260))</f>
        <v/>
      </c>
      <c r="M141" s="24" t="str" cm="1">
        <f t="array" ref="M141">IF($AF141=0,"",INDEX(MASTER!$AE$24:$BB$252,$AF141,F$260))</f>
        <v/>
      </c>
      <c r="N141" s="24" t="str" cm="1">
        <f t="array" ref="N141">IF($AF141=0,"",INDEX(MASTER!$AE$24:$BB$252,$AF141,G$260))</f>
        <v/>
      </c>
      <c r="O141" s="64" t="str" cm="1">
        <f t="array" ref="O141">IF($AF141=0,"",INDEX(MASTER!$AE$24:$BB$252,$AF141,H$260))</f>
        <v/>
      </c>
      <c r="P141" s="64" t="str" cm="1">
        <f t="array" ref="P141">IF($AF141=0,"",INDEX(MASTER!$AE$24:$BB$252,$AF141,I$260))</f>
        <v/>
      </c>
      <c r="Q141" s="24" t="str" cm="1">
        <f t="array" ref="Q141">IF($AF141=0,"",INDEX(MASTER!$AE$24:$BB$252,$AF141,J$260))</f>
        <v/>
      </c>
      <c r="R141" s="64" t="str" cm="1">
        <f t="array" ref="R141">IF($AF141=0,"",INDEX(MASTER!$AE$24:$BB$252,$AF141,K$260))</f>
        <v/>
      </c>
      <c r="S141" s="24" t="str" cm="1">
        <f t="array" ref="S141">IF($AF141=0,"",INDEX(MASTER!$AE$24:$BB$252,$AF141,L$260))</f>
        <v/>
      </c>
      <c r="T141" s="24" t="str" cm="1">
        <f t="array" ref="T141">IF($AF141=0,"",INDEX(MASTER!$AE$24:$BB$252,$AF141,M$260))</f>
        <v/>
      </c>
      <c r="U141" s="24" t="str" cm="1">
        <f t="array" ref="U141">IF($AF141=0,"",INDEX(MASTER!$AE$24:$BB$252,$AF141,N$260))</f>
        <v/>
      </c>
      <c r="V141" s="24" t="str" cm="1">
        <f t="array" ref="V141">IF($AF141=0,"",INDEX(MASTER!$AE$24:$BB$252,$AF141,O$260))</f>
        <v/>
      </c>
      <c r="W141" s="24" t="str" cm="1">
        <f t="array" ref="W141">IF($AF141=0,"",INDEX(MASTER!$AE$24:$BB$252,$AF141,P$260))</f>
        <v/>
      </c>
      <c r="X141" s="24" t="str" cm="1">
        <f t="array" ref="X141">IF($AF141=0,"",INDEX(MASTER!$AE$24:$BB$252,$AF141,Q$260))</f>
        <v/>
      </c>
      <c r="Y141" s="24" t="str" cm="1">
        <f t="array" ref="Y141">IF($AF141=0,"",INDEX(MASTER!$AE$24:$BB$252,$AF141,S$260))</f>
        <v/>
      </c>
      <c r="Z141" s="24" t="str" cm="1">
        <f t="array" ref="Z141">IF($AF141=0,"",INDEX(MASTER!$AE$24:$BB$252,$AF141,T$260))</f>
        <v/>
      </c>
      <c r="AA141" s="24" t="str" cm="1">
        <f t="array" ref="AA141">IF($AF141=0,"",INDEX(MASTER!$AE$24:$BB$252,$AF141,U$260))</f>
        <v/>
      </c>
    </row>
    <row r="142" spans="3:27" ht="12.75" customHeight="1" x14ac:dyDescent="0.2">
      <c r="C142" s="20" t="str" cm="1">
        <f t="array" ref="C142">IF($AF$142=0,"",INDEX(MASTER!$D$24:$AD$252,$AF$142,C$260))</f>
        <v/>
      </c>
      <c r="D142" s="20" t="str" cm="1">
        <f t="array" ref="D142">IF($AF$142=0,"",INDEX(MASTER!$D$24:$AD$252,$AF$142,D$260))</f>
        <v/>
      </c>
      <c r="E142" s="20" t="str" cm="1">
        <f t="array" ref="E142">IF($AF$142=0,"",INDEX(MASTER!$D$24:$AD$252,$AF$142,E$260))</f>
        <v/>
      </c>
      <c r="F142" s="126" t="str" cm="1">
        <f t="array" ref="F142">IF($AF$142=0,"",INDEX(MASTER!$D$24:$AD$252,$AF$142,F$260))</f>
        <v/>
      </c>
      <c r="G142" s="20" t="str" cm="1">
        <f t="array" ref="G142">IF($AF$142=0,"",INDEX(MASTER!$D$24:$AD$252,$AF$142,G$260))</f>
        <v/>
      </c>
      <c r="H142" s="126" t="str" cm="1">
        <f t="array" ref="H142">IF($AF$142=0,"",INDEX(MASTER!$D$24:$AD$252,$AF$142,H$260))</f>
        <v/>
      </c>
      <c r="I142" s="20" t="str" cm="1">
        <f t="array" ref="I142">IF($AF$142=0,"",INDEX(MASTER!$D$24:$AD$252,$AF$142,I$260))</f>
        <v/>
      </c>
      <c r="J142" s="189" t="str" cm="1">
        <f t="array" ref="J142">IF($AF142=0,"",INDEX(MASTER!$AE$24:$BB$252,$AF142,C$260))</f>
        <v/>
      </c>
      <c r="K142" s="24" t="str" cm="1">
        <f t="array" ref="K142">IF($AF142=0,"",INDEX(MASTER!$AE$24:$BB$252,$AF142,D$260))</f>
        <v/>
      </c>
      <c r="L142" s="24" t="str" cm="1">
        <f t="array" ref="L142">IF($AF142=0,"",INDEX(MASTER!$AE$24:$BB$252,$AF142,E$260))</f>
        <v/>
      </c>
      <c r="M142" s="24" t="str" cm="1">
        <f t="array" ref="M142">IF($AF142=0,"",INDEX(MASTER!$AE$24:$BB$252,$AF142,F$260))</f>
        <v/>
      </c>
      <c r="N142" s="24" t="str" cm="1">
        <f t="array" ref="N142">IF($AF142=0,"",INDEX(MASTER!$AE$24:$BB$252,$AF142,G$260))</f>
        <v/>
      </c>
      <c r="O142" s="64" t="str" cm="1">
        <f t="array" ref="O142">IF($AF142=0,"",INDEX(MASTER!$AE$24:$BB$252,$AF142,H$260))</f>
        <v/>
      </c>
      <c r="P142" s="64" t="str" cm="1">
        <f t="array" ref="P142">IF($AF142=0,"",INDEX(MASTER!$AE$24:$BB$252,$AF142,I$260))</f>
        <v/>
      </c>
      <c r="Q142" s="24" t="str" cm="1">
        <f t="array" ref="Q142">IF($AF142=0,"",INDEX(MASTER!$AE$24:$BB$252,$AF142,J$260))</f>
        <v/>
      </c>
      <c r="R142" s="64" t="str" cm="1">
        <f t="array" ref="R142">IF($AF142=0,"",INDEX(MASTER!$AE$24:$BB$252,$AF142,K$260))</f>
        <v/>
      </c>
      <c r="S142" s="24" t="str" cm="1">
        <f t="array" ref="S142">IF($AF142=0,"",INDEX(MASTER!$AE$24:$BB$252,$AF142,L$260))</f>
        <v/>
      </c>
      <c r="T142" s="24" t="str" cm="1">
        <f t="array" ref="T142">IF($AF142=0,"",INDEX(MASTER!$AE$24:$BB$252,$AF142,M$260))</f>
        <v/>
      </c>
      <c r="U142" s="24" t="str" cm="1">
        <f t="array" ref="U142">IF($AF142=0,"",INDEX(MASTER!$AE$24:$BB$252,$AF142,N$260))</f>
        <v/>
      </c>
      <c r="V142" s="24" t="str" cm="1">
        <f t="array" ref="V142">IF($AF142=0,"",INDEX(MASTER!$AE$24:$BB$252,$AF142,O$260))</f>
        <v/>
      </c>
      <c r="W142" s="24" t="str" cm="1">
        <f t="array" ref="W142">IF($AF142=0,"",INDEX(MASTER!$AE$24:$BB$252,$AF142,P$260))</f>
        <v/>
      </c>
      <c r="X142" s="24" t="str" cm="1">
        <f t="array" ref="X142">IF($AF142=0,"",INDEX(MASTER!$AE$24:$BB$252,$AF142,Q$260))</f>
        <v/>
      </c>
      <c r="Y142" s="24" t="str" cm="1">
        <f t="array" ref="Y142">IF($AF142=0,"",INDEX(MASTER!$AE$24:$BB$252,$AF142,S$260))</f>
        <v/>
      </c>
      <c r="Z142" s="24" t="str" cm="1">
        <f t="array" ref="Z142">IF($AF142=0,"",INDEX(MASTER!$AE$24:$BB$252,$AF142,T$260))</f>
        <v/>
      </c>
      <c r="AA142" s="24" t="str" cm="1">
        <f t="array" ref="AA142">IF($AF142=0,"",INDEX(MASTER!$AE$24:$BB$252,$AF142,U$260))</f>
        <v/>
      </c>
    </row>
    <row r="143" spans="3:27" ht="12.75" customHeight="1" x14ac:dyDescent="0.2">
      <c r="C143" s="20" t="str" cm="1">
        <f t="array" ref="C143">IF($AF$143=0,"",INDEX(MASTER!$D$24:$AD$252,$AF$143,C$260))</f>
        <v/>
      </c>
      <c r="D143" s="20" t="str" cm="1">
        <f t="array" ref="D143">IF($AF$143=0,"",INDEX(MASTER!$D$24:$AD$252,$AF$143,D$260))</f>
        <v/>
      </c>
      <c r="E143" s="20" t="str" cm="1">
        <f t="array" ref="E143">IF($AF$143=0,"",INDEX(MASTER!$D$24:$AD$252,$AF$143,E$260))</f>
        <v/>
      </c>
      <c r="F143" s="126" t="str" cm="1">
        <f t="array" ref="F143">IF($AF$143=0,"",INDEX(MASTER!$D$24:$AD$252,$AF$143,F$260))</f>
        <v/>
      </c>
      <c r="G143" s="20" t="str" cm="1">
        <f t="array" ref="G143">IF($AF$143=0,"",INDEX(MASTER!$D$24:$AD$252,$AF$143,G$260))</f>
        <v/>
      </c>
      <c r="H143" s="126" t="str" cm="1">
        <f t="array" ref="H143">IF($AF$143=0,"",INDEX(MASTER!$D$24:$AD$252,$AF$143,H$260))</f>
        <v/>
      </c>
      <c r="I143" s="20" t="str" cm="1">
        <f t="array" ref="I143">IF($AF$143=0,"",INDEX(MASTER!$D$24:$AD$252,$AF$143,I$260))</f>
        <v/>
      </c>
      <c r="J143" s="189" t="str" cm="1">
        <f t="array" ref="J143">IF($AF143=0,"",INDEX(MASTER!$AE$24:$BB$252,$AF143,C$260))</f>
        <v/>
      </c>
      <c r="K143" s="24" t="str" cm="1">
        <f t="array" ref="K143">IF($AF143=0,"",INDEX(MASTER!$AE$24:$BB$252,$AF143,D$260))</f>
        <v/>
      </c>
      <c r="L143" s="24" t="str" cm="1">
        <f t="array" ref="L143">IF($AF143=0,"",INDEX(MASTER!$AE$24:$BB$252,$AF143,E$260))</f>
        <v/>
      </c>
      <c r="M143" s="24" t="str" cm="1">
        <f t="array" ref="M143">IF($AF143=0,"",INDEX(MASTER!$AE$24:$BB$252,$AF143,F$260))</f>
        <v/>
      </c>
      <c r="N143" s="24" t="str" cm="1">
        <f t="array" ref="N143">IF($AF143=0,"",INDEX(MASTER!$AE$24:$BB$252,$AF143,G$260))</f>
        <v/>
      </c>
      <c r="O143" s="64" t="str" cm="1">
        <f t="array" ref="O143">IF($AF143=0,"",INDEX(MASTER!$AE$24:$BB$252,$AF143,H$260))</f>
        <v/>
      </c>
      <c r="P143" s="64" t="str" cm="1">
        <f t="array" ref="P143">IF($AF143=0,"",INDEX(MASTER!$AE$24:$BB$252,$AF143,I$260))</f>
        <v/>
      </c>
      <c r="Q143" s="24" t="str" cm="1">
        <f t="array" ref="Q143">IF($AF143=0,"",INDEX(MASTER!$AE$24:$BB$252,$AF143,J$260))</f>
        <v/>
      </c>
      <c r="R143" s="64" t="str" cm="1">
        <f t="array" ref="R143">IF($AF143=0,"",INDEX(MASTER!$AE$24:$BB$252,$AF143,K$260))</f>
        <v/>
      </c>
      <c r="S143" s="24" t="str" cm="1">
        <f t="array" ref="S143">IF($AF143=0,"",INDEX(MASTER!$AE$24:$BB$252,$AF143,L$260))</f>
        <v/>
      </c>
      <c r="T143" s="24" t="str" cm="1">
        <f t="array" ref="T143">IF($AF143=0,"",INDEX(MASTER!$AE$24:$BB$252,$AF143,M$260))</f>
        <v/>
      </c>
      <c r="U143" s="24" t="str" cm="1">
        <f t="array" ref="U143">IF($AF143=0,"",INDEX(MASTER!$AE$24:$BB$252,$AF143,N$260))</f>
        <v/>
      </c>
      <c r="V143" s="24" t="str" cm="1">
        <f t="array" ref="V143">IF($AF143=0,"",INDEX(MASTER!$AE$24:$BB$252,$AF143,O$260))</f>
        <v/>
      </c>
      <c r="W143" s="24" t="str" cm="1">
        <f t="array" ref="W143">IF($AF143=0,"",INDEX(MASTER!$AE$24:$BB$252,$AF143,P$260))</f>
        <v/>
      </c>
      <c r="X143" s="24" t="str" cm="1">
        <f t="array" ref="X143">IF($AF143=0,"",INDEX(MASTER!$AE$24:$BB$252,$AF143,Q$260))</f>
        <v/>
      </c>
      <c r="Y143" s="24" t="str" cm="1">
        <f t="array" ref="Y143">IF($AF143=0,"",INDEX(MASTER!$AE$24:$BB$252,$AF143,S$260))</f>
        <v/>
      </c>
      <c r="Z143" s="24" t="str" cm="1">
        <f t="array" ref="Z143">IF($AF143=0,"",INDEX(MASTER!$AE$24:$BB$252,$AF143,T$260))</f>
        <v/>
      </c>
      <c r="AA143" s="24" t="str" cm="1">
        <f t="array" ref="AA143">IF($AF143=0,"",INDEX(MASTER!$AE$24:$BB$252,$AF143,U$260))</f>
        <v/>
      </c>
    </row>
    <row r="144" spans="3:27" ht="12.75" customHeight="1" x14ac:dyDescent="0.2">
      <c r="C144" s="20" t="str" cm="1">
        <f t="array" ref="C144">IF($AF$144=0,"",INDEX(MASTER!$D$24:$AD$252,$AF$144,C$260))</f>
        <v/>
      </c>
      <c r="D144" s="20" t="str" cm="1">
        <f t="array" ref="D144">IF($AF$144=0,"",INDEX(MASTER!$D$24:$AD$252,$AF$144,D$260))</f>
        <v/>
      </c>
      <c r="E144" s="20" t="str" cm="1">
        <f t="array" ref="E144">IF($AF$144=0,"",INDEX(MASTER!$D$24:$AD$252,$AF$144,E$260))</f>
        <v/>
      </c>
      <c r="F144" s="126" t="str" cm="1">
        <f t="array" ref="F144">IF($AF$144=0,"",INDEX(MASTER!$D$24:$AD$252,$AF$144,F$260))</f>
        <v/>
      </c>
      <c r="G144" s="20" t="str" cm="1">
        <f t="array" ref="G144">IF($AF$144=0,"",INDEX(MASTER!$D$24:$AD$252,$AF$144,G$260))</f>
        <v/>
      </c>
      <c r="H144" s="126" t="str" cm="1">
        <f t="array" ref="H144">IF($AF$144=0,"",INDEX(MASTER!$D$24:$AD$252,$AF$144,H$260))</f>
        <v/>
      </c>
      <c r="I144" s="20" t="str" cm="1">
        <f t="array" ref="I144">IF($AF$144=0,"",INDEX(MASTER!$D$24:$AD$252,$AF$144,I$260))</f>
        <v/>
      </c>
      <c r="J144" s="189" t="str" cm="1">
        <f t="array" ref="J144">IF($AF144=0,"",INDEX(MASTER!$AE$24:$BB$252,$AF144,C$260))</f>
        <v/>
      </c>
      <c r="K144" s="24" t="str" cm="1">
        <f t="array" ref="K144">IF($AF144=0,"",INDEX(MASTER!$AE$24:$BB$252,$AF144,D$260))</f>
        <v/>
      </c>
      <c r="L144" s="24" t="str" cm="1">
        <f t="array" ref="L144">IF($AF144=0,"",INDEX(MASTER!$AE$24:$BB$252,$AF144,E$260))</f>
        <v/>
      </c>
      <c r="M144" s="24" t="str" cm="1">
        <f t="array" ref="M144">IF($AF144=0,"",INDEX(MASTER!$AE$24:$BB$252,$AF144,F$260))</f>
        <v/>
      </c>
      <c r="N144" s="24" t="str" cm="1">
        <f t="array" ref="N144">IF($AF144=0,"",INDEX(MASTER!$AE$24:$BB$252,$AF144,G$260))</f>
        <v/>
      </c>
      <c r="O144" s="64" t="str" cm="1">
        <f t="array" ref="O144">IF($AF144=0,"",INDEX(MASTER!$AE$24:$BB$252,$AF144,H$260))</f>
        <v/>
      </c>
      <c r="P144" s="64" t="str" cm="1">
        <f t="array" ref="P144">IF($AF144=0,"",INDEX(MASTER!$AE$24:$BB$252,$AF144,I$260))</f>
        <v/>
      </c>
      <c r="Q144" s="24" t="str" cm="1">
        <f t="array" ref="Q144">IF($AF144=0,"",INDEX(MASTER!$AE$24:$BB$252,$AF144,J$260))</f>
        <v/>
      </c>
      <c r="R144" s="64" t="str" cm="1">
        <f t="array" ref="R144">IF($AF144=0,"",INDEX(MASTER!$AE$24:$BB$252,$AF144,K$260))</f>
        <v/>
      </c>
      <c r="S144" s="24" t="str" cm="1">
        <f t="array" ref="S144">IF($AF144=0,"",INDEX(MASTER!$AE$24:$BB$252,$AF144,L$260))</f>
        <v/>
      </c>
      <c r="T144" s="24" t="str" cm="1">
        <f t="array" ref="T144">IF($AF144=0,"",INDEX(MASTER!$AE$24:$BB$252,$AF144,M$260))</f>
        <v/>
      </c>
      <c r="U144" s="24" t="str" cm="1">
        <f t="array" ref="U144">IF($AF144=0,"",INDEX(MASTER!$AE$24:$BB$252,$AF144,N$260))</f>
        <v/>
      </c>
      <c r="V144" s="24" t="str" cm="1">
        <f t="array" ref="V144">IF($AF144=0,"",INDEX(MASTER!$AE$24:$BB$252,$AF144,O$260))</f>
        <v/>
      </c>
      <c r="W144" s="24" t="str" cm="1">
        <f t="array" ref="W144">IF($AF144=0,"",INDEX(MASTER!$AE$24:$BB$252,$AF144,P$260))</f>
        <v/>
      </c>
      <c r="X144" s="24" t="str" cm="1">
        <f t="array" ref="X144">IF($AF144=0,"",INDEX(MASTER!$AE$24:$BB$252,$AF144,Q$260))</f>
        <v/>
      </c>
      <c r="Y144" s="24" t="str" cm="1">
        <f t="array" ref="Y144">IF($AF144=0,"",INDEX(MASTER!$AE$24:$BB$252,$AF144,S$260))</f>
        <v/>
      </c>
      <c r="Z144" s="24" t="str" cm="1">
        <f t="array" ref="Z144">IF($AF144=0,"",INDEX(MASTER!$AE$24:$BB$252,$AF144,T$260))</f>
        <v/>
      </c>
      <c r="AA144" s="24" t="str" cm="1">
        <f t="array" ref="AA144">IF($AF144=0,"",INDEX(MASTER!$AE$24:$BB$252,$AF144,U$260))</f>
        <v/>
      </c>
    </row>
    <row r="145" spans="3:27" ht="12.75" customHeight="1" x14ac:dyDescent="0.2">
      <c r="C145" s="20" t="str" cm="1">
        <f t="array" ref="C145">IF($AF$145=0,"",INDEX(MASTER!$D$24:$AD$252,$AF$145,C$260))</f>
        <v/>
      </c>
      <c r="D145" s="20" t="str" cm="1">
        <f t="array" ref="D145">IF($AF$145=0,"",INDEX(MASTER!$D$24:$AD$252,$AF$145,D$260))</f>
        <v/>
      </c>
      <c r="E145" s="20" t="str" cm="1">
        <f t="array" ref="E145">IF($AF$145=0,"",INDEX(MASTER!$D$24:$AD$252,$AF$145,E$260))</f>
        <v/>
      </c>
      <c r="F145" s="126" t="str" cm="1">
        <f t="array" ref="F145">IF($AF$145=0,"",INDEX(MASTER!$D$24:$AD$252,$AF$145,F$260))</f>
        <v/>
      </c>
      <c r="G145" s="20" t="str" cm="1">
        <f t="array" ref="G145">IF($AF$145=0,"",INDEX(MASTER!$D$24:$AD$252,$AF$145,G$260))</f>
        <v/>
      </c>
      <c r="H145" s="126" t="str" cm="1">
        <f t="array" ref="H145">IF($AF$145=0,"",INDEX(MASTER!$D$24:$AD$252,$AF$145,H$260))</f>
        <v/>
      </c>
      <c r="I145" s="20" t="str" cm="1">
        <f t="array" ref="I145">IF($AF$145=0,"",INDEX(MASTER!$D$24:$AD$252,$AF$145,I$260))</f>
        <v/>
      </c>
      <c r="J145" s="189" t="str" cm="1">
        <f t="array" ref="J145">IF($AF145=0,"",INDEX(MASTER!$AE$24:$BB$252,$AF145,C$260))</f>
        <v/>
      </c>
      <c r="K145" s="24" t="str" cm="1">
        <f t="array" ref="K145">IF($AF145=0,"",INDEX(MASTER!$AE$24:$BB$252,$AF145,D$260))</f>
        <v/>
      </c>
      <c r="L145" s="24" t="str" cm="1">
        <f t="array" ref="L145">IF($AF145=0,"",INDEX(MASTER!$AE$24:$BB$252,$AF145,E$260))</f>
        <v/>
      </c>
      <c r="M145" s="24" t="str" cm="1">
        <f t="array" ref="M145">IF($AF145=0,"",INDEX(MASTER!$AE$24:$BB$252,$AF145,F$260))</f>
        <v/>
      </c>
      <c r="N145" s="24" t="str" cm="1">
        <f t="array" ref="N145">IF($AF145=0,"",INDEX(MASTER!$AE$24:$BB$252,$AF145,G$260))</f>
        <v/>
      </c>
      <c r="O145" s="64" t="str" cm="1">
        <f t="array" ref="O145">IF($AF145=0,"",INDEX(MASTER!$AE$24:$BB$252,$AF145,H$260))</f>
        <v/>
      </c>
      <c r="P145" s="64" t="str" cm="1">
        <f t="array" ref="P145">IF($AF145=0,"",INDEX(MASTER!$AE$24:$BB$252,$AF145,I$260))</f>
        <v/>
      </c>
      <c r="Q145" s="24" t="str" cm="1">
        <f t="array" ref="Q145">IF($AF145=0,"",INDEX(MASTER!$AE$24:$BB$252,$AF145,J$260))</f>
        <v/>
      </c>
      <c r="R145" s="64" t="str" cm="1">
        <f t="array" ref="R145">IF($AF145=0,"",INDEX(MASTER!$AE$24:$BB$252,$AF145,K$260))</f>
        <v/>
      </c>
      <c r="S145" s="24" t="str" cm="1">
        <f t="array" ref="S145">IF($AF145=0,"",INDEX(MASTER!$AE$24:$BB$252,$AF145,L$260))</f>
        <v/>
      </c>
      <c r="T145" s="24" t="str" cm="1">
        <f t="array" ref="T145">IF($AF145=0,"",INDEX(MASTER!$AE$24:$BB$252,$AF145,M$260))</f>
        <v/>
      </c>
      <c r="U145" s="24" t="str" cm="1">
        <f t="array" ref="U145">IF($AF145=0,"",INDEX(MASTER!$AE$24:$BB$252,$AF145,N$260))</f>
        <v/>
      </c>
      <c r="V145" s="24" t="str" cm="1">
        <f t="array" ref="V145">IF($AF145=0,"",INDEX(MASTER!$AE$24:$BB$252,$AF145,O$260))</f>
        <v/>
      </c>
      <c r="W145" s="24" t="str" cm="1">
        <f t="array" ref="W145">IF($AF145=0,"",INDEX(MASTER!$AE$24:$BB$252,$AF145,P$260))</f>
        <v/>
      </c>
      <c r="X145" s="24" t="str" cm="1">
        <f t="array" ref="X145">IF($AF145=0,"",INDEX(MASTER!$AE$24:$BB$252,$AF145,Q$260))</f>
        <v/>
      </c>
      <c r="Y145" s="24" t="str" cm="1">
        <f t="array" ref="Y145">IF($AF145=0,"",INDEX(MASTER!$AE$24:$BB$252,$AF145,S$260))</f>
        <v/>
      </c>
      <c r="Z145" s="24" t="str" cm="1">
        <f t="array" ref="Z145">IF($AF145=0,"",INDEX(MASTER!$AE$24:$BB$252,$AF145,T$260))</f>
        <v/>
      </c>
      <c r="AA145" s="24" t="str" cm="1">
        <f t="array" ref="AA145">IF($AF145=0,"",INDEX(MASTER!$AE$24:$BB$252,$AF145,U$260))</f>
        <v/>
      </c>
    </row>
    <row r="146" spans="3:27" ht="12.75" customHeight="1" x14ac:dyDescent="0.2">
      <c r="C146" s="20" t="str" cm="1">
        <f t="array" ref="C146">IF($AF$146=0,"",INDEX(MASTER!$D$24:$AD$252,$AF$146,C$260))</f>
        <v/>
      </c>
      <c r="D146" s="20" t="str" cm="1">
        <f t="array" ref="D146">IF($AF$146=0,"",INDEX(MASTER!$D$24:$AD$252,$AF$146,D$260))</f>
        <v/>
      </c>
      <c r="E146" s="20" t="str" cm="1">
        <f t="array" ref="E146">IF($AF$146=0,"",INDEX(MASTER!$D$24:$AD$252,$AF$146,E$260))</f>
        <v/>
      </c>
      <c r="F146" s="126" t="str" cm="1">
        <f t="array" ref="F146">IF($AF$146=0,"",INDEX(MASTER!$D$24:$AD$252,$AF$146,F$260))</f>
        <v/>
      </c>
      <c r="G146" s="20" t="str" cm="1">
        <f t="array" ref="G146">IF($AF$146=0,"",INDEX(MASTER!$D$24:$AD$252,$AF$146,G$260))</f>
        <v/>
      </c>
      <c r="H146" s="126" t="str" cm="1">
        <f t="array" ref="H146">IF($AF$146=0,"",INDEX(MASTER!$D$24:$AD$252,$AF$146,H$260))</f>
        <v/>
      </c>
      <c r="I146" s="20" t="str" cm="1">
        <f t="array" ref="I146">IF($AF$146=0,"",INDEX(MASTER!$D$24:$AD$252,$AF$146,I$260))</f>
        <v/>
      </c>
      <c r="J146" s="189" t="str" cm="1">
        <f t="array" ref="J146">IF($AF146=0,"",INDEX(MASTER!$AE$24:$BB$252,$AF146,C$260))</f>
        <v/>
      </c>
      <c r="K146" s="24" t="str" cm="1">
        <f t="array" ref="K146">IF($AF146=0,"",INDEX(MASTER!$AE$24:$BB$252,$AF146,D$260))</f>
        <v/>
      </c>
      <c r="L146" s="24" t="str" cm="1">
        <f t="array" ref="L146">IF($AF146=0,"",INDEX(MASTER!$AE$24:$BB$252,$AF146,E$260))</f>
        <v/>
      </c>
      <c r="M146" s="24" t="str" cm="1">
        <f t="array" ref="M146">IF($AF146=0,"",INDEX(MASTER!$AE$24:$BB$252,$AF146,F$260))</f>
        <v/>
      </c>
      <c r="N146" s="24" t="str" cm="1">
        <f t="array" ref="N146">IF($AF146=0,"",INDEX(MASTER!$AE$24:$BB$252,$AF146,G$260))</f>
        <v/>
      </c>
      <c r="O146" s="64" t="str" cm="1">
        <f t="array" ref="O146">IF($AF146=0,"",INDEX(MASTER!$AE$24:$BB$252,$AF146,H$260))</f>
        <v/>
      </c>
      <c r="P146" s="64" t="str" cm="1">
        <f t="array" ref="P146">IF($AF146=0,"",INDEX(MASTER!$AE$24:$BB$252,$AF146,I$260))</f>
        <v/>
      </c>
      <c r="Q146" s="24" t="str" cm="1">
        <f t="array" ref="Q146">IF($AF146=0,"",INDEX(MASTER!$AE$24:$BB$252,$AF146,J$260))</f>
        <v/>
      </c>
      <c r="R146" s="64" t="str" cm="1">
        <f t="array" ref="R146">IF($AF146=0,"",INDEX(MASTER!$AE$24:$BB$252,$AF146,K$260))</f>
        <v/>
      </c>
      <c r="S146" s="24" t="str" cm="1">
        <f t="array" ref="S146">IF($AF146=0,"",INDEX(MASTER!$AE$24:$BB$252,$AF146,L$260))</f>
        <v/>
      </c>
      <c r="T146" s="24" t="str" cm="1">
        <f t="array" ref="T146">IF($AF146=0,"",INDEX(MASTER!$AE$24:$BB$252,$AF146,M$260))</f>
        <v/>
      </c>
      <c r="U146" s="24" t="str" cm="1">
        <f t="array" ref="U146">IF($AF146=0,"",INDEX(MASTER!$AE$24:$BB$252,$AF146,N$260))</f>
        <v/>
      </c>
      <c r="V146" s="24" t="str" cm="1">
        <f t="array" ref="V146">IF($AF146=0,"",INDEX(MASTER!$AE$24:$BB$252,$AF146,O$260))</f>
        <v/>
      </c>
      <c r="W146" s="24" t="str" cm="1">
        <f t="array" ref="W146">IF($AF146=0,"",INDEX(MASTER!$AE$24:$BB$252,$AF146,P$260))</f>
        <v/>
      </c>
      <c r="X146" s="24" t="str" cm="1">
        <f t="array" ref="X146">IF($AF146=0,"",INDEX(MASTER!$AE$24:$BB$252,$AF146,Q$260))</f>
        <v/>
      </c>
      <c r="Y146" s="24" t="str" cm="1">
        <f t="array" ref="Y146">IF($AF146=0,"",INDEX(MASTER!$AE$24:$BB$252,$AF146,S$260))</f>
        <v/>
      </c>
      <c r="Z146" s="24" t="str" cm="1">
        <f t="array" ref="Z146">IF($AF146=0,"",INDEX(MASTER!$AE$24:$BB$252,$AF146,T$260))</f>
        <v/>
      </c>
      <c r="AA146" s="24" t="str" cm="1">
        <f t="array" ref="AA146">IF($AF146=0,"",INDEX(MASTER!$AE$24:$BB$252,$AF146,U$260))</f>
        <v/>
      </c>
    </row>
    <row r="147" spans="3:27" ht="12.75" customHeight="1" x14ac:dyDescent="0.2">
      <c r="C147" s="20" t="str" cm="1">
        <f t="array" ref="C147">IF($AF$147=0,"",INDEX(MASTER!$D$24:$AD$252,$AF$147,C$260))</f>
        <v/>
      </c>
      <c r="D147" s="20" t="str" cm="1">
        <f t="array" ref="D147">IF($AF$147=0,"",INDEX(MASTER!$D$24:$AD$252,$AF$147,D$260))</f>
        <v/>
      </c>
      <c r="E147" s="20" t="str" cm="1">
        <f t="array" ref="E147">IF($AF$147=0,"",INDEX(MASTER!$D$24:$AD$252,$AF$147,E$260))</f>
        <v/>
      </c>
      <c r="F147" s="126" t="str" cm="1">
        <f t="array" ref="F147">IF($AF$147=0,"",INDEX(MASTER!$D$24:$AD$252,$AF$147,F$260))</f>
        <v/>
      </c>
      <c r="G147" s="20" t="str" cm="1">
        <f t="array" ref="G147">IF($AF$147=0,"",INDEX(MASTER!$D$24:$AD$252,$AF$147,G$260))</f>
        <v/>
      </c>
      <c r="H147" s="126" t="str" cm="1">
        <f t="array" ref="H147">IF($AF$147=0,"",INDEX(MASTER!$D$24:$AD$252,$AF$147,H$260))</f>
        <v/>
      </c>
      <c r="I147" s="20" t="str" cm="1">
        <f t="array" ref="I147">IF($AF$147=0,"",INDEX(MASTER!$D$24:$AD$252,$AF$147,I$260))</f>
        <v/>
      </c>
      <c r="J147" s="189" t="str" cm="1">
        <f t="array" ref="J147">IF($AF147=0,"",INDEX(MASTER!$AE$24:$BB$252,$AF147,C$260))</f>
        <v/>
      </c>
      <c r="K147" s="24" t="str" cm="1">
        <f t="array" ref="K147">IF($AF147=0,"",INDEX(MASTER!$AE$24:$BB$252,$AF147,D$260))</f>
        <v/>
      </c>
      <c r="L147" s="24" t="str" cm="1">
        <f t="array" ref="L147">IF($AF147=0,"",INDEX(MASTER!$AE$24:$BB$252,$AF147,E$260))</f>
        <v/>
      </c>
      <c r="M147" s="24" t="str" cm="1">
        <f t="array" ref="M147">IF($AF147=0,"",INDEX(MASTER!$AE$24:$BB$252,$AF147,F$260))</f>
        <v/>
      </c>
      <c r="N147" s="24" t="str" cm="1">
        <f t="array" ref="N147">IF($AF147=0,"",INDEX(MASTER!$AE$24:$BB$252,$AF147,G$260))</f>
        <v/>
      </c>
      <c r="O147" s="64" t="str" cm="1">
        <f t="array" ref="O147">IF($AF147=0,"",INDEX(MASTER!$AE$24:$BB$252,$AF147,H$260))</f>
        <v/>
      </c>
      <c r="P147" s="64" t="str" cm="1">
        <f t="array" ref="P147">IF($AF147=0,"",INDEX(MASTER!$AE$24:$BB$252,$AF147,I$260))</f>
        <v/>
      </c>
      <c r="Q147" s="24" t="str" cm="1">
        <f t="array" ref="Q147">IF($AF147=0,"",INDEX(MASTER!$AE$24:$BB$252,$AF147,J$260))</f>
        <v/>
      </c>
      <c r="R147" s="64" t="str" cm="1">
        <f t="array" ref="R147">IF($AF147=0,"",INDEX(MASTER!$AE$24:$BB$252,$AF147,K$260))</f>
        <v/>
      </c>
      <c r="S147" s="24" t="str" cm="1">
        <f t="array" ref="S147">IF($AF147=0,"",INDEX(MASTER!$AE$24:$BB$252,$AF147,L$260))</f>
        <v/>
      </c>
      <c r="T147" s="24" t="str" cm="1">
        <f t="array" ref="T147">IF($AF147=0,"",INDEX(MASTER!$AE$24:$BB$252,$AF147,M$260))</f>
        <v/>
      </c>
      <c r="U147" s="24" t="str" cm="1">
        <f t="array" ref="U147">IF($AF147=0,"",INDEX(MASTER!$AE$24:$BB$252,$AF147,N$260))</f>
        <v/>
      </c>
      <c r="V147" s="24" t="str" cm="1">
        <f t="array" ref="V147">IF($AF147=0,"",INDEX(MASTER!$AE$24:$BB$252,$AF147,O$260))</f>
        <v/>
      </c>
      <c r="W147" s="24" t="str" cm="1">
        <f t="array" ref="W147">IF($AF147=0,"",INDEX(MASTER!$AE$24:$BB$252,$AF147,P$260))</f>
        <v/>
      </c>
      <c r="X147" s="24" t="str" cm="1">
        <f t="array" ref="X147">IF($AF147=0,"",INDEX(MASTER!$AE$24:$BB$252,$AF147,Q$260))</f>
        <v/>
      </c>
      <c r="Y147" s="24" t="str" cm="1">
        <f t="array" ref="Y147">IF($AF147=0,"",INDEX(MASTER!$AE$24:$BB$252,$AF147,S$260))</f>
        <v/>
      </c>
      <c r="Z147" s="24" t="str" cm="1">
        <f t="array" ref="Z147">IF($AF147=0,"",INDEX(MASTER!$AE$24:$BB$252,$AF147,T$260))</f>
        <v/>
      </c>
      <c r="AA147" s="24" t="str" cm="1">
        <f t="array" ref="AA147">IF($AF147=0,"",INDEX(MASTER!$AE$24:$BB$252,$AF147,U$260))</f>
        <v/>
      </c>
    </row>
    <row r="148" spans="3:27" ht="12.75" customHeight="1" x14ac:dyDescent="0.2">
      <c r="C148" s="20" t="str" cm="1">
        <f t="array" ref="C148">IF($AF$148=0,"",INDEX(MASTER!$D$24:$AD$252,$AF$148,C$260))</f>
        <v/>
      </c>
      <c r="D148" s="20" t="str" cm="1">
        <f t="array" ref="D148">IF($AF$148=0,"",INDEX(MASTER!$D$24:$AD$252,$AF$148,D$260))</f>
        <v/>
      </c>
      <c r="E148" s="20" t="str" cm="1">
        <f t="array" ref="E148">IF($AF$148=0,"",INDEX(MASTER!$D$24:$AD$252,$AF$148,E$260))</f>
        <v/>
      </c>
      <c r="F148" s="126" t="str" cm="1">
        <f t="array" ref="F148">IF($AF$148=0,"",INDEX(MASTER!$D$24:$AD$252,$AF$148,F$260))</f>
        <v/>
      </c>
      <c r="G148" s="20" t="str" cm="1">
        <f t="array" ref="G148">IF($AF$148=0,"",INDEX(MASTER!$D$24:$AD$252,$AF$148,G$260))</f>
        <v/>
      </c>
      <c r="H148" s="126" t="str" cm="1">
        <f t="array" ref="H148">IF($AF$148=0,"",INDEX(MASTER!$D$24:$AD$252,$AF$148,H$260))</f>
        <v/>
      </c>
      <c r="I148" s="20" t="str" cm="1">
        <f t="array" ref="I148">IF($AF$148=0,"",INDEX(MASTER!$D$24:$AD$252,$AF$148,I$260))</f>
        <v/>
      </c>
      <c r="J148" s="189" t="str" cm="1">
        <f t="array" ref="J148">IF($AF148=0,"",INDEX(MASTER!$AE$24:$BB$252,$AF148,C$260))</f>
        <v/>
      </c>
      <c r="K148" s="24" t="str" cm="1">
        <f t="array" ref="K148">IF($AF148=0,"",INDEX(MASTER!$AE$24:$BB$252,$AF148,D$260))</f>
        <v/>
      </c>
      <c r="L148" s="24" t="str" cm="1">
        <f t="array" ref="L148">IF($AF148=0,"",INDEX(MASTER!$AE$24:$BB$252,$AF148,E$260))</f>
        <v/>
      </c>
      <c r="M148" s="24" t="str" cm="1">
        <f t="array" ref="M148">IF($AF148=0,"",INDEX(MASTER!$AE$24:$BB$252,$AF148,F$260))</f>
        <v/>
      </c>
      <c r="N148" s="24" t="str" cm="1">
        <f t="array" ref="N148">IF($AF148=0,"",INDEX(MASTER!$AE$24:$BB$252,$AF148,G$260))</f>
        <v/>
      </c>
      <c r="O148" s="64" t="str" cm="1">
        <f t="array" ref="O148">IF($AF148=0,"",INDEX(MASTER!$AE$24:$BB$252,$AF148,H$260))</f>
        <v/>
      </c>
      <c r="P148" s="64" t="str" cm="1">
        <f t="array" ref="P148">IF($AF148=0,"",INDEX(MASTER!$AE$24:$BB$252,$AF148,I$260))</f>
        <v/>
      </c>
      <c r="Q148" s="24" t="str" cm="1">
        <f t="array" ref="Q148">IF($AF148=0,"",INDEX(MASTER!$AE$24:$BB$252,$AF148,J$260))</f>
        <v/>
      </c>
      <c r="R148" s="64" t="str" cm="1">
        <f t="array" ref="R148">IF($AF148=0,"",INDEX(MASTER!$AE$24:$BB$252,$AF148,K$260))</f>
        <v/>
      </c>
      <c r="S148" s="24" t="str" cm="1">
        <f t="array" ref="S148">IF($AF148=0,"",INDEX(MASTER!$AE$24:$BB$252,$AF148,L$260))</f>
        <v/>
      </c>
      <c r="T148" s="24" t="str" cm="1">
        <f t="array" ref="T148">IF($AF148=0,"",INDEX(MASTER!$AE$24:$BB$252,$AF148,M$260))</f>
        <v/>
      </c>
      <c r="U148" s="24" t="str" cm="1">
        <f t="array" ref="U148">IF($AF148=0,"",INDEX(MASTER!$AE$24:$BB$252,$AF148,N$260))</f>
        <v/>
      </c>
      <c r="V148" s="24" t="str" cm="1">
        <f t="array" ref="V148">IF($AF148=0,"",INDEX(MASTER!$AE$24:$BB$252,$AF148,O$260))</f>
        <v/>
      </c>
      <c r="W148" s="24" t="str" cm="1">
        <f t="array" ref="W148">IF($AF148=0,"",INDEX(MASTER!$AE$24:$BB$252,$AF148,P$260))</f>
        <v/>
      </c>
      <c r="X148" s="24" t="str" cm="1">
        <f t="array" ref="X148">IF($AF148=0,"",INDEX(MASTER!$AE$24:$BB$252,$AF148,Q$260))</f>
        <v/>
      </c>
      <c r="Y148" s="24" t="str" cm="1">
        <f t="array" ref="Y148">IF($AF148=0,"",INDEX(MASTER!$AE$24:$BB$252,$AF148,S$260))</f>
        <v/>
      </c>
      <c r="Z148" s="24" t="str" cm="1">
        <f t="array" ref="Z148">IF($AF148=0,"",INDEX(MASTER!$AE$24:$BB$252,$AF148,T$260))</f>
        <v/>
      </c>
      <c r="AA148" s="24" t="str" cm="1">
        <f t="array" ref="AA148">IF($AF148=0,"",INDEX(MASTER!$AE$24:$BB$252,$AF148,U$260))</f>
        <v/>
      </c>
    </row>
    <row r="149" spans="3:27" ht="12.75" customHeight="1" x14ac:dyDescent="0.2">
      <c r="C149" s="20" t="str" cm="1">
        <f t="array" ref="C149">IF($AF$149=0,"",INDEX(MASTER!$D$24:$AD$252,$AF$149,C$260))</f>
        <v/>
      </c>
      <c r="D149" s="20" t="str" cm="1">
        <f t="array" ref="D149">IF($AF$149=0,"",INDEX(MASTER!$D$24:$AD$252,$AF$149,D$260))</f>
        <v/>
      </c>
      <c r="E149" s="20" t="str" cm="1">
        <f t="array" ref="E149">IF($AF$149=0,"",INDEX(MASTER!$D$24:$AD$252,$AF$149,E$260))</f>
        <v/>
      </c>
      <c r="F149" s="126" t="str" cm="1">
        <f t="array" ref="F149">IF($AF$149=0,"",INDEX(MASTER!$D$24:$AD$252,$AF$149,F$260))</f>
        <v/>
      </c>
      <c r="G149" s="20" t="str" cm="1">
        <f t="array" ref="G149">IF($AF$149=0,"",INDEX(MASTER!$D$24:$AD$252,$AF$149,G$260))</f>
        <v/>
      </c>
      <c r="H149" s="126" t="str" cm="1">
        <f t="array" ref="H149">IF($AF$149=0,"",INDEX(MASTER!$D$24:$AD$252,$AF$149,H$260))</f>
        <v/>
      </c>
      <c r="I149" s="20" t="str" cm="1">
        <f t="array" ref="I149">IF($AF$149=0,"",INDEX(MASTER!$D$24:$AD$252,$AF$149,I$260))</f>
        <v/>
      </c>
      <c r="J149" s="189" t="str" cm="1">
        <f t="array" ref="J149">IF($AF149=0,"",INDEX(MASTER!$AE$24:$BB$252,$AF149,C$260))</f>
        <v/>
      </c>
      <c r="K149" s="24" t="str" cm="1">
        <f t="array" ref="K149">IF($AF149=0,"",INDEX(MASTER!$AE$24:$BB$252,$AF149,D$260))</f>
        <v/>
      </c>
      <c r="L149" s="24" t="str" cm="1">
        <f t="array" ref="L149">IF($AF149=0,"",INDEX(MASTER!$AE$24:$BB$252,$AF149,E$260))</f>
        <v/>
      </c>
      <c r="M149" s="24" t="str" cm="1">
        <f t="array" ref="M149">IF($AF149=0,"",INDEX(MASTER!$AE$24:$BB$252,$AF149,F$260))</f>
        <v/>
      </c>
      <c r="N149" s="24" t="str" cm="1">
        <f t="array" ref="N149">IF($AF149=0,"",INDEX(MASTER!$AE$24:$BB$252,$AF149,G$260))</f>
        <v/>
      </c>
      <c r="O149" s="24" t="str" cm="1">
        <f t="array" ref="O149">IF($AF149=0,"",INDEX(MASTER!$AE$24:$BB$252,$AF149,H$260))</f>
        <v/>
      </c>
      <c r="P149" s="24" t="str" cm="1">
        <f t="array" ref="P149">IF($AF149=0,"",INDEX(MASTER!$AE$24:$BB$252,$AF149,I$260))</f>
        <v/>
      </c>
      <c r="Q149" s="24" t="str" cm="1">
        <f t="array" ref="Q149">IF($AF149=0,"",INDEX(MASTER!$AE$24:$BB$252,$AF149,J$260))</f>
        <v/>
      </c>
      <c r="R149" s="24" t="str" cm="1">
        <f t="array" ref="R149">IF($AF149=0,"",INDEX(MASTER!$AE$24:$BB$252,$AF149,K$260))</f>
        <v/>
      </c>
      <c r="S149" s="24" t="str" cm="1">
        <f t="array" ref="S149">IF($AF149=0,"",INDEX(MASTER!$AE$24:$BB$252,$AF149,L$260))</f>
        <v/>
      </c>
      <c r="T149" s="24" t="str" cm="1">
        <f t="array" ref="T149">IF($AF149=0,"",INDEX(MASTER!$AE$24:$BB$252,$AF149,M$260))</f>
        <v/>
      </c>
      <c r="U149" s="24" t="str" cm="1">
        <f t="array" ref="U149">IF($AF149=0,"",INDEX(MASTER!$AE$24:$BB$252,$AF149,N$260))</f>
        <v/>
      </c>
      <c r="V149" s="24" t="str" cm="1">
        <f t="array" ref="V149">IF($AF149=0,"",INDEX(MASTER!$AE$24:$BB$252,$AF149,O$260))</f>
        <v/>
      </c>
      <c r="W149" s="24" t="str" cm="1">
        <f t="array" ref="W149">IF($AF149=0,"",INDEX(MASTER!$AE$24:$BB$252,$AF149,P$260))</f>
        <v/>
      </c>
      <c r="X149" s="24" t="str" cm="1">
        <f t="array" ref="X149">IF($AF149=0,"",INDEX(MASTER!$AE$24:$BB$252,$AF149,Q$260))</f>
        <v/>
      </c>
      <c r="Y149" s="24" t="str" cm="1">
        <f t="array" ref="Y149">IF($AF149=0,"",INDEX(MASTER!$AE$24:$BB$252,$AF149,S$260))</f>
        <v/>
      </c>
      <c r="Z149" s="24" t="str" cm="1">
        <f t="array" ref="Z149">IF($AF149=0,"",INDEX(MASTER!$AE$24:$BB$252,$AF149,T$260))</f>
        <v/>
      </c>
      <c r="AA149" s="24" t="str" cm="1">
        <f t="array" ref="AA149">IF($AF149=0,"",INDEX(MASTER!$AE$24:$BB$252,$AF149,U$260))</f>
        <v/>
      </c>
    </row>
    <row r="150" spans="3:27" ht="12.75" customHeight="1" x14ac:dyDescent="0.2">
      <c r="C150" s="20" t="str" cm="1">
        <f t="array" ref="C150">IF($AF$150=0,"",INDEX(MASTER!$D$24:$AD$252,$AF$150,C$260))</f>
        <v/>
      </c>
      <c r="D150" s="20" t="str" cm="1">
        <f t="array" ref="D150">IF($AF$150=0,"",INDEX(MASTER!$D$24:$AD$252,$AF$150,D$260))</f>
        <v/>
      </c>
      <c r="E150" s="20" t="str" cm="1">
        <f t="array" ref="E150">IF($AF$150=0,"",INDEX(MASTER!$D$24:$AD$252,$AF$150,E$260))</f>
        <v/>
      </c>
      <c r="F150" s="126" t="str" cm="1">
        <f t="array" ref="F150">IF($AF$150=0,"",INDEX(MASTER!$D$24:$AD$252,$AF$150,F$260))</f>
        <v/>
      </c>
      <c r="G150" s="20" t="str" cm="1">
        <f t="array" ref="G150">IF($AF$150=0,"",INDEX(MASTER!$D$24:$AD$252,$AF$150,G$260))</f>
        <v/>
      </c>
      <c r="H150" s="126" t="str" cm="1">
        <f t="array" ref="H150">IF($AF$150=0,"",INDEX(MASTER!$D$24:$AD$252,$AF$150,H$260))</f>
        <v/>
      </c>
      <c r="I150" s="20" t="str" cm="1">
        <f t="array" ref="I150">IF($AF$150=0,"",INDEX(MASTER!$D$24:$AD$252,$AF$150,I$260))</f>
        <v/>
      </c>
      <c r="J150" s="189" t="str" cm="1">
        <f t="array" ref="J150">IF($AF150=0,"",INDEX(MASTER!$AE$24:$BB$252,$AF150,C$260))</f>
        <v/>
      </c>
      <c r="K150" s="24" t="str" cm="1">
        <f t="array" ref="K150">IF($AF150=0,"",INDEX(MASTER!$AE$24:$BB$252,$AF150,D$260))</f>
        <v/>
      </c>
      <c r="L150" s="24" t="str" cm="1">
        <f t="array" ref="L150">IF($AF150=0,"",INDEX(MASTER!$AE$24:$BB$252,$AF150,E$260))</f>
        <v/>
      </c>
      <c r="M150" s="24" t="str" cm="1">
        <f t="array" ref="M150">IF($AF150=0,"",INDEX(MASTER!$AE$24:$BB$252,$AF150,F$260))</f>
        <v/>
      </c>
      <c r="N150" s="24" t="str" cm="1">
        <f t="array" ref="N150">IF($AF150=0,"",INDEX(MASTER!$AE$24:$BB$252,$AF150,G$260))</f>
        <v/>
      </c>
      <c r="O150" s="64" t="str" cm="1">
        <f t="array" ref="O150">IF($AF150=0,"",INDEX(MASTER!$AE$24:$BB$252,$AF150,H$260))</f>
        <v/>
      </c>
      <c r="P150" s="64" t="str" cm="1">
        <f t="array" ref="P150">IF($AF150=0,"",INDEX(MASTER!$AE$24:$BB$252,$AF150,I$260))</f>
        <v/>
      </c>
      <c r="Q150" s="24" t="str" cm="1">
        <f t="array" ref="Q150">IF($AF150=0,"",INDEX(MASTER!$AE$24:$BB$252,$AF150,J$260))</f>
        <v/>
      </c>
      <c r="R150" s="64" t="str" cm="1">
        <f t="array" ref="R150">IF($AF150=0,"",INDEX(MASTER!$AE$24:$BB$252,$AF150,K$260))</f>
        <v/>
      </c>
      <c r="S150" s="24" t="str" cm="1">
        <f t="array" ref="S150">IF($AF150=0,"",INDEX(MASTER!$AE$24:$BB$252,$AF150,L$260))</f>
        <v/>
      </c>
      <c r="T150" s="24" t="str" cm="1">
        <f t="array" ref="T150">IF($AF150=0,"",INDEX(MASTER!$AE$24:$BB$252,$AF150,M$260))</f>
        <v/>
      </c>
      <c r="U150" s="24" t="str" cm="1">
        <f t="array" ref="U150">IF($AF150=0,"",INDEX(MASTER!$AE$24:$BB$252,$AF150,N$260))</f>
        <v/>
      </c>
      <c r="V150" s="24" t="str" cm="1">
        <f t="array" ref="V150">IF($AF150=0,"",INDEX(MASTER!$AE$24:$BB$252,$AF150,O$260))</f>
        <v/>
      </c>
      <c r="W150" s="24" t="str" cm="1">
        <f t="array" ref="W150">IF($AF150=0,"",INDEX(MASTER!$AE$24:$BB$252,$AF150,P$260))</f>
        <v/>
      </c>
      <c r="X150" s="24" t="str" cm="1">
        <f t="array" ref="X150">IF($AF150=0,"",INDEX(MASTER!$AE$24:$BB$252,$AF150,Q$260))</f>
        <v/>
      </c>
      <c r="Y150" s="24" t="str" cm="1">
        <f t="array" ref="Y150">IF($AF150=0,"",INDEX(MASTER!$AE$24:$BB$252,$AF150,S$260))</f>
        <v/>
      </c>
      <c r="Z150" s="24" t="str" cm="1">
        <f t="array" ref="Z150">IF($AF150=0,"",INDEX(MASTER!$AE$24:$BB$252,$AF150,T$260))</f>
        <v/>
      </c>
      <c r="AA150" s="24" t="str" cm="1">
        <f t="array" ref="AA150">IF($AF150=0,"",INDEX(MASTER!$AE$24:$BB$252,$AF150,U$260))</f>
        <v/>
      </c>
    </row>
    <row r="151" spans="3:27" ht="12.75" customHeight="1" x14ac:dyDescent="0.2">
      <c r="C151" s="20" t="str" cm="1">
        <f t="array" ref="C151">IF($AF$151=0,"",INDEX(MASTER!$D$24:$AD$252,$AF$151,C$260))</f>
        <v/>
      </c>
      <c r="D151" s="20" t="str" cm="1">
        <f t="array" ref="D151">IF($AF$151=0,"",INDEX(MASTER!$D$24:$AD$252,$AF$151,D$260))</f>
        <v/>
      </c>
      <c r="E151" s="20" t="str" cm="1">
        <f t="array" ref="E151">IF($AF$151=0,"",INDEX(MASTER!$D$24:$AD$252,$AF$151,E$260))</f>
        <v/>
      </c>
      <c r="F151" s="126" t="str" cm="1">
        <f t="array" ref="F151">IF($AF$151=0,"",INDEX(MASTER!$D$24:$AD$252,$AF$151,F$260))</f>
        <v/>
      </c>
      <c r="G151" s="20" t="str" cm="1">
        <f t="array" ref="G151">IF($AF$151=0,"",INDEX(MASTER!$D$24:$AD$252,$AF$151,G$260))</f>
        <v/>
      </c>
      <c r="H151" s="126" t="str" cm="1">
        <f t="array" ref="H151">IF($AF$151=0,"",INDEX(MASTER!$D$24:$AD$252,$AF$151,H$260))</f>
        <v/>
      </c>
      <c r="I151" s="20" t="str" cm="1">
        <f t="array" ref="I151">IF($AF$151=0,"",INDEX(MASTER!$D$24:$AD$252,$AF$151,I$260))</f>
        <v/>
      </c>
      <c r="J151" s="189" t="str" cm="1">
        <f t="array" ref="J151">IF($AF151=0,"",INDEX(MASTER!$AE$24:$BB$252,$AF151,C$260))</f>
        <v/>
      </c>
      <c r="K151" s="24" t="str" cm="1">
        <f t="array" ref="K151">IF($AF151=0,"",INDEX(MASTER!$AE$24:$BB$252,$AF151,D$260))</f>
        <v/>
      </c>
      <c r="L151" s="24" t="str" cm="1">
        <f t="array" ref="L151">IF($AF151=0,"",INDEX(MASTER!$AE$24:$BB$252,$AF151,E$260))</f>
        <v/>
      </c>
      <c r="M151" s="24" t="str" cm="1">
        <f t="array" ref="M151">IF($AF151=0,"",INDEX(MASTER!$AE$24:$BB$252,$AF151,F$260))</f>
        <v/>
      </c>
      <c r="N151" s="24" t="str" cm="1">
        <f t="array" ref="N151">IF($AF151=0,"",INDEX(MASTER!$AE$24:$BB$252,$AF151,G$260))</f>
        <v/>
      </c>
      <c r="O151" s="64" t="str" cm="1">
        <f t="array" ref="O151">IF($AF151=0,"",INDEX(MASTER!$AE$24:$BB$252,$AF151,H$260))</f>
        <v/>
      </c>
      <c r="P151" s="64" t="str" cm="1">
        <f t="array" ref="P151">IF($AF151=0,"",INDEX(MASTER!$AE$24:$BB$252,$AF151,I$260))</f>
        <v/>
      </c>
      <c r="Q151" s="24" t="str" cm="1">
        <f t="array" ref="Q151">IF($AF151=0,"",INDEX(MASTER!$AE$24:$BB$252,$AF151,J$260))</f>
        <v/>
      </c>
      <c r="R151" s="64" t="str" cm="1">
        <f t="array" ref="R151">IF($AF151=0,"",INDEX(MASTER!$AE$24:$BB$252,$AF151,K$260))</f>
        <v/>
      </c>
      <c r="S151" s="24" t="str" cm="1">
        <f t="array" ref="S151">IF($AF151=0,"",INDEX(MASTER!$AE$24:$BB$252,$AF151,L$260))</f>
        <v/>
      </c>
      <c r="T151" s="24" t="str" cm="1">
        <f t="array" ref="T151">IF($AF151=0,"",INDEX(MASTER!$AE$24:$BB$252,$AF151,M$260))</f>
        <v/>
      </c>
      <c r="U151" s="24" t="str" cm="1">
        <f t="array" ref="U151">IF($AF151=0,"",INDEX(MASTER!$AE$24:$BB$252,$AF151,N$260))</f>
        <v/>
      </c>
      <c r="V151" s="24" t="str" cm="1">
        <f t="array" ref="V151">IF($AF151=0,"",INDEX(MASTER!$AE$24:$BB$252,$AF151,O$260))</f>
        <v/>
      </c>
      <c r="W151" s="24" t="str" cm="1">
        <f t="array" ref="W151">IF($AF151=0,"",INDEX(MASTER!$AE$24:$BB$252,$AF151,P$260))</f>
        <v/>
      </c>
      <c r="X151" s="24" t="str" cm="1">
        <f t="array" ref="X151">IF($AF151=0,"",INDEX(MASTER!$AE$24:$BB$252,$AF151,Q$260))</f>
        <v/>
      </c>
      <c r="Y151" s="24" t="str" cm="1">
        <f t="array" ref="Y151">IF($AF151=0,"",INDEX(MASTER!$AE$24:$BB$252,$AF151,S$260))</f>
        <v/>
      </c>
      <c r="Z151" s="24" t="str" cm="1">
        <f t="array" ref="Z151">IF($AF151=0,"",INDEX(MASTER!$AE$24:$BB$252,$AF151,T$260))</f>
        <v/>
      </c>
      <c r="AA151" s="24" t="str" cm="1">
        <f t="array" ref="AA151">IF($AF151=0,"",INDEX(MASTER!$AE$24:$BB$252,$AF151,U$260))</f>
        <v/>
      </c>
    </row>
    <row r="152" spans="3:27" ht="12.75" customHeight="1" x14ac:dyDescent="0.2">
      <c r="C152" s="20" t="str" cm="1">
        <f t="array" ref="C152">IF($AF$152=0,"",INDEX(MASTER!$D$24:$AD$252,$AF$152,C$260))</f>
        <v/>
      </c>
      <c r="D152" s="20" t="str" cm="1">
        <f t="array" ref="D152">IF($AF$152=0,"",INDEX(MASTER!$D$24:$AD$252,$AF$152,D$260))</f>
        <v/>
      </c>
      <c r="E152" s="20" t="str" cm="1">
        <f t="array" ref="E152">IF($AF$152=0,"",INDEX(MASTER!$D$24:$AD$252,$AF$152,E$260))</f>
        <v/>
      </c>
      <c r="F152" s="126" t="str" cm="1">
        <f t="array" ref="F152">IF($AF$152=0,"",INDEX(MASTER!$D$24:$AD$252,$AF$152,F$260))</f>
        <v/>
      </c>
      <c r="G152" s="20" t="str" cm="1">
        <f t="array" ref="G152">IF($AF$152=0,"",INDEX(MASTER!$D$24:$AD$252,$AF$152,G$260))</f>
        <v/>
      </c>
      <c r="H152" s="126" t="str" cm="1">
        <f t="array" ref="H152">IF($AF$152=0,"",INDEX(MASTER!$D$24:$AD$252,$AF$152,H$260))</f>
        <v/>
      </c>
      <c r="I152" s="20" t="str" cm="1">
        <f t="array" ref="I152">IF($AF$152=0,"",INDEX(MASTER!$D$24:$AD$252,$AF$152,I$260))</f>
        <v/>
      </c>
      <c r="J152" s="189" t="str" cm="1">
        <f t="array" ref="J152">IF($AF152=0,"",INDEX(MASTER!$AE$24:$BB$252,$AF152,C$260))</f>
        <v/>
      </c>
      <c r="K152" s="24" t="str" cm="1">
        <f t="array" ref="K152">IF($AF152=0,"",INDEX(MASTER!$AE$24:$BB$252,$AF152,D$260))</f>
        <v/>
      </c>
      <c r="L152" s="24" t="str" cm="1">
        <f t="array" ref="L152">IF($AF152=0,"",INDEX(MASTER!$AE$24:$BB$252,$AF152,E$260))</f>
        <v/>
      </c>
      <c r="M152" s="24" t="str" cm="1">
        <f t="array" ref="M152">IF($AF152=0,"",INDEX(MASTER!$AE$24:$BB$252,$AF152,F$260))</f>
        <v/>
      </c>
      <c r="N152" s="24" t="str" cm="1">
        <f t="array" ref="N152">IF($AF152=0,"",INDEX(MASTER!$AE$24:$BB$252,$AF152,G$260))</f>
        <v/>
      </c>
      <c r="O152" s="64" t="str" cm="1">
        <f t="array" ref="O152">IF($AF152=0,"",INDEX(MASTER!$AE$24:$BB$252,$AF152,H$260))</f>
        <v/>
      </c>
      <c r="P152" s="64" t="str" cm="1">
        <f t="array" ref="P152">IF($AF152=0,"",INDEX(MASTER!$AE$24:$BB$252,$AF152,I$260))</f>
        <v/>
      </c>
      <c r="Q152" s="24" t="str" cm="1">
        <f t="array" ref="Q152">IF($AF152=0,"",INDEX(MASTER!$AE$24:$BB$252,$AF152,J$260))</f>
        <v/>
      </c>
      <c r="R152" s="64" t="str" cm="1">
        <f t="array" ref="R152">IF($AF152=0,"",INDEX(MASTER!$AE$24:$BB$252,$AF152,K$260))</f>
        <v/>
      </c>
      <c r="S152" s="24" t="str" cm="1">
        <f t="array" ref="S152">IF($AF152=0,"",INDEX(MASTER!$AE$24:$BB$252,$AF152,L$260))</f>
        <v/>
      </c>
      <c r="T152" s="24" t="str" cm="1">
        <f t="array" ref="T152">IF($AF152=0,"",INDEX(MASTER!$AE$24:$BB$252,$AF152,M$260))</f>
        <v/>
      </c>
      <c r="U152" s="24" t="str" cm="1">
        <f t="array" ref="U152">IF($AF152=0,"",INDEX(MASTER!$AE$24:$BB$252,$AF152,N$260))</f>
        <v/>
      </c>
      <c r="V152" s="24" t="str" cm="1">
        <f t="array" ref="V152">IF($AF152=0,"",INDEX(MASTER!$AE$24:$BB$252,$AF152,O$260))</f>
        <v/>
      </c>
      <c r="W152" s="24" t="str" cm="1">
        <f t="array" ref="W152">IF($AF152=0,"",INDEX(MASTER!$AE$24:$BB$252,$AF152,P$260))</f>
        <v/>
      </c>
      <c r="X152" s="24" t="str" cm="1">
        <f t="array" ref="X152">IF($AF152=0,"",INDEX(MASTER!$AE$24:$BB$252,$AF152,Q$260))</f>
        <v/>
      </c>
      <c r="Y152" s="24" t="str" cm="1">
        <f t="array" ref="Y152">IF($AF152=0,"",INDEX(MASTER!$AE$24:$BB$252,$AF152,S$260))</f>
        <v/>
      </c>
      <c r="Z152" s="24" t="str" cm="1">
        <f t="array" ref="Z152">IF($AF152=0,"",INDEX(MASTER!$AE$24:$BB$252,$AF152,T$260))</f>
        <v/>
      </c>
      <c r="AA152" s="24" t="str" cm="1">
        <f t="array" ref="AA152">IF($AF152=0,"",INDEX(MASTER!$AE$24:$BB$252,$AF152,U$260))</f>
        <v/>
      </c>
    </row>
    <row r="153" spans="3:27" ht="12.75" customHeight="1" x14ac:dyDescent="0.2">
      <c r="C153" s="20" t="str" cm="1">
        <f t="array" ref="C153">IF($AF$153=0,"",INDEX(MASTER!$D$24:$AD$252,$AF$153,C$260))</f>
        <v/>
      </c>
      <c r="D153" s="20" t="str" cm="1">
        <f t="array" ref="D153">IF($AF$153=0,"",INDEX(MASTER!$D$24:$AD$252,$AF$153,D$260))</f>
        <v/>
      </c>
      <c r="E153" s="20" t="str" cm="1">
        <f t="array" ref="E153">IF($AF$153=0,"",INDEX(MASTER!$D$24:$AD$252,$AF$153,E$260))</f>
        <v/>
      </c>
      <c r="F153" s="126" t="str" cm="1">
        <f t="array" ref="F153">IF($AF$153=0,"",INDEX(MASTER!$D$24:$AD$252,$AF$153,F$260))</f>
        <v/>
      </c>
      <c r="G153" s="20" t="str" cm="1">
        <f t="array" ref="G153">IF($AF$153=0,"",INDEX(MASTER!$D$24:$AD$252,$AF$153,G$260))</f>
        <v/>
      </c>
      <c r="H153" s="126" t="str" cm="1">
        <f t="array" ref="H153">IF($AF$153=0,"",INDEX(MASTER!$D$24:$AD$252,$AF$153,H$260))</f>
        <v/>
      </c>
      <c r="I153" s="20" t="str" cm="1">
        <f t="array" ref="I153">IF($AF$153=0,"",INDEX(MASTER!$D$24:$AD$252,$AF$153,I$260))</f>
        <v/>
      </c>
      <c r="J153" s="189" t="str" cm="1">
        <f t="array" ref="J153">IF($AF153=0,"",INDEX(MASTER!$AE$24:$BB$252,$AF153,C$260))</f>
        <v/>
      </c>
      <c r="K153" s="24" t="str" cm="1">
        <f t="array" ref="K153">IF($AF153=0,"",INDEX(MASTER!$AE$24:$BB$252,$AF153,D$260))</f>
        <v/>
      </c>
      <c r="L153" s="24" t="str" cm="1">
        <f t="array" ref="L153">IF($AF153=0,"",INDEX(MASTER!$AE$24:$BB$252,$AF153,E$260))</f>
        <v/>
      </c>
      <c r="M153" s="24" t="str" cm="1">
        <f t="array" ref="M153">IF($AF153=0,"",INDEX(MASTER!$AE$24:$BB$252,$AF153,F$260))</f>
        <v/>
      </c>
      <c r="N153" s="24" t="str" cm="1">
        <f t="array" ref="N153">IF($AF153=0,"",INDEX(MASTER!$AE$24:$BB$252,$AF153,G$260))</f>
        <v/>
      </c>
      <c r="O153" s="64" t="str" cm="1">
        <f t="array" ref="O153">IF($AF153=0,"",INDEX(MASTER!$AE$24:$BB$252,$AF153,H$260))</f>
        <v/>
      </c>
      <c r="P153" s="64" t="str" cm="1">
        <f t="array" ref="P153">IF($AF153=0,"",INDEX(MASTER!$AE$24:$BB$252,$AF153,I$260))</f>
        <v/>
      </c>
      <c r="Q153" s="24" t="str" cm="1">
        <f t="array" ref="Q153">IF($AF153=0,"",INDEX(MASTER!$AE$24:$BB$252,$AF153,J$260))</f>
        <v/>
      </c>
      <c r="R153" s="64" t="str" cm="1">
        <f t="array" ref="R153">IF($AF153=0,"",INDEX(MASTER!$AE$24:$BB$252,$AF153,K$260))</f>
        <v/>
      </c>
      <c r="S153" s="24" t="str" cm="1">
        <f t="array" ref="S153">IF($AF153=0,"",INDEX(MASTER!$AE$24:$BB$252,$AF153,L$260))</f>
        <v/>
      </c>
      <c r="T153" s="24" t="str" cm="1">
        <f t="array" ref="T153">IF($AF153=0,"",INDEX(MASTER!$AE$24:$BB$252,$AF153,M$260))</f>
        <v/>
      </c>
      <c r="U153" s="24" t="str" cm="1">
        <f t="array" ref="U153">IF($AF153=0,"",INDEX(MASTER!$AE$24:$BB$252,$AF153,N$260))</f>
        <v/>
      </c>
      <c r="V153" s="24" t="str" cm="1">
        <f t="array" ref="V153">IF($AF153=0,"",INDEX(MASTER!$AE$24:$BB$252,$AF153,O$260))</f>
        <v/>
      </c>
      <c r="W153" s="24" t="str" cm="1">
        <f t="array" ref="W153">IF($AF153=0,"",INDEX(MASTER!$AE$24:$BB$252,$AF153,P$260))</f>
        <v/>
      </c>
      <c r="X153" s="24" t="str" cm="1">
        <f t="array" ref="X153">IF($AF153=0,"",INDEX(MASTER!$AE$24:$BB$252,$AF153,Q$260))</f>
        <v/>
      </c>
      <c r="Y153" s="24" t="str" cm="1">
        <f t="array" ref="Y153">IF($AF153=0,"",INDEX(MASTER!$AE$24:$BB$252,$AF153,S$260))</f>
        <v/>
      </c>
      <c r="Z153" s="24" t="str" cm="1">
        <f t="array" ref="Z153">IF($AF153=0,"",INDEX(MASTER!$AE$24:$BB$252,$AF153,T$260))</f>
        <v/>
      </c>
      <c r="AA153" s="24" t="str" cm="1">
        <f t="array" ref="AA153">IF($AF153=0,"",INDEX(MASTER!$AE$24:$BB$252,$AF153,U$260))</f>
        <v/>
      </c>
    </row>
    <row r="154" spans="3:27" ht="12.75" customHeight="1" x14ac:dyDescent="0.2">
      <c r="C154" s="20" t="str" cm="1">
        <f t="array" ref="C154">IF($AF$154=0,"",INDEX(MASTER!$D$24:$AD$252,$AF$154,C$260))</f>
        <v/>
      </c>
      <c r="D154" s="20" t="str" cm="1">
        <f t="array" ref="D154">IF($AF$154=0,"",INDEX(MASTER!$D$24:$AD$252,$AF$154,D$260))</f>
        <v/>
      </c>
      <c r="E154" s="20" t="str" cm="1">
        <f t="array" ref="E154">IF($AF$154=0,"",INDEX(MASTER!$D$24:$AD$252,$AF$154,E$260))</f>
        <v/>
      </c>
      <c r="F154" s="126" t="str" cm="1">
        <f t="array" ref="F154">IF($AF$154=0,"",INDEX(MASTER!$D$24:$AD$252,$AF$154,F$260))</f>
        <v/>
      </c>
      <c r="G154" s="20" t="str" cm="1">
        <f t="array" ref="G154">IF($AF$154=0,"",INDEX(MASTER!$D$24:$AD$252,$AF$154,G$260))</f>
        <v/>
      </c>
      <c r="H154" s="126" t="str" cm="1">
        <f t="array" ref="H154">IF($AF$154=0,"",INDEX(MASTER!$D$24:$AD$252,$AF$154,H$260))</f>
        <v/>
      </c>
      <c r="I154" s="20" t="str" cm="1">
        <f t="array" ref="I154">IF($AF$154=0,"",INDEX(MASTER!$D$24:$AD$252,$AF$154,I$260))</f>
        <v/>
      </c>
      <c r="J154" s="189" t="str" cm="1">
        <f t="array" ref="J154">IF($AF154=0,"",INDEX(MASTER!$AE$24:$BB$252,$AF154,C$260))</f>
        <v/>
      </c>
      <c r="K154" s="24" t="str" cm="1">
        <f t="array" ref="K154">IF($AF154=0,"",INDEX(MASTER!$AE$24:$BB$252,$AF154,D$260))</f>
        <v/>
      </c>
      <c r="L154" s="24" t="str" cm="1">
        <f t="array" ref="L154">IF($AF154=0,"",INDEX(MASTER!$AE$24:$BB$252,$AF154,E$260))</f>
        <v/>
      </c>
      <c r="M154" s="24" t="str" cm="1">
        <f t="array" ref="M154">IF($AF154=0,"",INDEX(MASTER!$AE$24:$BB$252,$AF154,F$260))</f>
        <v/>
      </c>
      <c r="N154" s="24" t="str" cm="1">
        <f t="array" ref="N154">IF($AF154=0,"",INDEX(MASTER!$AE$24:$BB$252,$AF154,G$260))</f>
        <v/>
      </c>
      <c r="O154" s="64" t="str" cm="1">
        <f t="array" ref="O154">IF($AF154=0,"",INDEX(MASTER!$AE$24:$BB$252,$AF154,H$260))</f>
        <v/>
      </c>
      <c r="P154" s="64" t="str" cm="1">
        <f t="array" ref="P154">IF($AF154=0,"",INDEX(MASTER!$AE$24:$BB$252,$AF154,I$260))</f>
        <v/>
      </c>
      <c r="Q154" s="24" t="str" cm="1">
        <f t="array" ref="Q154">IF($AF154=0,"",INDEX(MASTER!$AE$24:$BB$252,$AF154,J$260))</f>
        <v/>
      </c>
      <c r="R154" s="64" t="str" cm="1">
        <f t="array" ref="R154">IF($AF154=0,"",INDEX(MASTER!$AE$24:$BB$252,$AF154,K$260))</f>
        <v/>
      </c>
      <c r="S154" s="24" t="str" cm="1">
        <f t="array" ref="S154">IF($AF154=0,"",INDEX(MASTER!$AE$24:$BB$252,$AF154,L$260))</f>
        <v/>
      </c>
      <c r="T154" s="24" t="str" cm="1">
        <f t="array" ref="T154">IF($AF154=0,"",INDEX(MASTER!$AE$24:$BB$252,$AF154,M$260))</f>
        <v/>
      </c>
      <c r="U154" s="24" t="str" cm="1">
        <f t="array" ref="U154">IF($AF154=0,"",INDEX(MASTER!$AE$24:$BB$252,$AF154,N$260))</f>
        <v/>
      </c>
      <c r="V154" s="24" t="str" cm="1">
        <f t="array" ref="V154">IF($AF154=0,"",INDEX(MASTER!$AE$24:$BB$252,$AF154,O$260))</f>
        <v/>
      </c>
      <c r="W154" s="24" t="str" cm="1">
        <f t="array" ref="W154">IF($AF154=0,"",INDEX(MASTER!$AE$24:$BB$252,$AF154,P$260))</f>
        <v/>
      </c>
      <c r="X154" s="24" t="str" cm="1">
        <f t="array" ref="X154">IF($AF154=0,"",INDEX(MASTER!$AE$24:$BB$252,$AF154,Q$260))</f>
        <v/>
      </c>
      <c r="Y154" s="24" t="str" cm="1">
        <f t="array" ref="Y154">IF($AF154=0,"",INDEX(MASTER!$AE$24:$BB$252,$AF154,S$260))</f>
        <v/>
      </c>
      <c r="Z154" s="24" t="str" cm="1">
        <f t="array" ref="Z154">IF($AF154=0,"",INDEX(MASTER!$AE$24:$BB$252,$AF154,T$260))</f>
        <v/>
      </c>
      <c r="AA154" s="24" t="str" cm="1">
        <f t="array" ref="AA154">IF($AF154=0,"",INDEX(MASTER!$AE$24:$BB$252,$AF154,U$260))</f>
        <v/>
      </c>
    </row>
    <row r="155" spans="3:27" ht="12.75" customHeight="1" x14ac:dyDescent="0.2">
      <c r="C155" s="20" t="str" cm="1">
        <f t="array" ref="C155">IF($AF$155=0,"",INDEX(MASTER!$D$24:$AD$252,$AF$155,C$260))</f>
        <v/>
      </c>
      <c r="D155" s="20" t="str" cm="1">
        <f t="array" ref="D155">IF($AF$155=0,"",INDEX(MASTER!$D$24:$AD$252,$AF$155,D$260))</f>
        <v/>
      </c>
      <c r="E155" s="20" t="str" cm="1">
        <f t="array" ref="E155">IF($AF$155=0,"",INDEX(MASTER!$D$24:$AD$252,$AF$155,E$260))</f>
        <v/>
      </c>
      <c r="F155" s="126" t="str" cm="1">
        <f t="array" ref="F155">IF($AF$155=0,"",INDEX(MASTER!$D$24:$AD$252,$AF$155,F$260))</f>
        <v/>
      </c>
      <c r="G155" s="20" t="str" cm="1">
        <f t="array" ref="G155">IF($AF$155=0,"",INDEX(MASTER!$D$24:$AD$252,$AF$155,G$260))</f>
        <v/>
      </c>
      <c r="H155" s="126" t="str" cm="1">
        <f t="array" ref="H155">IF($AF$155=0,"",INDEX(MASTER!$D$24:$AD$252,$AF$155,H$260))</f>
        <v/>
      </c>
      <c r="I155" s="20" t="str" cm="1">
        <f t="array" ref="I155">IF($AF$155=0,"",INDEX(MASTER!$D$24:$AD$252,$AF$155,I$260))</f>
        <v/>
      </c>
      <c r="J155" s="189" t="str" cm="1">
        <f t="array" ref="J155">IF($AF155=0,"",INDEX(MASTER!$AE$24:$BB$252,$AF155,C$260))</f>
        <v/>
      </c>
      <c r="K155" s="24" t="str" cm="1">
        <f t="array" ref="K155">IF($AF155=0,"",INDEX(MASTER!$AE$24:$BB$252,$AF155,D$260))</f>
        <v/>
      </c>
      <c r="L155" s="24" t="str" cm="1">
        <f t="array" ref="L155">IF($AF155=0,"",INDEX(MASTER!$AE$24:$BB$252,$AF155,E$260))</f>
        <v/>
      </c>
      <c r="M155" s="24" t="str" cm="1">
        <f t="array" ref="M155">IF($AF155=0,"",INDEX(MASTER!$AE$24:$BB$252,$AF155,F$260))</f>
        <v/>
      </c>
      <c r="N155" s="24" t="str" cm="1">
        <f t="array" ref="N155">IF($AF155=0,"",INDEX(MASTER!$AE$24:$BB$252,$AF155,G$260))</f>
        <v/>
      </c>
      <c r="O155" s="64" t="str" cm="1">
        <f t="array" ref="O155">IF($AF155=0,"",INDEX(MASTER!$AE$24:$BB$252,$AF155,H$260))</f>
        <v/>
      </c>
      <c r="P155" s="64" t="str" cm="1">
        <f t="array" ref="P155">IF($AF155=0,"",INDEX(MASTER!$AE$24:$BB$252,$AF155,I$260))</f>
        <v/>
      </c>
      <c r="Q155" s="24" t="str" cm="1">
        <f t="array" ref="Q155">IF($AF155=0,"",INDEX(MASTER!$AE$24:$BB$252,$AF155,J$260))</f>
        <v/>
      </c>
      <c r="R155" s="64" t="str" cm="1">
        <f t="array" ref="R155">IF($AF155=0,"",INDEX(MASTER!$AE$24:$BB$252,$AF155,K$260))</f>
        <v/>
      </c>
      <c r="S155" s="24" t="str" cm="1">
        <f t="array" ref="S155">IF($AF155=0,"",INDEX(MASTER!$AE$24:$BB$252,$AF155,L$260))</f>
        <v/>
      </c>
      <c r="T155" s="24" t="str" cm="1">
        <f t="array" ref="T155">IF($AF155=0,"",INDEX(MASTER!$AE$24:$BB$252,$AF155,M$260))</f>
        <v/>
      </c>
      <c r="U155" s="24" t="str" cm="1">
        <f t="array" ref="U155">IF($AF155=0,"",INDEX(MASTER!$AE$24:$BB$252,$AF155,N$260))</f>
        <v/>
      </c>
      <c r="V155" s="24" t="str" cm="1">
        <f t="array" ref="V155">IF($AF155=0,"",INDEX(MASTER!$AE$24:$BB$252,$AF155,O$260))</f>
        <v/>
      </c>
      <c r="W155" s="24" t="str" cm="1">
        <f t="array" ref="W155">IF($AF155=0,"",INDEX(MASTER!$AE$24:$BB$252,$AF155,P$260))</f>
        <v/>
      </c>
      <c r="X155" s="24" t="str" cm="1">
        <f t="array" ref="X155">IF($AF155=0,"",INDEX(MASTER!$AE$24:$BB$252,$AF155,Q$260))</f>
        <v/>
      </c>
      <c r="Y155" s="24" t="str" cm="1">
        <f t="array" ref="Y155">IF($AF155=0,"",INDEX(MASTER!$AE$24:$BB$252,$AF155,S$260))</f>
        <v/>
      </c>
      <c r="Z155" s="24" t="str" cm="1">
        <f t="array" ref="Z155">IF($AF155=0,"",INDEX(MASTER!$AE$24:$BB$252,$AF155,T$260))</f>
        <v/>
      </c>
      <c r="AA155" s="24" t="str" cm="1">
        <f t="array" ref="AA155">IF($AF155=0,"",INDEX(MASTER!$AE$24:$BB$252,$AF155,U$260))</f>
        <v/>
      </c>
    </row>
    <row r="156" spans="3:27" ht="12.75" customHeight="1" x14ac:dyDescent="0.2">
      <c r="C156" s="20" t="str" cm="1">
        <f t="array" ref="C156">IF($AF$156=0,"",INDEX(MASTER!$D$24:$AD$252,$AF$156,C$260))</f>
        <v/>
      </c>
      <c r="D156" s="20" t="str" cm="1">
        <f t="array" ref="D156">IF($AF$156=0,"",INDEX(MASTER!$D$24:$AD$252,$AF$156,D$260))</f>
        <v/>
      </c>
      <c r="E156" s="20" t="str" cm="1">
        <f t="array" ref="E156">IF($AF$156=0,"",INDEX(MASTER!$D$24:$AD$252,$AF$156,E$260))</f>
        <v/>
      </c>
      <c r="F156" s="126" t="str" cm="1">
        <f t="array" ref="F156">IF($AF$156=0,"",INDEX(MASTER!$D$24:$AD$252,$AF$156,F$260))</f>
        <v/>
      </c>
      <c r="G156" s="20" t="str" cm="1">
        <f t="array" ref="G156">IF($AF$156=0,"",INDEX(MASTER!$D$24:$AD$252,$AF$156,G$260))</f>
        <v/>
      </c>
      <c r="H156" s="126" t="str" cm="1">
        <f t="array" ref="H156">IF($AF$156=0,"",INDEX(MASTER!$D$24:$AD$252,$AF$156,H$260))</f>
        <v/>
      </c>
      <c r="I156" s="20" t="str" cm="1">
        <f t="array" ref="I156">IF($AF$156=0,"",INDEX(MASTER!$D$24:$AD$252,$AF$156,I$260))</f>
        <v/>
      </c>
      <c r="J156" s="189" t="str" cm="1">
        <f t="array" ref="J156">IF($AF156=0,"",INDEX(MASTER!$AE$24:$BB$252,$AF156,C$260))</f>
        <v/>
      </c>
      <c r="K156" s="24" t="str" cm="1">
        <f t="array" ref="K156">IF($AF156=0,"",INDEX(MASTER!$AE$24:$BB$252,$AF156,D$260))</f>
        <v/>
      </c>
      <c r="L156" s="24" t="str" cm="1">
        <f t="array" ref="L156">IF($AF156=0,"",INDEX(MASTER!$AE$24:$BB$252,$AF156,E$260))</f>
        <v/>
      </c>
      <c r="M156" s="24" t="str" cm="1">
        <f t="array" ref="M156">IF($AF156=0,"",INDEX(MASTER!$AE$24:$BB$252,$AF156,F$260))</f>
        <v/>
      </c>
      <c r="N156" s="24" t="str" cm="1">
        <f t="array" ref="N156">IF($AF156=0,"",INDEX(MASTER!$AE$24:$BB$252,$AF156,G$260))</f>
        <v/>
      </c>
      <c r="O156" s="64" t="str" cm="1">
        <f t="array" ref="O156">IF($AF156=0,"",INDEX(MASTER!$AE$24:$BB$252,$AF156,H$260))</f>
        <v/>
      </c>
      <c r="P156" s="64" t="str" cm="1">
        <f t="array" ref="P156">IF($AF156=0,"",INDEX(MASTER!$AE$24:$BB$252,$AF156,I$260))</f>
        <v/>
      </c>
      <c r="Q156" s="24" t="str" cm="1">
        <f t="array" ref="Q156">IF($AF156=0,"",INDEX(MASTER!$AE$24:$BB$252,$AF156,J$260))</f>
        <v/>
      </c>
      <c r="R156" s="64" t="str" cm="1">
        <f t="array" ref="R156">IF($AF156=0,"",INDEX(MASTER!$AE$24:$BB$252,$AF156,K$260))</f>
        <v/>
      </c>
      <c r="S156" s="24" t="str" cm="1">
        <f t="array" ref="S156">IF($AF156=0,"",INDEX(MASTER!$AE$24:$BB$252,$AF156,L$260))</f>
        <v/>
      </c>
      <c r="T156" s="24" t="str" cm="1">
        <f t="array" ref="T156">IF($AF156=0,"",INDEX(MASTER!$AE$24:$BB$252,$AF156,M$260))</f>
        <v/>
      </c>
      <c r="U156" s="24" t="str" cm="1">
        <f t="array" ref="U156">IF($AF156=0,"",INDEX(MASTER!$AE$24:$BB$252,$AF156,N$260))</f>
        <v/>
      </c>
      <c r="V156" s="24" t="str" cm="1">
        <f t="array" ref="V156">IF($AF156=0,"",INDEX(MASTER!$AE$24:$BB$252,$AF156,O$260))</f>
        <v/>
      </c>
      <c r="W156" s="24" t="str" cm="1">
        <f t="array" ref="W156">IF($AF156=0,"",INDEX(MASTER!$AE$24:$BB$252,$AF156,P$260))</f>
        <v/>
      </c>
      <c r="X156" s="24" t="str" cm="1">
        <f t="array" ref="X156">IF($AF156=0,"",INDEX(MASTER!$AE$24:$BB$252,$AF156,Q$260))</f>
        <v/>
      </c>
      <c r="Y156" s="24" t="str" cm="1">
        <f t="array" ref="Y156">IF($AF156=0,"",INDEX(MASTER!$AE$24:$BB$252,$AF156,S$260))</f>
        <v/>
      </c>
      <c r="Z156" s="24" t="str" cm="1">
        <f t="array" ref="Z156">IF($AF156=0,"",INDEX(MASTER!$AE$24:$BB$252,$AF156,T$260))</f>
        <v/>
      </c>
      <c r="AA156" s="24" t="str" cm="1">
        <f t="array" ref="AA156">IF($AF156=0,"",INDEX(MASTER!$AE$24:$BB$252,$AF156,U$260))</f>
        <v/>
      </c>
    </row>
    <row r="157" spans="3:27" ht="12.75" customHeight="1" x14ac:dyDescent="0.2">
      <c r="C157" s="20" t="str" cm="1">
        <f t="array" ref="C157">IF($AF$157=0,"",INDEX(MASTER!$D$24:$AD$252,$AF$157,C$260))</f>
        <v/>
      </c>
      <c r="D157" s="20" t="str" cm="1">
        <f t="array" ref="D157">IF($AF$157=0,"",INDEX(MASTER!$D$24:$AD$252,$AF$157,D$260))</f>
        <v/>
      </c>
      <c r="E157" s="20" t="str" cm="1">
        <f t="array" ref="E157">IF($AF$157=0,"",INDEX(MASTER!$D$24:$AD$252,$AF$157,E$260))</f>
        <v/>
      </c>
      <c r="F157" s="126" t="str" cm="1">
        <f t="array" ref="F157">IF($AF$157=0,"",INDEX(MASTER!$D$24:$AD$252,$AF$157,F$260))</f>
        <v/>
      </c>
      <c r="G157" s="20" t="str" cm="1">
        <f t="array" ref="G157">IF($AF$157=0,"",INDEX(MASTER!$D$24:$AD$252,$AF$157,G$260))</f>
        <v/>
      </c>
      <c r="H157" s="126" t="str" cm="1">
        <f t="array" ref="H157">IF($AF$157=0,"",INDEX(MASTER!$D$24:$AD$252,$AF$157,H$260))</f>
        <v/>
      </c>
      <c r="I157" s="20" t="str" cm="1">
        <f t="array" ref="I157">IF($AF$157=0,"",INDEX(MASTER!$D$24:$AD$252,$AF$157,I$260))</f>
        <v/>
      </c>
      <c r="J157" s="189" t="str" cm="1">
        <f t="array" ref="J157">IF($AF157=0,"",INDEX(MASTER!$AE$24:$BB$252,$AF157,C$260))</f>
        <v/>
      </c>
      <c r="K157" s="24" t="str" cm="1">
        <f t="array" ref="K157">IF($AF157=0,"",INDEX(MASTER!$AE$24:$BB$252,$AF157,D$260))</f>
        <v/>
      </c>
      <c r="L157" s="24" t="str" cm="1">
        <f t="array" ref="L157">IF($AF157=0,"",INDEX(MASTER!$AE$24:$BB$252,$AF157,E$260))</f>
        <v/>
      </c>
      <c r="M157" s="24" t="str" cm="1">
        <f t="array" ref="M157">IF($AF157=0,"",INDEX(MASTER!$AE$24:$BB$252,$AF157,F$260))</f>
        <v/>
      </c>
      <c r="N157" s="24" t="str" cm="1">
        <f t="array" ref="N157">IF($AF157=0,"",INDEX(MASTER!$AE$24:$BB$252,$AF157,G$260))</f>
        <v/>
      </c>
      <c r="O157" s="64" t="str" cm="1">
        <f t="array" ref="O157">IF($AF157=0,"",INDEX(MASTER!$AE$24:$BB$252,$AF157,H$260))</f>
        <v/>
      </c>
      <c r="P157" s="64" t="str" cm="1">
        <f t="array" ref="P157">IF($AF157=0,"",INDEX(MASTER!$AE$24:$BB$252,$AF157,I$260))</f>
        <v/>
      </c>
      <c r="Q157" s="24" t="str" cm="1">
        <f t="array" ref="Q157">IF($AF157=0,"",INDEX(MASTER!$AE$24:$BB$252,$AF157,J$260))</f>
        <v/>
      </c>
      <c r="R157" s="64" t="str" cm="1">
        <f t="array" ref="R157">IF($AF157=0,"",INDEX(MASTER!$AE$24:$BB$252,$AF157,K$260))</f>
        <v/>
      </c>
      <c r="S157" s="24" t="str" cm="1">
        <f t="array" ref="S157">IF($AF157=0,"",INDEX(MASTER!$AE$24:$BB$252,$AF157,L$260))</f>
        <v/>
      </c>
      <c r="T157" s="24" t="str" cm="1">
        <f t="array" ref="T157">IF($AF157=0,"",INDEX(MASTER!$AE$24:$BB$252,$AF157,M$260))</f>
        <v/>
      </c>
      <c r="U157" s="24" t="str" cm="1">
        <f t="array" ref="U157">IF($AF157=0,"",INDEX(MASTER!$AE$24:$BB$252,$AF157,N$260))</f>
        <v/>
      </c>
      <c r="V157" s="24" t="str" cm="1">
        <f t="array" ref="V157">IF($AF157=0,"",INDEX(MASTER!$AE$24:$BB$252,$AF157,O$260))</f>
        <v/>
      </c>
      <c r="W157" s="24" t="str" cm="1">
        <f t="array" ref="W157">IF($AF157=0,"",INDEX(MASTER!$AE$24:$BB$252,$AF157,P$260))</f>
        <v/>
      </c>
      <c r="X157" s="24" t="str" cm="1">
        <f t="array" ref="X157">IF($AF157=0,"",INDEX(MASTER!$AE$24:$BB$252,$AF157,Q$260))</f>
        <v/>
      </c>
      <c r="Y157" s="24" t="str" cm="1">
        <f t="array" ref="Y157">IF($AF157=0,"",INDEX(MASTER!$AE$24:$BB$252,$AF157,S$260))</f>
        <v/>
      </c>
      <c r="Z157" s="24" t="str" cm="1">
        <f t="array" ref="Z157">IF($AF157=0,"",INDEX(MASTER!$AE$24:$BB$252,$AF157,T$260))</f>
        <v/>
      </c>
      <c r="AA157" s="24" t="str" cm="1">
        <f t="array" ref="AA157">IF($AF157=0,"",INDEX(MASTER!$AE$24:$BB$252,$AF157,U$260))</f>
        <v/>
      </c>
    </row>
    <row r="158" spans="3:27" ht="12.75" customHeight="1" x14ac:dyDescent="0.2">
      <c r="C158" s="20" t="str" cm="1">
        <f t="array" ref="C158">IF($AF$158=0,"",INDEX(MASTER!$D$24:$AD$252,$AF$158,C$260))</f>
        <v/>
      </c>
      <c r="D158" s="20" t="str" cm="1">
        <f t="array" ref="D158">IF($AF$158=0,"",INDEX(MASTER!$D$24:$AD$252,$AF$158,D$260))</f>
        <v/>
      </c>
      <c r="E158" s="20" t="str" cm="1">
        <f t="array" ref="E158">IF($AF$158=0,"",INDEX(MASTER!$D$24:$AD$252,$AF$158,E$260))</f>
        <v/>
      </c>
      <c r="F158" s="126" t="str" cm="1">
        <f t="array" ref="F158">IF($AF$158=0,"",INDEX(MASTER!$D$24:$AD$252,$AF$158,F$260))</f>
        <v/>
      </c>
      <c r="G158" s="20" t="str" cm="1">
        <f t="array" ref="G158">IF($AF$158=0,"",INDEX(MASTER!$D$24:$AD$252,$AF$158,G$260))</f>
        <v/>
      </c>
      <c r="H158" s="126" t="str" cm="1">
        <f t="array" ref="H158">IF($AF$158=0,"",INDEX(MASTER!$D$24:$AD$252,$AF$158,H$260))</f>
        <v/>
      </c>
      <c r="I158" s="20" t="str" cm="1">
        <f t="array" ref="I158">IF($AF$158=0,"",INDEX(MASTER!$D$24:$AD$252,$AF$158,I$260))</f>
        <v/>
      </c>
      <c r="J158" s="189" t="str" cm="1">
        <f t="array" ref="J158">IF($AF158=0,"",INDEX(MASTER!$AE$24:$BB$252,$AF158,C$260))</f>
        <v/>
      </c>
      <c r="K158" s="24" t="str" cm="1">
        <f t="array" ref="K158">IF($AF158=0,"",INDEX(MASTER!$AE$24:$BB$252,$AF158,D$260))</f>
        <v/>
      </c>
      <c r="L158" s="24" t="str" cm="1">
        <f t="array" ref="L158">IF($AF158=0,"",INDEX(MASTER!$AE$24:$BB$252,$AF158,E$260))</f>
        <v/>
      </c>
      <c r="M158" s="24" t="str" cm="1">
        <f t="array" ref="M158">IF($AF158=0,"",INDEX(MASTER!$AE$24:$BB$252,$AF158,F$260))</f>
        <v/>
      </c>
      <c r="N158" s="24" t="str" cm="1">
        <f t="array" ref="N158">IF($AF158=0,"",INDEX(MASTER!$AE$24:$BB$252,$AF158,G$260))</f>
        <v/>
      </c>
      <c r="O158" s="64" t="str" cm="1">
        <f t="array" ref="O158">IF($AF158=0,"",INDEX(MASTER!$AE$24:$BB$252,$AF158,H$260))</f>
        <v/>
      </c>
      <c r="P158" s="64" t="str" cm="1">
        <f t="array" ref="P158">IF($AF158=0,"",INDEX(MASTER!$AE$24:$BB$252,$AF158,I$260))</f>
        <v/>
      </c>
      <c r="Q158" s="24" t="str" cm="1">
        <f t="array" ref="Q158">IF($AF158=0,"",INDEX(MASTER!$AE$24:$BB$252,$AF158,J$260))</f>
        <v/>
      </c>
      <c r="R158" s="64" t="str" cm="1">
        <f t="array" ref="R158">IF($AF158=0,"",INDEX(MASTER!$AE$24:$BB$252,$AF158,K$260))</f>
        <v/>
      </c>
      <c r="S158" s="24" t="str" cm="1">
        <f t="array" ref="S158">IF($AF158=0,"",INDEX(MASTER!$AE$24:$BB$252,$AF158,L$260))</f>
        <v/>
      </c>
      <c r="T158" s="24" t="str" cm="1">
        <f t="array" ref="T158">IF($AF158=0,"",INDEX(MASTER!$AE$24:$BB$252,$AF158,M$260))</f>
        <v/>
      </c>
      <c r="U158" s="24" t="str" cm="1">
        <f t="array" ref="U158">IF($AF158=0,"",INDEX(MASTER!$AE$24:$BB$252,$AF158,N$260))</f>
        <v/>
      </c>
      <c r="V158" s="24" t="str" cm="1">
        <f t="array" ref="V158">IF($AF158=0,"",INDEX(MASTER!$AE$24:$BB$252,$AF158,O$260))</f>
        <v/>
      </c>
      <c r="W158" s="24" t="str" cm="1">
        <f t="array" ref="W158">IF($AF158=0,"",INDEX(MASTER!$AE$24:$BB$252,$AF158,P$260))</f>
        <v/>
      </c>
      <c r="X158" s="24" t="str" cm="1">
        <f t="array" ref="X158">IF($AF158=0,"",INDEX(MASTER!$AE$24:$BB$252,$AF158,Q$260))</f>
        <v/>
      </c>
      <c r="Y158" s="24" t="str" cm="1">
        <f t="array" ref="Y158">IF($AF158=0,"",INDEX(MASTER!$AE$24:$BB$252,$AF158,S$260))</f>
        <v/>
      </c>
      <c r="Z158" s="24" t="str" cm="1">
        <f t="array" ref="Z158">IF($AF158=0,"",INDEX(MASTER!$AE$24:$BB$252,$AF158,T$260))</f>
        <v/>
      </c>
      <c r="AA158" s="24" t="str" cm="1">
        <f t="array" ref="AA158">IF($AF158=0,"",INDEX(MASTER!$AE$24:$BB$252,$AF158,U$260))</f>
        <v/>
      </c>
    </row>
    <row r="159" spans="3:27" ht="12.75" customHeight="1" x14ac:dyDescent="0.2">
      <c r="C159" s="20" t="str" cm="1">
        <f t="array" ref="C159">IF($AF$159=0,"",INDEX(MASTER!$D$24:$AD$252,$AF$159,C$260))</f>
        <v/>
      </c>
      <c r="D159" s="20" t="str" cm="1">
        <f t="array" ref="D159">IF($AF$159=0,"",INDEX(MASTER!$D$24:$AD$252,$AF$159,D$260))</f>
        <v/>
      </c>
      <c r="E159" s="20" t="str" cm="1">
        <f t="array" ref="E159">IF($AF$159=0,"",INDEX(MASTER!$D$24:$AD$252,$AF$159,E$260))</f>
        <v/>
      </c>
      <c r="F159" s="126" t="str" cm="1">
        <f t="array" ref="F159">IF($AF$159=0,"",INDEX(MASTER!$D$24:$AD$252,$AF$159,F$260))</f>
        <v/>
      </c>
      <c r="G159" s="20" t="str" cm="1">
        <f t="array" ref="G159">IF($AF$159=0,"",INDEX(MASTER!$D$24:$AD$252,$AF$159,G$260))</f>
        <v/>
      </c>
      <c r="H159" s="126" t="str" cm="1">
        <f t="array" ref="H159">IF($AF$159=0,"",INDEX(MASTER!$D$24:$AD$252,$AF$159,H$260))</f>
        <v/>
      </c>
      <c r="I159" s="20" t="str" cm="1">
        <f t="array" ref="I159">IF($AF$159=0,"",INDEX(MASTER!$D$24:$AD$252,$AF$159,I$260))</f>
        <v/>
      </c>
      <c r="J159" s="189" t="str" cm="1">
        <f t="array" ref="J159">IF($AF159=0,"",INDEX(MASTER!$AE$24:$BB$252,$AF159,C$260))</f>
        <v/>
      </c>
      <c r="K159" s="24" t="str" cm="1">
        <f t="array" ref="K159">IF($AF159=0,"",INDEX(MASTER!$AE$24:$BB$252,$AF159,D$260))</f>
        <v/>
      </c>
      <c r="L159" s="24" t="str" cm="1">
        <f t="array" ref="L159">IF($AF159=0,"",INDEX(MASTER!$AE$24:$BB$252,$AF159,E$260))</f>
        <v/>
      </c>
      <c r="M159" s="24" t="str" cm="1">
        <f t="array" ref="M159">IF($AF159=0,"",INDEX(MASTER!$AE$24:$BB$252,$AF159,F$260))</f>
        <v/>
      </c>
      <c r="N159" s="24" t="str" cm="1">
        <f t="array" ref="N159">IF($AF159=0,"",INDEX(MASTER!$AE$24:$BB$252,$AF159,G$260))</f>
        <v/>
      </c>
      <c r="O159" s="24" t="str" cm="1">
        <f t="array" ref="O159">IF($AF159=0,"",INDEX(MASTER!$AE$24:$BB$252,$AF159,H$260))</f>
        <v/>
      </c>
      <c r="P159" s="24" t="str" cm="1">
        <f t="array" ref="P159">IF($AF159=0,"",INDEX(MASTER!$AE$24:$BB$252,$AF159,I$260))</f>
        <v/>
      </c>
      <c r="Q159" s="24" t="str" cm="1">
        <f t="array" ref="Q159">IF($AF159=0,"",INDEX(MASTER!$AE$24:$BB$252,$AF159,J$260))</f>
        <v/>
      </c>
      <c r="R159" s="24" t="str" cm="1">
        <f t="array" ref="R159">IF($AF159=0,"",INDEX(MASTER!$AE$24:$BB$252,$AF159,K$260))</f>
        <v/>
      </c>
      <c r="S159" s="24" t="str" cm="1">
        <f t="array" ref="S159">IF($AF159=0,"",INDEX(MASTER!$AE$24:$BB$252,$AF159,L$260))</f>
        <v/>
      </c>
      <c r="T159" s="24" t="str" cm="1">
        <f t="array" ref="T159">IF($AF159=0,"",INDEX(MASTER!$AE$24:$BB$252,$AF159,M$260))</f>
        <v/>
      </c>
      <c r="U159" s="24" t="str" cm="1">
        <f t="array" ref="U159">IF($AF159=0,"",INDEX(MASTER!$AE$24:$BB$252,$AF159,N$260))</f>
        <v/>
      </c>
      <c r="V159" s="24" t="str" cm="1">
        <f t="array" ref="V159">IF($AF159=0,"",INDEX(MASTER!$AE$24:$BB$252,$AF159,O$260))</f>
        <v/>
      </c>
      <c r="W159" s="24" t="str" cm="1">
        <f t="array" ref="W159">IF($AF159=0,"",INDEX(MASTER!$AE$24:$BB$252,$AF159,P$260))</f>
        <v/>
      </c>
      <c r="X159" s="24" t="str" cm="1">
        <f t="array" ref="X159">IF($AF159=0,"",INDEX(MASTER!$AE$24:$BB$252,$AF159,Q$260))</f>
        <v/>
      </c>
      <c r="Y159" s="24" t="str" cm="1">
        <f t="array" ref="Y159">IF($AF159=0,"",INDEX(MASTER!$AE$24:$BB$252,$AF159,S$260))</f>
        <v/>
      </c>
      <c r="Z159" s="24" t="str" cm="1">
        <f t="array" ref="Z159">IF($AF159=0,"",INDEX(MASTER!$AE$24:$BB$252,$AF159,T$260))</f>
        <v/>
      </c>
      <c r="AA159" s="24" t="str" cm="1">
        <f t="array" ref="AA159">IF($AF159=0,"",INDEX(MASTER!$AE$24:$BB$252,$AF159,U$260))</f>
        <v/>
      </c>
    </row>
    <row r="160" spans="3:27" ht="12.75" customHeight="1" x14ac:dyDescent="0.2">
      <c r="C160" s="20" t="str" cm="1">
        <f t="array" ref="C160">IF($AF$160=0,"",INDEX(MASTER!$D$24:$AD$252,$AF$160,C$260))</f>
        <v/>
      </c>
      <c r="D160" s="20" t="str" cm="1">
        <f t="array" ref="D160">IF($AF$160=0,"",INDEX(MASTER!$D$24:$AD$252,$AF$160,D$260))</f>
        <v/>
      </c>
      <c r="E160" s="20" t="str" cm="1">
        <f t="array" ref="E160">IF($AF$160=0,"",INDEX(MASTER!$D$24:$AD$252,$AF$160,E$260))</f>
        <v/>
      </c>
      <c r="F160" s="126" t="str" cm="1">
        <f t="array" ref="F160">IF($AF$160=0,"",INDEX(MASTER!$D$24:$AD$252,$AF$160,F$260))</f>
        <v/>
      </c>
      <c r="G160" s="20" t="str" cm="1">
        <f t="array" ref="G160">IF($AF$160=0,"",INDEX(MASTER!$D$24:$AD$252,$AF$160,G$260))</f>
        <v/>
      </c>
      <c r="H160" s="126" t="str" cm="1">
        <f t="array" ref="H160">IF($AF$160=0,"",INDEX(MASTER!$D$24:$AD$252,$AF$160,H$260))</f>
        <v/>
      </c>
      <c r="I160" s="20" t="str" cm="1">
        <f t="array" ref="I160">IF($AF$160=0,"",INDEX(MASTER!$D$24:$AD$252,$AF$160,I$260))</f>
        <v/>
      </c>
      <c r="J160" s="189" t="str" cm="1">
        <f t="array" ref="J160">IF($AF160=0,"",INDEX(MASTER!$AE$24:$BB$252,$AF160,C$260))</f>
        <v/>
      </c>
      <c r="K160" s="24" t="str" cm="1">
        <f t="array" ref="K160">IF($AF160=0,"",INDEX(MASTER!$AE$24:$BB$252,$AF160,D$260))</f>
        <v/>
      </c>
      <c r="L160" s="24" t="str" cm="1">
        <f t="array" ref="L160">IF($AF160=0,"",INDEX(MASTER!$AE$24:$BB$252,$AF160,E$260))</f>
        <v/>
      </c>
      <c r="M160" s="24" t="str" cm="1">
        <f t="array" ref="M160">IF($AF160=0,"",INDEX(MASTER!$AE$24:$BB$252,$AF160,F$260))</f>
        <v/>
      </c>
      <c r="N160" s="24" t="str" cm="1">
        <f t="array" ref="N160">IF($AF160=0,"",INDEX(MASTER!$AE$24:$BB$252,$AF160,G$260))</f>
        <v/>
      </c>
      <c r="O160" s="24" t="str" cm="1">
        <f t="array" ref="O160">IF($AF160=0,"",INDEX(MASTER!$AE$24:$BB$252,$AF160,H$260))</f>
        <v/>
      </c>
      <c r="P160" s="24" t="str" cm="1">
        <f t="array" ref="P160">IF($AF160=0,"",INDEX(MASTER!$AE$24:$BB$252,$AF160,I$260))</f>
        <v/>
      </c>
      <c r="Q160" s="24" t="str" cm="1">
        <f t="array" ref="Q160">IF($AF160=0,"",INDEX(MASTER!$AE$24:$BB$252,$AF160,J$260))</f>
        <v/>
      </c>
      <c r="R160" s="24" t="str" cm="1">
        <f t="array" ref="R160">IF($AF160=0,"",INDEX(MASTER!$AE$24:$BB$252,$AF160,K$260))</f>
        <v/>
      </c>
      <c r="S160" s="24" t="str" cm="1">
        <f t="array" ref="S160">IF($AF160=0,"",INDEX(MASTER!$AE$24:$BB$252,$AF160,L$260))</f>
        <v/>
      </c>
      <c r="T160" s="24" t="str" cm="1">
        <f t="array" ref="T160">IF($AF160=0,"",INDEX(MASTER!$AE$24:$BB$252,$AF160,M$260))</f>
        <v/>
      </c>
      <c r="U160" s="24" t="str" cm="1">
        <f t="array" ref="U160">IF($AF160=0,"",INDEX(MASTER!$AE$24:$BB$252,$AF160,N$260))</f>
        <v/>
      </c>
      <c r="V160" s="24" t="str" cm="1">
        <f t="array" ref="V160">IF($AF160=0,"",INDEX(MASTER!$AE$24:$BB$252,$AF160,O$260))</f>
        <v/>
      </c>
      <c r="W160" s="24" t="str" cm="1">
        <f t="array" ref="W160">IF($AF160=0,"",INDEX(MASTER!$AE$24:$BB$252,$AF160,P$260))</f>
        <v/>
      </c>
      <c r="X160" s="24" t="str" cm="1">
        <f t="array" ref="X160">IF($AF160=0,"",INDEX(MASTER!$AE$24:$BB$252,$AF160,Q$260))</f>
        <v/>
      </c>
      <c r="Y160" s="24" t="str" cm="1">
        <f t="array" ref="Y160">IF($AF160=0,"",INDEX(MASTER!$AE$24:$BB$252,$AF160,S$260))</f>
        <v/>
      </c>
      <c r="Z160" s="24" t="str" cm="1">
        <f t="array" ref="Z160">IF($AF160=0,"",INDEX(MASTER!$AE$24:$BB$252,$AF160,T$260))</f>
        <v/>
      </c>
      <c r="AA160" s="24" t="str" cm="1">
        <f t="array" ref="AA160">IF($AF160=0,"",INDEX(MASTER!$AE$24:$BB$252,$AF160,U$260))</f>
        <v/>
      </c>
    </row>
    <row r="161" spans="3:32" ht="12.75" customHeight="1" x14ac:dyDescent="0.2">
      <c r="C161" s="20" t="str" cm="1">
        <f t="array" ref="C161">IF($AF$161=0,"",INDEX(MASTER!$D$24:$AD$252,$AF$161,C$260))</f>
        <v/>
      </c>
      <c r="D161" s="20" t="str" cm="1">
        <f t="array" ref="D161">IF($AF$161=0,"",INDEX(MASTER!$D$24:$AD$252,$AF$161,D$260))</f>
        <v/>
      </c>
      <c r="E161" s="20" t="str" cm="1">
        <f t="array" ref="E161">IF($AF$161=0,"",INDEX(MASTER!$D$24:$AD$252,$AF$161,E$260))</f>
        <v/>
      </c>
      <c r="F161" s="126" t="str" cm="1">
        <f t="array" ref="F161">IF($AF$161=0,"",INDEX(MASTER!$D$24:$AD$252,$AF$161,F$260))</f>
        <v/>
      </c>
      <c r="G161" s="20" t="str" cm="1">
        <f t="array" ref="G161">IF($AF$161=0,"",INDEX(MASTER!$D$24:$AD$252,$AF$161,G$260))</f>
        <v/>
      </c>
      <c r="H161" s="126" t="str" cm="1">
        <f t="array" ref="H161">IF($AF$161=0,"",INDEX(MASTER!$D$24:$AD$252,$AF$161,H$260))</f>
        <v/>
      </c>
      <c r="I161" s="20" t="str" cm="1">
        <f t="array" ref="I161">IF($AF$161=0,"",INDEX(MASTER!$D$24:$AD$252,$AF$161,I$260))</f>
        <v/>
      </c>
      <c r="J161" s="189" t="str" cm="1">
        <f t="array" ref="J161">IF($AF161=0,"",INDEX(MASTER!$AE$24:$BB$252,$AF161,C$260))</f>
        <v/>
      </c>
      <c r="K161" s="24" t="str" cm="1">
        <f t="array" ref="K161">IF($AF161=0,"",INDEX(MASTER!$AE$24:$BB$252,$AF161,D$260))</f>
        <v/>
      </c>
      <c r="L161" s="24" t="str" cm="1">
        <f t="array" ref="L161">IF($AF161=0,"",INDEX(MASTER!$AE$24:$BB$252,$AF161,E$260))</f>
        <v/>
      </c>
      <c r="M161" s="24" t="str" cm="1">
        <f t="array" ref="M161">IF($AF161=0,"",INDEX(MASTER!$AE$24:$BB$252,$AF161,F$260))</f>
        <v/>
      </c>
      <c r="N161" s="24" t="str" cm="1">
        <f t="array" ref="N161">IF($AF161=0,"",INDEX(MASTER!$AE$24:$BB$252,$AF161,G$260))</f>
        <v/>
      </c>
      <c r="O161" s="24" t="str" cm="1">
        <f t="array" ref="O161">IF($AF161=0,"",INDEX(MASTER!$AE$24:$BB$252,$AF161,H$260))</f>
        <v/>
      </c>
      <c r="P161" s="24" t="str" cm="1">
        <f t="array" ref="P161">IF($AF161=0,"",INDEX(MASTER!$AE$24:$BB$252,$AF161,I$260))</f>
        <v/>
      </c>
      <c r="Q161" s="24" t="str" cm="1">
        <f t="array" ref="Q161">IF($AF161=0,"",INDEX(MASTER!$AE$24:$BB$252,$AF161,J$260))</f>
        <v/>
      </c>
      <c r="R161" s="24" t="str" cm="1">
        <f t="array" ref="R161">IF($AF161=0,"",INDEX(MASTER!$AE$24:$BB$252,$AF161,K$260))</f>
        <v/>
      </c>
      <c r="S161" s="24" t="str" cm="1">
        <f t="array" ref="S161">IF($AF161=0,"",INDEX(MASTER!$AE$24:$BB$252,$AF161,L$260))</f>
        <v/>
      </c>
      <c r="T161" s="24" t="str" cm="1">
        <f t="array" ref="T161">IF($AF161=0,"",INDEX(MASTER!$AE$24:$BB$252,$AF161,M$260))</f>
        <v/>
      </c>
      <c r="U161" s="24" t="str" cm="1">
        <f t="array" ref="U161">IF($AF161=0,"",INDEX(MASTER!$AE$24:$BB$252,$AF161,N$260))</f>
        <v/>
      </c>
      <c r="V161" s="24" t="str" cm="1">
        <f t="array" ref="V161">IF($AF161=0,"",INDEX(MASTER!$AE$24:$BB$252,$AF161,O$260))</f>
        <v/>
      </c>
      <c r="W161" s="24" t="str" cm="1">
        <f t="array" ref="W161">IF($AF161=0,"",INDEX(MASTER!$AE$24:$BB$252,$AF161,P$260))</f>
        <v/>
      </c>
      <c r="X161" s="24" t="str" cm="1">
        <f t="array" ref="X161">IF($AF161=0,"",INDEX(MASTER!$AE$24:$BB$252,$AF161,Q$260))</f>
        <v/>
      </c>
      <c r="Y161" s="24" t="str" cm="1">
        <f t="array" ref="Y161">IF($AF161=0,"",INDEX(MASTER!$AE$24:$BB$252,$AF161,S$260))</f>
        <v/>
      </c>
      <c r="Z161" s="24" t="str" cm="1">
        <f t="array" ref="Z161">IF($AF161=0,"",INDEX(MASTER!$AE$24:$BB$252,$AF161,T$260))</f>
        <v/>
      </c>
      <c r="AA161" s="24" t="str" cm="1">
        <f t="array" ref="AA161">IF($AF161=0,"",INDEX(MASTER!$AE$24:$BB$252,$AF161,U$260))</f>
        <v/>
      </c>
    </row>
    <row r="162" spans="3:32" ht="12.75" customHeight="1" x14ac:dyDescent="0.2">
      <c r="C162" s="20" t="str" cm="1">
        <f t="array" ref="C162">IF($AF$162=0,"",INDEX(MASTER!$D$24:$AD$252,$AF$162,C$260))</f>
        <v/>
      </c>
      <c r="D162" s="20" t="str" cm="1">
        <f t="array" ref="D162">IF($AF$162=0,"",INDEX(MASTER!$D$24:$AD$252,$AF$162,D$260))</f>
        <v/>
      </c>
      <c r="E162" s="20" t="str" cm="1">
        <f t="array" ref="E162">IF($AF$162=0,"",INDEX(MASTER!$D$24:$AD$252,$AF$162,E$260))</f>
        <v/>
      </c>
      <c r="F162" s="126" t="str" cm="1">
        <f t="array" ref="F162">IF($AF$162=0,"",INDEX(MASTER!$D$24:$AD$252,$AF$162,F$260))</f>
        <v/>
      </c>
      <c r="G162" s="20" t="str" cm="1">
        <f t="array" ref="G162">IF($AF$162=0,"",INDEX(MASTER!$D$24:$AD$252,$AF$162,G$260))</f>
        <v/>
      </c>
      <c r="H162" s="126" t="str" cm="1">
        <f t="array" ref="H162">IF($AF$162=0,"",INDEX(MASTER!$D$24:$AD$252,$AF$162,H$260))</f>
        <v/>
      </c>
      <c r="I162" s="20" t="str" cm="1">
        <f t="array" ref="I162">IF($AF$162=0,"",INDEX(MASTER!$D$24:$AD$252,$AF$162,I$260))</f>
        <v/>
      </c>
      <c r="J162" s="189" t="str" cm="1">
        <f t="array" ref="J162">IF($AF162=0,"",INDEX(MASTER!$AE$24:$BB$252,$AF162,C$260))</f>
        <v/>
      </c>
      <c r="K162" s="24" t="str" cm="1">
        <f t="array" ref="K162">IF($AF162=0,"",INDEX(MASTER!$AE$24:$BB$252,$AF162,D$260))</f>
        <v/>
      </c>
      <c r="L162" s="24" t="str" cm="1">
        <f t="array" ref="L162">IF($AF162=0,"",INDEX(MASTER!$AE$24:$BB$252,$AF162,E$260))</f>
        <v/>
      </c>
      <c r="M162" s="24" t="str" cm="1">
        <f t="array" ref="M162">IF($AF162=0,"",INDEX(MASTER!$AE$24:$BB$252,$AF162,F$260))</f>
        <v/>
      </c>
      <c r="N162" s="24" t="str" cm="1">
        <f t="array" ref="N162">IF($AF162=0,"",INDEX(MASTER!$AE$24:$BB$252,$AF162,G$260))</f>
        <v/>
      </c>
      <c r="O162" s="24" t="str" cm="1">
        <f t="array" ref="O162">IF($AF162=0,"",INDEX(MASTER!$AE$24:$BB$252,$AF162,H$260))</f>
        <v/>
      </c>
      <c r="P162" s="24" t="str" cm="1">
        <f t="array" ref="P162">IF($AF162=0,"",INDEX(MASTER!$AE$24:$BB$252,$AF162,I$260))</f>
        <v/>
      </c>
      <c r="Q162" s="24" t="str" cm="1">
        <f t="array" ref="Q162">IF($AF162=0,"",INDEX(MASTER!$AE$24:$BB$252,$AF162,J$260))</f>
        <v/>
      </c>
      <c r="R162" s="24" t="str" cm="1">
        <f t="array" ref="R162">IF($AF162=0,"",INDEX(MASTER!$AE$24:$BB$252,$AF162,K$260))</f>
        <v/>
      </c>
      <c r="S162" s="24" t="str" cm="1">
        <f t="array" ref="S162">IF($AF162=0,"",INDEX(MASTER!$AE$24:$BB$252,$AF162,L$260))</f>
        <v/>
      </c>
      <c r="T162" s="24" t="str" cm="1">
        <f t="array" ref="T162">IF($AF162=0,"",INDEX(MASTER!$AE$24:$BB$252,$AF162,M$260))</f>
        <v/>
      </c>
      <c r="U162" s="24" t="str" cm="1">
        <f t="array" ref="U162">IF($AF162=0,"",INDEX(MASTER!$AE$24:$BB$252,$AF162,N$260))</f>
        <v/>
      </c>
      <c r="V162" s="24" t="str" cm="1">
        <f t="array" ref="V162">IF($AF162=0,"",INDEX(MASTER!$AE$24:$BB$252,$AF162,O$260))</f>
        <v/>
      </c>
      <c r="W162" s="24" t="str" cm="1">
        <f t="array" ref="W162">IF($AF162=0,"",INDEX(MASTER!$AE$24:$BB$252,$AF162,P$260))</f>
        <v/>
      </c>
      <c r="X162" s="24" t="str" cm="1">
        <f t="array" ref="X162">IF($AF162=0,"",INDEX(MASTER!$AE$24:$BB$252,$AF162,Q$260))</f>
        <v/>
      </c>
      <c r="Y162" s="24" t="str" cm="1">
        <f t="array" ref="Y162">IF($AF162=0,"",INDEX(MASTER!$AE$24:$BB$252,$AF162,S$260))</f>
        <v/>
      </c>
      <c r="Z162" s="24" t="str" cm="1">
        <f t="array" ref="Z162">IF($AF162=0,"",INDEX(MASTER!$AE$24:$BB$252,$AF162,T$260))</f>
        <v/>
      </c>
      <c r="AA162" s="24" t="str" cm="1">
        <f t="array" ref="AA162">IF($AF162=0,"",INDEX(MASTER!$AE$24:$BB$252,$AF162,U$260))</f>
        <v/>
      </c>
    </row>
    <row r="163" spans="3:32" ht="12.75" customHeight="1" x14ac:dyDescent="0.2">
      <c r="C163" s="20" t="str" cm="1">
        <f t="array" ref="C163">IF($AF$163=0,"",INDEX(MASTER!$D$24:$AD$252,$AF$163,C$260))</f>
        <v/>
      </c>
      <c r="D163" s="20" t="str" cm="1">
        <f t="array" ref="D163">IF($AF$163=0,"",INDEX(MASTER!$D$24:$AD$252,$AF$163,D$260))</f>
        <v/>
      </c>
      <c r="E163" s="20" t="str" cm="1">
        <f t="array" ref="E163">IF($AF$163=0,"",INDEX(MASTER!$D$24:$AD$252,$AF$163,E$260))</f>
        <v/>
      </c>
      <c r="F163" s="126" t="str" cm="1">
        <f t="array" ref="F163">IF($AF$163=0,"",INDEX(MASTER!$D$24:$AD$252,$AF$163,F$260))</f>
        <v/>
      </c>
      <c r="G163" s="20" t="str" cm="1">
        <f t="array" ref="G163">IF($AF$163=0,"",INDEX(MASTER!$D$24:$AD$252,$AF$163,G$260))</f>
        <v/>
      </c>
      <c r="H163" s="126" t="str" cm="1">
        <f t="array" ref="H163">IF($AF$163=0,"",INDEX(MASTER!$D$24:$AD$252,$AF$163,H$260))</f>
        <v/>
      </c>
      <c r="I163" s="20" t="str" cm="1">
        <f t="array" ref="I163">IF($AF$163=0,"",INDEX(MASTER!$D$24:$AD$252,$AF$163,I$260))</f>
        <v/>
      </c>
      <c r="J163" s="189" t="str" cm="1">
        <f t="array" ref="J163">IF($AF163=0,"",INDEX(MASTER!$AE$24:$BB$252,$AF163,C$260))</f>
        <v/>
      </c>
      <c r="K163" s="24" t="str" cm="1">
        <f t="array" ref="K163">IF($AF163=0,"",INDEX(MASTER!$AE$24:$BB$252,$AF163,D$260))</f>
        <v/>
      </c>
      <c r="L163" s="24" t="str" cm="1">
        <f t="array" ref="L163">IF($AF163=0,"",INDEX(MASTER!$AE$24:$BB$252,$AF163,E$260))</f>
        <v/>
      </c>
      <c r="M163" s="24" t="str" cm="1">
        <f t="array" ref="M163">IF($AF163=0,"",INDEX(MASTER!$AE$24:$BB$252,$AF163,F$260))</f>
        <v/>
      </c>
      <c r="N163" s="24" t="str" cm="1">
        <f t="array" ref="N163">IF($AF163=0,"",INDEX(MASTER!$AE$24:$BB$252,$AF163,G$260))</f>
        <v/>
      </c>
      <c r="O163" s="24" t="str" cm="1">
        <f t="array" ref="O163">IF($AF163=0,"",INDEX(MASTER!$AE$24:$BB$252,$AF163,H$260))</f>
        <v/>
      </c>
      <c r="P163" s="24" t="str" cm="1">
        <f t="array" ref="P163">IF($AF163=0,"",INDEX(MASTER!$AE$24:$BB$252,$AF163,I$260))</f>
        <v/>
      </c>
      <c r="Q163" s="24" t="str" cm="1">
        <f t="array" ref="Q163">IF($AF163=0,"",INDEX(MASTER!$AE$24:$BB$252,$AF163,J$260))</f>
        <v/>
      </c>
      <c r="R163" s="24" t="str" cm="1">
        <f t="array" ref="R163">IF($AF163=0,"",INDEX(MASTER!$AE$24:$BB$252,$AF163,K$260))</f>
        <v/>
      </c>
      <c r="S163" s="24" t="str" cm="1">
        <f t="array" ref="S163">IF($AF163=0,"",INDEX(MASTER!$AE$24:$BB$252,$AF163,L$260))</f>
        <v/>
      </c>
      <c r="T163" s="24" t="str" cm="1">
        <f t="array" ref="T163">IF($AF163=0,"",INDEX(MASTER!$AE$24:$BB$252,$AF163,M$260))</f>
        <v/>
      </c>
      <c r="U163" s="24" t="str" cm="1">
        <f t="array" ref="U163">IF($AF163=0,"",INDEX(MASTER!$AE$24:$BB$252,$AF163,N$260))</f>
        <v/>
      </c>
      <c r="V163" s="24" t="str" cm="1">
        <f t="array" ref="V163">IF($AF163=0,"",INDEX(MASTER!$AE$24:$BB$252,$AF163,O$260))</f>
        <v/>
      </c>
      <c r="W163" s="24" t="str" cm="1">
        <f t="array" ref="W163">IF($AF163=0,"",INDEX(MASTER!$AE$24:$BB$252,$AF163,P$260))</f>
        <v/>
      </c>
      <c r="X163" s="24" t="str" cm="1">
        <f t="array" ref="X163">IF($AF163=0,"",INDEX(MASTER!$AE$24:$BB$252,$AF163,Q$260))</f>
        <v/>
      </c>
      <c r="Y163" s="24" t="str" cm="1">
        <f t="array" ref="Y163">IF($AF163=0,"",INDEX(MASTER!$AE$24:$BB$252,$AF163,S$260))</f>
        <v/>
      </c>
      <c r="Z163" s="24" t="str" cm="1">
        <f t="array" ref="Z163">IF($AF163=0,"",INDEX(MASTER!$AE$24:$BB$252,$AF163,T$260))</f>
        <v/>
      </c>
      <c r="AA163" s="24" t="str" cm="1">
        <f t="array" ref="AA163">IF($AF163=0,"",INDEX(MASTER!$AE$24:$BB$252,$AF163,U$260))</f>
        <v/>
      </c>
    </row>
    <row r="164" spans="3:32" ht="12.75" customHeight="1" x14ac:dyDescent="0.2">
      <c r="C164" s="20" t="str" cm="1">
        <f t="array" ref="C164">IF($AF$164=0,"",INDEX(MASTER!$D$24:$AD$252,$AF$164,C$260))</f>
        <v/>
      </c>
      <c r="D164" s="20" t="str" cm="1">
        <f t="array" ref="D164">IF($AF$164=0,"",INDEX(MASTER!$D$24:$AD$252,$AF$164,D$260))</f>
        <v/>
      </c>
      <c r="E164" s="20" t="str" cm="1">
        <f t="array" ref="E164">IF($AF$164=0,"",INDEX(MASTER!$D$24:$AD$252,$AF$164,E$260))</f>
        <v/>
      </c>
      <c r="F164" s="126" t="str" cm="1">
        <f t="array" ref="F164">IF($AF$164=0,"",INDEX(MASTER!$D$24:$AD$252,$AF$164,F$260))</f>
        <v/>
      </c>
      <c r="G164" s="20" t="str" cm="1">
        <f t="array" ref="G164">IF($AF$164=0,"",INDEX(MASTER!$D$24:$AD$252,$AF$164,G$260))</f>
        <v/>
      </c>
      <c r="H164" s="126" t="str" cm="1">
        <f t="array" ref="H164">IF($AF$164=0,"",INDEX(MASTER!$D$24:$AD$252,$AF$164,H$260))</f>
        <v/>
      </c>
      <c r="I164" s="20" t="str" cm="1">
        <f t="array" ref="I164">IF($AF$164=0,"",INDEX(MASTER!$D$24:$AD$252,$AF$164,I$260))</f>
        <v/>
      </c>
      <c r="J164" s="189" t="str" cm="1">
        <f t="array" ref="J164">IF($AF164=0,"",INDEX(MASTER!$AE$24:$BB$252,$AF164,C$260))</f>
        <v/>
      </c>
      <c r="K164" s="24" t="str" cm="1">
        <f t="array" ref="K164">IF($AF164=0,"",INDEX(MASTER!$AE$24:$BB$252,$AF164,D$260))</f>
        <v/>
      </c>
      <c r="L164" s="24" t="str" cm="1">
        <f t="array" ref="L164">IF($AF164=0,"",INDEX(MASTER!$AE$24:$BB$252,$AF164,E$260))</f>
        <v/>
      </c>
      <c r="M164" s="24" t="str" cm="1">
        <f t="array" ref="M164">IF($AF164=0,"",INDEX(MASTER!$AE$24:$BB$252,$AF164,F$260))</f>
        <v/>
      </c>
      <c r="N164" s="24" t="str" cm="1">
        <f t="array" ref="N164">IF($AF164=0,"",INDEX(MASTER!$AE$24:$BB$252,$AF164,G$260))</f>
        <v/>
      </c>
      <c r="O164" s="24" t="str" cm="1">
        <f t="array" ref="O164">IF($AF164=0,"",INDEX(MASTER!$AE$24:$BB$252,$AF164,H$260))</f>
        <v/>
      </c>
      <c r="P164" s="24" t="str" cm="1">
        <f t="array" ref="P164">IF($AF164=0,"",INDEX(MASTER!$AE$24:$BB$252,$AF164,I$260))</f>
        <v/>
      </c>
      <c r="Q164" s="24" t="str" cm="1">
        <f t="array" ref="Q164">IF($AF164=0,"",INDEX(MASTER!$AE$24:$BB$252,$AF164,J$260))</f>
        <v/>
      </c>
      <c r="R164" s="24" t="str" cm="1">
        <f t="array" ref="R164">IF($AF164=0,"",INDEX(MASTER!$AE$24:$BB$252,$AF164,K$260))</f>
        <v/>
      </c>
      <c r="S164" s="24" t="str" cm="1">
        <f t="array" ref="S164">IF($AF164=0,"",INDEX(MASTER!$AE$24:$BB$252,$AF164,L$260))</f>
        <v/>
      </c>
      <c r="T164" s="24" t="str" cm="1">
        <f t="array" ref="T164">IF($AF164=0,"",INDEX(MASTER!$AE$24:$BB$252,$AF164,M$260))</f>
        <v/>
      </c>
      <c r="U164" s="24" t="str" cm="1">
        <f t="array" ref="U164">IF($AF164=0,"",INDEX(MASTER!$AE$24:$BB$252,$AF164,N$260))</f>
        <v/>
      </c>
      <c r="V164" s="24" t="str" cm="1">
        <f t="array" ref="V164">IF($AF164=0,"",INDEX(MASTER!$AE$24:$BB$252,$AF164,O$260))</f>
        <v/>
      </c>
      <c r="W164" s="24" t="str" cm="1">
        <f t="array" ref="W164">IF($AF164=0,"",INDEX(MASTER!$AE$24:$BB$252,$AF164,P$260))</f>
        <v/>
      </c>
      <c r="X164" s="24" t="str" cm="1">
        <f t="array" ref="X164">IF($AF164=0,"",INDEX(MASTER!$AE$24:$BB$252,$AF164,Q$260))</f>
        <v/>
      </c>
      <c r="Y164" s="24" t="str" cm="1">
        <f t="array" ref="Y164">IF($AF164=0,"",INDEX(MASTER!$AE$24:$BB$252,$AF164,S$260))</f>
        <v/>
      </c>
      <c r="Z164" s="24" t="str" cm="1">
        <f t="array" ref="Z164">IF($AF164=0,"",INDEX(MASTER!$AE$24:$BB$252,$AF164,T$260))</f>
        <v/>
      </c>
      <c r="AA164" s="24" t="str" cm="1">
        <f t="array" ref="AA164">IF($AF164=0,"",INDEX(MASTER!$AE$24:$BB$252,$AF164,U$260))</f>
        <v/>
      </c>
    </row>
    <row r="165" spans="3:32" ht="12.75" customHeight="1" x14ac:dyDescent="0.2">
      <c r="C165" s="20" t="str" cm="1">
        <f t="array" ref="C165">IF($AF$165=0,"",INDEX(MASTER!$D$24:$AD$252,$AF$165,C$260))</f>
        <v/>
      </c>
      <c r="D165" s="20" t="str" cm="1">
        <f t="array" ref="D165">IF($AF$165=0,"",INDEX(MASTER!$D$24:$AD$252,$AF$165,D$260))</f>
        <v/>
      </c>
      <c r="E165" s="20" t="str" cm="1">
        <f t="array" ref="E165">IF($AF$165=0,"",INDEX(MASTER!$D$24:$AD$252,$AF$165,E$260))</f>
        <v/>
      </c>
      <c r="F165" s="126" t="str" cm="1">
        <f t="array" ref="F165">IF($AF$165=0,"",INDEX(MASTER!$D$24:$AD$252,$AF$165,F$260))</f>
        <v/>
      </c>
      <c r="G165" s="20" t="str" cm="1">
        <f t="array" ref="G165">IF($AF$165=0,"",INDEX(MASTER!$D$24:$AD$252,$AF$165,G$260))</f>
        <v/>
      </c>
      <c r="H165" s="126" t="str" cm="1">
        <f t="array" ref="H165">IF($AF$165=0,"",INDEX(MASTER!$D$24:$AD$252,$AF$165,H$260))</f>
        <v/>
      </c>
      <c r="I165" s="20" t="str" cm="1">
        <f t="array" ref="I165">IF($AF$165=0,"",INDEX(MASTER!$D$24:$AD$252,$AF$165,I$260))</f>
        <v/>
      </c>
      <c r="J165" s="189" t="str" cm="1">
        <f t="array" ref="J165">IF($AF165=0,"",INDEX(MASTER!$AE$24:$BB$252,$AF165,C$260))</f>
        <v/>
      </c>
      <c r="K165" s="24" t="str" cm="1">
        <f t="array" ref="K165">IF($AF165=0,"",INDEX(MASTER!$AE$24:$BB$252,$AF165,D$260))</f>
        <v/>
      </c>
      <c r="L165" s="24" t="str" cm="1">
        <f t="array" ref="L165">IF($AF165=0,"",INDEX(MASTER!$AE$24:$BB$252,$AF165,E$260))</f>
        <v/>
      </c>
      <c r="M165" s="24" t="str" cm="1">
        <f t="array" ref="M165">IF($AF165=0,"",INDEX(MASTER!$AE$24:$BB$252,$AF165,F$260))</f>
        <v/>
      </c>
      <c r="N165" s="24" t="str" cm="1">
        <f t="array" ref="N165">IF($AF165=0,"",INDEX(MASTER!$AE$24:$BB$252,$AF165,G$260))</f>
        <v/>
      </c>
      <c r="O165" s="24" t="str" cm="1">
        <f t="array" ref="O165">IF($AF165=0,"",INDEX(MASTER!$AE$24:$BB$252,$AF165,H$260))</f>
        <v/>
      </c>
      <c r="P165" s="24" t="str" cm="1">
        <f t="array" ref="P165">IF($AF165=0,"",INDEX(MASTER!$AE$24:$BB$252,$AF165,I$260))</f>
        <v/>
      </c>
      <c r="Q165" s="24" t="str" cm="1">
        <f t="array" ref="Q165">IF($AF165=0,"",INDEX(MASTER!$AE$24:$BB$252,$AF165,J$260))</f>
        <v/>
      </c>
      <c r="R165" s="24" t="str" cm="1">
        <f t="array" ref="R165">IF($AF165=0,"",INDEX(MASTER!$AE$24:$BB$252,$AF165,K$260))</f>
        <v/>
      </c>
      <c r="S165" s="24" t="str" cm="1">
        <f t="array" ref="S165">IF($AF165=0,"",INDEX(MASTER!$AE$24:$BB$252,$AF165,L$260))</f>
        <v/>
      </c>
      <c r="T165" s="24" t="str" cm="1">
        <f t="array" ref="T165">IF($AF165=0,"",INDEX(MASTER!$AE$24:$BB$252,$AF165,M$260))</f>
        <v/>
      </c>
      <c r="U165" s="24" t="str" cm="1">
        <f t="array" ref="U165">IF($AF165=0,"",INDEX(MASTER!$AE$24:$BB$252,$AF165,N$260))</f>
        <v/>
      </c>
      <c r="V165" s="24" t="str" cm="1">
        <f t="array" ref="V165">IF($AF165=0,"",INDEX(MASTER!$AE$24:$BB$252,$AF165,O$260))</f>
        <v/>
      </c>
      <c r="W165" s="24" t="str" cm="1">
        <f t="array" ref="W165">IF($AF165=0,"",INDEX(MASTER!$AE$24:$BB$252,$AF165,P$260))</f>
        <v/>
      </c>
      <c r="X165" s="24" t="str" cm="1">
        <f t="array" ref="X165">IF($AF165=0,"",INDEX(MASTER!$AE$24:$BB$252,$AF165,Q$260))</f>
        <v/>
      </c>
      <c r="Y165" s="24" t="str" cm="1">
        <f t="array" ref="Y165">IF($AF165=0,"",INDEX(MASTER!$AE$24:$BB$252,$AF165,S$260))</f>
        <v/>
      </c>
      <c r="Z165" s="24" t="str" cm="1">
        <f t="array" ref="Z165">IF($AF165=0,"",INDEX(MASTER!$AE$24:$BB$252,$AF165,T$260))</f>
        <v/>
      </c>
      <c r="AA165" s="24" t="str" cm="1">
        <f t="array" ref="AA165">IF($AF165=0,"",INDEX(MASTER!$AE$24:$BB$252,$AF165,U$260))</f>
        <v/>
      </c>
    </row>
    <row r="166" spans="3:32" ht="12.75" customHeight="1" x14ac:dyDescent="0.2">
      <c r="C166" s="20" t="str" cm="1">
        <f t="array" ref="C166">IF($AF$166=0,"",INDEX(MASTER!$D$24:$AD$252,$AF$166,C$260))</f>
        <v/>
      </c>
      <c r="D166" s="20" t="str" cm="1">
        <f t="array" ref="D166">IF($AF$166=0,"",INDEX(MASTER!$D$24:$AD$252,$AF$166,D$260))</f>
        <v/>
      </c>
      <c r="E166" s="20" t="str" cm="1">
        <f t="array" ref="E166">IF($AF$166=0,"",INDEX(MASTER!$D$24:$AD$252,$AF$166,E$260))</f>
        <v/>
      </c>
      <c r="F166" s="126" t="str" cm="1">
        <f t="array" ref="F166">IF($AF$166=0,"",INDEX(MASTER!$D$24:$AD$252,$AF$166,F$260))</f>
        <v/>
      </c>
      <c r="G166" s="20" t="str" cm="1">
        <f t="array" ref="G166">IF($AF$166=0,"",INDEX(MASTER!$D$24:$AD$252,$AF$166,G$260))</f>
        <v/>
      </c>
      <c r="H166" s="126" t="str" cm="1">
        <f t="array" ref="H166">IF($AF$166=0,"",INDEX(MASTER!$D$24:$AD$252,$AF$166,H$260))</f>
        <v/>
      </c>
      <c r="I166" s="20" t="str" cm="1">
        <f t="array" ref="I166">IF($AF$166=0,"",INDEX(MASTER!$D$24:$AD$252,$AF$166,I$260))</f>
        <v/>
      </c>
      <c r="J166" s="189" t="str" cm="1">
        <f t="array" ref="J166">IF($AF166=0,"",INDEX(MASTER!$AE$24:$BB$252,$AF166,C$260))</f>
        <v/>
      </c>
      <c r="K166" s="24" t="str" cm="1">
        <f t="array" ref="K166">IF($AF166=0,"",INDEX(MASTER!$AE$24:$BB$252,$AF166,D$260))</f>
        <v/>
      </c>
      <c r="L166" s="24" t="str" cm="1">
        <f t="array" ref="L166">IF($AF166=0,"",INDEX(MASTER!$AE$24:$BB$252,$AF166,E$260))</f>
        <v/>
      </c>
      <c r="M166" s="24" t="str" cm="1">
        <f t="array" ref="M166">IF($AF166=0,"",INDEX(MASTER!$AE$24:$BB$252,$AF166,F$260))</f>
        <v/>
      </c>
      <c r="N166" s="24" t="str" cm="1">
        <f t="array" ref="N166">IF($AF166=0,"",INDEX(MASTER!$AE$24:$BB$252,$AF166,G$260))</f>
        <v/>
      </c>
      <c r="O166" s="24" t="str" cm="1">
        <f t="array" ref="O166">IF($AF166=0,"",INDEX(MASTER!$AE$24:$BB$252,$AF166,H$260))</f>
        <v/>
      </c>
      <c r="P166" s="24" t="str" cm="1">
        <f t="array" ref="P166">IF($AF166=0,"",INDEX(MASTER!$AE$24:$BB$252,$AF166,I$260))</f>
        <v/>
      </c>
      <c r="Q166" s="24" t="str" cm="1">
        <f t="array" ref="Q166">IF($AF166=0,"",INDEX(MASTER!$AE$24:$BB$252,$AF166,J$260))</f>
        <v/>
      </c>
      <c r="R166" s="24" t="str" cm="1">
        <f t="array" ref="R166">IF($AF166=0,"",INDEX(MASTER!$AE$24:$BB$252,$AF166,K$260))</f>
        <v/>
      </c>
      <c r="S166" s="24" t="str" cm="1">
        <f t="array" ref="S166">IF($AF166=0,"",INDEX(MASTER!$AE$24:$BB$252,$AF166,L$260))</f>
        <v/>
      </c>
      <c r="T166" s="24" t="str" cm="1">
        <f t="array" ref="T166">IF($AF166=0,"",INDEX(MASTER!$AE$24:$BB$252,$AF166,M$260))</f>
        <v/>
      </c>
      <c r="U166" s="24" t="str" cm="1">
        <f t="array" ref="U166">IF($AF166=0,"",INDEX(MASTER!$AE$24:$BB$252,$AF166,N$260))</f>
        <v/>
      </c>
      <c r="V166" s="24" t="str" cm="1">
        <f t="array" ref="V166">IF($AF166=0,"",INDEX(MASTER!$AE$24:$BB$252,$AF166,O$260))</f>
        <v/>
      </c>
      <c r="W166" s="24" t="str" cm="1">
        <f t="array" ref="W166">IF($AF166=0,"",INDEX(MASTER!$AE$24:$BB$252,$AF166,P$260))</f>
        <v/>
      </c>
      <c r="X166" s="24" t="str" cm="1">
        <f t="array" ref="X166">IF($AF166=0,"",INDEX(MASTER!$AE$24:$BB$252,$AF166,Q$260))</f>
        <v/>
      </c>
      <c r="Y166" s="24" t="str" cm="1">
        <f t="array" ref="Y166">IF($AF166=0,"",INDEX(MASTER!$AE$24:$BB$252,$AF166,S$260))</f>
        <v/>
      </c>
      <c r="Z166" s="24" t="str" cm="1">
        <f t="array" ref="Z166">IF($AF166=0,"",INDEX(MASTER!$AE$24:$BB$252,$AF166,T$260))</f>
        <v/>
      </c>
      <c r="AA166" s="24" t="str" cm="1">
        <f t="array" ref="AA166">IF($AF166=0,"",INDEX(MASTER!$AE$24:$BB$252,$AF166,U$260))</f>
        <v/>
      </c>
    </row>
    <row r="167" spans="3:32" ht="12.75" customHeight="1" x14ac:dyDescent="0.2">
      <c r="C167" s="20" t="str" cm="1">
        <f t="array" ref="C167">IF($AF$167=0,"",INDEX(MASTER!$D$24:$AD$252,$AF$167,C$260))</f>
        <v/>
      </c>
      <c r="D167" s="20" t="str" cm="1">
        <f t="array" ref="D167">IF($AF$167=0,"",INDEX(MASTER!$D$24:$AD$252,$AF$167,D$260))</f>
        <v/>
      </c>
      <c r="E167" s="20" t="str" cm="1">
        <f t="array" ref="E167">IF($AF$167=0,"",INDEX(MASTER!$D$24:$AD$252,$AF$167,E$260))</f>
        <v/>
      </c>
      <c r="F167" s="126" t="str" cm="1">
        <f t="array" ref="F167">IF($AF$167=0,"",INDEX(MASTER!$D$24:$AD$252,$AF$167,F$260))</f>
        <v/>
      </c>
      <c r="G167" s="20" t="str" cm="1">
        <f t="array" ref="G167">IF($AF$167=0,"",INDEX(MASTER!$D$24:$AD$252,$AF$167,G$260))</f>
        <v/>
      </c>
      <c r="H167" s="126" t="str" cm="1">
        <f t="array" ref="H167">IF($AF$167=0,"",INDEX(MASTER!$D$24:$AD$252,$AF$167,H$260))</f>
        <v/>
      </c>
      <c r="I167" s="20" t="str" cm="1">
        <f t="array" ref="I167">IF($AF$167=0,"",INDEX(MASTER!$D$24:$AD$252,$AF$167,I$260))</f>
        <v/>
      </c>
      <c r="J167" s="189" t="str" cm="1">
        <f t="array" ref="J167">IF($AF167=0,"",INDEX(MASTER!$AE$24:$BB$252,$AF167,C$260))</f>
        <v/>
      </c>
      <c r="K167" s="24" t="str" cm="1">
        <f t="array" ref="K167">IF($AF167=0,"",INDEX(MASTER!$AE$24:$BB$252,$AF167,D$260))</f>
        <v/>
      </c>
      <c r="L167" s="24" t="str" cm="1">
        <f t="array" ref="L167">IF($AF167=0,"",INDEX(MASTER!$AE$24:$BB$252,$AF167,E$260))</f>
        <v/>
      </c>
      <c r="M167" s="24" t="str" cm="1">
        <f t="array" ref="M167">IF($AF167=0,"",INDEX(MASTER!$AE$24:$BB$252,$AF167,F$260))</f>
        <v/>
      </c>
      <c r="N167" s="24" t="str" cm="1">
        <f t="array" ref="N167">IF($AF167=0,"",INDEX(MASTER!$AE$24:$BB$252,$AF167,G$260))</f>
        <v/>
      </c>
      <c r="O167" s="24" t="str" cm="1">
        <f t="array" ref="O167">IF($AF167=0,"",INDEX(MASTER!$AE$24:$BB$252,$AF167,H$260))</f>
        <v/>
      </c>
      <c r="P167" s="24" t="str" cm="1">
        <f t="array" ref="P167">IF($AF167=0,"",INDEX(MASTER!$AE$24:$BB$252,$AF167,I$260))</f>
        <v/>
      </c>
      <c r="Q167" s="24" t="str" cm="1">
        <f t="array" ref="Q167">IF($AF167=0,"",INDEX(MASTER!$AE$24:$BB$252,$AF167,J$260))</f>
        <v/>
      </c>
      <c r="R167" s="24" t="str" cm="1">
        <f t="array" ref="R167">IF($AF167=0,"",INDEX(MASTER!$AE$24:$BB$252,$AF167,K$260))</f>
        <v/>
      </c>
      <c r="S167" s="24" t="str" cm="1">
        <f t="array" ref="S167">IF($AF167=0,"",INDEX(MASTER!$AE$24:$BB$252,$AF167,L$260))</f>
        <v/>
      </c>
      <c r="T167" s="24" t="str" cm="1">
        <f t="array" ref="T167">IF($AF167=0,"",INDEX(MASTER!$AE$24:$BB$252,$AF167,M$260))</f>
        <v/>
      </c>
      <c r="U167" s="24" t="str" cm="1">
        <f t="array" ref="U167">IF($AF167=0,"",INDEX(MASTER!$AE$24:$BB$252,$AF167,N$260))</f>
        <v/>
      </c>
      <c r="V167" s="24" t="str" cm="1">
        <f t="array" ref="V167">IF($AF167=0,"",INDEX(MASTER!$AE$24:$BB$252,$AF167,O$260))</f>
        <v/>
      </c>
      <c r="W167" s="24" t="str" cm="1">
        <f t="array" ref="W167">IF($AF167=0,"",INDEX(MASTER!$AE$24:$BB$252,$AF167,P$260))</f>
        <v/>
      </c>
      <c r="X167" s="24" t="str" cm="1">
        <f t="array" ref="X167">IF($AF167=0,"",INDEX(MASTER!$AE$24:$BB$252,$AF167,Q$260))</f>
        <v/>
      </c>
      <c r="Y167" s="24" t="str" cm="1">
        <f t="array" ref="Y167">IF($AF167=0,"",INDEX(MASTER!$AE$24:$BB$252,$AF167,S$260))</f>
        <v/>
      </c>
      <c r="Z167" s="24" t="str" cm="1">
        <f t="array" ref="Z167">IF($AF167=0,"",INDEX(MASTER!$AE$24:$BB$252,$AF167,T$260))</f>
        <v/>
      </c>
      <c r="AA167" s="24" t="str" cm="1">
        <f t="array" ref="AA167">IF($AF167=0,"",INDEX(MASTER!$AE$24:$BB$252,$AF167,U$260))</f>
        <v/>
      </c>
    </row>
    <row r="168" spans="3:32" ht="12.75" customHeight="1" x14ac:dyDescent="0.2">
      <c r="C168" s="20" t="str" cm="1">
        <f t="array" ref="C168">IF($AF$168=0,"",INDEX(MASTER!$D$24:$AD$252,$AF$168,C$260))</f>
        <v/>
      </c>
      <c r="D168" s="20" t="str" cm="1">
        <f t="array" ref="D168">IF($AF$168=0,"",INDEX(MASTER!$D$24:$AD$252,$AF$168,D$260))</f>
        <v/>
      </c>
      <c r="E168" s="20" t="str" cm="1">
        <f t="array" ref="E168">IF($AF$168=0,"",INDEX(MASTER!$D$24:$AD$252,$AF$168,E$260))</f>
        <v/>
      </c>
      <c r="F168" s="126" t="str" cm="1">
        <f t="array" ref="F168">IF($AF$168=0,"",INDEX(MASTER!$D$24:$AD$252,$AF$168,F$260))</f>
        <v/>
      </c>
      <c r="G168" s="20" t="str" cm="1">
        <f t="array" ref="G168">IF($AF$168=0,"",INDEX(MASTER!$D$24:$AD$252,$AF$168,G$260))</f>
        <v/>
      </c>
      <c r="H168" s="126" t="str" cm="1">
        <f t="array" ref="H168">IF($AF$168=0,"",INDEX(MASTER!$D$24:$AD$252,$AF$168,H$260))</f>
        <v/>
      </c>
      <c r="I168" s="20" t="str" cm="1">
        <f t="array" ref="I168">IF($AF$168=0,"",INDEX(MASTER!$D$24:$AD$252,$AF$168,I$260))</f>
        <v/>
      </c>
      <c r="J168" s="189" t="str" cm="1">
        <f t="array" ref="J168">IF($AF168=0,"",INDEX(MASTER!$AE$24:$BB$252,$AF168,C$260))</f>
        <v/>
      </c>
      <c r="K168" s="24" t="str" cm="1">
        <f t="array" ref="K168">IF($AF168=0,"",INDEX(MASTER!$AE$24:$BB$252,$AF168,D$260))</f>
        <v/>
      </c>
      <c r="L168" s="24" t="str" cm="1">
        <f t="array" ref="L168">IF($AF168=0,"",INDEX(MASTER!$AE$24:$BB$252,$AF168,E$260))</f>
        <v/>
      </c>
      <c r="M168" s="24" t="str" cm="1">
        <f t="array" ref="M168">IF($AF168=0,"",INDEX(MASTER!$AE$24:$BB$252,$AF168,F$260))</f>
        <v/>
      </c>
      <c r="N168" s="24" t="str" cm="1">
        <f t="array" ref="N168">IF($AF168=0,"",INDEX(MASTER!$AE$24:$BB$252,$AF168,G$260))</f>
        <v/>
      </c>
      <c r="O168" s="24" t="str" cm="1">
        <f t="array" ref="O168">IF($AF168=0,"",INDEX(MASTER!$AE$24:$BB$252,$AF168,H$260))</f>
        <v/>
      </c>
      <c r="P168" s="24" t="str" cm="1">
        <f t="array" ref="P168">IF($AF168=0,"",INDEX(MASTER!$AE$24:$BB$252,$AF168,I$260))</f>
        <v/>
      </c>
      <c r="Q168" s="24" t="str" cm="1">
        <f t="array" ref="Q168">IF($AF168=0,"",INDEX(MASTER!$AE$24:$BB$252,$AF168,J$260))</f>
        <v/>
      </c>
      <c r="R168" s="24" t="str" cm="1">
        <f t="array" ref="R168">IF($AF168=0,"",INDEX(MASTER!$AE$24:$BB$252,$AF168,K$260))</f>
        <v/>
      </c>
      <c r="S168" s="24" t="str" cm="1">
        <f t="array" ref="S168">IF($AF168=0,"",INDEX(MASTER!$AE$24:$BB$252,$AF168,L$260))</f>
        <v/>
      </c>
      <c r="T168" s="24" t="str" cm="1">
        <f t="array" ref="T168">IF($AF168=0,"",INDEX(MASTER!$AE$24:$BB$252,$AF168,M$260))</f>
        <v/>
      </c>
      <c r="U168" s="24" t="str" cm="1">
        <f t="array" ref="U168">IF($AF168=0,"",INDEX(MASTER!$AE$24:$BB$252,$AF168,N$260))</f>
        <v/>
      </c>
      <c r="V168" s="24" t="str" cm="1">
        <f t="array" ref="V168">IF($AF168=0,"",INDEX(MASTER!$AE$24:$BB$252,$AF168,O$260))</f>
        <v/>
      </c>
      <c r="W168" s="24" t="str" cm="1">
        <f t="array" ref="W168">IF($AF168=0,"",INDEX(MASTER!$AE$24:$BB$252,$AF168,P$260))</f>
        <v/>
      </c>
      <c r="X168" s="24" t="str" cm="1">
        <f t="array" ref="X168">IF($AF168=0,"",INDEX(MASTER!$AE$24:$BB$252,$AF168,Q$260))</f>
        <v/>
      </c>
      <c r="Y168" s="24" t="str" cm="1">
        <f t="array" ref="Y168">IF($AF168=0,"",INDEX(MASTER!$AE$24:$BB$252,$AF168,S$260))</f>
        <v/>
      </c>
      <c r="Z168" s="24" t="str" cm="1">
        <f t="array" ref="Z168">IF($AF168=0,"",INDEX(MASTER!$AE$24:$BB$252,$AF168,T$260))</f>
        <v/>
      </c>
      <c r="AA168" s="24" t="str" cm="1">
        <f t="array" ref="AA168">IF($AF168=0,"",INDEX(MASTER!$AE$24:$BB$252,$AF168,U$260))</f>
        <v/>
      </c>
    </row>
    <row r="169" spans="3:32" ht="12.75" customHeight="1" x14ac:dyDescent="0.2">
      <c r="C169" s="20" t="str" cm="1">
        <f t="array" ref="C169">IF($AF$169=0,"",INDEX(MASTER!$D$24:$AD$252,$AF$169,C$260))</f>
        <v/>
      </c>
      <c r="D169" s="20" t="str" cm="1">
        <f t="array" ref="D169">IF($AF$169=0,"",INDEX(MASTER!$D$24:$AD$252,$AF$169,D$260))</f>
        <v/>
      </c>
      <c r="E169" s="20" t="str" cm="1">
        <f t="array" ref="E169">IF($AF$169=0,"",INDEX(MASTER!$D$24:$AD$252,$AF$169,E$260))</f>
        <v/>
      </c>
      <c r="F169" s="169" t="str" cm="1">
        <f t="array" ref="F169">IF($AF$169=0,"",INDEX(MASTER!$D$24:$AD$252,$AF$169,F$260))</f>
        <v/>
      </c>
      <c r="G169" s="20" t="str" cm="1">
        <f t="array" ref="G169">IF($AF$169=0,"",INDEX(MASTER!$D$24:$AD$252,$AF$169,G$260))</f>
        <v/>
      </c>
      <c r="H169" s="169" t="str" cm="1">
        <f t="array" ref="H169">IF($AF$169=0,"",INDEX(MASTER!$D$24:$AD$252,$AF$169,H$260))</f>
        <v/>
      </c>
      <c r="I169" s="20" t="str" cm="1">
        <f t="array" ref="I169">IF($AF$169=0,"",INDEX(MASTER!$D$24:$AD$252,$AF$169,I$260))</f>
        <v/>
      </c>
      <c r="J169" s="189" t="str" cm="1">
        <f t="array" ref="J169">IF($AF169=0,"",INDEX(MASTER!$AE$24:$BB$252,$AF169,C$260))</f>
        <v/>
      </c>
      <c r="K169" s="24" t="str" cm="1">
        <f t="array" ref="K169">IF($AF169=0,"",INDEX(MASTER!$AE$24:$BB$252,$AF169,D$260))</f>
        <v/>
      </c>
      <c r="L169" s="24" t="str" cm="1">
        <f t="array" ref="L169">IF($AF169=0,"",INDEX(MASTER!$AE$24:$BB$252,$AF169,E$260))</f>
        <v/>
      </c>
      <c r="M169" s="24" t="str" cm="1">
        <f t="array" ref="M169">IF($AF169=0,"",INDEX(MASTER!$AE$24:$BB$252,$AF169,F$260))</f>
        <v/>
      </c>
      <c r="N169" s="24" t="str" cm="1">
        <f t="array" ref="N169">IF($AF169=0,"",INDEX(MASTER!$AE$24:$BB$252,$AF169,G$260))</f>
        <v/>
      </c>
      <c r="O169" s="24" t="str" cm="1">
        <f t="array" ref="O169">IF($AF169=0,"",INDEX(MASTER!$AE$24:$BB$252,$AF169,H$260))</f>
        <v/>
      </c>
      <c r="P169" s="24" t="str" cm="1">
        <f t="array" ref="P169">IF($AF169=0,"",INDEX(MASTER!$AE$24:$BB$252,$AF169,I$260))</f>
        <v/>
      </c>
      <c r="Q169" s="24" t="str" cm="1">
        <f t="array" ref="Q169">IF($AF169=0,"",INDEX(MASTER!$AE$24:$BB$252,$AF169,J$260))</f>
        <v/>
      </c>
      <c r="R169" s="24" t="str" cm="1">
        <f t="array" ref="R169">IF($AF169=0,"",INDEX(MASTER!$AE$24:$BB$252,$AF169,K$260))</f>
        <v/>
      </c>
      <c r="S169" s="24" t="str" cm="1">
        <f t="array" ref="S169">IF($AF169=0,"",INDEX(MASTER!$AE$24:$BB$252,$AF169,L$260))</f>
        <v/>
      </c>
      <c r="T169" s="24" t="str" cm="1">
        <f t="array" ref="T169">IF($AF169=0,"",INDEX(MASTER!$AE$24:$BB$252,$AF169,M$260))</f>
        <v/>
      </c>
      <c r="U169" s="24" t="str" cm="1">
        <f t="array" ref="U169">IF($AF169=0,"",INDEX(MASTER!$AE$24:$BB$252,$AF169,N$260))</f>
        <v/>
      </c>
      <c r="V169" s="24" t="str" cm="1">
        <f t="array" ref="V169">IF($AF169=0,"",INDEX(MASTER!$AE$24:$BB$252,$AF169,O$260))</f>
        <v/>
      </c>
      <c r="W169" s="24" t="str" cm="1">
        <f t="array" ref="W169">IF($AF169=0,"",INDEX(MASTER!$AE$24:$BB$252,$AF169,P$260))</f>
        <v/>
      </c>
      <c r="X169" s="24" t="str" cm="1">
        <f t="array" ref="X169">IF($AF169=0,"",INDEX(MASTER!$AE$24:$BB$252,$AF169,Q$260))</f>
        <v/>
      </c>
      <c r="Y169" s="24" t="str" cm="1">
        <f t="array" ref="Y169">IF($AF169=0,"",INDEX(MASTER!$AE$24:$BB$252,$AF169,S$260))</f>
        <v/>
      </c>
      <c r="Z169" s="24" t="str" cm="1">
        <f t="array" ref="Z169">IF($AF169=0,"",INDEX(MASTER!$AE$24:$BB$252,$AF169,T$260))</f>
        <v/>
      </c>
      <c r="AA169" s="24" t="str" cm="1">
        <f t="array" ref="AA169">IF($AF169=0,"",INDEX(MASTER!$AE$24:$BB$252,$AF169,U$260))</f>
        <v/>
      </c>
    </row>
    <row r="170" spans="3:32" ht="12.75" customHeight="1" thickBot="1" x14ac:dyDescent="0.25">
      <c r="C170" s="20" t="str" cm="1">
        <f t="array" ref="C170">IF($AF$170=0,"",INDEX(MASTER!$D$24:$AD$252,$AF$170,C$260))</f>
        <v/>
      </c>
      <c r="D170" s="20" t="str" cm="1">
        <f t="array" ref="D170">IF($AF$170=0,"",INDEX(MASTER!$D$24:$AD$252,$AF$170,D$260))</f>
        <v/>
      </c>
      <c r="E170" s="20" t="str" cm="1">
        <f t="array" ref="E170">IF($AF$170=0,"",INDEX(MASTER!$D$24:$AD$252,$AF$170,E$260))</f>
        <v/>
      </c>
      <c r="F170" s="169" t="str" cm="1">
        <f t="array" ref="F170">IF($AF$170=0,"",INDEX(MASTER!$D$24:$AD$252,$AF$170,F$260))</f>
        <v/>
      </c>
      <c r="G170" s="20" t="str" cm="1">
        <f t="array" ref="G170">IF($AF$170=0,"",INDEX(MASTER!$D$24:$AD$252,$AF$170,G$260))</f>
        <v/>
      </c>
      <c r="H170" s="169" t="str" cm="1">
        <f t="array" ref="H170">IF($AF$170=0,"",INDEX(MASTER!$D$24:$AD$252,$AF$170,H$260))</f>
        <v/>
      </c>
      <c r="I170" s="20" t="str" cm="1">
        <f t="array" ref="I170">IF($AF$170=0,"",INDEX(MASTER!$D$24:$AD$252,$AF$170,I$260))</f>
        <v/>
      </c>
      <c r="J170" s="190" t="str" cm="1">
        <f t="array" ref="J170">IF($AF170=0,"",INDEX(MASTER!$AE$24:$BB$252,$AF170,C$260))</f>
        <v/>
      </c>
      <c r="K170" s="59" t="str" cm="1">
        <f t="array" ref="K170">IF($AF170=0,"",INDEX(MASTER!$AE$24:$BB$252,$AF170,D$260))</f>
        <v/>
      </c>
      <c r="L170" s="59" t="str" cm="1">
        <f t="array" ref="L170">IF($AF170=0,"",INDEX(MASTER!$AE$24:$BB$252,$AF170,E$260))</f>
        <v/>
      </c>
      <c r="M170" s="59" t="str" cm="1">
        <f t="array" ref="M170">IF($AF170=0,"",INDEX(MASTER!$AE$24:$BB$252,$AF170,F$260))</f>
        <v/>
      </c>
      <c r="N170" s="59" t="str" cm="1">
        <f t="array" ref="N170">IF($AF170=0,"",INDEX(MASTER!$AE$24:$BB$252,$AF170,G$260))</f>
        <v/>
      </c>
      <c r="O170" s="59" t="str" cm="1">
        <f t="array" ref="O170">IF($AF170=0,"",INDEX(MASTER!$AE$24:$BB$252,$AF170,H$260))</f>
        <v/>
      </c>
      <c r="P170" s="59" t="str" cm="1">
        <f t="array" ref="P170">IF($AF170=0,"",INDEX(MASTER!$AE$24:$BB$252,$AF170,I$260))</f>
        <v/>
      </c>
      <c r="Q170" s="59" t="str" cm="1">
        <f t="array" ref="Q170">IF($AF170=0,"",INDEX(MASTER!$AE$24:$BB$252,$AF170,J$260))</f>
        <v/>
      </c>
      <c r="R170" s="59" t="str" cm="1">
        <f t="array" ref="R170">IF($AF170=0,"",INDEX(MASTER!$AE$24:$BB$252,$AF170,K$260))</f>
        <v/>
      </c>
      <c r="S170" s="59" t="str" cm="1">
        <f t="array" ref="S170">IF($AF170=0,"",INDEX(MASTER!$AE$24:$BB$252,$AF170,L$260))</f>
        <v/>
      </c>
      <c r="T170" s="59" t="str" cm="1">
        <f t="array" ref="T170">IF($AF170=0,"",INDEX(MASTER!$AE$24:$BB$252,$AF170,M$260))</f>
        <v/>
      </c>
      <c r="U170" s="59" t="str" cm="1">
        <f t="array" ref="U170">IF($AF170=0,"",INDEX(MASTER!$AE$24:$BB$252,$AF170,N$260))</f>
        <v/>
      </c>
      <c r="V170" s="59" t="str" cm="1">
        <f t="array" ref="V170">IF($AF170=0,"",INDEX(MASTER!$AE$24:$BB$252,$AF170,O$260))</f>
        <v/>
      </c>
      <c r="W170" s="59" t="str" cm="1">
        <f t="array" ref="W170">IF($AF170=0,"",INDEX(MASTER!$AE$24:$BB$252,$AF170,P$260))</f>
        <v/>
      </c>
      <c r="X170" s="59" t="str" cm="1">
        <f t="array" ref="X170">IF($AF170=0,"",INDEX(MASTER!$AE$24:$BB$252,$AF170,Q$260))</f>
        <v/>
      </c>
      <c r="Y170" s="59" t="str" cm="1">
        <f t="array" ref="Y170">IF($AF170=0,"",INDEX(MASTER!$AE$24:$BB$252,$AF170,S$260))</f>
        <v/>
      </c>
      <c r="Z170" s="59" t="str" cm="1">
        <f t="array" ref="Z170">IF($AF170=0,"",INDEX(MASTER!$AE$24:$BB$252,$AF170,T$260))</f>
        <v/>
      </c>
      <c r="AA170" s="59" t="str" cm="1">
        <f t="array" ref="AA170">IF($AF170=0,"",INDEX(MASTER!$AE$24:$BB$252,$AF170,U$260))</f>
        <v/>
      </c>
    </row>
    <row r="171" spans="3:32" ht="12.75" customHeight="1" thickBot="1" x14ac:dyDescent="0.25">
      <c r="C171" s="268" t="str">
        <f>CONCATENATE("TOTALS CARRIED FROM SHEET ",'TO GENSUM'!B35-2,)</f>
        <v>TOTALS CARRIED FROM SHEET 142</v>
      </c>
      <c r="D171" s="269"/>
      <c r="E171" s="269"/>
      <c r="F171" s="269"/>
      <c r="G171" s="269"/>
      <c r="H171" s="269"/>
      <c r="I171" s="269"/>
      <c r="J171" s="191" t="str">
        <f t="shared" ref="J171:AA171" si="12">J88</f>
        <v/>
      </c>
      <c r="K171" s="61">
        <f t="shared" si="12"/>
        <v>593</v>
      </c>
      <c r="L171" s="61">
        <f t="shared" si="12"/>
        <v>3</v>
      </c>
      <c r="M171" s="61">
        <f t="shared" si="12"/>
        <v>4</v>
      </c>
      <c r="N171" s="61">
        <f t="shared" si="12"/>
        <v>2118</v>
      </c>
      <c r="O171" s="61" t="e">
        <f>#REF!</f>
        <v>#REF!</v>
      </c>
      <c r="P171" s="61">
        <f>O88</f>
        <v>2.6999999999999997</v>
      </c>
      <c r="Q171" s="61">
        <f t="shared" si="12"/>
        <v>0.02</v>
      </c>
      <c r="R171" s="61">
        <f t="shared" si="12"/>
        <v>6862</v>
      </c>
      <c r="S171" s="61">
        <f t="shared" si="12"/>
        <v>0.5</v>
      </c>
      <c r="T171" s="61">
        <f t="shared" si="12"/>
        <v>1487</v>
      </c>
      <c r="U171" s="61">
        <f t="shared" si="12"/>
        <v>1888</v>
      </c>
      <c r="V171" s="61">
        <f t="shared" si="12"/>
        <v>2.34</v>
      </c>
      <c r="W171" s="61">
        <f t="shared" si="12"/>
        <v>4974</v>
      </c>
      <c r="X171" s="61" t="str">
        <f t="shared" si="12"/>
        <v/>
      </c>
      <c r="Y171" s="61" t="str">
        <f t="shared" si="12"/>
        <v/>
      </c>
      <c r="Z171" s="61" t="str">
        <f t="shared" si="12"/>
        <v/>
      </c>
      <c r="AA171" s="62">
        <f t="shared" si="12"/>
        <v>0</v>
      </c>
    </row>
    <row r="172" spans="3:32" ht="12.75" customHeight="1" thickBot="1" x14ac:dyDescent="0.25">
      <c r="C172" s="268" t="s">
        <v>24</v>
      </c>
      <c r="D172" s="269"/>
      <c r="E172" s="269"/>
      <c r="F172" s="269"/>
      <c r="G172" s="269"/>
      <c r="H172" s="269"/>
      <c r="I172" s="269"/>
      <c r="J172" s="192" t="str">
        <f>IF(J91="","",IF(J106="",IF(SUM(COUNTIF(J107:J170,"LS")+COUNTIF(J107:J170,"LUMP"))&gt;0,"LS",""),IF(SUM(J107:J170)&gt;0,ROUNDUP(SUM(J107:J170),0),"")))</f>
        <v/>
      </c>
      <c r="K172" s="52" t="str">
        <f t="shared" ref="K172:AA172" si="13">IF(K91="","",IF(K106="",IF(SUM(COUNTIF(K107:K170,"LS")+COUNTIF(K107:K170,"LUMP"))&gt;0,"LS",""),IF(SUM(K107:K170)&gt;0,ROUNDUP(SUM(K107:K170),0),"")))</f>
        <v/>
      </c>
      <c r="L172" s="52" t="str">
        <f t="shared" si="13"/>
        <v/>
      </c>
      <c r="M172" s="52" t="str">
        <f t="shared" si="13"/>
        <v/>
      </c>
      <c r="N172" s="52" t="str">
        <f t="shared" si="13"/>
        <v/>
      </c>
      <c r="O172" s="52" t="str">
        <f t="shared" si="13"/>
        <v/>
      </c>
      <c r="P172" s="52" t="str">
        <f t="shared" si="13"/>
        <v/>
      </c>
      <c r="Q172" s="52" t="str">
        <f t="shared" si="13"/>
        <v/>
      </c>
      <c r="R172" s="52" t="str">
        <f t="shared" si="13"/>
        <v/>
      </c>
      <c r="S172" s="52" t="str">
        <f t="shared" si="13"/>
        <v/>
      </c>
      <c r="T172" s="52" t="str">
        <f t="shared" si="13"/>
        <v/>
      </c>
      <c r="U172" s="52" t="str">
        <f t="shared" si="13"/>
        <v/>
      </c>
      <c r="V172" s="52" t="str">
        <f t="shared" si="13"/>
        <v/>
      </c>
      <c r="W172" s="52" t="str">
        <f t="shared" si="13"/>
        <v/>
      </c>
      <c r="X172" s="52" t="str">
        <f t="shared" si="13"/>
        <v/>
      </c>
      <c r="Y172" s="52" t="str">
        <f t="shared" si="13"/>
        <v/>
      </c>
      <c r="Z172" s="52" t="str">
        <f t="shared" si="13"/>
        <v/>
      </c>
      <c r="AA172" s="56" t="str">
        <f t="shared" si="13"/>
        <v/>
      </c>
    </row>
    <row r="173" spans="3:32" ht="12.75" customHeight="1" thickBot="1" x14ac:dyDescent="0.25">
      <c r="C173" s="268" t="s">
        <v>20</v>
      </c>
      <c r="D173" s="269"/>
      <c r="E173" s="269"/>
      <c r="F173" s="269"/>
      <c r="G173" s="269"/>
      <c r="H173" s="269"/>
      <c r="I173" s="269"/>
      <c r="J173" s="193">
        <f>SUM(J171:J172)</f>
        <v>0</v>
      </c>
      <c r="K173" s="54">
        <f t="shared" ref="K173:AA173" si="14">SUM(K171:K172)</f>
        <v>593</v>
      </c>
      <c r="L173" s="54">
        <f t="shared" si="14"/>
        <v>3</v>
      </c>
      <c r="M173" s="54">
        <f t="shared" si="14"/>
        <v>4</v>
      </c>
      <c r="N173" s="54">
        <f t="shared" si="14"/>
        <v>2118</v>
      </c>
      <c r="O173" s="54" t="e">
        <f t="shared" si="14"/>
        <v>#REF!</v>
      </c>
      <c r="P173" s="54">
        <f t="shared" si="14"/>
        <v>2.6999999999999997</v>
      </c>
      <c r="Q173" s="54">
        <f t="shared" si="14"/>
        <v>0.02</v>
      </c>
      <c r="R173" s="54">
        <f t="shared" si="14"/>
        <v>6862</v>
      </c>
      <c r="S173" s="54">
        <f t="shared" si="14"/>
        <v>0.5</v>
      </c>
      <c r="T173" s="54">
        <f t="shared" si="14"/>
        <v>1487</v>
      </c>
      <c r="U173" s="54">
        <f t="shared" si="14"/>
        <v>1888</v>
      </c>
      <c r="V173" s="54">
        <f t="shared" si="14"/>
        <v>2.34</v>
      </c>
      <c r="W173" s="54">
        <f t="shared" si="14"/>
        <v>4974</v>
      </c>
      <c r="X173" s="54">
        <f t="shared" si="14"/>
        <v>0</v>
      </c>
      <c r="Y173" s="54">
        <f t="shared" si="14"/>
        <v>0</v>
      </c>
      <c r="Z173" s="54">
        <f t="shared" si="14"/>
        <v>0</v>
      </c>
      <c r="AA173" s="55">
        <f t="shared" si="14"/>
        <v>0</v>
      </c>
    </row>
    <row r="175" spans="3:32" ht="12.75" customHeight="1" x14ac:dyDescent="0.2">
      <c r="C175" s="227">
        <f>C89+2</f>
        <v>2</v>
      </c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</row>
    <row r="176" spans="3:32" ht="12.75" customHeight="1" x14ac:dyDescent="0.2">
      <c r="C176" s="228" t="s">
        <v>16</v>
      </c>
      <c r="D176" s="228"/>
      <c r="E176" s="228"/>
      <c r="F176" s="228"/>
      <c r="G176" s="228"/>
      <c r="H176" s="228"/>
      <c r="I176" s="228"/>
      <c r="J176" s="28" t="str" cm="1">
        <f t="array" ref="J176">IF($AF$176=0,"",IF(INDEX(MASTER!$AE$8:$BB$9,$AF$176,C$260)=0,"",INDEX(MASTER!$AE$8:$BB$9,$AF$176,C$260)))</f>
        <v/>
      </c>
      <c r="K176" s="28" t="str" cm="1">
        <f t="array" ref="K176">IF($AF$176=0,"",IF(INDEX(MASTER!$AE$8:$BB$9,$AF$176,D$260)=0,"",INDEX(MASTER!$AE$8:$BB$9,$AF$176,D$260)))</f>
        <v>642E00720</v>
      </c>
      <c r="L176" s="28" t="str" cm="1">
        <f t="array" ref="L176">IF($AF$176=0,"",IF(INDEX(MASTER!$AE$8:$BB$9,$AF$176,E$260)=0,"",INDEX(MASTER!$AE$8:$BB$9,$AF$176,E$260)))</f>
        <v>642E01312</v>
      </c>
      <c r="M176" s="28" t="str" cm="1">
        <f t="array" ref="M176">IF($AF$176=0,"",IF(INDEX(MASTER!$AE$8:$BB$9,$AF$176,F$260)=0,"",INDEX(MASTER!$AE$8:$BB$9,$AF$176,F$260)))</f>
        <v>642E01322</v>
      </c>
      <c r="N176" s="28" t="str" cm="1">
        <f t="array" ref="N176">IF($AF$176=0,"",IF(INDEX(MASTER!$AE$8:$BB$9,$AF$176,G$260)=0,"",INDEX(MASTER!$AE$8:$BB$9,$AF$176,G$260)))</f>
        <v>807e10410</v>
      </c>
      <c r="O176" s="28" t="str" cm="1">
        <f t="array" ref="O176">IF($AF$176=0,"",IF(INDEX(MASTER!$AE$8:$BB$9,$AF$176,H$260)=0,"",INDEX(MASTER!$AE$8:$BB$9,$AF$176,H$260)))</f>
        <v>807e10010</v>
      </c>
      <c r="P176" s="28" t="str" cm="1">
        <f t="array" ref="P176">IF($AF$176=0,"",IF(INDEX(MASTER!$AE$8:$BB$9,$AF$176,I$260)=0,"",INDEX(MASTER!$AE$8:$BB$9,$AF$176,I$260)))</f>
        <v>807e10010</v>
      </c>
      <c r="Q176" s="28" t="str" cm="1">
        <f t="array" ref="Q176">IF($AF$176=0,"",IF(INDEX(MASTER!$AE$8:$BB$9,$AF$176,J$260)=0,"",INDEX(MASTER!$AE$8:$BB$9,$AF$176,J$260)))</f>
        <v>807e10110</v>
      </c>
      <c r="R176" s="28" t="str" cm="1">
        <f t="array" ref="R176">IF($AF$176=0,"",IF(INDEX(MASTER!$AE$8:$BB$9,$AF$176,K$260)=0,"",INDEX(MASTER!$AE$8:$BB$9,$AF$176,K$260)))</f>
        <v>807e10310</v>
      </c>
      <c r="S176" s="28" t="str" cm="1">
        <f t="array" ref="S176">IF($AF$176=0,"",IF(INDEX(MASTER!$AE$8:$BB$9,$AF$176,L$260)=0,"",INDEX(MASTER!$AE$8:$BB$9,$AF$176,L$260)))</f>
        <v>850e10010</v>
      </c>
      <c r="T176" s="28" t="str" cm="1">
        <f t="array" ref="T176">IF($AF$176=0,"",IF(INDEX(MASTER!$AE$8:$BB$9,$AF$176,M$260)=0,"",INDEX(MASTER!$AE$8:$BB$9,$AF$176,M$260)))</f>
        <v>850e10110</v>
      </c>
      <c r="U176" s="28" t="str" cm="1">
        <f t="array" ref="U176">IF($AF$176=0,"",IF(INDEX(MASTER!$AE$8:$BB$9,$AF$176,N$260)=0,"",INDEX(MASTER!$AE$8:$BB$9,$AF$176,N$260)))</f>
        <v>850e10130</v>
      </c>
      <c r="V176" s="28" t="str" cm="1">
        <f t="array" ref="V176">IF($AF$176=0,"",IF(INDEX(MASTER!$AE$8:$BB$9,$AF$176,O$260)=0,"",INDEX(MASTER!$AE$8:$BB$9,$AF$176,O$260)))</f>
        <v>850E20010</v>
      </c>
      <c r="W176" s="28" t="str" cm="1">
        <f t="array" ref="W176">IF($AF$176=0,"",IF(INDEX(MASTER!$AE$8:$BB$9,$AF$176,P$260)=0,"",INDEX(MASTER!$AE$8:$BB$9,$AF$176,P$260)))</f>
        <v>850E20130</v>
      </c>
      <c r="X176" s="28" t="str" cm="1">
        <f t="array" ref="X176">IF($AF$176=0,"",IF(INDEX(MASTER!$AE$8:$BB$9,$AF$176,Q$260)=0,"",INDEX(MASTER!$AE$8:$BB$9,$AF$176,Q$260)))</f>
        <v/>
      </c>
      <c r="Y176" s="28" t="str" cm="1">
        <f t="array" ref="Y176">IF($AF$176=0,"",IF(INDEX(MASTER!$AE$8:$BB$9,$AF$176,S$260)=0,"",INDEX(MASTER!$AE$8:$BB$9,$AF$176,S$260)))</f>
        <v/>
      </c>
      <c r="Z176" s="28" t="str" cm="1">
        <f t="array" ref="Z176">IF($AF$176=0,"",IF(INDEX(MASTER!$AE$8:$BB$9,$AF$176,T$260)=0,"",INDEX(MASTER!$AE$8:$BB$9,$AF$176,T$260)))</f>
        <v/>
      </c>
      <c r="AA176" s="28" t="str" cm="1">
        <f t="array" ref="AA176">IF($AF$176=0,"",IF(INDEX(MASTER!$AE$8:$BB$9,$AF$176,U$260)=0,"",INDEX(MASTER!$AE$8:$BB$9,$AF$176,U$260)))</f>
        <v/>
      </c>
      <c r="AF176" s="3">
        <v>1</v>
      </c>
    </row>
    <row r="177" spans="3:32" ht="12.75" customHeight="1" x14ac:dyDescent="0.2">
      <c r="C177" s="229" t="s">
        <v>17</v>
      </c>
      <c r="D177" s="229"/>
      <c r="E177" s="229"/>
      <c r="F177" s="229"/>
      <c r="G177" s="229"/>
      <c r="H177" s="229"/>
      <c r="I177" s="229"/>
      <c r="J177" s="28" t="str" cm="1">
        <f t="array" ref="J177">IF($AF$177=0,"",IF(INDEX(MASTER!$AE$8:$BB$9,$AF$177,C$260)=0,"",INDEX(MASTER!$AE$8:$BB$9,$AF$177,C$260)))</f>
        <v/>
      </c>
      <c r="K177" s="28" t="str" cm="1">
        <f t="array" ref="K177">IF($AF$177=0,"",IF(INDEX(MASTER!$AE$8:$BB$9,$AF$177,D$260)=0,"",INDEX(MASTER!$AE$8:$BB$9,$AF$177,D$260)))</f>
        <v xml:space="preserve"> WHITE</v>
      </c>
      <c r="L177" s="28" t="str" cm="1">
        <f t="array" ref="L177">IF($AF$177=0,"",IF(INDEX(MASTER!$AE$8:$BB$9,$AF$177,E$260)=0,"",INDEX(MASTER!$AE$8:$BB$9,$AF$177,E$260)))</f>
        <v/>
      </c>
      <c r="M177" s="28" t="str" cm="1">
        <f t="array" ref="M177">IF($AF$177=0,"",IF(INDEX(MASTER!$AE$8:$BB$9,$AF$177,F$260)=0,"",INDEX(MASTER!$AE$8:$BB$9,$AF$177,F$260)))</f>
        <v/>
      </c>
      <c r="N177" s="28" t="str" cm="1">
        <f t="array" ref="N177">IF($AF$177=0,"",IF(INDEX(MASTER!$AE$8:$BB$9,$AF$177,G$260)=0,"",INDEX(MASTER!$AE$8:$BB$9,$AF$177,G$260)))</f>
        <v xml:space="preserve"> WHITE</v>
      </c>
      <c r="O177" s="28" t="str" cm="1">
        <f t="array" ref="O177">IF($AF$177=0,"",IF(INDEX(MASTER!$AE$8:$BB$9,$AF$177,H$260)=0,"",INDEX(MASTER!$AE$8:$BB$9,$AF$177,H$260)))</f>
        <v xml:space="preserve"> WHITE</v>
      </c>
      <c r="P177" s="28" t="str" cm="1">
        <f t="array" ref="P177">IF($AF$177=0,"",IF(INDEX(MASTER!$AE$8:$BB$9,$AF$177,I$260)=0,"",INDEX(MASTER!$AE$8:$BB$9,$AF$177,I$260)))</f>
        <v xml:space="preserve"> YELLOW</v>
      </c>
      <c r="Q177" s="28" t="str" cm="1">
        <f t="array" ref="Q177">IF($AF$177=0,"",IF(INDEX(MASTER!$AE$8:$BB$9,$AF$177,J$260)=0,"",INDEX(MASTER!$AE$8:$BB$9,$AF$177,J$260)))</f>
        <v/>
      </c>
      <c r="R177" s="28" t="str" cm="1">
        <f t="array" ref="R177">IF($AF$177=0,"",IF(INDEX(MASTER!$AE$8:$BB$9,$AF$177,K$260)=0,"",INDEX(MASTER!$AE$8:$BB$9,$AF$177,K$260)))</f>
        <v/>
      </c>
      <c r="S177" s="28" t="str" cm="1">
        <f t="array" ref="S177">IF($AF$177=0,"",IF(INDEX(MASTER!$AE$8:$BB$9,$AF$177,L$260)=0,"",INDEX(MASTER!$AE$8:$BB$9,$AF$177,L$260)))</f>
        <v/>
      </c>
      <c r="T177" s="28" t="str" cm="1">
        <f t="array" ref="T177">IF($AF$177=0,"",IF(INDEX(MASTER!$AE$8:$BB$9,$AF$177,M$260)=0,"",INDEX(MASTER!$AE$8:$BB$9,$AF$177,M$260)))</f>
        <v/>
      </c>
      <c r="U177" s="28" t="str" cm="1">
        <f t="array" ref="U177">IF($AF$177=0,"",IF(INDEX(MASTER!$AE$8:$BB$9,$AF$177,N$260)=0,"",INDEX(MASTER!$AE$8:$BB$9,$AF$177,N$260)))</f>
        <v/>
      </c>
      <c r="V177" s="28" t="str" cm="1">
        <f t="array" ref="V177">IF($AF$177=0,"",IF(INDEX(MASTER!$AE$8:$BB$9,$AF$177,O$260)=0,"",INDEX(MASTER!$AE$8:$BB$9,$AF$177,O$260)))</f>
        <v/>
      </c>
      <c r="W177" s="28" t="str" cm="1">
        <f t="array" ref="W177">IF($AF$177=0,"",IF(INDEX(MASTER!$AE$8:$BB$9,$AF$177,P$260)=0,"",INDEX(MASTER!$AE$8:$BB$9,$AF$177,P$260)))</f>
        <v/>
      </c>
      <c r="X177" s="28" t="str" cm="1">
        <f t="array" ref="X177">IF($AF$177=0,"",IF(INDEX(MASTER!$AE$8:$BB$9,$AF$177,Q$260)=0,"",INDEX(MASTER!$AE$8:$BB$9,$AF$177,Q$260)))</f>
        <v/>
      </c>
      <c r="Y177" s="28" t="str" cm="1">
        <f t="array" ref="Y177">IF($AF$177=0,"",IF(INDEX(MASTER!$AE$8:$BB$9,$AF$177,S$260)=0,"",INDEX(MASTER!$AE$8:$BB$9,$AF$177,S$260)))</f>
        <v/>
      </c>
      <c r="Z177" s="28" t="str" cm="1">
        <f t="array" ref="Z177">IF($AF$177=0,"",IF(INDEX(MASTER!$AE$8:$BB$9,$AF$177,T$260)=0,"",INDEX(MASTER!$AE$8:$BB$9,$AF$177,T$260)))</f>
        <v/>
      </c>
      <c r="AA177" s="28" t="str" cm="1">
        <f t="array" ref="AA177">IF($AF$177=0,"",IF(INDEX(MASTER!$AE$8:$BB$9,$AF$177,U$260)=0,"",INDEX(MASTER!$AE$8:$BB$9,$AF$177,U$260)))</f>
        <v/>
      </c>
      <c r="AF177" s="3">
        <v>2</v>
      </c>
    </row>
    <row r="178" spans="3:32" ht="12.75" customHeight="1" x14ac:dyDescent="0.2">
      <c r="C178" s="218" t="s">
        <v>0</v>
      </c>
      <c r="D178" s="218" t="s">
        <v>0</v>
      </c>
      <c r="E178" s="218" t="s">
        <v>14</v>
      </c>
      <c r="F178" s="230" t="s">
        <v>1</v>
      </c>
      <c r="G178" s="231"/>
      <c r="H178" s="231"/>
      <c r="I178" s="234" t="s">
        <v>15</v>
      </c>
      <c r="J178" s="186" t="str">
        <f t="shared" ref="J178:L178" si="15">IF(OR(TRIM(J176)=0,TRIM(J176)=""),"",IF(IFERROR(TRIM(INDEX(QryItemNamed,MATCH(TRIM(J176),ITEM,0),2)),"")="Y","SPECIAL",LEFT(IFERROR(TRIM(INDEX(ITEM,MATCH(TRIM(J176),ITEM,0))),""),3)))</f>
        <v/>
      </c>
      <c r="K178" s="17" t="str">
        <f t="shared" si="15"/>
        <v>642</v>
      </c>
      <c r="L178" s="17" t="str">
        <f t="shared" si="15"/>
        <v>642</v>
      </c>
      <c r="M178" s="17" t="str">
        <f t="shared" ref="M178:AA178" si="16">IF(OR(TRIM(M176)=0,TRIM(M176)=""),"",IF(IFERROR(TRIM(INDEX(QryItemNamed,MATCH(TRIM(M176),ITEM,0),2)),"")="Y","SPECIAL",LEFT(IFERROR(TRIM(INDEX(ITEM,MATCH(TRIM(M176),ITEM,0))),""),3)))</f>
        <v>642</v>
      </c>
      <c r="N178" s="17" t="str">
        <f t="shared" si="16"/>
        <v>807</v>
      </c>
      <c r="O178" s="17" t="str">
        <f t="shared" si="16"/>
        <v>807</v>
      </c>
      <c r="P178" s="17" t="str">
        <f t="shared" si="16"/>
        <v>807</v>
      </c>
      <c r="Q178" s="17" t="str">
        <f t="shared" si="16"/>
        <v>807</v>
      </c>
      <c r="R178" s="17" t="str">
        <f t="shared" si="16"/>
        <v>807</v>
      </c>
      <c r="S178" s="17" t="str">
        <f t="shared" si="16"/>
        <v>850</v>
      </c>
      <c r="T178" s="17" t="str">
        <f t="shared" si="16"/>
        <v>850</v>
      </c>
      <c r="U178" s="17" t="str">
        <f t="shared" si="16"/>
        <v>850</v>
      </c>
      <c r="V178" s="17" t="str">
        <f t="shared" si="16"/>
        <v>850</v>
      </c>
      <c r="W178" s="17" t="str">
        <f t="shared" si="16"/>
        <v>850</v>
      </c>
      <c r="X178" s="17" t="str">
        <f t="shared" si="16"/>
        <v/>
      </c>
      <c r="Y178" s="17" t="str">
        <f t="shared" si="16"/>
        <v/>
      </c>
      <c r="Z178" s="17" t="str">
        <f t="shared" si="16"/>
        <v/>
      </c>
      <c r="AA178" s="17" t="str">
        <f t="shared" si="16"/>
        <v/>
      </c>
    </row>
    <row r="179" spans="3:32" ht="12.75" customHeight="1" x14ac:dyDescent="0.2">
      <c r="C179" s="219"/>
      <c r="D179" s="219"/>
      <c r="E179" s="219"/>
      <c r="F179" s="232"/>
      <c r="G179" s="233"/>
      <c r="H179" s="233"/>
      <c r="I179" s="235"/>
      <c r="J179" s="263" t="str">
        <f t="shared" ref="J179:K179" si="17">IF(OR(TRIM(J176)=0,TRIM(J176)=""),IF(J177="","",J177),IF(IFERROR(TRIM(INDEX(QryItemNamed,MATCH(TRIM(J176),ITEM,0),2)),"")="Y",TRIM(RIGHT(IFERROR(TRIM(INDEX(QryItemNamed,MATCH(TRIM(J176),ITEM,0),4)),"123456789012"),LEN(IFERROR(TRIM(INDEX(QryItemNamed,MATCH(TRIM(J176),ITEM,0),4)),"123456789012"))-9))&amp;J177,IFERROR(TRIM(INDEX(QryItemNamed,MATCH(TRIM(J176),ITEM,0),4))&amp;J177,"ITEM CODE DOES NOT EXIST IN ITEM MASTER")))</f>
        <v/>
      </c>
      <c r="K179" s="236" t="str">
        <f t="shared" si="17"/>
        <v>CHEVRON MARKING, TYPE 1 WHITE</v>
      </c>
      <c r="L179" s="236" t="str">
        <f t="shared" ref="L179" si="18">IF(OR(TRIM(L176)=0,TRIM(L176)=""),IF(L177="","",L177),IF(IFERROR(TRIM(INDEX(QryItemNamed,MATCH(TRIM(L176),ITEM,0),2)),"")="Y",TRIM(RIGHT(IFERROR(TRIM(INDEX(QryItemNamed,MATCH(TRIM(L176),ITEM,0),4)),"123456789012"),LEN(IFERROR(TRIM(INDEX(QryItemNamed,MATCH(TRIM(L176),ITEM,0),4)),"123456789012"))-9))&amp;L177,IFERROR(TRIM(INDEX(QryItemNamed,MATCH(TRIM(L176),ITEM,0),4))&amp;L177,"ITEM CODE DOES NOT EXIST IN ITEM MASTER")))</f>
        <v>LANE REDUCTION ARROW, TYPE 1</v>
      </c>
      <c r="M179" s="236" t="str">
        <f t="shared" ref="M179:AA179" si="19">IF(OR(TRIM(M176)=0,TRIM(M176)=""),IF(M177="","",M177),IF(IFERROR(TRIM(INDEX(QryItemNamed,MATCH(TRIM(M176),ITEM,0),2)),"")="Y",TRIM(RIGHT(IFERROR(TRIM(INDEX(QryItemNamed,MATCH(TRIM(M176),ITEM,0),4)),"123456789012"),LEN(IFERROR(TRIM(INDEX(QryItemNamed,MATCH(TRIM(M176),ITEM,0),4)),"123456789012"))-9))&amp;M177,IFERROR(TRIM(INDEX(QryItemNamed,MATCH(TRIM(M176),ITEM,0),4))&amp;M177,"ITEM CODE DOES NOT EXIST IN ITEM MASTER")))</f>
        <v>WRONG WAY ARROW, TYPE 1</v>
      </c>
      <c r="N179" s="236" t="str">
        <f t="shared" si="19"/>
        <v>WET REFLECTIVE TRAFFIC PAINT, DOTTED LINE, 6" WHITE</v>
      </c>
      <c r="O179" s="236" t="str">
        <f t="shared" si="19"/>
        <v>WET REFLECTIVE TRAFFIC PAINT, EDGE LINE, 6" WHITE</v>
      </c>
      <c r="P179" s="236" t="str">
        <f t="shared" si="19"/>
        <v>WET REFLECTIVE TRAFFIC PAINT, EDGE LINE, 6" YELLOW</v>
      </c>
      <c r="Q179" s="236" t="str">
        <f t="shared" si="19"/>
        <v>WET REFLECTIVE TRAFFIC PAINT, LANE LINE, 6"</v>
      </c>
      <c r="R179" s="236" t="str">
        <f t="shared" si="19"/>
        <v>WET REFLECTIVE TRAFFIC PAINT, CHANNELIZING LINE, 12"</v>
      </c>
      <c r="S179" s="236" t="str">
        <f t="shared" si="19"/>
        <v>GROOVING FOR 6" RECESSED PAVEMENT MARKING, (ASPHALT)</v>
      </c>
      <c r="T179" s="236" t="str">
        <f t="shared" si="19"/>
        <v>GROOVING FOR 6" RECESSED PAVEMENT MARKING, (ASPHALT)</v>
      </c>
      <c r="U179" s="236" t="str">
        <f t="shared" si="19"/>
        <v>GROOVING FOR 12" RECESSED PAVEMENT MARKING, (ASPHALT)</v>
      </c>
      <c r="V179" s="236" t="str">
        <f t="shared" si="19"/>
        <v>GROOVING FOR 6" RECESSED PAVEMENT MARKING, (CONCRETE)</v>
      </c>
      <c r="W179" s="236" t="str">
        <f t="shared" si="19"/>
        <v>GROOVING FOR 12" RECESSED PAVEMENT MARKING, (CONCRETE)</v>
      </c>
      <c r="X179" s="236" t="str">
        <f t="shared" si="19"/>
        <v/>
      </c>
      <c r="Y179" s="236" t="str">
        <f t="shared" si="19"/>
        <v/>
      </c>
      <c r="Z179" s="236" t="str">
        <f t="shared" si="19"/>
        <v/>
      </c>
      <c r="AA179" s="236" t="str">
        <f t="shared" si="19"/>
        <v/>
      </c>
    </row>
    <row r="180" spans="3:32" ht="12.75" customHeight="1" x14ac:dyDescent="0.2">
      <c r="C180" s="219"/>
      <c r="D180" s="219"/>
      <c r="E180" s="219"/>
      <c r="F180" s="232"/>
      <c r="G180" s="233"/>
      <c r="H180" s="233"/>
      <c r="I180" s="235"/>
      <c r="J180" s="264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</row>
    <row r="181" spans="3:32" ht="12.75" customHeight="1" x14ac:dyDescent="0.2">
      <c r="C181" s="219"/>
      <c r="D181" s="219"/>
      <c r="E181" s="219"/>
      <c r="F181" s="232"/>
      <c r="G181" s="233"/>
      <c r="H181" s="233"/>
      <c r="I181" s="235"/>
      <c r="J181" s="264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</row>
    <row r="182" spans="3:32" ht="12.75" customHeight="1" x14ac:dyDescent="0.2">
      <c r="C182" s="219"/>
      <c r="D182" s="219"/>
      <c r="E182" s="219"/>
      <c r="F182" s="232"/>
      <c r="G182" s="233"/>
      <c r="H182" s="233"/>
      <c r="I182" s="235"/>
      <c r="J182" s="264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</row>
    <row r="183" spans="3:32" ht="12.75" customHeight="1" x14ac:dyDescent="0.2">
      <c r="C183" s="219"/>
      <c r="D183" s="219"/>
      <c r="E183" s="219"/>
      <c r="F183" s="232"/>
      <c r="G183" s="233"/>
      <c r="H183" s="233"/>
      <c r="I183" s="235"/>
      <c r="J183" s="264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</row>
    <row r="184" spans="3:32" ht="12.75" customHeight="1" x14ac:dyDescent="0.2">
      <c r="C184" s="219"/>
      <c r="D184" s="219"/>
      <c r="E184" s="219"/>
      <c r="F184" s="232"/>
      <c r="G184" s="233"/>
      <c r="H184" s="233"/>
      <c r="I184" s="235"/>
      <c r="J184" s="264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</row>
    <row r="185" spans="3:32" ht="12.75" customHeight="1" x14ac:dyDescent="0.2">
      <c r="C185" s="219"/>
      <c r="D185" s="219"/>
      <c r="E185" s="219"/>
      <c r="F185" s="232"/>
      <c r="G185" s="233"/>
      <c r="H185" s="233"/>
      <c r="I185" s="235"/>
      <c r="J185" s="264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</row>
    <row r="186" spans="3:32" ht="12.75" customHeight="1" x14ac:dyDescent="0.2">
      <c r="C186" s="219"/>
      <c r="D186" s="219"/>
      <c r="E186" s="219"/>
      <c r="F186" s="232"/>
      <c r="G186" s="233"/>
      <c r="H186" s="233"/>
      <c r="I186" s="235"/>
      <c r="J186" s="264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</row>
    <row r="187" spans="3:32" ht="12.75" customHeight="1" x14ac:dyDescent="0.2">
      <c r="C187" s="219"/>
      <c r="D187" s="219"/>
      <c r="E187" s="219"/>
      <c r="F187" s="232"/>
      <c r="G187" s="233"/>
      <c r="H187" s="233"/>
      <c r="I187" s="235"/>
      <c r="J187" s="264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</row>
    <row r="188" spans="3:32" ht="12.75" customHeight="1" x14ac:dyDescent="0.2">
      <c r="C188" s="219"/>
      <c r="D188" s="219"/>
      <c r="E188" s="219"/>
      <c r="F188" s="232"/>
      <c r="G188" s="233"/>
      <c r="H188" s="233"/>
      <c r="I188" s="235"/>
      <c r="J188" s="264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</row>
    <row r="189" spans="3:32" ht="12.75" customHeight="1" x14ac:dyDescent="0.2">
      <c r="C189" s="219"/>
      <c r="D189" s="219"/>
      <c r="E189" s="219"/>
      <c r="F189" s="232"/>
      <c r="G189" s="233"/>
      <c r="H189" s="233"/>
      <c r="I189" s="235"/>
      <c r="J189" s="264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</row>
    <row r="190" spans="3:32" ht="12.75" customHeight="1" x14ac:dyDescent="0.2">
      <c r="C190" s="219"/>
      <c r="D190" s="219"/>
      <c r="E190" s="219"/>
      <c r="F190" s="232"/>
      <c r="G190" s="233"/>
      <c r="H190" s="233"/>
      <c r="I190" s="235"/>
      <c r="J190" s="265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</row>
    <row r="191" spans="3:32" ht="12.75" customHeight="1" thickBot="1" x14ac:dyDescent="0.25">
      <c r="C191" s="242"/>
      <c r="D191" s="242"/>
      <c r="E191" s="242"/>
      <c r="F191" s="243"/>
      <c r="G191" s="244"/>
      <c r="H191" s="244"/>
      <c r="I191" s="260"/>
      <c r="J191" s="187" t="str">
        <f t="shared" ref="J191:L191" si="20">IF(OR(TRIM(J176)=0,TRIM(J176)=""),"",IF(IFERROR(TRIM(INDEX(QryItemNamed,MATCH(TRIM(J176),ITEM,0),3)),"")="LS","",IFERROR(TRIM(INDEX(QryItemNamed,MATCH(TRIM(J176),ITEM,0),3)),"")))</f>
        <v/>
      </c>
      <c r="K191" s="18" t="str">
        <f t="shared" si="20"/>
        <v>FT</v>
      </c>
      <c r="L191" s="18" t="str">
        <f t="shared" si="20"/>
        <v>EACH</v>
      </c>
      <c r="M191" s="18" t="str">
        <f t="shared" ref="M191:AA191" si="21">IF(OR(TRIM(M176)=0,TRIM(M176)=""),"",IF(IFERROR(TRIM(INDEX(QryItemNamed,MATCH(TRIM(M176),ITEM,0),3)),"")="LS","",IFERROR(TRIM(INDEX(QryItemNamed,MATCH(TRIM(M176),ITEM,0),3)),"")))</f>
        <v>EACH</v>
      </c>
      <c r="N191" s="18" t="str">
        <f t="shared" si="21"/>
        <v>FT</v>
      </c>
      <c r="O191" s="18" t="str">
        <f t="shared" si="21"/>
        <v>MILE</v>
      </c>
      <c r="P191" s="18" t="str">
        <f t="shared" si="21"/>
        <v>MILE</v>
      </c>
      <c r="Q191" s="18" t="str">
        <f t="shared" si="21"/>
        <v>MILE</v>
      </c>
      <c r="R191" s="18" t="str">
        <f t="shared" si="21"/>
        <v>FT</v>
      </c>
      <c r="S191" s="18" t="str">
        <f t="shared" si="21"/>
        <v>MILE</v>
      </c>
      <c r="T191" s="18" t="str">
        <f t="shared" si="21"/>
        <v>FT</v>
      </c>
      <c r="U191" s="18" t="str">
        <f t="shared" si="21"/>
        <v>FT</v>
      </c>
      <c r="V191" s="18" t="str">
        <f t="shared" si="21"/>
        <v>MILE</v>
      </c>
      <c r="W191" s="18" t="str">
        <f t="shared" si="21"/>
        <v>FT</v>
      </c>
      <c r="X191" s="18" t="str">
        <f t="shared" si="21"/>
        <v/>
      </c>
      <c r="Y191" s="18" t="str">
        <f t="shared" si="21"/>
        <v/>
      </c>
      <c r="Z191" s="18" t="str">
        <f t="shared" si="21"/>
        <v/>
      </c>
      <c r="AA191" s="18" t="str">
        <f t="shared" si="21"/>
        <v/>
      </c>
    </row>
    <row r="192" spans="3:32" ht="12.75" customHeight="1" x14ac:dyDescent="0.2">
      <c r="C192" s="20" t="str" cm="1">
        <f t="array" ref="C192">IF(AF192=0,"",INDEX(MASTER!$D$24:$AD$252,AF192,C$260))</f>
        <v/>
      </c>
      <c r="D192" s="20" t="str" cm="1">
        <f t="array" ref="D192">IF(AG192=0,"",INDEX(MASTER!$D$24:$AD$252,AG192,D$260))</f>
        <v/>
      </c>
      <c r="E192" s="20" t="str" cm="1">
        <f t="array" ref="E192">IF($AF$192=0,"",INDEX(MASTER!$D$24:$AD$252,$AF$192,E$260))</f>
        <v/>
      </c>
      <c r="F192" s="126" t="str" cm="1">
        <f t="array" ref="F192">IF($AF$192=0,"",INDEX(MASTER!$D$24:$AD$252,$AF$192,F$260))</f>
        <v/>
      </c>
      <c r="G192" s="20" t="str" cm="1">
        <f t="array" ref="G192">IF($AF$192=0,"",INDEX(MASTER!$D$24:$AD$252,$AF$192,G$260))</f>
        <v/>
      </c>
      <c r="H192" s="126" t="str" cm="1">
        <f t="array" ref="H192">IF($AF$192=0,"",INDEX(MASTER!$D$24:$AD$252,$AF$192,H$260))</f>
        <v/>
      </c>
      <c r="I192" s="20" t="str" cm="1">
        <f t="array" ref="I192">IF($AF$192=0,"",INDEX(MASTER!$D$24:$AD$252,$AF$192,I$260))</f>
        <v/>
      </c>
      <c r="J192" s="23" t="str" cm="1">
        <f t="array" ref="J192">IF($AF192=0,"",INDEX(MASTER!$AE$24:$BB$252,$AF192,C$260))</f>
        <v/>
      </c>
      <c r="K192" s="23" t="str" cm="1">
        <f t="array" ref="K192">IF($AF192=0,"",INDEX(MASTER!$AE$24:$BB$252,$AF192,D$260))</f>
        <v/>
      </c>
      <c r="L192" s="23" t="str" cm="1">
        <f t="array" ref="L192">IF($AF192=0,"",INDEX(MASTER!$AE$24:$BB$252,$AF192,E$260))</f>
        <v/>
      </c>
      <c r="M192" s="23" t="str" cm="1">
        <f t="array" ref="M192">IF($AF192=0,"",INDEX(MASTER!$AE$24:$BB$252,$AF192,F$260))</f>
        <v/>
      </c>
      <c r="N192" s="23" t="str" cm="1">
        <f t="array" ref="N192">IF($AF192=0,"",INDEX(MASTER!$AE$24:$BB$252,$AF192,G$260))</f>
        <v/>
      </c>
      <c r="O192" s="23" t="str" cm="1">
        <f t="array" ref="O192">IF($AF192=0,"",INDEX(MASTER!$AE$24:$BB$252,$AF192,H$260))</f>
        <v/>
      </c>
      <c r="P192" s="23" t="str" cm="1">
        <f t="array" ref="P192">IF($AF192=0,"",INDEX(MASTER!$AE$24:$BB$252,$AF192,I$260))</f>
        <v/>
      </c>
      <c r="Q192" s="23" t="str" cm="1">
        <f t="array" ref="Q192">IF($AF192=0,"",INDEX(MASTER!$AE$24:$BB$252,$AF192,J$260))</f>
        <v/>
      </c>
      <c r="R192" s="23" t="str" cm="1">
        <f t="array" ref="R192">IF($AF192=0,"",INDEX(MASTER!$AE$24:$BB$252,$AF192,K$260))</f>
        <v/>
      </c>
      <c r="S192" s="23" t="str" cm="1">
        <f t="array" ref="S192">IF($AF192=0,"",INDEX(MASTER!$AE$24:$BB$252,$AF192,L$260))</f>
        <v/>
      </c>
      <c r="T192" s="23" t="str" cm="1">
        <f t="array" ref="T192">IF($AF192=0,"",INDEX(MASTER!$AE$24:$BB$252,$AF192,M$260))</f>
        <v/>
      </c>
      <c r="U192" s="23" t="str" cm="1">
        <f t="array" ref="U192">IF($AF192=0,"",INDEX(MASTER!$AE$24:$BB$252,$AF192,N$260))</f>
        <v/>
      </c>
      <c r="V192" s="23" t="str" cm="1">
        <f t="array" ref="V192">IF($AF192=0,"",INDEX(MASTER!$AE$24:$BB$252,$AF192,O$260))</f>
        <v/>
      </c>
      <c r="W192" s="23" t="str" cm="1">
        <f t="array" ref="W192">IF($AF192=0,"",INDEX(MASTER!$AE$24:$BB$252,$AF192,P$260))</f>
        <v/>
      </c>
      <c r="X192" s="23" t="str" cm="1">
        <f t="array" ref="X192">IF($AF192=0,"",INDEX(MASTER!$AE$24:$BB$252,$AF192,Q$260))</f>
        <v/>
      </c>
      <c r="Y192" s="23" t="str" cm="1">
        <f t="array" ref="Y192">IF($AF192=0,"",INDEX(MASTER!$AE$24:$BB$252,$AF192,S$260))</f>
        <v/>
      </c>
      <c r="Z192" s="23" t="str" cm="1">
        <f t="array" ref="Z192">IF($AF192=0,"",INDEX(MASTER!$AE$24:$BB$252,$AF192,T$260))</f>
        <v/>
      </c>
      <c r="AA192" s="23" t="str" cm="1">
        <f t="array" ref="AA192">IF($AF192=0,"",INDEX(MASTER!$AE$24:$BB$252,$AF192,U$260))</f>
        <v/>
      </c>
    </row>
    <row r="193" spans="3:27" ht="12.75" customHeight="1" x14ac:dyDescent="0.2">
      <c r="C193" s="20" t="str" cm="1">
        <f t="array" ref="C193">IF($AF$193=0,"",INDEX(MASTER!$D$24:$AD$252,$AF$193,C$260))</f>
        <v/>
      </c>
      <c r="D193" s="20" t="str" cm="1">
        <f t="array" ref="D193">IF($AF$193=0,"",INDEX(MASTER!$D$24:$AD$252,$AF$193,D$260))</f>
        <v/>
      </c>
      <c r="E193" s="20" t="str" cm="1">
        <f t="array" ref="E193">IF($AF$193=0,"",INDEX(MASTER!$D$24:$AD$252,$AF$193,E$260))</f>
        <v/>
      </c>
      <c r="F193" s="126" t="str" cm="1">
        <f t="array" ref="F193">IF($AF$193=0,"",INDEX(MASTER!$D$24:$AD$252,$AF$193,F$260))</f>
        <v/>
      </c>
      <c r="G193" s="20" t="str" cm="1">
        <f t="array" ref="G193">IF($AF$193=0,"",INDEX(MASTER!$D$24:$AD$252,$AF$193,G$260))</f>
        <v/>
      </c>
      <c r="H193" s="126" t="str" cm="1">
        <f t="array" ref="H193">IF($AF$193=0,"",INDEX(MASTER!$D$24:$AD$252,$AF$193,H$260))</f>
        <v/>
      </c>
      <c r="I193" s="20" t="str" cm="1">
        <f t="array" ref="I193">IF($AF$193=0,"",INDEX(MASTER!$D$24:$AD$252,$AF$193,I$260))</f>
        <v/>
      </c>
      <c r="J193" s="23" t="str" cm="1">
        <f t="array" ref="J193">IF($AF193=0,"",INDEX(MASTER!$AE$24:$BB$252,$AF193,C$260))</f>
        <v/>
      </c>
      <c r="K193" s="23" t="str" cm="1">
        <f t="array" ref="K193">IF($AF193=0,"",INDEX(MASTER!$AE$24:$BB$252,$AF193,D$260))</f>
        <v/>
      </c>
      <c r="L193" s="23" t="str" cm="1">
        <f t="array" ref="L193">IF($AF193=0,"",INDEX(MASTER!$AE$24:$BB$252,$AF193,E$260))</f>
        <v/>
      </c>
      <c r="M193" s="23" t="str" cm="1">
        <f t="array" ref="M193">IF($AF193=0,"",INDEX(MASTER!$AE$24:$BB$252,$AF193,F$260))</f>
        <v/>
      </c>
      <c r="N193" s="23" t="str" cm="1">
        <f t="array" ref="N193">IF($AF193=0,"",INDEX(MASTER!$AE$24:$BB$252,$AF193,G$260))</f>
        <v/>
      </c>
      <c r="O193" s="23" t="str" cm="1">
        <f t="array" ref="O193">IF($AF193=0,"",INDEX(MASTER!$AE$24:$BB$252,$AF193,H$260))</f>
        <v/>
      </c>
      <c r="P193" s="23" t="str" cm="1">
        <f t="array" ref="P193">IF($AF193=0,"",INDEX(MASTER!$AE$24:$BB$252,$AF193,I$260))</f>
        <v/>
      </c>
      <c r="Q193" s="23" t="str" cm="1">
        <f t="array" ref="Q193">IF($AF193=0,"",INDEX(MASTER!$AE$24:$BB$252,$AF193,J$260))</f>
        <v/>
      </c>
      <c r="R193" s="23" t="str" cm="1">
        <f t="array" ref="R193">IF($AF193=0,"",INDEX(MASTER!$AE$24:$BB$252,$AF193,K$260))</f>
        <v/>
      </c>
      <c r="S193" s="23" t="str" cm="1">
        <f t="array" ref="S193">IF($AF193=0,"",INDEX(MASTER!$AE$24:$BB$252,$AF193,L$260))</f>
        <v/>
      </c>
      <c r="T193" s="23" t="str" cm="1">
        <f t="array" ref="T193">IF($AF193=0,"",INDEX(MASTER!$AE$24:$BB$252,$AF193,M$260))</f>
        <v/>
      </c>
      <c r="U193" s="23" t="str" cm="1">
        <f t="array" ref="U193">IF($AF193=0,"",INDEX(MASTER!$AE$24:$BB$252,$AF193,N$260))</f>
        <v/>
      </c>
      <c r="V193" s="23" t="str" cm="1">
        <f t="array" ref="V193">IF($AF193=0,"",INDEX(MASTER!$AE$24:$BB$252,$AF193,O$260))</f>
        <v/>
      </c>
      <c r="W193" s="23" t="str" cm="1">
        <f t="array" ref="W193">IF($AF193=0,"",INDEX(MASTER!$AE$24:$BB$252,$AF193,P$260))</f>
        <v/>
      </c>
      <c r="X193" s="23" t="str" cm="1">
        <f t="array" ref="X193">IF($AF193=0,"",INDEX(MASTER!$AE$24:$BB$252,$AF193,Q$260))</f>
        <v/>
      </c>
      <c r="Y193" s="23" t="str" cm="1">
        <f t="array" ref="Y193">IF($AF193=0,"",INDEX(MASTER!$AE$24:$BB$252,$AF193,S$260))</f>
        <v/>
      </c>
      <c r="Z193" s="23" t="str" cm="1">
        <f t="array" ref="Z193">IF($AF193=0,"",INDEX(MASTER!$AE$24:$BB$252,$AF193,T$260))</f>
        <v/>
      </c>
      <c r="AA193" s="23" t="str" cm="1">
        <f t="array" ref="AA193">IF($AF193=0,"",INDEX(MASTER!$AE$24:$BB$252,$AF193,U$260))</f>
        <v/>
      </c>
    </row>
    <row r="194" spans="3:27" ht="12.75" customHeight="1" x14ac:dyDescent="0.2">
      <c r="C194" s="20" t="str" cm="1">
        <f t="array" ref="C194">IF($AF$194=0,"",INDEX(MASTER!$D$24:$AD$252,$AF$194,C$260))</f>
        <v/>
      </c>
      <c r="D194" s="20" t="str" cm="1">
        <f t="array" ref="D194">IF($AF$194=0,"",INDEX(MASTER!$D$24:$AD$252,$AF$194,D$260))</f>
        <v/>
      </c>
      <c r="E194" s="20" t="str" cm="1">
        <f t="array" ref="E194">IF($AF$194=0,"",INDEX(MASTER!$D$24:$AD$252,$AF$194,E$260))</f>
        <v/>
      </c>
      <c r="F194" s="126" t="str" cm="1">
        <f t="array" ref="F194">IF($AF$194=0,"",INDEX(MASTER!$D$24:$AD$252,$AF$194,F$260))</f>
        <v/>
      </c>
      <c r="G194" s="20" t="str" cm="1">
        <f t="array" ref="G194">IF($AF$194=0,"",INDEX(MASTER!$D$24:$AD$252,$AF$194,G$260))</f>
        <v/>
      </c>
      <c r="H194" s="126" t="str" cm="1">
        <f t="array" ref="H194">IF($AF$194=0,"",INDEX(MASTER!$D$24:$AD$252,$AF$194,H$260))</f>
        <v/>
      </c>
      <c r="I194" s="20" t="str" cm="1">
        <f t="array" ref="I194">IF($AF$194=0,"",INDEX(MASTER!$D$24:$AD$252,$AF$194,I$260))</f>
        <v/>
      </c>
      <c r="J194" s="23" t="str" cm="1">
        <f t="array" ref="J194">IF($AF194=0,"",INDEX(MASTER!$AE$24:$BB$252,$AF194,C$260))</f>
        <v/>
      </c>
      <c r="K194" s="23" t="str" cm="1">
        <f t="array" ref="K194">IF($AF194=0,"",INDEX(MASTER!$AE$24:$BB$252,$AF194,D$260))</f>
        <v/>
      </c>
      <c r="L194" s="23" t="str" cm="1">
        <f t="array" ref="L194">IF($AF194=0,"",INDEX(MASTER!$AE$24:$BB$252,$AF194,E$260))</f>
        <v/>
      </c>
      <c r="M194" s="23" t="str" cm="1">
        <f t="array" ref="M194">IF($AF194=0,"",INDEX(MASTER!$AE$24:$BB$252,$AF194,F$260))</f>
        <v/>
      </c>
      <c r="N194" s="23" t="str" cm="1">
        <f t="array" ref="N194">IF($AF194=0,"",INDEX(MASTER!$AE$24:$BB$252,$AF194,G$260))</f>
        <v/>
      </c>
      <c r="O194" s="23" t="str" cm="1">
        <f t="array" ref="O194">IF($AF194=0,"",INDEX(MASTER!$AE$24:$BB$252,$AF194,H$260))</f>
        <v/>
      </c>
      <c r="P194" s="23" t="str" cm="1">
        <f t="array" ref="P194">IF($AF194=0,"",INDEX(MASTER!$AE$24:$BB$252,$AF194,I$260))</f>
        <v/>
      </c>
      <c r="Q194" s="23" t="str" cm="1">
        <f t="array" ref="Q194">IF($AF194=0,"",INDEX(MASTER!$AE$24:$BB$252,$AF194,J$260))</f>
        <v/>
      </c>
      <c r="R194" s="23" t="str" cm="1">
        <f t="array" ref="R194">IF($AF194=0,"",INDEX(MASTER!$AE$24:$BB$252,$AF194,K$260))</f>
        <v/>
      </c>
      <c r="S194" s="23" t="str" cm="1">
        <f t="array" ref="S194">IF($AF194=0,"",INDEX(MASTER!$AE$24:$BB$252,$AF194,L$260))</f>
        <v/>
      </c>
      <c r="T194" s="23" t="str" cm="1">
        <f t="array" ref="T194">IF($AF194=0,"",INDEX(MASTER!$AE$24:$BB$252,$AF194,M$260))</f>
        <v/>
      </c>
      <c r="U194" s="23" t="str" cm="1">
        <f t="array" ref="U194">IF($AF194=0,"",INDEX(MASTER!$AE$24:$BB$252,$AF194,N$260))</f>
        <v/>
      </c>
      <c r="V194" s="23" t="str" cm="1">
        <f t="array" ref="V194">IF($AF194=0,"",INDEX(MASTER!$AE$24:$BB$252,$AF194,O$260))</f>
        <v/>
      </c>
      <c r="W194" s="23" t="str" cm="1">
        <f t="array" ref="W194">IF($AF194=0,"",INDEX(MASTER!$AE$24:$BB$252,$AF194,P$260))</f>
        <v/>
      </c>
      <c r="X194" s="23" t="str" cm="1">
        <f t="array" ref="X194">IF($AF194=0,"",INDEX(MASTER!$AE$24:$BB$252,$AF194,Q$260))</f>
        <v/>
      </c>
      <c r="Y194" s="23" t="str" cm="1">
        <f t="array" ref="Y194">IF($AF194=0,"",INDEX(MASTER!$AE$24:$BB$252,$AF194,S$260))</f>
        <v/>
      </c>
      <c r="Z194" s="23" t="str" cm="1">
        <f t="array" ref="Z194">IF($AF194=0,"",INDEX(MASTER!$AE$24:$BB$252,$AF194,T$260))</f>
        <v/>
      </c>
      <c r="AA194" s="23" t="str" cm="1">
        <f t="array" ref="AA194">IF($AF194=0,"",INDEX(MASTER!$AE$24:$BB$252,$AF194,U$260))</f>
        <v/>
      </c>
    </row>
    <row r="195" spans="3:27" ht="12.75" customHeight="1" x14ac:dyDescent="0.2">
      <c r="C195" s="20" t="str" cm="1">
        <f t="array" ref="C195">IF($AF$195=0,"",INDEX(MASTER!$D$24:$AD$252,$AF$195,C$260))</f>
        <v/>
      </c>
      <c r="D195" s="20" t="str" cm="1">
        <f t="array" ref="D195">IF($AF$195=0,"",INDEX(MASTER!$D$24:$AD$252,$AF$195,D$260))</f>
        <v/>
      </c>
      <c r="E195" s="20" t="str" cm="1">
        <f t="array" ref="E195">IF($AF$195=0,"",INDEX(MASTER!$D$24:$AD$252,$AF$195,E$260))</f>
        <v/>
      </c>
      <c r="F195" s="126" t="str" cm="1">
        <f t="array" ref="F195">IF($AF$195=0,"",INDEX(MASTER!$D$24:$AD$252,$AF$195,F$260))</f>
        <v/>
      </c>
      <c r="G195" s="20" t="str" cm="1">
        <f t="array" ref="G195">IF($AF$195=0,"",INDEX(MASTER!$D$24:$AD$252,$AF$195,G$260))</f>
        <v/>
      </c>
      <c r="H195" s="126" t="str" cm="1">
        <f t="array" ref="H195">IF($AF$195=0,"",INDEX(MASTER!$D$24:$AD$252,$AF$195,H$260))</f>
        <v/>
      </c>
      <c r="I195" s="20" t="str" cm="1">
        <f t="array" ref="I195">IF($AF$195=0,"",INDEX(MASTER!$D$24:$AD$252,$AF$195,I$260))</f>
        <v/>
      </c>
      <c r="J195" s="23" t="str" cm="1">
        <f t="array" ref="J195">IF($AF195=0,"",INDEX(MASTER!$AE$24:$BB$252,$AF195,C$260))</f>
        <v/>
      </c>
      <c r="K195" s="23" t="str" cm="1">
        <f t="array" ref="K195">IF($AF195=0,"",INDEX(MASTER!$AE$24:$BB$252,$AF195,D$260))</f>
        <v/>
      </c>
      <c r="L195" s="23" t="str" cm="1">
        <f t="array" ref="L195">IF($AF195=0,"",INDEX(MASTER!$AE$24:$BB$252,$AF195,E$260))</f>
        <v/>
      </c>
      <c r="M195" s="23" t="str" cm="1">
        <f t="array" ref="M195">IF($AF195=0,"",INDEX(MASTER!$AE$24:$BB$252,$AF195,F$260))</f>
        <v/>
      </c>
      <c r="N195" s="23" t="str" cm="1">
        <f t="array" ref="N195">IF($AF195=0,"",INDEX(MASTER!$AE$24:$BB$252,$AF195,G$260))</f>
        <v/>
      </c>
      <c r="O195" s="23" t="str" cm="1">
        <f t="array" ref="O195">IF($AF195=0,"",INDEX(MASTER!$AE$24:$BB$252,$AF195,H$260))</f>
        <v/>
      </c>
      <c r="P195" s="23" t="str" cm="1">
        <f t="array" ref="P195">IF($AF195=0,"",INDEX(MASTER!$AE$24:$BB$252,$AF195,I$260))</f>
        <v/>
      </c>
      <c r="Q195" s="23" t="str" cm="1">
        <f t="array" ref="Q195">IF($AF195=0,"",INDEX(MASTER!$AE$24:$BB$252,$AF195,J$260))</f>
        <v/>
      </c>
      <c r="R195" s="23" t="str" cm="1">
        <f t="array" ref="R195">IF($AF195=0,"",INDEX(MASTER!$AE$24:$BB$252,$AF195,K$260))</f>
        <v/>
      </c>
      <c r="S195" s="23" t="str" cm="1">
        <f t="array" ref="S195">IF($AF195=0,"",INDEX(MASTER!$AE$24:$BB$252,$AF195,L$260))</f>
        <v/>
      </c>
      <c r="T195" s="23" t="str" cm="1">
        <f t="array" ref="T195">IF($AF195=0,"",INDEX(MASTER!$AE$24:$BB$252,$AF195,M$260))</f>
        <v/>
      </c>
      <c r="U195" s="23" t="str" cm="1">
        <f t="array" ref="U195">IF($AF195=0,"",INDEX(MASTER!$AE$24:$BB$252,$AF195,N$260))</f>
        <v/>
      </c>
      <c r="V195" s="23" t="str" cm="1">
        <f t="array" ref="V195">IF($AF195=0,"",INDEX(MASTER!$AE$24:$BB$252,$AF195,O$260))</f>
        <v/>
      </c>
      <c r="W195" s="23" t="str" cm="1">
        <f t="array" ref="W195">IF($AF195=0,"",INDEX(MASTER!$AE$24:$BB$252,$AF195,P$260))</f>
        <v/>
      </c>
      <c r="X195" s="23" t="str" cm="1">
        <f t="array" ref="X195">IF($AF195=0,"",INDEX(MASTER!$AE$24:$BB$252,$AF195,Q$260))</f>
        <v/>
      </c>
      <c r="Y195" s="23" t="str" cm="1">
        <f t="array" ref="Y195">IF($AF195=0,"",INDEX(MASTER!$AE$24:$BB$252,$AF195,S$260))</f>
        <v/>
      </c>
      <c r="Z195" s="23" t="str" cm="1">
        <f t="array" ref="Z195">IF($AF195=0,"",INDEX(MASTER!$AE$24:$BB$252,$AF195,T$260))</f>
        <v/>
      </c>
      <c r="AA195" s="23" t="str" cm="1">
        <f t="array" ref="AA195">IF($AF195=0,"",INDEX(MASTER!$AE$24:$BB$252,$AF195,U$260))</f>
        <v/>
      </c>
    </row>
    <row r="196" spans="3:27" ht="12.75" customHeight="1" x14ac:dyDescent="0.2">
      <c r="C196" s="20" t="str" cm="1">
        <f t="array" ref="C196">IF($AF$196=0,"",INDEX(MASTER!$D$24:$AD$252,$AF$196,C$260))</f>
        <v/>
      </c>
      <c r="D196" s="20" t="str" cm="1">
        <f t="array" ref="D196">IF($AF$196=0,"",INDEX(MASTER!$D$24:$AD$252,$AF$196,D$260))</f>
        <v/>
      </c>
      <c r="E196" s="20" t="str" cm="1">
        <f t="array" ref="E196">IF($AF$196=0,"",INDEX(MASTER!$D$24:$AD$252,$AF$196,E$260))</f>
        <v/>
      </c>
      <c r="F196" s="126" t="str" cm="1">
        <f t="array" ref="F196">IF($AF$196=0,"",INDEX(MASTER!$D$24:$AD$252,$AF$196,F$260))</f>
        <v/>
      </c>
      <c r="G196" s="20" t="str" cm="1">
        <f t="array" ref="G196">IF($AF$196=0,"",INDEX(MASTER!$D$24:$AD$252,$AF$196,G$260))</f>
        <v/>
      </c>
      <c r="H196" s="126" t="str" cm="1">
        <f t="array" ref="H196">IF($AF$196=0,"",INDEX(MASTER!$D$24:$AD$252,$AF$196,H$260))</f>
        <v/>
      </c>
      <c r="I196" s="20" t="str" cm="1">
        <f t="array" ref="I196">IF($AF$196=0,"",INDEX(MASTER!$D$24:$AD$252,$AF$196,I$260))</f>
        <v/>
      </c>
      <c r="J196" s="23" t="str" cm="1">
        <f t="array" ref="J196">IF($AF196=0,"",INDEX(MASTER!$AE$24:$BB$252,$AF196,C$260))</f>
        <v/>
      </c>
      <c r="K196" s="23" t="str" cm="1">
        <f t="array" ref="K196">IF($AF196=0,"",INDEX(MASTER!$AE$24:$BB$252,$AF196,D$260))</f>
        <v/>
      </c>
      <c r="L196" s="23" t="str" cm="1">
        <f t="array" ref="L196">IF($AF196=0,"",INDEX(MASTER!$AE$24:$BB$252,$AF196,E$260))</f>
        <v/>
      </c>
      <c r="M196" s="23" t="str" cm="1">
        <f t="array" ref="M196">IF($AF196=0,"",INDEX(MASTER!$AE$24:$BB$252,$AF196,F$260))</f>
        <v/>
      </c>
      <c r="N196" s="23" t="str" cm="1">
        <f t="array" ref="N196">IF($AF196=0,"",INDEX(MASTER!$AE$24:$BB$252,$AF196,G$260))</f>
        <v/>
      </c>
      <c r="O196" s="23" t="str" cm="1">
        <f t="array" ref="O196">IF($AF196=0,"",INDEX(MASTER!$AE$24:$BB$252,$AF196,H$260))</f>
        <v/>
      </c>
      <c r="P196" s="23" t="str" cm="1">
        <f t="array" ref="P196">IF($AF196=0,"",INDEX(MASTER!$AE$24:$BB$252,$AF196,I$260))</f>
        <v/>
      </c>
      <c r="Q196" s="23" t="str" cm="1">
        <f t="array" ref="Q196">IF($AF196=0,"",INDEX(MASTER!$AE$24:$BB$252,$AF196,J$260))</f>
        <v/>
      </c>
      <c r="R196" s="23" t="str" cm="1">
        <f t="array" ref="R196">IF($AF196=0,"",INDEX(MASTER!$AE$24:$BB$252,$AF196,K$260))</f>
        <v/>
      </c>
      <c r="S196" s="23" t="str" cm="1">
        <f t="array" ref="S196">IF($AF196=0,"",INDEX(MASTER!$AE$24:$BB$252,$AF196,L$260))</f>
        <v/>
      </c>
      <c r="T196" s="23" t="str" cm="1">
        <f t="array" ref="T196">IF($AF196=0,"",INDEX(MASTER!$AE$24:$BB$252,$AF196,M$260))</f>
        <v/>
      </c>
      <c r="U196" s="23" t="str" cm="1">
        <f t="array" ref="U196">IF($AF196=0,"",INDEX(MASTER!$AE$24:$BB$252,$AF196,N$260))</f>
        <v/>
      </c>
      <c r="V196" s="23" t="str" cm="1">
        <f t="array" ref="V196">IF($AF196=0,"",INDEX(MASTER!$AE$24:$BB$252,$AF196,O$260))</f>
        <v/>
      </c>
      <c r="W196" s="23" t="str" cm="1">
        <f t="array" ref="W196">IF($AF196=0,"",INDEX(MASTER!$AE$24:$BB$252,$AF196,P$260))</f>
        <v/>
      </c>
      <c r="X196" s="23" t="str" cm="1">
        <f t="array" ref="X196">IF($AF196=0,"",INDEX(MASTER!$AE$24:$BB$252,$AF196,Q$260))</f>
        <v/>
      </c>
      <c r="Y196" s="23" t="str" cm="1">
        <f t="array" ref="Y196">IF($AF196=0,"",INDEX(MASTER!$AE$24:$BB$252,$AF196,S$260))</f>
        <v/>
      </c>
      <c r="Z196" s="23" t="str" cm="1">
        <f t="array" ref="Z196">IF($AF196=0,"",INDEX(MASTER!$AE$24:$BB$252,$AF196,T$260))</f>
        <v/>
      </c>
      <c r="AA196" s="23" t="str" cm="1">
        <f t="array" ref="AA196">IF($AF196=0,"",INDEX(MASTER!$AE$24:$BB$252,$AF196,U$260))</f>
        <v/>
      </c>
    </row>
    <row r="197" spans="3:27" ht="12.75" customHeight="1" x14ac:dyDescent="0.2">
      <c r="C197" s="20" t="str" cm="1">
        <f t="array" ref="C197">IF($AF$197=0,"",INDEX(MASTER!$D$24:$AD$252,$AF$197,C$260))</f>
        <v/>
      </c>
      <c r="D197" s="20" t="str" cm="1">
        <f t="array" ref="D197">IF($AF$197=0,"",INDEX(MASTER!$D$24:$AD$252,$AF$197,D$260))</f>
        <v/>
      </c>
      <c r="E197" s="20" t="str" cm="1">
        <f t="array" ref="E197">IF($AF$197=0,"",INDEX(MASTER!$D$24:$AD$252,$AF$197,E$260))</f>
        <v/>
      </c>
      <c r="F197" s="126" t="str" cm="1">
        <f t="array" ref="F197">IF($AF$197=0,"",INDEX(MASTER!$D$24:$AD$252,$AF$197,F$260))</f>
        <v/>
      </c>
      <c r="G197" s="20" t="str" cm="1">
        <f t="array" ref="G197">IF($AF$197=0,"",INDEX(MASTER!$D$24:$AD$252,$AF$197,G$260))</f>
        <v/>
      </c>
      <c r="H197" s="126" t="str" cm="1">
        <f t="array" ref="H197">IF($AF$197=0,"",INDEX(MASTER!$D$24:$AD$252,$AF$197,H$260))</f>
        <v/>
      </c>
      <c r="I197" s="20" t="str" cm="1">
        <f t="array" ref="I197">IF($AF$197=0,"",INDEX(MASTER!$D$24:$AD$252,$AF$197,I$260))</f>
        <v/>
      </c>
      <c r="J197" s="23" t="str" cm="1">
        <f t="array" ref="J197">IF($AF197=0,"",INDEX(MASTER!$AE$24:$BB$252,$AF197,C$260))</f>
        <v/>
      </c>
      <c r="K197" s="23" t="str" cm="1">
        <f t="array" ref="K197">IF($AF197=0,"",INDEX(MASTER!$AE$24:$BB$252,$AF197,D$260))</f>
        <v/>
      </c>
      <c r="L197" s="23" t="str" cm="1">
        <f t="array" ref="L197">IF($AF197=0,"",INDEX(MASTER!$AE$24:$BB$252,$AF197,E$260))</f>
        <v/>
      </c>
      <c r="M197" s="23" t="str" cm="1">
        <f t="array" ref="M197">IF($AF197=0,"",INDEX(MASTER!$AE$24:$BB$252,$AF197,F$260))</f>
        <v/>
      </c>
      <c r="N197" s="23" t="str" cm="1">
        <f t="array" ref="N197">IF($AF197=0,"",INDEX(MASTER!$AE$24:$BB$252,$AF197,G$260))</f>
        <v/>
      </c>
      <c r="O197" s="23" t="str" cm="1">
        <f t="array" ref="O197">IF($AF197=0,"",INDEX(MASTER!$AE$24:$BB$252,$AF197,H$260))</f>
        <v/>
      </c>
      <c r="P197" s="23" t="str" cm="1">
        <f t="array" ref="P197">IF($AF197=0,"",INDEX(MASTER!$AE$24:$BB$252,$AF197,I$260))</f>
        <v/>
      </c>
      <c r="Q197" s="23" t="str" cm="1">
        <f t="array" ref="Q197">IF($AF197=0,"",INDEX(MASTER!$AE$24:$BB$252,$AF197,J$260))</f>
        <v/>
      </c>
      <c r="R197" s="23" t="str" cm="1">
        <f t="array" ref="R197">IF($AF197=0,"",INDEX(MASTER!$AE$24:$BB$252,$AF197,K$260))</f>
        <v/>
      </c>
      <c r="S197" s="23" t="str" cm="1">
        <f t="array" ref="S197">IF($AF197=0,"",INDEX(MASTER!$AE$24:$BB$252,$AF197,L$260))</f>
        <v/>
      </c>
      <c r="T197" s="23" t="str" cm="1">
        <f t="array" ref="T197">IF($AF197=0,"",INDEX(MASTER!$AE$24:$BB$252,$AF197,M$260))</f>
        <v/>
      </c>
      <c r="U197" s="23" t="str" cm="1">
        <f t="array" ref="U197">IF($AF197=0,"",INDEX(MASTER!$AE$24:$BB$252,$AF197,N$260))</f>
        <v/>
      </c>
      <c r="V197" s="23" t="str" cm="1">
        <f t="array" ref="V197">IF($AF197=0,"",INDEX(MASTER!$AE$24:$BB$252,$AF197,O$260))</f>
        <v/>
      </c>
      <c r="W197" s="23" t="str" cm="1">
        <f t="array" ref="W197">IF($AF197=0,"",INDEX(MASTER!$AE$24:$BB$252,$AF197,P$260))</f>
        <v/>
      </c>
      <c r="X197" s="23" t="str" cm="1">
        <f t="array" ref="X197">IF($AF197=0,"",INDEX(MASTER!$AE$24:$BB$252,$AF197,Q$260))</f>
        <v/>
      </c>
      <c r="Y197" s="23" t="str" cm="1">
        <f t="array" ref="Y197">IF($AF197=0,"",INDEX(MASTER!$AE$24:$BB$252,$AF197,S$260))</f>
        <v/>
      </c>
      <c r="Z197" s="23" t="str" cm="1">
        <f t="array" ref="Z197">IF($AF197=0,"",INDEX(MASTER!$AE$24:$BB$252,$AF197,T$260))</f>
        <v/>
      </c>
      <c r="AA197" s="23" t="str" cm="1">
        <f t="array" ref="AA197">IF($AF197=0,"",INDEX(MASTER!$AE$24:$BB$252,$AF197,U$260))</f>
        <v/>
      </c>
    </row>
    <row r="198" spans="3:27" ht="12.75" customHeight="1" x14ac:dyDescent="0.2">
      <c r="C198" s="20" t="str" cm="1">
        <f t="array" ref="C198">IF($AF$198=0,"",INDEX(MASTER!$D$24:$AD$252,$AF$198,C$260))</f>
        <v/>
      </c>
      <c r="D198" s="20" t="str" cm="1">
        <f t="array" ref="D198">IF($AF$198=0,"",INDEX(MASTER!$D$24:$AD$252,$AF$198,D$260))</f>
        <v/>
      </c>
      <c r="E198" s="20" t="str" cm="1">
        <f t="array" ref="E198">IF($AF$198=0,"",INDEX(MASTER!$D$24:$AD$252,$AF$198,E$260))</f>
        <v/>
      </c>
      <c r="F198" s="126" t="str" cm="1">
        <f t="array" ref="F198">IF($AF$198=0,"",INDEX(MASTER!$D$24:$AD$252,$AF$198,F$260))</f>
        <v/>
      </c>
      <c r="G198" s="20" t="str" cm="1">
        <f t="array" ref="G198">IF($AF$198=0,"",INDEX(MASTER!$D$24:$AD$252,$AF$198,G$260))</f>
        <v/>
      </c>
      <c r="H198" s="126" t="str" cm="1">
        <f t="array" ref="H198">IF($AF$198=0,"",INDEX(MASTER!$D$24:$AD$252,$AF$198,H$260))</f>
        <v/>
      </c>
      <c r="I198" s="20" t="str" cm="1">
        <f t="array" ref="I198">IF($AF$198=0,"",INDEX(MASTER!$D$24:$AD$252,$AF$198,I$260))</f>
        <v/>
      </c>
      <c r="J198" s="23" t="str" cm="1">
        <f t="array" ref="J198">IF($AF198=0,"",INDEX(MASTER!$AE$24:$BB$252,$AF198,C$260))</f>
        <v/>
      </c>
      <c r="K198" s="23" t="str" cm="1">
        <f t="array" ref="K198">IF($AF198=0,"",INDEX(MASTER!$AE$24:$BB$252,$AF198,D$260))</f>
        <v/>
      </c>
      <c r="L198" s="23" t="str" cm="1">
        <f t="array" ref="L198">IF($AF198=0,"",INDEX(MASTER!$AE$24:$BB$252,$AF198,E$260))</f>
        <v/>
      </c>
      <c r="M198" s="23" t="str" cm="1">
        <f t="array" ref="M198">IF($AF198=0,"",INDEX(MASTER!$AE$24:$BB$252,$AF198,F$260))</f>
        <v/>
      </c>
      <c r="N198" s="23" t="str" cm="1">
        <f t="array" ref="N198">IF($AF198=0,"",INDEX(MASTER!$AE$24:$BB$252,$AF198,G$260))</f>
        <v/>
      </c>
      <c r="O198" s="23" t="str" cm="1">
        <f t="array" ref="O198">IF($AF198=0,"",INDEX(MASTER!$AE$24:$BB$252,$AF198,H$260))</f>
        <v/>
      </c>
      <c r="P198" s="23" t="str" cm="1">
        <f t="array" ref="P198">IF($AF198=0,"",INDEX(MASTER!$AE$24:$BB$252,$AF198,I$260))</f>
        <v/>
      </c>
      <c r="Q198" s="23" t="str" cm="1">
        <f t="array" ref="Q198">IF($AF198=0,"",INDEX(MASTER!$AE$24:$BB$252,$AF198,J$260))</f>
        <v/>
      </c>
      <c r="R198" s="23" t="str" cm="1">
        <f t="array" ref="R198">IF($AF198=0,"",INDEX(MASTER!$AE$24:$BB$252,$AF198,K$260))</f>
        <v/>
      </c>
      <c r="S198" s="23" t="str" cm="1">
        <f t="array" ref="S198">IF($AF198=0,"",INDEX(MASTER!$AE$24:$BB$252,$AF198,L$260))</f>
        <v/>
      </c>
      <c r="T198" s="23" t="str" cm="1">
        <f t="array" ref="T198">IF($AF198=0,"",INDEX(MASTER!$AE$24:$BB$252,$AF198,M$260))</f>
        <v/>
      </c>
      <c r="U198" s="23" t="str" cm="1">
        <f t="array" ref="U198">IF($AF198=0,"",INDEX(MASTER!$AE$24:$BB$252,$AF198,N$260))</f>
        <v/>
      </c>
      <c r="V198" s="23" t="str" cm="1">
        <f t="array" ref="V198">IF($AF198=0,"",INDEX(MASTER!$AE$24:$BB$252,$AF198,O$260))</f>
        <v/>
      </c>
      <c r="W198" s="23" t="str" cm="1">
        <f t="array" ref="W198">IF($AF198=0,"",INDEX(MASTER!$AE$24:$BB$252,$AF198,P$260))</f>
        <v/>
      </c>
      <c r="X198" s="23" t="str" cm="1">
        <f t="array" ref="X198">IF($AF198=0,"",INDEX(MASTER!$AE$24:$BB$252,$AF198,Q$260))</f>
        <v/>
      </c>
      <c r="Y198" s="23" t="str" cm="1">
        <f t="array" ref="Y198">IF($AF198=0,"",INDEX(MASTER!$AE$24:$BB$252,$AF198,S$260))</f>
        <v/>
      </c>
      <c r="Z198" s="23" t="str" cm="1">
        <f t="array" ref="Z198">IF($AF198=0,"",INDEX(MASTER!$AE$24:$BB$252,$AF198,T$260))</f>
        <v/>
      </c>
      <c r="AA198" s="23" t="str" cm="1">
        <f t="array" ref="AA198">IF($AF198=0,"",INDEX(MASTER!$AE$24:$BB$252,$AF198,U$260))</f>
        <v/>
      </c>
    </row>
    <row r="199" spans="3:27" ht="12.75" customHeight="1" x14ac:dyDescent="0.2">
      <c r="C199" s="20" t="str" cm="1">
        <f t="array" ref="C199">IF($AF$199=0,"",INDEX(MASTER!$D$24:$AD$252,$AF$199,C$260))</f>
        <v/>
      </c>
      <c r="D199" s="20" t="str" cm="1">
        <f t="array" ref="D199">IF($AF$199=0,"",INDEX(MASTER!$D$24:$AD$252,$AF$199,D$260))</f>
        <v/>
      </c>
      <c r="E199" s="20" t="str" cm="1">
        <f t="array" ref="E199">IF($AF$199=0,"",INDEX(MASTER!$D$24:$AD$252,$AF$199,E$260))</f>
        <v/>
      </c>
      <c r="F199" s="126" t="str" cm="1">
        <f t="array" ref="F199">IF($AF$199=0,"",INDEX(MASTER!$D$24:$AD$252,$AF$199,F$260))</f>
        <v/>
      </c>
      <c r="G199" s="20" t="str" cm="1">
        <f t="array" ref="G199">IF($AF$199=0,"",INDEX(MASTER!$D$24:$AD$252,$AF$199,G$260))</f>
        <v/>
      </c>
      <c r="H199" s="126" t="str" cm="1">
        <f t="array" ref="H199">IF($AF$199=0,"",INDEX(MASTER!$D$24:$AD$252,$AF$199,H$260))</f>
        <v/>
      </c>
      <c r="I199" s="20" t="str" cm="1">
        <f t="array" ref="I199">IF($AF$199=0,"",INDEX(MASTER!$D$24:$AD$252,$AF$199,I$260))</f>
        <v/>
      </c>
      <c r="J199" s="23" t="str" cm="1">
        <f t="array" ref="J199">IF($AF199=0,"",INDEX(MASTER!$AE$24:$BB$252,$AF199,C$260))</f>
        <v/>
      </c>
      <c r="K199" s="23" t="str" cm="1">
        <f t="array" ref="K199">IF($AF199=0,"",INDEX(MASTER!$AE$24:$BB$252,$AF199,D$260))</f>
        <v/>
      </c>
      <c r="L199" s="23" t="str" cm="1">
        <f t="array" ref="L199">IF($AF199=0,"",INDEX(MASTER!$AE$24:$BB$252,$AF199,E$260))</f>
        <v/>
      </c>
      <c r="M199" s="23" t="str" cm="1">
        <f t="array" ref="M199">IF($AF199=0,"",INDEX(MASTER!$AE$24:$BB$252,$AF199,F$260))</f>
        <v/>
      </c>
      <c r="N199" s="23" t="str" cm="1">
        <f t="array" ref="N199">IF($AF199=0,"",INDEX(MASTER!$AE$24:$BB$252,$AF199,G$260))</f>
        <v/>
      </c>
      <c r="O199" s="23" t="str" cm="1">
        <f t="array" ref="O199">IF($AF199=0,"",INDEX(MASTER!$AE$24:$BB$252,$AF199,H$260))</f>
        <v/>
      </c>
      <c r="P199" s="23" t="str" cm="1">
        <f t="array" ref="P199">IF($AF199=0,"",INDEX(MASTER!$AE$24:$BB$252,$AF199,I$260))</f>
        <v/>
      </c>
      <c r="Q199" s="23" t="str" cm="1">
        <f t="array" ref="Q199">IF($AF199=0,"",INDEX(MASTER!$AE$24:$BB$252,$AF199,J$260))</f>
        <v/>
      </c>
      <c r="R199" s="23" t="str" cm="1">
        <f t="array" ref="R199">IF($AF199=0,"",INDEX(MASTER!$AE$24:$BB$252,$AF199,K$260))</f>
        <v/>
      </c>
      <c r="S199" s="23" t="str" cm="1">
        <f t="array" ref="S199">IF($AF199=0,"",INDEX(MASTER!$AE$24:$BB$252,$AF199,L$260))</f>
        <v/>
      </c>
      <c r="T199" s="23" t="str" cm="1">
        <f t="array" ref="T199">IF($AF199=0,"",INDEX(MASTER!$AE$24:$BB$252,$AF199,M$260))</f>
        <v/>
      </c>
      <c r="U199" s="23" t="str" cm="1">
        <f t="array" ref="U199">IF($AF199=0,"",INDEX(MASTER!$AE$24:$BB$252,$AF199,N$260))</f>
        <v/>
      </c>
      <c r="V199" s="23" t="str" cm="1">
        <f t="array" ref="V199">IF($AF199=0,"",INDEX(MASTER!$AE$24:$BB$252,$AF199,O$260))</f>
        <v/>
      </c>
      <c r="W199" s="23" t="str" cm="1">
        <f t="array" ref="W199">IF($AF199=0,"",INDEX(MASTER!$AE$24:$BB$252,$AF199,P$260))</f>
        <v/>
      </c>
      <c r="X199" s="23" t="str" cm="1">
        <f t="array" ref="X199">IF($AF199=0,"",INDEX(MASTER!$AE$24:$BB$252,$AF199,Q$260))</f>
        <v/>
      </c>
      <c r="Y199" s="23" t="str" cm="1">
        <f t="array" ref="Y199">IF($AF199=0,"",INDEX(MASTER!$AE$24:$BB$252,$AF199,S$260))</f>
        <v/>
      </c>
      <c r="Z199" s="23" t="str" cm="1">
        <f t="array" ref="Z199">IF($AF199=0,"",INDEX(MASTER!$AE$24:$BB$252,$AF199,T$260))</f>
        <v/>
      </c>
      <c r="AA199" s="23" t="str" cm="1">
        <f t="array" ref="AA199">IF($AF199=0,"",INDEX(MASTER!$AE$24:$BB$252,$AF199,U$260))</f>
        <v/>
      </c>
    </row>
    <row r="200" spans="3:27" ht="12.75" customHeight="1" x14ac:dyDescent="0.2">
      <c r="C200" s="20" t="str" cm="1">
        <f t="array" ref="C200">IF($AF$200=0,"",INDEX(MASTER!$D$24:$AD$252,$AF$200,C$260))</f>
        <v/>
      </c>
      <c r="D200" s="20" t="str" cm="1">
        <f t="array" ref="D200">IF($AF$200=0,"",INDEX(MASTER!$D$24:$AD$252,$AF$200,D$260))</f>
        <v/>
      </c>
      <c r="E200" s="20" t="str" cm="1">
        <f t="array" ref="E200">IF($AF$200=0,"",INDEX(MASTER!$D$24:$AD$252,$AF$200,E$260))</f>
        <v/>
      </c>
      <c r="F200" s="126" t="str" cm="1">
        <f t="array" ref="F200">IF($AF$200=0,"",INDEX(MASTER!$D$24:$AD$252,$AF$200,F$260))</f>
        <v/>
      </c>
      <c r="G200" s="20" t="str" cm="1">
        <f t="array" ref="G200">IF($AF$200=0,"",INDEX(MASTER!$D$24:$AD$252,$AF$200,G$260))</f>
        <v/>
      </c>
      <c r="H200" s="126" t="str" cm="1">
        <f t="array" ref="H200">IF($AF$200=0,"",INDEX(MASTER!$D$24:$AD$252,$AF$200,H$260))</f>
        <v/>
      </c>
      <c r="I200" s="20" t="str" cm="1">
        <f t="array" ref="I200">IF($AF$200=0,"",INDEX(MASTER!$D$24:$AD$252,$AF$200,I$260))</f>
        <v/>
      </c>
      <c r="J200" s="23" t="str" cm="1">
        <f t="array" ref="J200">IF($AF200=0,"",INDEX(MASTER!$AE$24:$BB$252,$AF200,C$260))</f>
        <v/>
      </c>
      <c r="K200" s="23" t="str" cm="1">
        <f t="array" ref="K200">IF($AF200=0,"",INDEX(MASTER!$AE$24:$BB$252,$AF200,D$260))</f>
        <v/>
      </c>
      <c r="L200" s="23" t="str" cm="1">
        <f t="array" ref="L200">IF($AF200=0,"",INDEX(MASTER!$AE$24:$BB$252,$AF200,E$260))</f>
        <v/>
      </c>
      <c r="M200" s="23" t="str" cm="1">
        <f t="array" ref="M200">IF($AF200=0,"",INDEX(MASTER!$AE$24:$BB$252,$AF200,F$260))</f>
        <v/>
      </c>
      <c r="N200" s="23" t="str" cm="1">
        <f t="array" ref="N200">IF($AF200=0,"",INDEX(MASTER!$AE$24:$BB$252,$AF200,G$260))</f>
        <v/>
      </c>
      <c r="O200" s="23" t="str" cm="1">
        <f t="array" ref="O200">IF($AF200=0,"",INDEX(MASTER!$AE$24:$BB$252,$AF200,H$260))</f>
        <v/>
      </c>
      <c r="P200" s="23" t="str" cm="1">
        <f t="array" ref="P200">IF($AF200=0,"",INDEX(MASTER!$AE$24:$BB$252,$AF200,I$260))</f>
        <v/>
      </c>
      <c r="Q200" s="23" t="str" cm="1">
        <f t="array" ref="Q200">IF($AF200=0,"",INDEX(MASTER!$AE$24:$BB$252,$AF200,J$260))</f>
        <v/>
      </c>
      <c r="R200" s="23" t="str" cm="1">
        <f t="array" ref="R200">IF($AF200=0,"",INDEX(MASTER!$AE$24:$BB$252,$AF200,K$260))</f>
        <v/>
      </c>
      <c r="S200" s="23" t="str" cm="1">
        <f t="array" ref="S200">IF($AF200=0,"",INDEX(MASTER!$AE$24:$BB$252,$AF200,L$260))</f>
        <v/>
      </c>
      <c r="T200" s="23" t="str" cm="1">
        <f t="array" ref="T200">IF($AF200=0,"",INDEX(MASTER!$AE$24:$BB$252,$AF200,M$260))</f>
        <v/>
      </c>
      <c r="U200" s="23" t="str" cm="1">
        <f t="array" ref="U200">IF($AF200=0,"",INDEX(MASTER!$AE$24:$BB$252,$AF200,N$260))</f>
        <v/>
      </c>
      <c r="V200" s="23" t="str" cm="1">
        <f t="array" ref="V200">IF($AF200=0,"",INDEX(MASTER!$AE$24:$BB$252,$AF200,O$260))</f>
        <v/>
      </c>
      <c r="W200" s="23" t="str" cm="1">
        <f t="array" ref="W200">IF($AF200=0,"",INDEX(MASTER!$AE$24:$BB$252,$AF200,P$260))</f>
        <v/>
      </c>
      <c r="X200" s="23" t="str" cm="1">
        <f t="array" ref="X200">IF($AF200=0,"",INDEX(MASTER!$AE$24:$BB$252,$AF200,Q$260))</f>
        <v/>
      </c>
      <c r="Y200" s="23" t="str" cm="1">
        <f t="array" ref="Y200">IF($AF200=0,"",INDEX(MASTER!$AE$24:$BB$252,$AF200,S$260))</f>
        <v/>
      </c>
      <c r="Z200" s="23" t="str" cm="1">
        <f t="array" ref="Z200">IF($AF200=0,"",INDEX(MASTER!$AE$24:$BB$252,$AF200,T$260))</f>
        <v/>
      </c>
      <c r="AA200" s="23" t="str" cm="1">
        <f t="array" ref="AA200">IF($AF200=0,"",INDEX(MASTER!$AE$24:$BB$252,$AF200,U$260))</f>
        <v/>
      </c>
    </row>
    <row r="201" spans="3:27" ht="12.75" customHeight="1" x14ac:dyDescent="0.2">
      <c r="C201" s="20" t="str" cm="1">
        <f t="array" ref="C201">IF($AF$201=0,"",INDEX(MASTER!$D$24:$AD$252,$AF$201,C$260))</f>
        <v/>
      </c>
      <c r="D201" s="20" t="str" cm="1">
        <f t="array" ref="D201">IF($AF$201=0,"",INDEX(MASTER!$D$24:$AD$252,$AF$201,D$260))</f>
        <v/>
      </c>
      <c r="E201" s="20" t="str" cm="1">
        <f t="array" ref="E201">IF($AF$201=0,"",INDEX(MASTER!$D$24:$AD$252,$AF$201,E$260))</f>
        <v/>
      </c>
      <c r="F201" s="126" t="str" cm="1">
        <f t="array" ref="F201">IF($AF$201=0,"",INDEX(MASTER!$D$24:$AD$252,$AF$201,F$260))</f>
        <v/>
      </c>
      <c r="G201" s="20" t="str" cm="1">
        <f t="array" ref="G201">IF($AF$201=0,"",INDEX(MASTER!$D$24:$AD$252,$AF$201,G$260))</f>
        <v/>
      </c>
      <c r="H201" s="126" t="str" cm="1">
        <f t="array" ref="H201">IF($AF$201=0,"",INDEX(MASTER!$D$24:$AD$252,$AF$201,H$260))</f>
        <v/>
      </c>
      <c r="I201" s="20" t="str" cm="1">
        <f t="array" ref="I201">IF($AF$201=0,"",INDEX(MASTER!$D$24:$AD$252,$AF$201,I$260))</f>
        <v/>
      </c>
      <c r="J201" s="23" t="str" cm="1">
        <f t="array" ref="J201">IF($AF201=0,"",INDEX(MASTER!$AE$24:$BB$252,$AF201,C$260))</f>
        <v/>
      </c>
      <c r="K201" s="23" t="str" cm="1">
        <f t="array" ref="K201">IF($AF201=0,"",INDEX(MASTER!$AE$24:$BB$252,$AF201,D$260))</f>
        <v/>
      </c>
      <c r="L201" s="23" t="str" cm="1">
        <f t="array" ref="L201">IF($AF201=0,"",INDEX(MASTER!$AE$24:$BB$252,$AF201,E$260))</f>
        <v/>
      </c>
      <c r="M201" s="23" t="str" cm="1">
        <f t="array" ref="M201">IF($AF201=0,"",INDEX(MASTER!$AE$24:$BB$252,$AF201,F$260))</f>
        <v/>
      </c>
      <c r="N201" s="23" t="str" cm="1">
        <f t="array" ref="N201">IF($AF201=0,"",INDEX(MASTER!$AE$24:$BB$252,$AF201,G$260))</f>
        <v/>
      </c>
      <c r="O201" s="23" t="str" cm="1">
        <f t="array" ref="O201">IF($AF201=0,"",INDEX(MASTER!$AE$24:$BB$252,$AF201,H$260))</f>
        <v/>
      </c>
      <c r="P201" s="23" t="str" cm="1">
        <f t="array" ref="P201">IF($AF201=0,"",INDEX(MASTER!$AE$24:$BB$252,$AF201,I$260))</f>
        <v/>
      </c>
      <c r="Q201" s="23" t="str" cm="1">
        <f t="array" ref="Q201">IF($AF201=0,"",INDEX(MASTER!$AE$24:$BB$252,$AF201,J$260))</f>
        <v/>
      </c>
      <c r="R201" s="23" t="str" cm="1">
        <f t="array" ref="R201">IF($AF201=0,"",INDEX(MASTER!$AE$24:$BB$252,$AF201,K$260))</f>
        <v/>
      </c>
      <c r="S201" s="23" t="str" cm="1">
        <f t="array" ref="S201">IF($AF201=0,"",INDEX(MASTER!$AE$24:$BB$252,$AF201,L$260))</f>
        <v/>
      </c>
      <c r="T201" s="23" t="str" cm="1">
        <f t="array" ref="T201">IF($AF201=0,"",INDEX(MASTER!$AE$24:$BB$252,$AF201,M$260))</f>
        <v/>
      </c>
      <c r="U201" s="23" t="str" cm="1">
        <f t="array" ref="U201">IF($AF201=0,"",INDEX(MASTER!$AE$24:$BB$252,$AF201,N$260))</f>
        <v/>
      </c>
      <c r="V201" s="23" t="str" cm="1">
        <f t="array" ref="V201">IF($AF201=0,"",INDEX(MASTER!$AE$24:$BB$252,$AF201,O$260))</f>
        <v/>
      </c>
      <c r="W201" s="23" t="str" cm="1">
        <f t="array" ref="W201">IF($AF201=0,"",INDEX(MASTER!$AE$24:$BB$252,$AF201,P$260))</f>
        <v/>
      </c>
      <c r="X201" s="23" t="str" cm="1">
        <f t="array" ref="X201">IF($AF201=0,"",INDEX(MASTER!$AE$24:$BB$252,$AF201,Q$260))</f>
        <v/>
      </c>
      <c r="Y201" s="23" t="str" cm="1">
        <f t="array" ref="Y201">IF($AF201=0,"",INDEX(MASTER!$AE$24:$BB$252,$AF201,S$260))</f>
        <v/>
      </c>
      <c r="Z201" s="23" t="str" cm="1">
        <f t="array" ref="Z201">IF($AF201=0,"",INDEX(MASTER!$AE$24:$BB$252,$AF201,T$260))</f>
        <v/>
      </c>
      <c r="AA201" s="23" t="str" cm="1">
        <f t="array" ref="AA201">IF($AF201=0,"",INDEX(MASTER!$AE$24:$BB$252,$AF201,U$260))</f>
        <v/>
      </c>
    </row>
    <row r="202" spans="3:27" ht="12.75" customHeight="1" x14ac:dyDescent="0.2">
      <c r="C202" s="20" t="str" cm="1">
        <f t="array" ref="C202">IF($AF$202=0,"",INDEX(MASTER!$D$24:$AD$252,$AF$202,C$260))</f>
        <v/>
      </c>
      <c r="D202" s="20" t="str" cm="1">
        <f t="array" ref="D202">IF($AF$202=0,"",INDEX(MASTER!$D$24:$AD$252,$AF$202,D$260))</f>
        <v/>
      </c>
      <c r="E202" s="20" t="str" cm="1">
        <f t="array" ref="E202">IF($AF$202=0,"",INDEX(MASTER!$D$24:$AD$252,$AF$202,E$260))</f>
        <v/>
      </c>
      <c r="F202" s="126" t="str" cm="1">
        <f t="array" ref="F202">IF($AF$202=0,"",INDEX(MASTER!$D$24:$AD$252,$AF$202,F$260))</f>
        <v/>
      </c>
      <c r="G202" s="20" t="str" cm="1">
        <f t="array" ref="G202">IF($AF$202=0,"",INDEX(MASTER!$D$24:$AD$252,$AF$202,G$260))</f>
        <v/>
      </c>
      <c r="H202" s="126" t="str" cm="1">
        <f t="array" ref="H202">IF($AF$202=0,"",INDEX(MASTER!$D$24:$AD$252,$AF$202,H$260))</f>
        <v/>
      </c>
      <c r="I202" s="20" t="str" cm="1">
        <f t="array" ref="I202">IF($AF$202=0,"",INDEX(MASTER!$D$24:$AD$252,$AF$202,I$260))</f>
        <v/>
      </c>
      <c r="J202" s="23" t="str" cm="1">
        <f t="array" ref="J202">IF($AF202=0,"",INDEX(MASTER!$AE$24:$BB$252,$AF202,C$260))</f>
        <v/>
      </c>
      <c r="K202" s="23" t="str" cm="1">
        <f t="array" ref="K202">IF($AF202=0,"",INDEX(MASTER!$AE$24:$BB$252,$AF202,D$260))</f>
        <v/>
      </c>
      <c r="L202" s="23" t="str" cm="1">
        <f t="array" ref="L202">IF($AF202=0,"",INDEX(MASTER!$AE$24:$BB$252,$AF202,E$260))</f>
        <v/>
      </c>
      <c r="M202" s="23" t="str" cm="1">
        <f t="array" ref="M202">IF($AF202=0,"",INDEX(MASTER!$AE$24:$BB$252,$AF202,F$260))</f>
        <v/>
      </c>
      <c r="N202" s="23" t="str" cm="1">
        <f t="array" ref="N202">IF($AF202=0,"",INDEX(MASTER!$AE$24:$BB$252,$AF202,G$260))</f>
        <v/>
      </c>
      <c r="O202" s="23" t="str" cm="1">
        <f t="array" ref="O202">IF($AF202=0,"",INDEX(MASTER!$AE$24:$BB$252,$AF202,H$260))</f>
        <v/>
      </c>
      <c r="P202" s="23" t="str" cm="1">
        <f t="array" ref="P202">IF($AF202=0,"",INDEX(MASTER!$AE$24:$BB$252,$AF202,I$260))</f>
        <v/>
      </c>
      <c r="Q202" s="23" t="str" cm="1">
        <f t="array" ref="Q202">IF($AF202=0,"",INDEX(MASTER!$AE$24:$BB$252,$AF202,J$260))</f>
        <v/>
      </c>
      <c r="R202" s="23" t="str" cm="1">
        <f t="array" ref="R202">IF($AF202=0,"",INDEX(MASTER!$AE$24:$BB$252,$AF202,K$260))</f>
        <v/>
      </c>
      <c r="S202" s="23" t="str" cm="1">
        <f t="array" ref="S202">IF($AF202=0,"",INDEX(MASTER!$AE$24:$BB$252,$AF202,L$260))</f>
        <v/>
      </c>
      <c r="T202" s="23" t="str" cm="1">
        <f t="array" ref="T202">IF($AF202=0,"",INDEX(MASTER!$AE$24:$BB$252,$AF202,M$260))</f>
        <v/>
      </c>
      <c r="U202" s="23" t="str" cm="1">
        <f t="array" ref="U202">IF($AF202=0,"",INDEX(MASTER!$AE$24:$BB$252,$AF202,N$260))</f>
        <v/>
      </c>
      <c r="V202" s="23" t="str" cm="1">
        <f t="array" ref="V202">IF($AF202=0,"",INDEX(MASTER!$AE$24:$BB$252,$AF202,O$260))</f>
        <v/>
      </c>
      <c r="W202" s="23" t="str" cm="1">
        <f t="array" ref="W202">IF($AF202=0,"",INDEX(MASTER!$AE$24:$BB$252,$AF202,P$260))</f>
        <v/>
      </c>
      <c r="X202" s="23" t="str" cm="1">
        <f t="array" ref="X202">IF($AF202=0,"",INDEX(MASTER!$AE$24:$BB$252,$AF202,Q$260))</f>
        <v/>
      </c>
      <c r="Y202" s="23" t="str" cm="1">
        <f t="array" ref="Y202">IF($AF202=0,"",INDEX(MASTER!$AE$24:$BB$252,$AF202,S$260))</f>
        <v/>
      </c>
      <c r="Z202" s="23" t="str" cm="1">
        <f t="array" ref="Z202">IF($AF202=0,"",INDEX(MASTER!$AE$24:$BB$252,$AF202,T$260))</f>
        <v/>
      </c>
      <c r="AA202" s="23" t="str" cm="1">
        <f t="array" ref="AA202">IF($AF202=0,"",INDEX(MASTER!$AE$24:$BB$252,$AF202,U$260))</f>
        <v/>
      </c>
    </row>
    <row r="203" spans="3:27" ht="12.75" customHeight="1" x14ac:dyDescent="0.2">
      <c r="C203" s="20" t="str" cm="1">
        <f t="array" ref="C203">IF($AF$203=0,"",INDEX(MASTER!$D$24:$AD$252,$AF$203,C$260))</f>
        <v/>
      </c>
      <c r="D203" s="20" t="str" cm="1">
        <f t="array" ref="D203">IF($AF$203=0,"",INDEX(MASTER!$D$24:$AD$252,$AF$203,D$260))</f>
        <v/>
      </c>
      <c r="E203" s="20" t="str" cm="1">
        <f t="array" ref="E203">IF($AF$203=0,"",INDEX(MASTER!$D$24:$AD$252,$AF$203,E$260))</f>
        <v/>
      </c>
      <c r="F203" s="126" t="str" cm="1">
        <f t="array" ref="F203">IF($AF$203=0,"",INDEX(MASTER!$D$24:$AD$252,$AF$203,F$260))</f>
        <v/>
      </c>
      <c r="G203" s="20" t="str" cm="1">
        <f t="array" ref="G203">IF($AF$203=0,"",INDEX(MASTER!$D$24:$AD$252,$AF$203,G$260))</f>
        <v/>
      </c>
      <c r="H203" s="126" t="str" cm="1">
        <f t="array" ref="H203">IF($AF$203=0,"",INDEX(MASTER!$D$24:$AD$252,$AF$203,H$260))</f>
        <v/>
      </c>
      <c r="I203" s="20" t="str" cm="1">
        <f t="array" ref="I203">IF($AF$203=0,"",INDEX(MASTER!$D$24:$AD$252,$AF$203,I$260))</f>
        <v/>
      </c>
      <c r="J203" s="23" t="str" cm="1">
        <f t="array" ref="J203">IF($AF203=0,"",INDEX(MASTER!$AE$24:$BB$252,$AF203,C$260))</f>
        <v/>
      </c>
      <c r="K203" s="23" t="str" cm="1">
        <f t="array" ref="K203">IF($AF203=0,"",INDEX(MASTER!$AE$24:$BB$252,$AF203,D$260))</f>
        <v/>
      </c>
      <c r="L203" s="23" t="str" cm="1">
        <f t="array" ref="L203">IF($AF203=0,"",INDEX(MASTER!$AE$24:$BB$252,$AF203,E$260))</f>
        <v/>
      </c>
      <c r="M203" s="23" t="str" cm="1">
        <f t="array" ref="M203">IF($AF203=0,"",INDEX(MASTER!$AE$24:$BB$252,$AF203,F$260))</f>
        <v/>
      </c>
      <c r="N203" s="23" t="str" cm="1">
        <f t="array" ref="N203">IF($AF203=0,"",INDEX(MASTER!$AE$24:$BB$252,$AF203,G$260))</f>
        <v/>
      </c>
      <c r="O203" s="23" t="str" cm="1">
        <f t="array" ref="O203">IF($AF203=0,"",INDEX(MASTER!$AE$24:$BB$252,$AF203,H$260))</f>
        <v/>
      </c>
      <c r="P203" s="23" t="str" cm="1">
        <f t="array" ref="P203">IF($AF203=0,"",INDEX(MASTER!$AE$24:$BB$252,$AF203,I$260))</f>
        <v/>
      </c>
      <c r="Q203" s="23" t="str" cm="1">
        <f t="array" ref="Q203">IF($AF203=0,"",INDEX(MASTER!$AE$24:$BB$252,$AF203,J$260))</f>
        <v/>
      </c>
      <c r="R203" s="23" t="str" cm="1">
        <f t="array" ref="R203">IF($AF203=0,"",INDEX(MASTER!$AE$24:$BB$252,$AF203,K$260))</f>
        <v/>
      </c>
      <c r="S203" s="23" t="str" cm="1">
        <f t="array" ref="S203">IF($AF203=0,"",INDEX(MASTER!$AE$24:$BB$252,$AF203,L$260))</f>
        <v/>
      </c>
      <c r="T203" s="23" t="str" cm="1">
        <f t="array" ref="T203">IF($AF203=0,"",INDEX(MASTER!$AE$24:$BB$252,$AF203,M$260))</f>
        <v/>
      </c>
      <c r="U203" s="23" t="str" cm="1">
        <f t="array" ref="U203">IF($AF203=0,"",INDEX(MASTER!$AE$24:$BB$252,$AF203,N$260))</f>
        <v/>
      </c>
      <c r="V203" s="23" t="str" cm="1">
        <f t="array" ref="V203">IF($AF203=0,"",INDEX(MASTER!$AE$24:$BB$252,$AF203,O$260))</f>
        <v/>
      </c>
      <c r="W203" s="23" t="str" cm="1">
        <f t="array" ref="W203">IF($AF203=0,"",INDEX(MASTER!$AE$24:$BB$252,$AF203,P$260))</f>
        <v/>
      </c>
      <c r="X203" s="23" t="str" cm="1">
        <f t="array" ref="X203">IF($AF203=0,"",INDEX(MASTER!$AE$24:$BB$252,$AF203,Q$260))</f>
        <v/>
      </c>
      <c r="Y203" s="23" t="str" cm="1">
        <f t="array" ref="Y203">IF($AF203=0,"",INDEX(MASTER!$AE$24:$BB$252,$AF203,S$260))</f>
        <v/>
      </c>
      <c r="Z203" s="23" t="str" cm="1">
        <f t="array" ref="Z203">IF($AF203=0,"",INDEX(MASTER!$AE$24:$BB$252,$AF203,T$260))</f>
        <v/>
      </c>
      <c r="AA203" s="23" t="str" cm="1">
        <f t="array" ref="AA203">IF($AF203=0,"",INDEX(MASTER!$AE$24:$BB$252,$AF203,U$260))</f>
        <v/>
      </c>
    </row>
    <row r="204" spans="3:27" ht="12.75" customHeight="1" x14ac:dyDescent="0.2">
      <c r="C204" s="20" t="str" cm="1">
        <f t="array" ref="C204">IF($AF$204=0,"",INDEX(MASTER!$D$24:$AD$252,$AF$204,C$260))</f>
        <v/>
      </c>
      <c r="D204" s="20" t="str" cm="1">
        <f t="array" ref="D204">IF($AF$204=0,"",INDEX(MASTER!$D$24:$AD$252,$AF$204,D$260))</f>
        <v/>
      </c>
      <c r="E204" s="20" t="str" cm="1">
        <f t="array" ref="E204">IF($AF$204=0,"",INDEX(MASTER!$D$24:$AD$252,$AF$204,E$260))</f>
        <v/>
      </c>
      <c r="F204" s="126" t="str" cm="1">
        <f t="array" ref="F204">IF($AF$204=0,"",INDEX(MASTER!$D$24:$AD$252,$AF$204,F$260))</f>
        <v/>
      </c>
      <c r="G204" s="20" t="str" cm="1">
        <f t="array" ref="G204">IF($AF$204=0,"",INDEX(MASTER!$D$24:$AD$252,$AF$204,G$260))</f>
        <v/>
      </c>
      <c r="H204" s="126" t="str" cm="1">
        <f t="array" ref="H204">IF($AF$204=0,"",INDEX(MASTER!$D$24:$AD$252,$AF$204,H$260))</f>
        <v/>
      </c>
      <c r="I204" s="20" t="str" cm="1">
        <f t="array" ref="I204">IF($AF$204=0,"",INDEX(MASTER!$D$24:$AD$252,$AF$204,I$260))</f>
        <v/>
      </c>
      <c r="J204" s="23" t="str" cm="1">
        <f t="array" ref="J204">IF($AF204=0,"",INDEX(MASTER!$AE$24:$BB$252,$AF204,C$260))</f>
        <v/>
      </c>
      <c r="K204" s="23" t="str" cm="1">
        <f t="array" ref="K204">IF($AF204=0,"",INDEX(MASTER!$AE$24:$BB$252,$AF204,D$260))</f>
        <v/>
      </c>
      <c r="L204" s="23" t="str" cm="1">
        <f t="array" ref="L204">IF($AF204=0,"",INDEX(MASTER!$AE$24:$BB$252,$AF204,E$260))</f>
        <v/>
      </c>
      <c r="M204" s="23" t="str" cm="1">
        <f t="array" ref="M204">IF($AF204=0,"",INDEX(MASTER!$AE$24:$BB$252,$AF204,F$260))</f>
        <v/>
      </c>
      <c r="N204" s="23" t="str" cm="1">
        <f t="array" ref="N204">IF($AF204=0,"",INDEX(MASTER!$AE$24:$BB$252,$AF204,G$260))</f>
        <v/>
      </c>
      <c r="O204" s="23" t="str" cm="1">
        <f t="array" ref="O204">IF($AF204=0,"",INDEX(MASTER!$AE$24:$BB$252,$AF204,H$260))</f>
        <v/>
      </c>
      <c r="P204" s="23" t="str" cm="1">
        <f t="array" ref="P204">IF($AF204=0,"",INDEX(MASTER!$AE$24:$BB$252,$AF204,I$260))</f>
        <v/>
      </c>
      <c r="Q204" s="23" t="str" cm="1">
        <f t="array" ref="Q204">IF($AF204=0,"",INDEX(MASTER!$AE$24:$BB$252,$AF204,J$260))</f>
        <v/>
      </c>
      <c r="R204" s="23" t="str" cm="1">
        <f t="array" ref="R204">IF($AF204=0,"",INDEX(MASTER!$AE$24:$BB$252,$AF204,K$260))</f>
        <v/>
      </c>
      <c r="S204" s="23" t="str" cm="1">
        <f t="array" ref="S204">IF($AF204=0,"",INDEX(MASTER!$AE$24:$BB$252,$AF204,L$260))</f>
        <v/>
      </c>
      <c r="T204" s="23" t="str" cm="1">
        <f t="array" ref="T204">IF($AF204=0,"",INDEX(MASTER!$AE$24:$BB$252,$AF204,M$260))</f>
        <v/>
      </c>
      <c r="U204" s="23" t="str" cm="1">
        <f t="array" ref="U204">IF($AF204=0,"",INDEX(MASTER!$AE$24:$BB$252,$AF204,N$260))</f>
        <v/>
      </c>
      <c r="V204" s="23" t="str" cm="1">
        <f t="array" ref="V204">IF($AF204=0,"",INDEX(MASTER!$AE$24:$BB$252,$AF204,O$260))</f>
        <v/>
      </c>
      <c r="W204" s="23" t="str" cm="1">
        <f t="array" ref="W204">IF($AF204=0,"",INDEX(MASTER!$AE$24:$BB$252,$AF204,P$260))</f>
        <v/>
      </c>
      <c r="X204" s="23" t="str" cm="1">
        <f t="array" ref="X204">IF($AF204=0,"",INDEX(MASTER!$AE$24:$BB$252,$AF204,Q$260))</f>
        <v/>
      </c>
      <c r="Y204" s="23" t="str" cm="1">
        <f t="array" ref="Y204">IF($AF204=0,"",INDEX(MASTER!$AE$24:$BB$252,$AF204,S$260))</f>
        <v/>
      </c>
      <c r="Z204" s="23" t="str" cm="1">
        <f t="array" ref="Z204">IF($AF204=0,"",INDEX(MASTER!$AE$24:$BB$252,$AF204,T$260))</f>
        <v/>
      </c>
      <c r="AA204" s="23" t="str" cm="1">
        <f t="array" ref="AA204">IF($AF204=0,"",INDEX(MASTER!$AE$24:$BB$252,$AF204,U$260))</f>
        <v/>
      </c>
    </row>
    <row r="205" spans="3:27" ht="12.75" customHeight="1" x14ac:dyDescent="0.2">
      <c r="C205" s="20" t="str" cm="1">
        <f t="array" ref="C205">IF($AF$205=0,"",INDEX(MASTER!$D$24:$AD$252,$AF$205,C$260))</f>
        <v/>
      </c>
      <c r="D205" s="20" t="str" cm="1">
        <f t="array" ref="D205">IF($AF$205=0,"",INDEX(MASTER!$D$24:$AD$252,$AF$205,D$260))</f>
        <v/>
      </c>
      <c r="E205" s="20" t="str" cm="1">
        <f t="array" ref="E205">IF($AF$205=0,"",INDEX(MASTER!$D$24:$AD$252,$AF$205,E$260))</f>
        <v/>
      </c>
      <c r="F205" s="126" t="str" cm="1">
        <f t="array" ref="F205">IF($AF$205=0,"",INDEX(MASTER!$D$24:$AD$252,$AF$205,F$260))</f>
        <v/>
      </c>
      <c r="G205" s="20" t="str" cm="1">
        <f t="array" ref="G205">IF($AF$205=0,"",INDEX(MASTER!$D$24:$AD$252,$AF$205,G$260))</f>
        <v/>
      </c>
      <c r="H205" s="126" t="str" cm="1">
        <f t="array" ref="H205">IF($AF$205=0,"",INDEX(MASTER!$D$24:$AD$252,$AF$205,H$260))</f>
        <v/>
      </c>
      <c r="I205" s="20" t="str" cm="1">
        <f t="array" ref="I205">IF($AF$205=0,"",INDEX(MASTER!$D$24:$AD$252,$AF$205,I$260))</f>
        <v/>
      </c>
      <c r="J205" s="23" t="str" cm="1">
        <f t="array" ref="J205">IF($AF205=0,"",INDEX(MASTER!$AE$24:$BB$252,$AF205,C$260))</f>
        <v/>
      </c>
      <c r="K205" s="23" t="str" cm="1">
        <f t="array" ref="K205">IF($AF205=0,"",INDEX(MASTER!$AE$24:$BB$252,$AF205,D$260))</f>
        <v/>
      </c>
      <c r="L205" s="23" t="str" cm="1">
        <f t="array" ref="L205">IF($AF205=0,"",INDEX(MASTER!$AE$24:$BB$252,$AF205,E$260))</f>
        <v/>
      </c>
      <c r="M205" s="23" t="str" cm="1">
        <f t="array" ref="M205">IF($AF205=0,"",INDEX(MASTER!$AE$24:$BB$252,$AF205,F$260))</f>
        <v/>
      </c>
      <c r="N205" s="23" t="str" cm="1">
        <f t="array" ref="N205">IF($AF205=0,"",INDEX(MASTER!$AE$24:$BB$252,$AF205,G$260))</f>
        <v/>
      </c>
      <c r="O205" s="23" t="str" cm="1">
        <f t="array" ref="O205">IF($AF205=0,"",INDEX(MASTER!$AE$24:$BB$252,$AF205,H$260))</f>
        <v/>
      </c>
      <c r="P205" s="23" t="str" cm="1">
        <f t="array" ref="P205">IF($AF205=0,"",INDEX(MASTER!$AE$24:$BB$252,$AF205,I$260))</f>
        <v/>
      </c>
      <c r="Q205" s="23" t="str" cm="1">
        <f t="array" ref="Q205">IF($AF205=0,"",INDEX(MASTER!$AE$24:$BB$252,$AF205,J$260))</f>
        <v/>
      </c>
      <c r="R205" s="23" t="str" cm="1">
        <f t="array" ref="R205">IF($AF205=0,"",INDEX(MASTER!$AE$24:$BB$252,$AF205,K$260))</f>
        <v/>
      </c>
      <c r="S205" s="23" t="str" cm="1">
        <f t="array" ref="S205">IF($AF205=0,"",INDEX(MASTER!$AE$24:$BB$252,$AF205,L$260))</f>
        <v/>
      </c>
      <c r="T205" s="23" t="str" cm="1">
        <f t="array" ref="T205">IF($AF205=0,"",INDEX(MASTER!$AE$24:$BB$252,$AF205,M$260))</f>
        <v/>
      </c>
      <c r="U205" s="23" t="str" cm="1">
        <f t="array" ref="U205">IF($AF205=0,"",INDEX(MASTER!$AE$24:$BB$252,$AF205,N$260))</f>
        <v/>
      </c>
      <c r="V205" s="23" t="str" cm="1">
        <f t="array" ref="V205">IF($AF205=0,"",INDEX(MASTER!$AE$24:$BB$252,$AF205,O$260))</f>
        <v/>
      </c>
      <c r="W205" s="23" t="str" cm="1">
        <f t="array" ref="W205">IF($AF205=0,"",INDEX(MASTER!$AE$24:$BB$252,$AF205,P$260))</f>
        <v/>
      </c>
      <c r="X205" s="23" t="str" cm="1">
        <f t="array" ref="X205">IF($AF205=0,"",INDEX(MASTER!$AE$24:$BB$252,$AF205,Q$260))</f>
        <v/>
      </c>
      <c r="Y205" s="23" t="str" cm="1">
        <f t="array" ref="Y205">IF($AF205=0,"",INDEX(MASTER!$AE$24:$BB$252,$AF205,S$260))</f>
        <v/>
      </c>
      <c r="Z205" s="23" t="str" cm="1">
        <f t="array" ref="Z205">IF($AF205=0,"",INDEX(MASTER!$AE$24:$BB$252,$AF205,T$260))</f>
        <v/>
      </c>
      <c r="AA205" s="23" t="str" cm="1">
        <f t="array" ref="AA205">IF($AF205=0,"",INDEX(MASTER!$AE$24:$BB$252,$AF205,U$260))</f>
        <v/>
      </c>
    </row>
    <row r="206" spans="3:27" ht="12.75" customHeight="1" x14ac:dyDescent="0.2">
      <c r="C206" s="20" t="str" cm="1">
        <f t="array" ref="C206">IF($AF$206=0,"",INDEX(MASTER!$D$24:$AD$252,$AF$206,C$260))</f>
        <v/>
      </c>
      <c r="D206" s="20" t="str" cm="1">
        <f t="array" ref="D206">IF($AF$206=0,"",INDEX(MASTER!$D$24:$AD$252,$AF$206,D$260))</f>
        <v/>
      </c>
      <c r="E206" s="20" t="str" cm="1">
        <f t="array" ref="E206">IF($AF$206=0,"",INDEX(MASTER!$D$24:$AD$252,$AF$206,E$260))</f>
        <v/>
      </c>
      <c r="F206" s="126" t="str" cm="1">
        <f t="array" ref="F206">IF($AF$206=0,"",INDEX(MASTER!$D$24:$AD$252,$AF$206,F$260))</f>
        <v/>
      </c>
      <c r="G206" s="20" t="str" cm="1">
        <f t="array" ref="G206">IF($AF$206=0,"",INDEX(MASTER!$D$24:$AD$252,$AF$206,G$260))</f>
        <v/>
      </c>
      <c r="H206" s="126" t="str" cm="1">
        <f t="array" ref="H206">IF($AF$206=0,"",INDEX(MASTER!$D$24:$AD$252,$AF$206,H$260))</f>
        <v/>
      </c>
      <c r="I206" s="20" t="str" cm="1">
        <f t="array" ref="I206">IF($AF$206=0,"",INDEX(MASTER!$D$24:$AD$252,$AF$206,I$260))</f>
        <v/>
      </c>
      <c r="J206" s="23" t="str" cm="1">
        <f t="array" ref="J206">IF($AF206=0,"",INDEX(MASTER!$AE$24:$BB$252,$AF206,C$260))</f>
        <v/>
      </c>
      <c r="K206" s="23" t="str" cm="1">
        <f t="array" ref="K206">IF($AF206=0,"",INDEX(MASTER!$AE$24:$BB$252,$AF206,D$260))</f>
        <v/>
      </c>
      <c r="L206" s="23" t="str" cm="1">
        <f t="array" ref="L206">IF($AF206=0,"",INDEX(MASTER!$AE$24:$BB$252,$AF206,E$260))</f>
        <v/>
      </c>
      <c r="M206" s="23" t="str" cm="1">
        <f t="array" ref="M206">IF($AF206=0,"",INDEX(MASTER!$AE$24:$BB$252,$AF206,F$260))</f>
        <v/>
      </c>
      <c r="N206" s="23" t="str" cm="1">
        <f t="array" ref="N206">IF($AF206=0,"",INDEX(MASTER!$AE$24:$BB$252,$AF206,G$260))</f>
        <v/>
      </c>
      <c r="O206" s="23" t="str" cm="1">
        <f t="array" ref="O206">IF($AF206=0,"",INDEX(MASTER!$AE$24:$BB$252,$AF206,H$260))</f>
        <v/>
      </c>
      <c r="P206" s="23" t="str" cm="1">
        <f t="array" ref="P206">IF($AF206=0,"",INDEX(MASTER!$AE$24:$BB$252,$AF206,I$260))</f>
        <v/>
      </c>
      <c r="Q206" s="23" t="str" cm="1">
        <f t="array" ref="Q206">IF($AF206=0,"",INDEX(MASTER!$AE$24:$BB$252,$AF206,J$260))</f>
        <v/>
      </c>
      <c r="R206" s="23" t="str" cm="1">
        <f t="array" ref="R206">IF($AF206=0,"",INDEX(MASTER!$AE$24:$BB$252,$AF206,K$260))</f>
        <v/>
      </c>
      <c r="S206" s="23" t="str" cm="1">
        <f t="array" ref="S206">IF($AF206=0,"",INDEX(MASTER!$AE$24:$BB$252,$AF206,L$260))</f>
        <v/>
      </c>
      <c r="T206" s="23" t="str" cm="1">
        <f t="array" ref="T206">IF($AF206=0,"",INDEX(MASTER!$AE$24:$BB$252,$AF206,M$260))</f>
        <v/>
      </c>
      <c r="U206" s="23" t="str" cm="1">
        <f t="array" ref="U206">IF($AF206=0,"",INDEX(MASTER!$AE$24:$BB$252,$AF206,N$260))</f>
        <v/>
      </c>
      <c r="V206" s="23" t="str" cm="1">
        <f t="array" ref="V206">IF($AF206=0,"",INDEX(MASTER!$AE$24:$BB$252,$AF206,O$260))</f>
        <v/>
      </c>
      <c r="W206" s="23" t="str" cm="1">
        <f t="array" ref="W206">IF($AF206=0,"",INDEX(MASTER!$AE$24:$BB$252,$AF206,P$260))</f>
        <v/>
      </c>
      <c r="X206" s="23" t="str" cm="1">
        <f t="array" ref="X206">IF($AF206=0,"",INDEX(MASTER!$AE$24:$BB$252,$AF206,Q$260))</f>
        <v/>
      </c>
      <c r="Y206" s="23" t="str" cm="1">
        <f t="array" ref="Y206">IF($AF206=0,"",INDEX(MASTER!$AE$24:$BB$252,$AF206,S$260))</f>
        <v/>
      </c>
      <c r="Z206" s="23" t="str" cm="1">
        <f t="array" ref="Z206">IF($AF206=0,"",INDEX(MASTER!$AE$24:$BB$252,$AF206,T$260))</f>
        <v/>
      </c>
      <c r="AA206" s="23" t="str" cm="1">
        <f t="array" ref="AA206">IF($AF206=0,"",INDEX(MASTER!$AE$24:$BB$252,$AF206,U$260))</f>
        <v/>
      </c>
    </row>
    <row r="207" spans="3:27" ht="12.75" customHeight="1" x14ac:dyDescent="0.2">
      <c r="C207" s="20" t="str" cm="1">
        <f t="array" ref="C207">IF($AF$207=0,"",INDEX(MASTER!$D$24:$AD$252,$AF$207,C$260))</f>
        <v/>
      </c>
      <c r="D207" s="20" t="str" cm="1">
        <f t="array" ref="D207">IF($AF$207=0,"",INDEX(MASTER!$D$24:$AD$252,$AF$207,D$260))</f>
        <v/>
      </c>
      <c r="E207" s="20" t="str" cm="1">
        <f t="array" ref="E207">IF($AF$207=0,"",INDEX(MASTER!$D$24:$AD$252,$AF$207,E$260))</f>
        <v/>
      </c>
      <c r="F207" s="126" t="str" cm="1">
        <f t="array" ref="F207">IF($AF$207=0,"",INDEX(MASTER!$D$24:$AD$252,$AF$207,F$260))</f>
        <v/>
      </c>
      <c r="G207" s="20" t="str" cm="1">
        <f t="array" ref="G207">IF($AF$207=0,"",INDEX(MASTER!$D$24:$AD$252,$AF$207,G$260))</f>
        <v/>
      </c>
      <c r="H207" s="126" t="str" cm="1">
        <f t="array" ref="H207">IF($AF$207=0,"",INDEX(MASTER!$D$24:$AD$252,$AF$207,H$260))</f>
        <v/>
      </c>
      <c r="I207" s="20" t="str" cm="1">
        <f t="array" ref="I207">IF($AF$207=0,"",INDEX(MASTER!$D$24:$AD$252,$AF$207,I$260))</f>
        <v/>
      </c>
      <c r="J207" s="23" t="str" cm="1">
        <f t="array" ref="J207">IF($AF207=0,"",INDEX(MASTER!$AE$24:$BB$252,$AF207,C$260))</f>
        <v/>
      </c>
      <c r="K207" s="23" t="str" cm="1">
        <f t="array" ref="K207">IF($AF207=0,"",INDEX(MASTER!$AE$24:$BB$252,$AF207,D$260))</f>
        <v/>
      </c>
      <c r="L207" s="23" t="str" cm="1">
        <f t="array" ref="L207">IF($AF207=0,"",INDEX(MASTER!$AE$24:$BB$252,$AF207,E$260))</f>
        <v/>
      </c>
      <c r="M207" s="23" t="str" cm="1">
        <f t="array" ref="M207">IF($AF207=0,"",INDEX(MASTER!$AE$24:$BB$252,$AF207,F$260))</f>
        <v/>
      </c>
      <c r="N207" s="23" t="str" cm="1">
        <f t="array" ref="N207">IF($AF207=0,"",INDEX(MASTER!$AE$24:$BB$252,$AF207,G$260))</f>
        <v/>
      </c>
      <c r="O207" s="23" t="str" cm="1">
        <f t="array" ref="O207">IF($AF207=0,"",INDEX(MASTER!$AE$24:$BB$252,$AF207,H$260))</f>
        <v/>
      </c>
      <c r="P207" s="23" t="str" cm="1">
        <f t="array" ref="P207">IF($AF207=0,"",INDEX(MASTER!$AE$24:$BB$252,$AF207,I$260))</f>
        <v/>
      </c>
      <c r="Q207" s="23" t="str" cm="1">
        <f t="array" ref="Q207">IF($AF207=0,"",INDEX(MASTER!$AE$24:$BB$252,$AF207,J$260))</f>
        <v/>
      </c>
      <c r="R207" s="23" t="str" cm="1">
        <f t="array" ref="R207">IF($AF207=0,"",INDEX(MASTER!$AE$24:$BB$252,$AF207,K$260))</f>
        <v/>
      </c>
      <c r="S207" s="23" t="str" cm="1">
        <f t="array" ref="S207">IF($AF207=0,"",INDEX(MASTER!$AE$24:$BB$252,$AF207,L$260))</f>
        <v/>
      </c>
      <c r="T207" s="23" t="str" cm="1">
        <f t="array" ref="T207">IF($AF207=0,"",INDEX(MASTER!$AE$24:$BB$252,$AF207,M$260))</f>
        <v/>
      </c>
      <c r="U207" s="23" t="str" cm="1">
        <f t="array" ref="U207">IF($AF207=0,"",INDEX(MASTER!$AE$24:$BB$252,$AF207,N$260))</f>
        <v/>
      </c>
      <c r="V207" s="23" t="str" cm="1">
        <f t="array" ref="V207">IF($AF207=0,"",INDEX(MASTER!$AE$24:$BB$252,$AF207,O$260))</f>
        <v/>
      </c>
      <c r="W207" s="23" t="str" cm="1">
        <f t="array" ref="W207">IF($AF207=0,"",INDEX(MASTER!$AE$24:$BB$252,$AF207,P$260))</f>
        <v/>
      </c>
      <c r="X207" s="23" t="str" cm="1">
        <f t="array" ref="X207">IF($AF207=0,"",INDEX(MASTER!$AE$24:$BB$252,$AF207,Q$260))</f>
        <v/>
      </c>
      <c r="Y207" s="23" t="str" cm="1">
        <f t="array" ref="Y207">IF($AF207=0,"",INDEX(MASTER!$AE$24:$BB$252,$AF207,S$260))</f>
        <v/>
      </c>
      <c r="Z207" s="23" t="str" cm="1">
        <f t="array" ref="Z207">IF($AF207=0,"",INDEX(MASTER!$AE$24:$BB$252,$AF207,T$260))</f>
        <v/>
      </c>
      <c r="AA207" s="23" t="str" cm="1">
        <f t="array" ref="AA207">IF($AF207=0,"",INDEX(MASTER!$AE$24:$BB$252,$AF207,U$260))</f>
        <v/>
      </c>
    </row>
    <row r="208" spans="3:27" ht="12.75" customHeight="1" x14ac:dyDescent="0.2">
      <c r="C208" s="20" t="str" cm="1">
        <f t="array" ref="C208">IF($AF$208=0,"",INDEX(MASTER!$D$24:$AD$252,$AF$208,C$260))</f>
        <v/>
      </c>
      <c r="D208" s="20" t="str" cm="1">
        <f t="array" ref="D208">IF($AF$208=0,"",INDEX(MASTER!$D$24:$AD$252,$AF$208,D$260))</f>
        <v/>
      </c>
      <c r="E208" s="20" t="str" cm="1">
        <f t="array" ref="E208">IF($AF$208=0,"",INDEX(MASTER!$D$24:$AD$252,$AF$208,E$260))</f>
        <v/>
      </c>
      <c r="F208" s="126" t="str" cm="1">
        <f t="array" ref="F208">IF($AF$208=0,"",INDEX(MASTER!$D$24:$AD$252,$AF$208,F$260))</f>
        <v/>
      </c>
      <c r="G208" s="20" t="str" cm="1">
        <f t="array" ref="G208">IF($AF$208=0,"",INDEX(MASTER!$D$24:$AD$252,$AF$208,G$260))</f>
        <v/>
      </c>
      <c r="H208" s="126" t="str" cm="1">
        <f t="array" ref="H208">IF($AF$208=0,"",INDEX(MASTER!$D$24:$AD$252,$AF$208,H$260))</f>
        <v/>
      </c>
      <c r="I208" s="20" t="str" cm="1">
        <f t="array" ref="I208">IF($AF$208=0,"",INDEX(MASTER!$D$24:$AD$252,$AF$208,I$260))</f>
        <v/>
      </c>
      <c r="J208" s="23" t="str" cm="1">
        <f t="array" ref="J208">IF($AF208=0,"",INDEX(MASTER!$AE$24:$BB$252,$AF208,C$260))</f>
        <v/>
      </c>
      <c r="K208" s="23" t="str" cm="1">
        <f t="array" ref="K208">IF($AF208=0,"",INDEX(MASTER!$AE$24:$BB$252,$AF208,D$260))</f>
        <v/>
      </c>
      <c r="L208" s="23" t="str" cm="1">
        <f t="array" ref="L208">IF($AF208=0,"",INDEX(MASTER!$AE$24:$BB$252,$AF208,E$260))</f>
        <v/>
      </c>
      <c r="M208" s="23" t="str" cm="1">
        <f t="array" ref="M208">IF($AF208=0,"",INDEX(MASTER!$AE$24:$BB$252,$AF208,F$260))</f>
        <v/>
      </c>
      <c r="N208" s="23" t="str" cm="1">
        <f t="array" ref="N208">IF($AF208=0,"",INDEX(MASTER!$AE$24:$BB$252,$AF208,G$260))</f>
        <v/>
      </c>
      <c r="O208" s="23" t="str" cm="1">
        <f t="array" ref="O208">IF($AF208=0,"",INDEX(MASTER!$AE$24:$BB$252,$AF208,H$260))</f>
        <v/>
      </c>
      <c r="P208" s="23" t="str" cm="1">
        <f t="array" ref="P208">IF($AF208=0,"",INDEX(MASTER!$AE$24:$BB$252,$AF208,I$260))</f>
        <v/>
      </c>
      <c r="Q208" s="23" t="str" cm="1">
        <f t="array" ref="Q208">IF($AF208=0,"",INDEX(MASTER!$AE$24:$BB$252,$AF208,J$260))</f>
        <v/>
      </c>
      <c r="R208" s="23" t="str" cm="1">
        <f t="array" ref="R208">IF($AF208=0,"",INDEX(MASTER!$AE$24:$BB$252,$AF208,K$260))</f>
        <v/>
      </c>
      <c r="S208" s="23" t="str" cm="1">
        <f t="array" ref="S208">IF($AF208=0,"",INDEX(MASTER!$AE$24:$BB$252,$AF208,L$260))</f>
        <v/>
      </c>
      <c r="T208" s="23" t="str" cm="1">
        <f t="array" ref="T208">IF($AF208=0,"",INDEX(MASTER!$AE$24:$BB$252,$AF208,M$260))</f>
        <v/>
      </c>
      <c r="U208" s="23" t="str" cm="1">
        <f t="array" ref="U208">IF($AF208=0,"",INDEX(MASTER!$AE$24:$BB$252,$AF208,N$260))</f>
        <v/>
      </c>
      <c r="V208" s="23" t="str" cm="1">
        <f t="array" ref="V208">IF($AF208=0,"",INDEX(MASTER!$AE$24:$BB$252,$AF208,O$260))</f>
        <v/>
      </c>
      <c r="W208" s="23" t="str" cm="1">
        <f t="array" ref="W208">IF($AF208=0,"",INDEX(MASTER!$AE$24:$BB$252,$AF208,P$260))</f>
        <v/>
      </c>
      <c r="X208" s="23" t="str" cm="1">
        <f t="array" ref="X208">IF($AF208=0,"",INDEX(MASTER!$AE$24:$BB$252,$AF208,Q$260))</f>
        <v/>
      </c>
      <c r="Y208" s="23" t="str" cm="1">
        <f t="array" ref="Y208">IF($AF208=0,"",INDEX(MASTER!$AE$24:$BB$252,$AF208,S$260))</f>
        <v/>
      </c>
      <c r="Z208" s="23" t="str" cm="1">
        <f t="array" ref="Z208">IF($AF208=0,"",INDEX(MASTER!$AE$24:$BB$252,$AF208,T$260))</f>
        <v/>
      </c>
      <c r="AA208" s="23" t="str" cm="1">
        <f t="array" ref="AA208">IF($AF208=0,"",INDEX(MASTER!$AE$24:$BB$252,$AF208,U$260))</f>
        <v/>
      </c>
    </row>
    <row r="209" spans="3:27" ht="12.75" customHeight="1" x14ac:dyDescent="0.2">
      <c r="C209" s="20" t="str" cm="1">
        <f t="array" ref="C209">IF($AF$209=0,"",INDEX(MASTER!$D$24:$AD$252,$AF$209,C$260))</f>
        <v/>
      </c>
      <c r="D209" s="20" t="str" cm="1">
        <f t="array" ref="D209">IF($AF$209=0,"",INDEX(MASTER!$D$24:$AD$252,$AF$209,D$260))</f>
        <v/>
      </c>
      <c r="E209" s="20" t="str" cm="1">
        <f t="array" ref="E209">IF($AF$209=0,"",INDEX(MASTER!$D$24:$AD$252,$AF$209,E$260))</f>
        <v/>
      </c>
      <c r="F209" s="126" t="str" cm="1">
        <f t="array" ref="F209">IF($AF$209=0,"",INDEX(MASTER!$D$24:$AD$252,$AF$209,F$260))</f>
        <v/>
      </c>
      <c r="G209" s="20" t="str" cm="1">
        <f t="array" ref="G209">IF($AF$209=0,"",INDEX(MASTER!$D$24:$AD$252,$AF$209,G$260))</f>
        <v/>
      </c>
      <c r="H209" s="126" t="str" cm="1">
        <f t="array" ref="H209">IF($AF$209=0,"",INDEX(MASTER!$D$24:$AD$252,$AF$209,H$260))</f>
        <v/>
      </c>
      <c r="I209" s="20" t="str" cm="1">
        <f t="array" ref="I209">IF($AF$209=0,"",INDEX(MASTER!$D$24:$AD$252,$AF$209,I$260))</f>
        <v/>
      </c>
      <c r="J209" s="23" t="str" cm="1">
        <f t="array" ref="J209">IF($AF209=0,"",INDEX(MASTER!$AE$24:$BB$252,$AF209,C$260))</f>
        <v/>
      </c>
      <c r="K209" s="23" t="str" cm="1">
        <f t="array" ref="K209">IF($AF209=0,"",INDEX(MASTER!$AE$24:$BB$252,$AF209,D$260))</f>
        <v/>
      </c>
      <c r="L209" s="23" t="str" cm="1">
        <f t="array" ref="L209">IF($AF209=0,"",INDEX(MASTER!$AE$24:$BB$252,$AF209,E$260))</f>
        <v/>
      </c>
      <c r="M209" s="23" t="str" cm="1">
        <f t="array" ref="M209">IF($AF209=0,"",INDEX(MASTER!$AE$24:$BB$252,$AF209,F$260))</f>
        <v/>
      </c>
      <c r="N209" s="23" t="str" cm="1">
        <f t="array" ref="N209">IF($AF209=0,"",INDEX(MASTER!$AE$24:$BB$252,$AF209,G$260))</f>
        <v/>
      </c>
      <c r="O209" s="23" t="str" cm="1">
        <f t="array" ref="O209">IF($AF209=0,"",INDEX(MASTER!$AE$24:$BB$252,$AF209,H$260))</f>
        <v/>
      </c>
      <c r="P209" s="23" t="str" cm="1">
        <f t="array" ref="P209">IF($AF209=0,"",INDEX(MASTER!$AE$24:$BB$252,$AF209,I$260))</f>
        <v/>
      </c>
      <c r="Q209" s="23" t="str" cm="1">
        <f t="array" ref="Q209">IF($AF209=0,"",INDEX(MASTER!$AE$24:$BB$252,$AF209,J$260))</f>
        <v/>
      </c>
      <c r="R209" s="23" t="str" cm="1">
        <f t="array" ref="R209">IF($AF209=0,"",INDEX(MASTER!$AE$24:$BB$252,$AF209,K$260))</f>
        <v/>
      </c>
      <c r="S209" s="23" t="str" cm="1">
        <f t="array" ref="S209">IF($AF209=0,"",INDEX(MASTER!$AE$24:$BB$252,$AF209,L$260))</f>
        <v/>
      </c>
      <c r="T209" s="23" t="str" cm="1">
        <f t="array" ref="T209">IF($AF209=0,"",INDEX(MASTER!$AE$24:$BB$252,$AF209,M$260))</f>
        <v/>
      </c>
      <c r="U209" s="23" t="str" cm="1">
        <f t="array" ref="U209">IF($AF209=0,"",INDEX(MASTER!$AE$24:$BB$252,$AF209,N$260))</f>
        <v/>
      </c>
      <c r="V209" s="23" t="str" cm="1">
        <f t="array" ref="V209">IF($AF209=0,"",INDEX(MASTER!$AE$24:$BB$252,$AF209,O$260))</f>
        <v/>
      </c>
      <c r="W209" s="23" t="str" cm="1">
        <f t="array" ref="W209">IF($AF209=0,"",INDEX(MASTER!$AE$24:$BB$252,$AF209,P$260))</f>
        <v/>
      </c>
      <c r="X209" s="23" t="str" cm="1">
        <f t="array" ref="X209">IF($AF209=0,"",INDEX(MASTER!$AE$24:$BB$252,$AF209,Q$260))</f>
        <v/>
      </c>
      <c r="Y209" s="23" t="str" cm="1">
        <f t="array" ref="Y209">IF($AF209=0,"",INDEX(MASTER!$AE$24:$BB$252,$AF209,S$260))</f>
        <v/>
      </c>
      <c r="Z209" s="23" t="str" cm="1">
        <f t="array" ref="Z209">IF($AF209=0,"",INDEX(MASTER!$AE$24:$BB$252,$AF209,T$260))</f>
        <v/>
      </c>
      <c r="AA209" s="23" t="str" cm="1">
        <f t="array" ref="AA209">IF($AF209=0,"",INDEX(MASTER!$AE$24:$BB$252,$AF209,U$260))</f>
        <v/>
      </c>
    </row>
    <row r="210" spans="3:27" ht="12.75" customHeight="1" x14ac:dyDescent="0.2">
      <c r="C210" s="20" t="str" cm="1">
        <f t="array" ref="C210">IF($AF$210=0,"",INDEX(MASTER!$D$24:$AD$252,$AF$210,C$260))</f>
        <v/>
      </c>
      <c r="D210" s="20" t="str" cm="1">
        <f t="array" ref="D210">IF($AF$210=0,"",INDEX(MASTER!$D$24:$AD$252,$AF$210,D$260))</f>
        <v/>
      </c>
      <c r="E210" s="20" t="str" cm="1">
        <f t="array" ref="E210">IF($AF$210=0,"",INDEX(MASTER!$D$24:$AD$252,$AF$210,E$260))</f>
        <v/>
      </c>
      <c r="F210" s="126" t="str" cm="1">
        <f t="array" ref="F210">IF($AF$210=0,"",INDEX(MASTER!$D$24:$AD$252,$AF$210,F$260))</f>
        <v/>
      </c>
      <c r="G210" s="20" t="str" cm="1">
        <f t="array" ref="G210">IF($AF$210=0,"",INDEX(MASTER!$D$24:$AD$252,$AF$210,G$260))</f>
        <v/>
      </c>
      <c r="H210" s="126" t="str" cm="1">
        <f t="array" ref="H210">IF($AF$210=0,"",INDEX(MASTER!$D$24:$AD$252,$AF$210,H$260))</f>
        <v/>
      </c>
      <c r="I210" s="20" t="str" cm="1">
        <f t="array" ref="I210">IF($AF$210=0,"",INDEX(MASTER!$D$24:$AD$252,$AF$210,I$260))</f>
        <v/>
      </c>
      <c r="J210" s="23" t="str" cm="1">
        <f t="array" ref="J210">IF($AF210=0,"",INDEX(MASTER!$AE$24:$BB$252,$AF210,C$260))</f>
        <v/>
      </c>
      <c r="K210" s="23" t="str" cm="1">
        <f t="array" ref="K210">IF($AF210=0,"",INDEX(MASTER!$AE$24:$BB$252,$AF210,D$260))</f>
        <v/>
      </c>
      <c r="L210" s="23" t="str" cm="1">
        <f t="array" ref="L210">IF($AF210=0,"",INDEX(MASTER!$AE$24:$BB$252,$AF210,E$260))</f>
        <v/>
      </c>
      <c r="M210" s="23" t="str" cm="1">
        <f t="array" ref="M210">IF($AF210=0,"",INDEX(MASTER!$AE$24:$BB$252,$AF210,F$260))</f>
        <v/>
      </c>
      <c r="N210" s="23" t="str" cm="1">
        <f t="array" ref="N210">IF($AF210=0,"",INDEX(MASTER!$AE$24:$BB$252,$AF210,G$260))</f>
        <v/>
      </c>
      <c r="O210" s="23" t="str" cm="1">
        <f t="array" ref="O210">IF($AF210=0,"",INDEX(MASTER!$AE$24:$BB$252,$AF210,H$260))</f>
        <v/>
      </c>
      <c r="P210" s="23" t="str" cm="1">
        <f t="array" ref="P210">IF($AF210=0,"",INDEX(MASTER!$AE$24:$BB$252,$AF210,I$260))</f>
        <v/>
      </c>
      <c r="Q210" s="23" t="str" cm="1">
        <f t="array" ref="Q210">IF($AF210=0,"",INDEX(MASTER!$AE$24:$BB$252,$AF210,J$260))</f>
        <v/>
      </c>
      <c r="R210" s="23" t="str" cm="1">
        <f t="array" ref="R210">IF($AF210=0,"",INDEX(MASTER!$AE$24:$BB$252,$AF210,K$260))</f>
        <v/>
      </c>
      <c r="S210" s="23" t="str" cm="1">
        <f t="array" ref="S210">IF($AF210=0,"",INDEX(MASTER!$AE$24:$BB$252,$AF210,L$260))</f>
        <v/>
      </c>
      <c r="T210" s="23" t="str" cm="1">
        <f t="array" ref="T210">IF($AF210=0,"",INDEX(MASTER!$AE$24:$BB$252,$AF210,M$260))</f>
        <v/>
      </c>
      <c r="U210" s="23" t="str" cm="1">
        <f t="array" ref="U210">IF($AF210=0,"",INDEX(MASTER!$AE$24:$BB$252,$AF210,N$260))</f>
        <v/>
      </c>
      <c r="V210" s="23" t="str" cm="1">
        <f t="array" ref="V210">IF($AF210=0,"",INDEX(MASTER!$AE$24:$BB$252,$AF210,O$260))</f>
        <v/>
      </c>
      <c r="W210" s="23" t="str" cm="1">
        <f t="array" ref="W210">IF($AF210=0,"",INDEX(MASTER!$AE$24:$BB$252,$AF210,P$260))</f>
        <v/>
      </c>
      <c r="X210" s="23" t="str" cm="1">
        <f t="array" ref="X210">IF($AF210=0,"",INDEX(MASTER!$AE$24:$BB$252,$AF210,Q$260))</f>
        <v/>
      </c>
      <c r="Y210" s="23" t="str" cm="1">
        <f t="array" ref="Y210">IF($AF210=0,"",INDEX(MASTER!$AE$24:$BB$252,$AF210,S$260))</f>
        <v/>
      </c>
      <c r="Z210" s="23" t="str" cm="1">
        <f t="array" ref="Z210">IF($AF210=0,"",INDEX(MASTER!$AE$24:$BB$252,$AF210,T$260))</f>
        <v/>
      </c>
      <c r="AA210" s="23" t="str" cm="1">
        <f t="array" ref="AA210">IF($AF210=0,"",INDEX(MASTER!$AE$24:$BB$252,$AF210,U$260))</f>
        <v/>
      </c>
    </row>
    <row r="211" spans="3:27" ht="12.75" customHeight="1" x14ac:dyDescent="0.2">
      <c r="C211" s="20" t="str" cm="1">
        <f t="array" ref="C211">IF($AF$211=0,"",INDEX(MASTER!$D$24:$AD$252,$AF$211,C$260))</f>
        <v/>
      </c>
      <c r="D211" s="20" t="str" cm="1">
        <f t="array" ref="D211">IF($AF$211=0,"",INDEX(MASTER!$D$24:$AD$252,$AF$211,D$260))</f>
        <v/>
      </c>
      <c r="E211" s="20" t="str" cm="1">
        <f t="array" ref="E211">IF($AF$211=0,"",INDEX(MASTER!$D$24:$AD$252,$AF$211,E$260))</f>
        <v/>
      </c>
      <c r="F211" s="126" t="str" cm="1">
        <f t="array" ref="F211">IF($AF$211=0,"",INDEX(MASTER!$D$24:$AD$252,$AF$211,F$260))</f>
        <v/>
      </c>
      <c r="G211" s="20" t="str" cm="1">
        <f t="array" ref="G211">IF($AF$211=0,"",INDEX(MASTER!$D$24:$AD$252,$AF$211,G$260))</f>
        <v/>
      </c>
      <c r="H211" s="126" t="str" cm="1">
        <f t="array" ref="H211">IF($AF$211=0,"",INDEX(MASTER!$D$24:$AD$252,$AF$211,H$260))</f>
        <v/>
      </c>
      <c r="I211" s="20" t="str" cm="1">
        <f t="array" ref="I211">IF($AF$211=0,"",INDEX(MASTER!$D$24:$AD$252,$AF$211,I$260))</f>
        <v/>
      </c>
      <c r="J211" s="23" t="str" cm="1">
        <f t="array" ref="J211">IF($AF211=0,"",INDEX(MASTER!$AE$24:$BB$252,$AF211,C$260))</f>
        <v/>
      </c>
      <c r="K211" s="23" t="str" cm="1">
        <f t="array" ref="K211">IF($AF211=0,"",INDEX(MASTER!$AE$24:$BB$252,$AF211,D$260))</f>
        <v/>
      </c>
      <c r="L211" s="23" t="str" cm="1">
        <f t="array" ref="L211">IF($AF211=0,"",INDEX(MASTER!$AE$24:$BB$252,$AF211,E$260))</f>
        <v/>
      </c>
      <c r="M211" s="23" t="str" cm="1">
        <f t="array" ref="M211">IF($AF211=0,"",INDEX(MASTER!$AE$24:$BB$252,$AF211,F$260))</f>
        <v/>
      </c>
      <c r="N211" s="23" t="str" cm="1">
        <f t="array" ref="N211">IF($AF211=0,"",INDEX(MASTER!$AE$24:$BB$252,$AF211,G$260))</f>
        <v/>
      </c>
      <c r="O211" s="23" t="str" cm="1">
        <f t="array" ref="O211">IF($AF211=0,"",INDEX(MASTER!$AE$24:$BB$252,$AF211,H$260))</f>
        <v/>
      </c>
      <c r="P211" s="23" t="str" cm="1">
        <f t="array" ref="P211">IF($AF211=0,"",INDEX(MASTER!$AE$24:$BB$252,$AF211,I$260))</f>
        <v/>
      </c>
      <c r="Q211" s="23" t="str" cm="1">
        <f t="array" ref="Q211">IF($AF211=0,"",INDEX(MASTER!$AE$24:$BB$252,$AF211,J$260))</f>
        <v/>
      </c>
      <c r="R211" s="23" t="str" cm="1">
        <f t="array" ref="R211">IF($AF211=0,"",INDEX(MASTER!$AE$24:$BB$252,$AF211,K$260))</f>
        <v/>
      </c>
      <c r="S211" s="23" t="str" cm="1">
        <f t="array" ref="S211">IF($AF211=0,"",INDEX(MASTER!$AE$24:$BB$252,$AF211,L$260))</f>
        <v/>
      </c>
      <c r="T211" s="23" t="str" cm="1">
        <f t="array" ref="T211">IF($AF211=0,"",INDEX(MASTER!$AE$24:$BB$252,$AF211,M$260))</f>
        <v/>
      </c>
      <c r="U211" s="23" t="str" cm="1">
        <f t="array" ref="U211">IF($AF211=0,"",INDEX(MASTER!$AE$24:$BB$252,$AF211,N$260))</f>
        <v/>
      </c>
      <c r="V211" s="23" t="str" cm="1">
        <f t="array" ref="V211">IF($AF211=0,"",INDEX(MASTER!$AE$24:$BB$252,$AF211,O$260))</f>
        <v/>
      </c>
      <c r="W211" s="23" t="str" cm="1">
        <f t="array" ref="W211">IF($AF211=0,"",INDEX(MASTER!$AE$24:$BB$252,$AF211,P$260))</f>
        <v/>
      </c>
      <c r="X211" s="23" t="str" cm="1">
        <f t="array" ref="X211">IF($AF211=0,"",INDEX(MASTER!$AE$24:$BB$252,$AF211,Q$260))</f>
        <v/>
      </c>
      <c r="Y211" s="23" t="str" cm="1">
        <f t="array" ref="Y211">IF($AF211=0,"",INDEX(MASTER!$AE$24:$BB$252,$AF211,S$260))</f>
        <v/>
      </c>
      <c r="Z211" s="23" t="str" cm="1">
        <f t="array" ref="Z211">IF($AF211=0,"",INDEX(MASTER!$AE$24:$BB$252,$AF211,T$260))</f>
        <v/>
      </c>
      <c r="AA211" s="23" t="str" cm="1">
        <f t="array" ref="AA211">IF($AF211=0,"",INDEX(MASTER!$AE$24:$BB$252,$AF211,U$260))</f>
        <v/>
      </c>
    </row>
    <row r="212" spans="3:27" ht="12.75" customHeight="1" x14ac:dyDescent="0.2">
      <c r="C212" s="20" t="str" cm="1">
        <f t="array" ref="C212">IF($AF$212=0,"",INDEX(MASTER!$D$24:$AD$252,$AF$212,C$260))</f>
        <v/>
      </c>
      <c r="D212" s="20" t="str" cm="1">
        <f t="array" ref="D212">IF($AF$212=0,"",INDEX(MASTER!$D$24:$AD$252,$AF$212,D$260))</f>
        <v/>
      </c>
      <c r="E212" s="20" t="str" cm="1">
        <f t="array" ref="E212">IF($AF$212=0,"",INDEX(MASTER!$D$24:$AD$252,$AF$212,E$260))</f>
        <v/>
      </c>
      <c r="F212" s="126" t="str" cm="1">
        <f t="array" ref="F212">IF($AF$212=0,"",INDEX(MASTER!$D$24:$AD$252,$AF$212,F$260))</f>
        <v/>
      </c>
      <c r="G212" s="20" t="str" cm="1">
        <f t="array" ref="G212">IF($AF$212=0,"",INDEX(MASTER!$D$24:$AD$252,$AF$212,G$260))</f>
        <v/>
      </c>
      <c r="H212" s="126" t="str" cm="1">
        <f t="array" ref="H212">IF($AF$212=0,"",INDEX(MASTER!$D$24:$AD$252,$AF$212,H$260))</f>
        <v/>
      </c>
      <c r="I212" s="20" t="str" cm="1">
        <f t="array" ref="I212">IF($AF$212=0,"",INDEX(MASTER!$D$24:$AD$252,$AF$212,I$260))</f>
        <v/>
      </c>
      <c r="J212" s="23" t="str" cm="1">
        <f t="array" ref="J212">IF($AF212=0,"",INDEX(MASTER!$AE$24:$BB$252,$AF212,C$260))</f>
        <v/>
      </c>
      <c r="K212" s="23" t="str" cm="1">
        <f t="array" ref="K212">IF($AF212=0,"",INDEX(MASTER!$AE$24:$BB$252,$AF212,D$260))</f>
        <v/>
      </c>
      <c r="L212" s="23" t="str" cm="1">
        <f t="array" ref="L212">IF($AF212=0,"",INDEX(MASTER!$AE$24:$BB$252,$AF212,E$260))</f>
        <v/>
      </c>
      <c r="M212" s="23" t="str" cm="1">
        <f t="array" ref="M212">IF($AF212=0,"",INDEX(MASTER!$AE$24:$BB$252,$AF212,F$260))</f>
        <v/>
      </c>
      <c r="N212" s="23" t="str" cm="1">
        <f t="array" ref="N212">IF($AF212=0,"",INDEX(MASTER!$AE$24:$BB$252,$AF212,G$260))</f>
        <v/>
      </c>
      <c r="O212" s="23" t="str" cm="1">
        <f t="array" ref="O212">IF($AF212=0,"",INDEX(MASTER!$AE$24:$BB$252,$AF212,H$260))</f>
        <v/>
      </c>
      <c r="P212" s="23" t="str" cm="1">
        <f t="array" ref="P212">IF($AF212=0,"",INDEX(MASTER!$AE$24:$BB$252,$AF212,I$260))</f>
        <v/>
      </c>
      <c r="Q212" s="23" t="str" cm="1">
        <f t="array" ref="Q212">IF($AF212=0,"",INDEX(MASTER!$AE$24:$BB$252,$AF212,J$260))</f>
        <v/>
      </c>
      <c r="R212" s="23" t="str" cm="1">
        <f t="array" ref="R212">IF($AF212=0,"",INDEX(MASTER!$AE$24:$BB$252,$AF212,K$260))</f>
        <v/>
      </c>
      <c r="S212" s="23" t="str" cm="1">
        <f t="array" ref="S212">IF($AF212=0,"",INDEX(MASTER!$AE$24:$BB$252,$AF212,L$260))</f>
        <v/>
      </c>
      <c r="T212" s="23" t="str" cm="1">
        <f t="array" ref="T212">IF($AF212=0,"",INDEX(MASTER!$AE$24:$BB$252,$AF212,M$260))</f>
        <v/>
      </c>
      <c r="U212" s="23" t="str" cm="1">
        <f t="array" ref="U212">IF($AF212=0,"",INDEX(MASTER!$AE$24:$BB$252,$AF212,N$260))</f>
        <v/>
      </c>
      <c r="V212" s="23" t="str" cm="1">
        <f t="array" ref="V212">IF($AF212=0,"",INDEX(MASTER!$AE$24:$BB$252,$AF212,O$260))</f>
        <v/>
      </c>
      <c r="W212" s="23" t="str" cm="1">
        <f t="array" ref="W212">IF($AF212=0,"",INDEX(MASTER!$AE$24:$BB$252,$AF212,P$260))</f>
        <v/>
      </c>
      <c r="X212" s="23" t="str" cm="1">
        <f t="array" ref="X212">IF($AF212=0,"",INDEX(MASTER!$AE$24:$BB$252,$AF212,Q$260))</f>
        <v/>
      </c>
      <c r="Y212" s="23" t="str" cm="1">
        <f t="array" ref="Y212">IF($AF212=0,"",INDEX(MASTER!$AE$24:$BB$252,$AF212,S$260))</f>
        <v/>
      </c>
      <c r="Z212" s="23" t="str" cm="1">
        <f t="array" ref="Z212">IF($AF212=0,"",INDEX(MASTER!$AE$24:$BB$252,$AF212,T$260))</f>
        <v/>
      </c>
      <c r="AA212" s="23" t="str" cm="1">
        <f t="array" ref="AA212">IF($AF212=0,"",INDEX(MASTER!$AE$24:$BB$252,$AF212,U$260))</f>
        <v/>
      </c>
    </row>
    <row r="213" spans="3:27" ht="12.75" customHeight="1" x14ac:dyDescent="0.2">
      <c r="C213" s="20" t="str" cm="1">
        <f t="array" ref="C213">IF($AF$213=0,"",INDEX(MASTER!$D$24:$AD$252,$AF$213,C$260))</f>
        <v/>
      </c>
      <c r="D213" s="20" t="str" cm="1">
        <f t="array" ref="D213">IF($AF$213=0,"",INDEX(MASTER!$D$24:$AD$252,$AF$213,D$260))</f>
        <v/>
      </c>
      <c r="E213" s="20" t="str" cm="1">
        <f t="array" ref="E213">IF($AF$213=0,"",INDEX(MASTER!$D$24:$AD$252,$AF$213,E$260))</f>
        <v/>
      </c>
      <c r="F213" s="126" t="str" cm="1">
        <f t="array" ref="F213">IF($AF$213=0,"",INDEX(MASTER!$D$24:$AD$252,$AF$213,F$260))</f>
        <v/>
      </c>
      <c r="G213" s="20" t="str" cm="1">
        <f t="array" ref="G213">IF($AF$213=0,"",INDEX(MASTER!$D$24:$AD$252,$AF$213,G$260))</f>
        <v/>
      </c>
      <c r="H213" s="126" t="str" cm="1">
        <f t="array" ref="H213">IF($AF$213=0,"",INDEX(MASTER!$D$24:$AD$252,$AF$213,H$260))</f>
        <v/>
      </c>
      <c r="I213" s="20" t="str" cm="1">
        <f t="array" ref="I213">IF($AF$213=0,"",INDEX(MASTER!$D$24:$AD$252,$AF$213,I$260))</f>
        <v/>
      </c>
      <c r="J213" s="23" t="str" cm="1">
        <f t="array" ref="J213">IF($AF213=0,"",INDEX(MASTER!$AE$24:$BB$252,$AF213,C$260))</f>
        <v/>
      </c>
      <c r="K213" s="23" t="str" cm="1">
        <f t="array" ref="K213">IF($AF213=0,"",INDEX(MASTER!$AE$24:$BB$252,$AF213,D$260))</f>
        <v/>
      </c>
      <c r="L213" s="23" t="str" cm="1">
        <f t="array" ref="L213">IF($AF213=0,"",INDEX(MASTER!$AE$24:$BB$252,$AF213,E$260))</f>
        <v/>
      </c>
      <c r="M213" s="23" t="str" cm="1">
        <f t="array" ref="M213">IF($AF213=0,"",INDEX(MASTER!$AE$24:$BB$252,$AF213,F$260))</f>
        <v/>
      </c>
      <c r="N213" s="23" t="str" cm="1">
        <f t="array" ref="N213">IF($AF213=0,"",INDEX(MASTER!$AE$24:$BB$252,$AF213,G$260))</f>
        <v/>
      </c>
      <c r="O213" s="23" t="str" cm="1">
        <f t="array" ref="O213">IF($AF213=0,"",INDEX(MASTER!$AE$24:$BB$252,$AF213,H$260))</f>
        <v/>
      </c>
      <c r="P213" s="23" t="str" cm="1">
        <f t="array" ref="P213">IF($AF213=0,"",INDEX(MASTER!$AE$24:$BB$252,$AF213,I$260))</f>
        <v/>
      </c>
      <c r="Q213" s="23" t="str" cm="1">
        <f t="array" ref="Q213">IF($AF213=0,"",INDEX(MASTER!$AE$24:$BB$252,$AF213,J$260))</f>
        <v/>
      </c>
      <c r="R213" s="23" t="str" cm="1">
        <f t="array" ref="R213">IF($AF213=0,"",INDEX(MASTER!$AE$24:$BB$252,$AF213,K$260))</f>
        <v/>
      </c>
      <c r="S213" s="23" t="str" cm="1">
        <f t="array" ref="S213">IF($AF213=0,"",INDEX(MASTER!$AE$24:$BB$252,$AF213,L$260))</f>
        <v/>
      </c>
      <c r="T213" s="23" t="str" cm="1">
        <f t="array" ref="T213">IF($AF213=0,"",INDEX(MASTER!$AE$24:$BB$252,$AF213,M$260))</f>
        <v/>
      </c>
      <c r="U213" s="23" t="str" cm="1">
        <f t="array" ref="U213">IF($AF213=0,"",INDEX(MASTER!$AE$24:$BB$252,$AF213,N$260))</f>
        <v/>
      </c>
      <c r="V213" s="23" t="str" cm="1">
        <f t="array" ref="V213">IF($AF213=0,"",INDEX(MASTER!$AE$24:$BB$252,$AF213,O$260))</f>
        <v/>
      </c>
      <c r="W213" s="23" t="str" cm="1">
        <f t="array" ref="W213">IF($AF213=0,"",INDEX(MASTER!$AE$24:$BB$252,$AF213,P$260))</f>
        <v/>
      </c>
      <c r="X213" s="23" t="str" cm="1">
        <f t="array" ref="X213">IF($AF213=0,"",INDEX(MASTER!$AE$24:$BB$252,$AF213,Q$260))</f>
        <v/>
      </c>
      <c r="Y213" s="23" t="str" cm="1">
        <f t="array" ref="Y213">IF($AF213=0,"",INDEX(MASTER!$AE$24:$BB$252,$AF213,S$260))</f>
        <v/>
      </c>
      <c r="Z213" s="23" t="str" cm="1">
        <f t="array" ref="Z213">IF($AF213=0,"",INDEX(MASTER!$AE$24:$BB$252,$AF213,T$260))</f>
        <v/>
      </c>
      <c r="AA213" s="23" t="str" cm="1">
        <f t="array" ref="AA213">IF($AF213=0,"",INDEX(MASTER!$AE$24:$BB$252,$AF213,U$260))</f>
        <v/>
      </c>
    </row>
    <row r="214" spans="3:27" ht="12.75" customHeight="1" x14ac:dyDescent="0.2">
      <c r="C214" s="20" t="str" cm="1">
        <f t="array" ref="C214">IF($AF$214=0,"",INDEX(MASTER!$D$24:$AD$252,$AF$214,C$260))</f>
        <v/>
      </c>
      <c r="D214" s="20" t="str" cm="1">
        <f t="array" ref="D214">IF($AF$214=0,"",INDEX(MASTER!$D$24:$AD$252,$AF$214,D$260))</f>
        <v/>
      </c>
      <c r="E214" s="20" t="str" cm="1">
        <f t="array" ref="E214">IF($AF$214=0,"",INDEX(MASTER!$D$24:$AD$252,$AF$214,E$260))</f>
        <v/>
      </c>
      <c r="F214" s="126" t="str" cm="1">
        <f t="array" ref="F214">IF($AF$214=0,"",INDEX(MASTER!$D$24:$AD$252,$AF$214,F$260))</f>
        <v/>
      </c>
      <c r="G214" s="20" t="str" cm="1">
        <f t="array" ref="G214">IF($AF$214=0,"",INDEX(MASTER!$D$24:$AD$252,$AF$214,G$260))</f>
        <v/>
      </c>
      <c r="H214" s="126" t="str" cm="1">
        <f t="array" ref="H214">IF($AF$214=0,"",INDEX(MASTER!$D$24:$AD$252,$AF$214,H$260))</f>
        <v/>
      </c>
      <c r="I214" s="20" t="str" cm="1">
        <f t="array" ref="I214">IF($AF$214=0,"",INDEX(MASTER!$D$24:$AD$252,$AF$214,I$260))</f>
        <v/>
      </c>
      <c r="J214" s="23" t="str" cm="1">
        <f t="array" ref="J214">IF($AF214=0,"",INDEX(MASTER!$AE$24:$BB$252,$AF214,C$260))</f>
        <v/>
      </c>
      <c r="K214" s="23" t="str" cm="1">
        <f t="array" ref="K214">IF($AF214=0,"",INDEX(MASTER!$AE$24:$BB$252,$AF214,D$260))</f>
        <v/>
      </c>
      <c r="L214" s="23" t="str" cm="1">
        <f t="array" ref="L214">IF($AF214=0,"",INDEX(MASTER!$AE$24:$BB$252,$AF214,E$260))</f>
        <v/>
      </c>
      <c r="M214" s="23" t="str" cm="1">
        <f t="array" ref="M214">IF($AF214=0,"",INDEX(MASTER!$AE$24:$BB$252,$AF214,F$260))</f>
        <v/>
      </c>
      <c r="N214" s="23" t="str" cm="1">
        <f t="array" ref="N214">IF($AF214=0,"",INDEX(MASTER!$AE$24:$BB$252,$AF214,G$260))</f>
        <v/>
      </c>
      <c r="O214" s="23" t="str" cm="1">
        <f t="array" ref="O214">IF($AF214=0,"",INDEX(MASTER!$AE$24:$BB$252,$AF214,H$260))</f>
        <v/>
      </c>
      <c r="P214" s="23" t="str" cm="1">
        <f t="array" ref="P214">IF($AF214=0,"",INDEX(MASTER!$AE$24:$BB$252,$AF214,I$260))</f>
        <v/>
      </c>
      <c r="Q214" s="23" t="str" cm="1">
        <f t="array" ref="Q214">IF($AF214=0,"",INDEX(MASTER!$AE$24:$BB$252,$AF214,J$260))</f>
        <v/>
      </c>
      <c r="R214" s="23" t="str" cm="1">
        <f t="array" ref="R214">IF($AF214=0,"",INDEX(MASTER!$AE$24:$BB$252,$AF214,K$260))</f>
        <v/>
      </c>
      <c r="S214" s="23" t="str" cm="1">
        <f t="array" ref="S214">IF($AF214=0,"",INDEX(MASTER!$AE$24:$BB$252,$AF214,L$260))</f>
        <v/>
      </c>
      <c r="T214" s="23" t="str" cm="1">
        <f t="array" ref="T214">IF($AF214=0,"",INDEX(MASTER!$AE$24:$BB$252,$AF214,M$260))</f>
        <v/>
      </c>
      <c r="U214" s="23" t="str" cm="1">
        <f t="array" ref="U214">IF($AF214=0,"",INDEX(MASTER!$AE$24:$BB$252,$AF214,N$260))</f>
        <v/>
      </c>
      <c r="V214" s="23" t="str" cm="1">
        <f t="array" ref="V214">IF($AF214=0,"",INDEX(MASTER!$AE$24:$BB$252,$AF214,O$260))</f>
        <v/>
      </c>
      <c r="W214" s="23" t="str" cm="1">
        <f t="array" ref="W214">IF($AF214=0,"",INDEX(MASTER!$AE$24:$BB$252,$AF214,P$260))</f>
        <v/>
      </c>
      <c r="X214" s="23" t="str" cm="1">
        <f t="array" ref="X214">IF($AF214=0,"",INDEX(MASTER!$AE$24:$BB$252,$AF214,Q$260))</f>
        <v/>
      </c>
      <c r="Y214" s="23" t="str" cm="1">
        <f t="array" ref="Y214">IF($AF214=0,"",INDEX(MASTER!$AE$24:$BB$252,$AF214,S$260))</f>
        <v/>
      </c>
      <c r="Z214" s="23" t="str" cm="1">
        <f t="array" ref="Z214">IF($AF214=0,"",INDEX(MASTER!$AE$24:$BB$252,$AF214,T$260))</f>
        <v/>
      </c>
      <c r="AA214" s="23" t="str" cm="1">
        <f t="array" ref="AA214">IF($AF214=0,"",INDEX(MASTER!$AE$24:$BB$252,$AF214,U$260))</f>
        <v/>
      </c>
    </row>
    <row r="215" spans="3:27" ht="12.75" customHeight="1" x14ac:dyDescent="0.2">
      <c r="C215" s="20" t="str" cm="1">
        <f t="array" ref="C215">IF($AF$215=0,"",INDEX(MASTER!$D$24:$AD$252,$AF$215,C$260))</f>
        <v/>
      </c>
      <c r="D215" s="20" t="str" cm="1">
        <f t="array" ref="D215">IF($AF$215=0,"",INDEX(MASTER!$D$24:$AD$252,$AF$215,D$260))</f>
        <v/>
      </c>
      <c r="E215" s="20" t="str" cm="1">
        <f t="array" ref="E215">IF($AF$215=0,"",INDEX(MASTER!$D$24:$AD$252,$AF$215,E$260))</f>
        <v/>
      </c>
      <c r="F215" s="126" t="str" cm="1">
        <f t="array" ref="F215">IF($AF$215=0,"",INDEX(MASTER!$D$24:$AD$252,$AF$215,F$260))</f>
        <v/>
      </c>
      <c r="G215" s="20" t="str" cm="1">
        <f t="array" ref="G215">IF($AF$215=0,"",INDEX(MASTER!$D$24:$AD$252,$AF$215,G$260))</f>
        <v/>
      </c>
      <c r="H215" s="126" t="str" cm="1">
        <f t="array" ref="H215">IF($AF$215=0,"",INDEX(MASTER!$D$24:$AD$252,$AF$215,H$260))</f>
        <v/>
      </c>
      <c r="I215" s="20" t="str" cm="1">
        <f t="array" ref="I215">IF($AF$215=0,"",INDEX(MASTER!$D$24:$AD$252,$AF$215,I$260))</f>
        <v/>
      </c>
      <c r="J215" s="23" t="str" cm="1">
        <f t="array" ref="J215">IF($AF215=0,"",INDEX(MASTER!$AE$24:$BB$252,$AF215,C$260))</f>
        <v/>
      </c>
      <c r="K215" s="23" t="str" cm="1">
        <f t="array" ref="K215">IF($AF215=0,"",INDEX(MASTER!$AE$24:$BB$252,$AF215,D$260))</f>
        <v/>
      </c>
      <c r="L215" s="23" t="str" cm="1">
        <f t="array" ref="L215">IF($AF215=0,"",INDEX(MASTER!$AE$24:$BB$252,$AF215,E$260))</f>
        <v/>
      </c>
      <c r="M215" s="23" t="str" cm="1">
        <f t="array" ref="M215">IF($AF215=0,"",INDEX(MASTER!$AE$24:$BB$252,$AF215,F$260))</f>
        <v/>
      </c>
      <c r="N215" s="23" t="str" cm="1">
        <f t="array" ref="N215">IF($AF215=0,"",INDEX(MASTER!$AE$24:$BB$252,$AF215,G$260))</f>
        <v/>
      </c>
      <c r="O215" s="23" t="str" cm="1">
        <f t="array" ref="O215">IF($AF215=0,"",INDEX(MASTER!$AE$24:$BB$252,$AF215,H$260))</f>
        <v/>
      </c>
      <c r="P215" s="23" t="str" cm="1">
        <f t="array" ref="P215">IF($AF215=0,"",INDEX(MASTER!$AE$24:$BB$252,$AF215,I$260))</f>
        <v/>
      </c>
      <c r="Q215" s="23" t="str" cm="1">
        <f t="array" ref="Q215">IF($AF215=0,"",INDEX(MASTER!$AE$24:$BB$252,$AF215,J$260))</f>
        <v/>
      </c>
      <c r="R215" s="23" t="str" cm="1">
        <f t="array" ref="R215">IF($AF215=0,"",INDEX(MASTER!$AE$24:$BB$252,$AF215,K$260))</f>
        <v/>
      </c>
      <c r="S215" s="23" t="str" cm="1">
        <f t="array" ref="S215">IF($AF215=0,"",INDEX(MASTER!$AE$24:$BB$252,$AF215,L$260))</f>
        <v/>
      </c>
      <c r="T215" s="23" t="str" cm="1">
        <f t="array" ref="T215">IF($AF215=0,"",INDEX(MASTER!$AE$24:$BB$252,$AF215,M$260))</f>
        <v/>
      </c>
      <c r="U215" s="23" t="str" cm="1">
        <f t="array" ref="U215">IF($AF215=0,"",INDEX(MASTER!$AE$24:$BB$252,$AF215,N$260))</f>
        <v/>
      </c>
      <c r="V215" s="23" t="str" cm="1">
        <f t="array" ref="V215">IF($AF215=0,"",INDEX(MASTER!$AE$24:$BB$252,$AF215,O$260))</f>
        <v/>
      </c>
      <c r="W215" s="23" t="str" cm="1">
        <f t="array" ref="W215">IF($AF215=0,"",INDEX(MASTER!$AE$24:$BB$252,$AF215,P$260))</f>
        <v/>
      </c>
      <c r="X215" s="23" t="str" cm="1">
        <f t="array" ref="X215">IF($AF215=0,"",INDEX(MASTER!$AE$24:$BB$252,$AF215,Q$260))</f>
        <v/>
      </c>
      <c r="Y215" s="23" t="str" cm="1">
        <f t="array" ref="Y215">IF($AF215=0,"",INDEX(MASTER!$AE$24:$BB$252,$AF215,S$260))</f>
        <v/>
      </c>
      <c r="Z215" s="23" t="str" cm="1">
        <f t="array" ref="Z215">IF($AF215=0,"",INDEX(MASTER!$AE$24:$BB$252,$AF215,T$260))</f>
        <v/>
      </c>
      <c r="AA215" s="23" t="str" cm="1">
        <f t="array" ref="AA215">IF($AF215=0,"",INDEX(MASTER!$AE$24:$BB$252,$AF215,U$260))</f>
        <v/>
      </c>
    </row>
    <row r="216" spans="3:27" ht="12.75" customHeight="1" x14ac:dyDescent="0.2">
      <c r="C216" s="20" t="str" cm="1">
        <f t="array" ref="C216">IF($AF$216=0,"",INDEX(MASTER!$D$24:$AD$252,$AF$216,C$260))</f>
        <v/>
      </c>
      <c r="D216" s="20" t="str" cm="1">
        <f t="array" ref="D216">IF($AF$216=0,"",INDEX(MASTER!$D$24:$AD$252,$AF$216,D$260))</f>
        <v/>
      </c>
      <c r="E216" s="20" t="str" cm="1">
        <f t="array" ref="E216">IF($AF$216=0,"",INDEX(MASTER!$D$24:$AD$252,$AF$216,E$260))</f>
        <v/>
      </c>
      <c r="F216" s="126" t="str" cm="1">
        <f t="array" ref="F216">IF($AF$216=0,"",INDEX(MASTER!$D$24:$AD$252,$AF$216,F$260))</f>
        <v/>
      </c>
      <c r="G216" s="20" t="str" cm="1">
        <f t="array" ref="G216">IF($AF$216=0,"",INDEX(MASTER!$D$24:$AD$252,$AF$216,G$260))</f>
        <v/>
      </c>
      <c r="H216" s="126" t="str" cm="1">
        <f t="array" ref="H216">IF($AF$216=0,"",INDEX(MASTER!$D$24:$AD$252,$AF$216,H$260))</f>
        <v/>
      </c>
      <c r="I216" s="20" t="str" cm="1">
        <f t="array" ref="I216">IF($AF$216=0,"",INDEX(MASTER!$D$24:$AD$252,$AF$216,I$260))</f>
        <v/>
      </c>
      <c r="J216" s="23" t="str" cm="1">
        <f t="array" ref="J216">IF($AF216=0,"",INDEX(MASTER!$AE$24:$BB$252,$AF216,C$260))</f>
        <v/>
      </c>
      <c r="K216" s="23" t="str" cm="1">
        <f t="array" ref="K216">IF($AF216=0,"",INDEX(MASTER!$AE$24:$BB$252,$AF216,D$260))</f>
        <v/>
      </c>
      <c r="L216" s="23" t="str" cm="1">
        <f t="array" ref="L216">IF($AF216=0,"",INDEX(MASTER!$AE$24:$BB$252,$AF216,E$260))</f>
        <v/>
      </c>
      <c r="M216" s="23" t="str" cm="1">
        <f t="array" ref="M216">IF($AF216=0,"",INDEX(MASTER!$AE$24:$BB$252,$AF216,F$260))</f>
        <v/>
      </c>
      <c r="N216" s="23" t="str" cm="1">
        <f t="array" ref="N216">IF($AF216=0,"",INDEX(MASTER!$AE$24:$BB$252,$AF216,G$260))</f>
        <v/>
      </c>
      <c r="O216" s="23" t="str" cm="1">
        <f t="array" ref="O216">IF($AF216=0,"",INDEX(MASTER!$AE$24:$BB$252,$AF216,H$260))</f>
        <v/>
      </c>
      <c r="P216" s="23" t="str" cm="1">
        <f t="array" ref="P216">IF($AF216=0,"",INDEX(MASTER!$AE$24:$BB$252,$AF216,I$260))</f>
        <v/>
      </c>
      <c r="Q216" s="23" t="str" cm="1">
        <f t="array" ref="Q216">IF($AF216=0,"",INDEX(MASTER!$AE$24:$BB$252,$AF216,J$260))</f>
        <v/>
      </c>
      <c r="R216" s="23" t="str" cm="1">
        <f t="array" ref="R216">IF($AF216=0,"",INDEX(MASTER!$AE$24:$BB$252,$AF216,K$260))</f>
        <v/>
      </c>
      <c r="S216" s="23" t="str" cm="1">
        <f t="array" ref="S216">IF($AF216=0,"",INDEX(MASTER!$AE$24:$BB$252,$AF216,L$260))</f>
        <v/>
      </c>
      <c r="T216" s="23" t="str" cm="1">
        <f t="array" ref="T216">IF($AF216=0,"",INDEX(MASTER!$AE$24:$BB$252,$AF216,M$260))</f>
        <v/>
      </c>
      <c r="U216" s="23" t="str" cm="1">
        <f t="array" ref="U216">IF($AF216=0,"",INDEX(MASTER!$AE$24:$BB$252,$AF216,N$260))</f>
        <v/>
      </c>
      <c r="V216" s="23" t="str" cm="1">
        <f t="array" ref="V216">IF($AF216=0,"",INDEX(MASTER!$AE$24:$BB$252,$AF216,O$260))</f>
        <v/>
      </c>
      <c r="W216" s="23" t="str" cm="1">
        <f t="array" ref="W216">IF($AF216=0,"",INDEX(MASTER!$AE$24:$BB$252,$AF216,P$260))</f>
        <v/>
      </c>
      <c r="X216" s="23" t="str" cm="1">
        <f t="array" ref="X216">IF($AF216=0,"",INDEX(MASTER!$AE$24:$BB$252,$AF216,Q$260))</f>
        <v/>
      </c>
      <c r="Y216" s="23" t="str" cm="1">
        <f t="array" ref="Y216">IF($AF216=0,"",INDEX(MASTER!$AE$24:$BB$252,$AF216,S$260))</f>
        <v/>
      </c>
      <c r="Z216" s="23" t="str" cm="1">
        <f t="array" ref="Z216">IF($AF216=0,"",INDEX(MASTER!$AE$24:$BB$252,$AF216,T$260))</f>
        <v/>
      </c>
      <c r="AA216" s="23" t="str" cm="1">
        <f t="array" ref="AA216">IF($AF216=0,"",INDEX(MASTER!$AE$24:$BB$252,$AF216,U$260))</f>
        <v/>
      </c>
    </row>
    <row r="217" spans="3:27" ht="12.75" customHeight="1" x14ac:dyDescent="0.2">
      <c r="C217" s="20" t="str" cm="1">
        <f t="array" ref="C217">IF($AF$217=0,"",INDEX(MASTER!$D$24:$AD$252,$AF$217,C$260))</f>
        <v/>
      </c>
      <c r="D217" s="20" t="str" cm="1">
        <f t="array" ref="D217">IF($AF$217=0,"",INDEX(MASTER!$D$24:$AD$252,$AF$217,D$260))</f>
        <v/>
      </c>
      <c r="E217" s="20" t="str" cm="1">
        <f t="array" ref="E217">IF($AF$217=0,"",INDEX(MASTER!$D$24:$AD$252,$AF$217,E$260))</f>
        <v/>
      </c>
      <c r="F217" s="126" t="str" cm="1">
        <f t="array" ref="F217">IF($AF$217=0,"",INDEX(MASTER!$D$24:$AD$252,$AF$217,F$260))</f>
        <v/>
      </c>
      <c r="G217" s="20" t="str" cm="1">
        <f t="array" ref="G217">IF($AF$217=0,"",INDEX(MASTER!$D$24:$AD$252,$AF$217,G$260))</f>
        <v/>
      </c>
      <c r="H217" s="126" t="str" cm="1">
        <f t="array" ref="H217">IF($AF$217=0,"",INDEX(MASTER!$D$24:$AD$252,$AF$217,H$260))</f>
        <v/>
      </c>
      <c r="I217" s="20" t="str" cm="1">
        <f t="array" ref="I217">IF($AF$217=0,"",INDEX(MASTER!$D$24:$AD$252,$AF$217,I$260))</f>
        <v/>
      </c>
      <c r="J217" s="23" t="str" cm="1">
        <f t="array" ref="J217">IF($AF217=0,"",INDEX(MASTER!$AE$24:$BB$252,$AF217,C$260))</f>
        <v/>
      </c>
      <c r="K217" s="23" t="str" cm="1">
        <f t="array" ref="K217">IF($AF217=0,"",INDEX(MASTER!$AE$24:$BB$252,$AF217,D$260))</f>
        <v/>
      </c>
      <c r="L217" s="23" t="str" cm="1">
        <f t="array" ref="L217">IF($AF217=0,"",INDEX(MASTER!$AE$24:$BB$252,$AF217,E$260))</f>
        <v/>
      </c>
      <c r="M217" s="23" t="str" cm="1">
        <f t="array" ref="M217">IF($AF217=0,"",INDEX(MASTER!$AE$24:$BB$252,$AF217,F$260))</f>
        <v/>
      </c>
      <c r="N217" s="23" t="str" cm="1">
        <f t="array" ref="N217">IF($AF217=0,"",INDEX(MASTER!$AE$24:$BB$252,$AF217,G$260))</f>
        <v/>
      </c>
      <c r="O217" s="23" t="str" cm="1">
        <f t="array" ref="O217">IF($AF217=0,"",INDEX(MASTER!$AE$24:$BB$252,$AF217,H$260))</f>
        <v/>
      </c>
      <c r="P217" s="23" t="str" cm="1">
        <f t="array" ref="P217">IF($AF217=0,"",INDEX(MASTER!$AE$24:$BB$252,$AF217,I$260))</f>
        <v/>
      </c>
      <c r="Q217" s="23" t="str" cm="1">
        <f t="array" ref="Q217">IF($AF217=0,"",INDEX(MASTER!$AE$24:$BB$252,$AF217,J$260))</f>
        <v/>
      </c>
      <c r="R217" s="23" t="str" cm="1">
        <f t="array" ref="R217">IF($AF217=0,"",INDEX(MASTER!$AE$24:$BB$252,$AF217,K$260))</f>
        <v/>
      </c>
      <c r="S217" s="23" t="str" cm="1">
        <f t="array" ref="S217">IF($AF217=0,"",INDEX(MASTER!$AE$24:$BB$252,$AF217,L$260))</f>
        <v/>
      </c>
      <c r="T217" s="23" t="str" cm="1">
        <f t="array" ref="T217">IF($AF217=0,"",INDEX(MASTER!$AE$24:$BB$252,$AF217,M$260))</f>
        <v/>
      </c>
      <c r="U217" s="23" t="str" cm="1">
        <f t="array" ref="U217">IF($AF217=0,"",INDEX(MASTER!$AE$24:$BB$252,$AF217,N$260))</f>
        <v/>
      </c>
      <c r="V217" s="23" t="str" cm="1">
        <f t="array" ref="V217">IF($AF217=0,"",INDEX(MASTER!$AE$24:$BB$252,$AF217,O$260))</f>
        <v/>
      </c>
      <c r="W217" s="23" t="str" cm="1">
        <f t="array" ref="W217">IF($AF217=0,"",INDEX(MASTER!$AE$24:$BB$252,$AF217,P$260))</f>
        <v/>
      </c>
      <c r="X217" s="23" t="str" cm="1">
        <f t="array" ref="X217">IF($AF217=0,"",INDEX(MASTER!$AE$24:$BB$252,$AF217,Q$260))</f>
        <v/>
      </c>
      <c r="Y217" s="23" t="str" cm="1">
        <f t="array" ref="Y217">IF($AF217=0,"",INDEX(MASTER!$AE$24:$BB$252,$AF217,S$260))</f>
        <v/>
      </c>
      <c r="Z217" s="23" t="str" cm="1">
        <f t="array" ref="Z217">IF($AF217=0,"",INDEX(MASTER!$AE$24:$BB$252,$AF217,T$260))</f>
        <v/>
      </c>
      <c r="AA217" s="23" t="str" cm="1">
        <f t="array" ref="AA217">IF($AF217=0,"",INDEX(MASTER!$AE$24:$BB$252,$AF217,U$260))</f>
        <v/>
      </c>
    </row>
    <row r="218" spans="3:27" ht="12.75" customHeight="1" x14ac:dyDescent="0.2">
      <c r="C218" s="20" t="str" cm="1">
        <f t="array" ref="C218">IF($AF$218=0,"",INDEX(MASTER!$D$24:$AD$252,$AF$218,C$260))</f>
        <v/>
      </c>
      <c r="D218" s="20" t="str" cm="1">
        <f t="array" ref="D218">IF($AF$218=0,"",INDEX(MASTER!$D$24:$AD$252,$AF$218,D$260))</f>
        <v/>
      </c>
      <c r="E218" s="20" t="str" cm="1">
        <f t="array" ref="E218">IF($AF$218=0,"",INDEX(MASTER!$D$24:$AD$252,$AF$218,E$260))</f>
        <v/>
      </c>
      <c r="F218" s="126" t="str" cm="1">
        <f t="array" ref="F218">IF($AF$218=0,"",INDEX(MASTER!$D$24:$AD$252,$AF$218,F$260))</f>
        <v/>
      </c>
      <c r="G218" s="20" t="str" cm="1">
        <f t="array" ref="G218">IF($AF$218=0,"",INDEX(MASTER!$D$24:$AD$252,$AF$218,G$260))</f>
        <v/>
      </c>
      <c r="H218" s="126" t="str" cm="1">
        <f t="array" ref="H218">IF($AF$218=0,"",INDEX(MASTER!$D$24:$AD$252,$AF$218,H$260))</f>
        <v/>
      </c>
      <c r="I218" s="20" t="str" cm="1">
        <f t="array" ref="I218">IF($AF$218=0,"",INDEX(MASTER!$D$24:$AD$252,$AF$218,I$260))</f>
        <v/>
      </c>
      <c r="J218" s="23" t="str" cm="1">
        <f t="array" ref="J218">IF($AF218=0,"",INDEX(MASTER!$AE$24:$BB$252,$AF218,C$260))</f>
        <v/>
      </c>
      <c r="K218" s="23" t="str" cm="1">
        <f t="array" ref="K218">IF($AF218=0,"",INDEX(MASTER!$AE$24:$BB$252,$AF218,D$260))</f>
        <v/>
      </c>
      <c r="L218" s="23" t="str" cm="1">
        <f t="array" ref="L218">IF($AF218=0,"",INDEX(MASTER!$AE$24:$BB$252,$AF218,E$260))</f>
        <v/>
      </c>
      <c r="M218" s="23" t="str" cm="1">
        <f t="array" ref="M218">IF($AF218=0,"",INDEX(MASTER!$AE$24:$BB$252,$AF218,F$260))</f>
        <v/>
      </c>
      <c r="N218" s="23" t="str" cm="1">
        <f t="array" ref="N218">IF($AF218=0,"",INDEX(MASTER!$AE$24:$BB$252,$AF218,G$260))</f>
        <v/>
      </c>
      <c r="O218" s="23" t="str" cm="1">
        <f t="array" ref="O218">IF($AF218=0,"",INDEX(MASTER!$AE$24:$BB$252,$AF218,H$260))</f>
        <v/>
      </c>
      <c r="P218" s="23" t="str" cm="1">
        <f t="array" ref="P218">IF($AF218=0,"",INDEX(MASTER!$AE$24:$BB$252,$AF218,I$260))</f>
        <v/>
      </c>
      <c r="Q218" s="23" t="str" cm="1">
        <f t="array" ref="Q218">IF($AF218=0,"",INDEX(MASTER!$AE$24:$BB$252,$AF218,J$260))</f>
        <v/>
      </c>
      <c r="R218" s="23" t="str" cm="1">
        <f t="array" ref="R218">IF($AF218=0,"",INDEX(MASTER!$AE$24:$BB$252,$AF218,K$260))</f>
        <v/>
      </c>
      <c r="S218" s="23" t="str" cm="1">
        <f t="array" ref="S218">IF($AF218=0,"",INDEX(MASTER!$AE$24:$BB$252,$AF218,L$260))</f>
        <v/>
      </c>
      <c r="T218" s="23" t="str" cm="1">
        <f t="array" ref="T218">IF($AF218=0,"",INDEX(MASTER!$AE$24:$BB$252,$AF218,M$260))</f>
        <v/>
      </c>
      <c r="U218" s="23" t="str" cm="1">
        <f t="array" ref="U218">IF($AF218=0,"",INDEX(MASTER!$AE$24:$BB$252,$AF218,N$260))</f>
        <v/>
      </c>
      <c r="V218" s="23" t="str" cm="1">
        <f t="array" ref="V218">IF($AF218=0,"",INDEX(MASTER!$AE$24:$BB$252,$AF218,O$260))</f>
        <v/>
      </c>
      <c r="W218" s="23" t="str" cm="1">
        <f t="array" ref="W218">IF($AF218=0,"",INDEX(MASTER!$AE$24:$BB$252,$AF218,P$260))</f>
        <v/>
      </c>
      <c r="X218" s="23" t="str" cm="1">
        <f t="array" ref="X218">IF($AF218=0,"",INDEX(MASTER!$AE$24:$BB$252,$AF218,Q$260))</f>
        <v/>
      </c>
      <c r="Y218" s="23" t="str" cm="1">
        <f t="array" ref="Y218">IF($AF218=0,"",INDEX(MASTER!$AE$24:$BB$252,$AF218,S$260))</f>
        <v/>
      </c>
      <c r="Z218" s="23" t="str" cm="1">
        <f t="array" ref="Z218">IF($AF218=0,"",INDEX(MASTER!$AE$24:$BB$252,$AF218,T$260))</f>
        <v/>
      </c>
      <c r="AA218" s="23" t="str" cm="1">
        <f t="array" ref="AA218">IF($AF218=0,"",INDEX(MASTER!$AE$24:$BB$252,$AF218,U$260))</f>
        <v/>
      </c>
    </row>
    <row r="219" spans="3:27" ht="12.75" customHeight="1" x14ac:dyDescent="0.2">
      <c r="C219" s="20" t="str" cm="1">
        <f t="array" ref="C219">IF($AF$219=0,"",INDEX(MASTER!$D$24:$AD$252,$AF$219,C$260))</f>
        <v/>
      </c>
      <c r="D219" s="20" t="str" cm="1">
        <f t="array" ref="D219">IF($AF$219=0,"",INDEX(MASTER!$D$24:$AD$252,$AF$219,D$260))</f>
        <v/>
      </c>
      <c r="E219" s="20" t="str" cm="1">
        <f t="array" ref="E219">IF($AF$219=0,"",INDEX(MASTER!$D$24:$AD$252,$AF$219,E$260))</f>
        <v/>
      </c>
      <c r="F219" s="126" t="str" cm="1">
        <f t="array" ref="F219">IF($AF$219=0,"",INDEX(MASTER!$D$24:$AD$252,$AF$219,F$260))</f>
        <v/>
      </c>
      <c r="G219" s="20" t="str" cm="1">
        <f t="array" ref="G219">IF($AF$219=0,"",INDEX(MASTER!$D$24:$AD$252,$AF$219,G$260))</f>
        <v/>
      </c>
      <c r="H219" s="126" t="str" cm="1">
        <f t="array" ref="H219">IF($AF$219=0,"",INDEX(MASTER!$D$24:$AD$252,$AF$219,H$260))</f>
        <v/>
      </c>
      <c r="I219" s="20" t="str" cm="1">
        <f t="array" ref="I219">IF($AF$219=0,"",INDEX(MASTER!$D$24:$AD$252,$AF$219,I$260))</f>
        <v/>
      </c>
      <c r="J219" s="23" t="str" cm="1">
        <f t="array" ref="J219">IF($AF219=0,"",INDEX(MASTER!$AE$24:$BB$252,$AF219,C$260))</f>
        <v/>
      </c>
      <c r="K219" s="23" t="str" cm="1">
        <f t="array" ref="K219">IF($AF219=0,"",INDEX(MASTER!$AE$24:$BB$252,$AF219,D$260))</f>
        <v/>
      </c>
      <c r="L219" s="23" t="str" cm="1">
        <f t="array" ref="L219">IF($AF219=0,"",INDEX(MASTER!$AE$24:$BB$252,$AF219,E$260))</f>
        <v/>
      </c>
      <c r="M219" s="23" t="str" cm="1">
        <f t="array" ref="M219">IF($AF219=0,"",INDEX(MASTER!$AE$24:$BB$252,$AF219,F$260))</f>
        <v/>
      </c>
      <c r="N219" s="23" t="str" cm="1">
        <f t="array" ref="N219">IF($AF219=0,"",INDEX(MASTER!$AE$24:$BB$252,$AF219,G$260))</f>
        <v/>
      </c>
      <c r="O219" s="23" t="str" cm="1">
        <f t="array" ref="O219">IF($AF219=0,"",INDEX(MASTER!$AE$24:$BB$252,$AF219,H$260))</f>
        <v/>
      </c>
      <c r="P219" s="23" t="str" cm="1">
        <f t="array" ref="P219">IF($AF219=0,"",INDEX(MASTER!$AE$24:$BB$252,$AF219,I$260))</f>
        <v/>
      </c>
      <c r="Q219" s="23" t="str" cm="1">
        <f t="array" ref="Q219">IF($AF219=0,"",INDEX(MASTER!$AE$24:$BB$252,$AF219,J$260))</f>
        <v/>
      </c>
      <c r="R219" s="23" t="str" cm="1">
        <f t="array" ref="R219">IF($AF219=0,"",INDEX(MASTER!$AE$24:$BB$252,$AF219,K$260))</f>
        <v/>
      </c>
      <c r="S219" s="23" t="str" cm="1">
        <f t="array" ref="S219">IF($AF219=0,"",INDEX(MASTER!$AE$24:$BB$252,$AF219,L$260))</f>
        <v/>
      </c>
      <c r="T219" s="23" t="str" cm="1">
        <f t="array" ref="T219">IF($AF219=0,"",INDEX(MASTER!$AE$24:$BB$252,$AF219,M$260))</f>
        <v/>
      </c>
      <c r="U219" s="23" t="str" cm="1">
        <f t="array" ref="U219">IF($AF219=0,"",INDEX(MASTER!$AE$24:$BB$252,$AF219,N$260))</f>
        <v/>
      </c>
      <c r="V219" s="23" t="str" cm="1">
        <f t="array" ref="V219">IF($AF219=0,"",INDEX(MASTER!$AE$24:$BB$252,$AF219,O$260))</f>
        <v/>
      </c>
      <c r="W219" s="23" t="str" cm="1">
        <f t="array" ref="W219">IF($AF219=0,"",INDEX(MASTER!$AE$24:$BB$252,$AF219,P$260))</f>
        <v/>
      </c>
      <c r="X219" s="23" t="str" cm="1">
        <f t="array" ref="X219">IF($AF219=0,"",INDEX(MASTER!$AE$24:$BB$252,$AF219,Q$260))</f>
        <v/>
      </c>
      <c r="Y219" s="23" t="str" cm="1">
        <f t="array" ref="Y219">IF($AF219=0,"",INDEX(MASTER!$AE$24:$BB$252,$AF219,S$260))</f>
        <v/>
      </c>
      <c r="Z219" s="23" t="str" cm="1">
        <f t="array" ref="Z219">IF($AF219=0,"",INDEX(MASTER!$AE$24:$BB$252,$AF219,T$260))</f>
        <v/>
      </c>
      <c r="AA219" s="23" t="str" cm="1">
        <f t="array" ref="AA219">IF($AF219=0,"",INDEX(MASTER!$AE$24:$BB$252,$AF219,U$260))</f>
        <v/>
      </c>
    </row>
    <row r="220" spans="3:27" ht="12.75" customHeight="1" x14ac:dyDescent="0.2">
      <c r="C220" s="20" t="str" cm="1">
        <f t="array" ref="C220">IF($AF$220=0,"",INDEX(MASTER!$D$24:$AD$252,$AF$220,C$260))</f>
        <v/>
      </c>
      <c r="D220" s="20" t="str" cm="1">
        <f t="array" ref="D220">IF($AF$220=0,"",INDEX(MASTER!$D$24:$AD$252,$AF$220,D$260))</f>
        <v/>
      </c>
      <c r="E220" s="20" t="str" cm="1">
        <f t="array" ref="E220">IF($AF$220=0,"",INDEX(MASTER!$D$24:$AD$252,$AF$220,E$260))</f>
        <v/>
      </c>
      <c r="F220" s="126" t="str" cm="1">
        <f t="array" ref="F220">IF($AF$220=0,"",INDEX(MASTER!$D$24:$AD$252,$AF$220,F$260))</f>
        <v/>
      </c>
      <c r="G220" s="20" t="str" cm="1">
        <f t="array" ref="G220">IF($AF$220=0,"",INDEX(MASTER!$D$24:$AD$252,$AF$220,G$260))</f>
        <v/>
      </c>
      <c r="H220" s="126" t="str" cm="1">
        <f t="array" ref="H220">IF($AF$220=0,"",INDEX(MASTER!$D$24:$AD$252,$AF$220,H$260))</f>
        <v/>
      </c>
      <c r="I220" s="20" t="str" cm="1">
        <f t="array" ref="I220">IF($AF$220=0,"",INDEX(MASTER!$D$24:$AD$252,$AF$220,I$260))</f>
        <v/>
      </c>
      <c r="J220" s="23" t="str" cm="1">
        <f t="array" ref="J220">IF($AF220=0,"",INDEX(MASTER!$AE$24:$BB$252,$AF220,C$260))</f>
        <v/>
      </c>
      <c r="K220" s="23" t="str" cm="1">
        <f t="array" ref="K220">IF($AF220=0,"",INDEX(MASTER!$AE$24:$BB$252,$AF220,D$260))</f>
        <v/>
      </c>
      <c r="L220" s="23" t="str" cm="1">
        <f t="array" ref="L220">IF($AF220=0,"",INDEX(MASTER!$AE$24:$BB$252,$AF220,E$260))</f>
        <v/>
      </c>
      <c r="M220" s="23" t="str" cm="1">
        <f t="array" ref="M220">IF($AF220=0,"",INDEX(MASTER!$AE$24:$BB$252,$AF220,F$260))</f>
        <v/>
      </c>
      <c r="N220" s="23" t="str" cm="1">
        <f t="array" ref="N220">IF($AF220=0,"",INDEX(MASTER!$AE$24:$BB$252,$AF220,G$260))</f>
        <v/>
      </c>
      <c r="O220" s="23" t="str" cm="1">
        <f t="array" ref="O220">IF($AF220=0,"",INDEX(MASTER!$AE$24:$BB$252,$AF220,H$260))</f>
        <v/>
      </c>
      <c r="P220" s="23" t="str" cm="1">
        <f t="array" ref="P220">IF($AF220=0,"",INDEX(MASTER!$AE$24:$BB$252,$AF220,I$260))</f>
        <v/>
      </c>
      <c r="Q220" s="23" t="str" cm="1">
        <f t="array" ref="Q220">IF($AF220=0,"",INDEX(MASTER!$AE$24:$BB$252,$AF220,J$260))</f>
        <v/>
      </c>
      <c r="R220" s="23" t="str" cm="1">
        <f t="array" ref="R220">IF($AF220=0,"",INDEX(MASTER!$AE$24:$BB$252,$AF220,K$260))</f>
        <v/>
      </c>
      <c r="S220" s="23" t="str" cm="1">
        <f t="array" ref="S220">IF($AF220=0,"",INDEX(MASTER!$AE$24:$BB$252,$AF220,L$260))</f>
        <v/>
      </c>
      <c r="T220" s="23" t="str" cm="1">
        <f t="array" ref="T220">IF($AF220=0,"",INDEX(MASTER!$AE$24:$BB$252,$AF220,M$260))</f>
        <v/>
      </c>
      <c r="U220" s="23" t="str" cm="1">
        <f t="array" ref="U220">IF($AF220=0,"",INDEX(MASTER!$AE$24:$BB$252,$AF220,N$260))</f>
        <v/>
      </c>
      <c r="V220" s="23" t="str" cm="1">
        <f t="array" ref="V220">IF($AF220=0,"",INDEX(MASTER!$AE$24:$BB$252,$AF220,O$260))</f>
        <v/>
      </c>
      <c r="W220" s="23" t="str" cm="1">
        <f t="array" ref="W220">IF($AF220=0,"",INDEX(MASTER!$AE$24:$BB$252,$AF220,P$260))</f>
        <v/>
      </c>
      <c r="X220" s="23" t="str" cm="1">
        <f t="array" ref="X220">IF($AF220=0,"",INDEX(MASTER!$AE$24:$BB$252,$AF220,Q$260))</f>
        <v/>
      </c>
      <c r="Y220" s="23" t="str" cm="1">
        <f t="array" ref="Y220">IF($AF220=0,"",INDEX(MASTER!$AE$24:$BB$252,$AF220,S$260))</f>
        <v/>
      </c>
      <c r="Z220" s="23" t="str" cm="1">
        <f t="array" ref="Z220">IF($AF220=0,"",INDEX(MASTER!$AE$24:$BB$252,$AF220,T$260))</f>
        <v/>
      </c>
      <c r="AA220" s="23" t="str" cm="1">
        <f t="array" ref="AA220">IF($AF220=0,"",INDEX(MASTER!$AE$24:$BB$252,$AF220,U$260))</f>
        <v/>
      </c>
    </row>
    <row r="221" spans="3:27" ht="12.75" customHeight="1" x14ac:dyDescent="0.2">
      <c r="C221" s="20" t="str" cm="1">
        <f t="array" ref="C221">IF($AF$221=0,"",INDEX(MASTER!$D$24:$AD$252,$AF$221,C$260))</f>
        <v/>
      </c>
      <c r="D221" s="20" t="str" cm="1">
        <f t="array" ref="D221">IF($AF$221=0,"",INDEX(MASTER!$D$24:$AD$252,$AF$221,D$260))</f>
        <v/>
      </c>
      <c r="E221" s="20" t="str" cm="1">
        <f t="array" ref="E221">IF($AF$221=0,"",INDEX(MASTER!$D$24:$AD$252,$AF$221,E$260))</f>
        <v/>
      </c>
      <c r="F221" s="126" t="str" cm="1">
        <f t="array" ref="F221">IF($AF$221=0,"",INDEX(MASTER!$D$24:$AD$252,$AF$221,F$260))</f>
        <v/>
      </c>
      <c r="G221" s="20" t="str" cm="1">
        <f t="array" ref="G221">IF($AF$221=0,"",INDEX(MASTER!$D$24:$AD$252,$AF$221,G$260))</f>
        <v/>
      </c>
      <c r="H221" s="126" t="str" cm="1">
        <f t="array" ref="H221">IF($AF$221=0,"",INDEX(MASTER!$D$24:$AD$252,$AF$221,H$260))</f>
        <v/>
      </c>
      <c r="I221" s="20" t="str" cm="1">
        <f t="array" ref="I221">IF($AF$221=0,"",INDEX(MASTER!$D$24:$AD$252,$AF$221,I$260))</f>
        <v/>
      </c>
      <c r="J221" s="23" t="str" cm="1">
        <f t="array" ref="J221">IF($AF221=0,"",INDEX(MASTER!$AE$24:$BB$252,$AF221,C$260))</f>
        <v/>
      </c>
      <c r="K221" s="23" t="str" cm="1">
        <f t="array" ref="K221">IF($AF221=0,"",INDEX(MASTER!$AE$24:$BB$252,$AF221,D$260))</f>
        <v/>
      </c>
      <c r="L221" s="23" t="str" cm="1">
        <f t="array" ref="L221">IF($AF221=0,"",INDEX(MASTER!$AE$24:$BB$252,$AF221,E$260))</f>
        <v/>
      </c>
      <c r="M221" s="23" t="str" cm="1">
        <f t="array" ref="M221">IF($AF221=0,"",INDEX(MASTER!$AE$24:$BB$252,$AF221,F$260))</f>
        <v/>
      </c>
      <c r="N221" s="23" t="str" cm="1">
        <f t="array" ref="N221">IF($AF221=0,"",INDEX(MASTER!$AE$24:$BB$252,$AF221,G$260))</f>
        <v/>
      </c>
      <c r="O221" s="23" t="str" cm="1">
        <f t="array" ref="O221">IF($AF221=0,"",INDEX(MASTER!$AE$24:$BB$252,$AF221,H$260))</f>
        <v/>
      </c>
      <c r="P221" s="23" t="str" cm="1">
        <f t="array" ref="P221">IF($AF221=0,"",INDEX(MASTER!$AE$24:$BB$252,$AF221,I$260))</f>
        <v/>
      </c>
      <c r="Q221" s="23" t="str" cm="1">
        <f t="array" ref="Q221">IF($AF221=0,"",INDEX(MASTER!$AE$24:$BB$252,$AF221,J$260))</f>
        <v/>
      </c>
      <c r="R221" s="23" t="str" cm="1">
        <f t="array" ref="R221">IF($AF221=0,"",INDEX(MASTER!$AE$24:$BB$252,$AF221,K$260))</f>
        <v/>
      </c>
      <c r="S221" s="23" t="str" cm="1">
        <f t="array" ref="S221">IF($AF221=0,"",INDEX(MASTER!$AE$24:$BB$252,$AF221,L$260))</f>
        <v/>
      </c>
      <c r="T221" s="23" t="str" cm="1">
        <f t="array" ref="T221">IF($AF221=0,"",INDEX(MASTER!$AE$24:$BB$252,$AF221,M$260))</f>
        <v/>
      </c>
      <c r="U221" s="23" t="str" cm="1">
        <f t="array" ref="U221">IF($AF221=0,"",INDEX(MASTER!$AE$24:$BB$252,$AF221,N$260))</f>
        <v/>
      </c>
      <c r="V221" s="23" t="str" cm="1">
        <f t="array" ref="V221">IF($AF221=0,"",INDEX(MASTER!$AE$24:$BB$252,$AF221,O$260))</f>
        <v/>
      </c>
      <c r="W221" s="23" t="str" cm="1">
        <f t="array" ref="W221">IF($AF221=0,"",INDEX(MASTER!$AE$24:$BB$252,$AF221,P$260))</f>
        <v/>
      </c>
      <c r="X221" s="23" t="str" cm="1">
        <f t="array" ref="X221">IF($AF221=0,"",INDEX(MASTER!$AE$24:$BB$252,$AF221,Q$260))</f>
        <v/>
      </c>
      <c r="Y221" s="23" t="str" cm="1">
        <f t="array" ref="Y221">IF($AF221=0,"",INDEX(MASTER!$AE$24:$BB$252,$AF221,S$260))</f>
        <v/>
      </c>
      <c r="Z221" s="23" t="str" cm="1">
        <f t="array" ref="Z221">IF($AF221=0,"",INDEX(MASTER!$AE$24:$BB$252,$AF221,T$260))</f>
        <v/>
      </c>
      <c r="AA221" s="23" t="str" cm="1">
        <f t="array" ref="AA221">IF($AF221=0,"",INDEX(MASTER!$AE$24:$BB$252,$AF221,U$260))</f>
        <v/>
      </c>
    </row>
    <row r="222" spans="3:27" ht="12.75" customHeight="1" x14ac:dyDescent="0.2">
      <c r="C222" s="20" t="str" cm="1">
        <f t="array" ref="C222">IF($AF$222=0,"",INDEX(MASTER!$D$24:$AD$252,$AF$222,C$260))</f>
        <v/>
      </c>
      <c r="D222" s="20" t="str" cm="1">
        <f t="array" ref="D222">IF($AF$222=0,"",INDEX(MASTER!$D$24:$AD$252,$AF$222,D$260))</f>
        <v/>
      </c>
      <c r="E222" s="20" t="str" cm="1">
        <f t="array" ref="E222">IF($AF$222=0,"",INDEX(MASTER!$D$24:$AD$252,$AF$222,E$260))</f>
        <v/>
      </c>
      <c r="F222" s="126" t="str" cm="1">
        <f t="array" ref="F222">IF($AF$222=0,"",INDEX(MASTER!$D$24:$AD$252,$AF$222,F$260))</f>
        <v/>
      </c>
      <c r="G222" s="20" t="str" cm="1">
        <f t="array" ref="G222">IF($AF$222=0,"",INDEX(MASTER!$D$24:$AD$252,$AF$222,G$260))</f>
        <v/>
      </c>
      <c r="H222" s="126" t="str" cm="1">
        <f t="array" ref="H222">IF($AF$222=0,"",INDEX(MASTER!$D$24:$AD$252,$AF$222,H$260))</f>
        <v/>
      </c>
      <c r="I222" s="20" t="str" cm="1">
        <f t="array" ref="I222">IF($AF$222=0,"",INDEX(MASTER!$D$24:$AD$252,$AF$222,I$260))</f>
        <v/>
      </c>
      <c r="J222" s="23" t="str" cm="1">
        <f t="array" ref="J222">IF($AF222=0,"",INDEX(MASTER!$AE$24:$BB$252,$AF222,C$260))</f>
        <v/>
      </c>
      <c r="K222" s="23" t="str" cm="1">
        <f t="array" ref="K222">IF($AF222=0,"",INDEX(MASTER!$AE$24:$BB$252,$AF222,D$260))</f>
        <v/>
      </c>
      <c r="L222" s="23" t="str" cm="1">
        <f t="array" ref="L222">IF($AF222=0,"",INDEX(MASTER!$AE$24:$BB$252,$AF222,E$260))</f>
        <v/>
      </c>
      <c r="M222" s="23" t="str" cm="1">
        <f t="array" ref="M222">IF($AF222=0,"",INDEX(MASTER!$AE$24:$BB$252,$AF222,F$260))</f>
        <v/>
      </c>
      <c r="N222" s="23" t="str" cm="1">
        <f t="array" ref="N222">IF($AF222=0,"",INDEX(MASTER!$AE$24:$BB$252,$AF222,G$260))</f>
        <v/>
      </c>
      <c r="O222" s="23" t="str" cm="1">
        <f t="array" ref="O222">IF($AF222=0,"",INDEX(MASTER!$AE$24:$BB$252,$AF222,H$260))</f>
        <v/>
      </c>
      <c r="P222" s="23" t="str" cm="1">
        <f t="array" ref="P222">IF($AF222=0,"",INDEX(MASTER!$AE$24:$BB$252,$AF222,I$260))</f>
        <v/>
      </c>
      <c r="Q222" s="23" t="str" cm="1">
        <f t="array" ref="Q222">IF($AF222=0,"",INDEX(MASTER!$AE$24:$BB$252,$AF222,J$260))</f>
        <v/>
      </c>
      <c r="R222" s="23" t="str" cm="1">
        <f t="array" ref="R222">IF($AF222=0,"",INDEX(MASTER!$AE$24:$BB$252,$AF222,K$260))</f>
        <v/>
      </c>
      <c r="S222" s="23" t="str" cm="1">
        <f t="array" ref="S222">IF($AF222=0,"",INDEX(MASTER!$AE$24:$BB$252,$AF222,L$260))</f>
        <v/>
      </c>
      <c r="T222" s="23" t="str" cm="1">
        <f t="array" ref="T222">IF($AF222=0,"",INDEX(MASTER!$AE$24:$BB$252,$AF222,M$260))</f>
        <v/>
      </c>
      <c r="U222" s="23" t="str" cm="1">
        <f t="array" ref="U222">IF($AF222=0,"",INDEX(MASTER!$AE$24:$BB$252,$AF222,N$260))</f>
        <v/>
      </c>
      <c r="V222" s="23" t="str" cm="1">
        <f t="array" ref="V222">IF($AF222=0,"",INDEX(MASTER!$AE$24:$BB$252,$AF222,O$260))</f>
        <v/>
      </c>
      <c r="W222" s="23" t="str" cm="1">
        <f t="array" ref="W222">IF($AF222=0,"",INDEX(MASTER!$AE$24:$BB$252,$AF222,P$260))</f>
        <v/>
      </c>
      <c r="X222" s="23" t="str" cm="1">
        <f t="array" ref="X222">IF($AF222=0,"",INDEX(MASTER!$AE$24:$BB$252,$AF222,Q$260))</f>
        <v/>
      </c>
      <c r="Y222" s="23" t="str" cm="1">
        <f t="array" ref="Y222">IF($AF222=0,"",INDEX(MASTER!$AE$24:$BB$252,$AF222,S$260))</f>
        <v/>
      </c>
      <c r="Z222" s="23" t="str" cm="1">
        <f t="array" ref="Z222">IF($AF222=0,"",INDEX(MASTER!$AE$24:$BB$252,$AF222,T$260))</f>
        <v/>
      </c>
      <c r="AA222" s="23" t="str" cm="1">
        <f t="array" ref="AA222">IF($AF222=0,"",INDEX(MASTER!$AE$24:$BB$252,$AF222,U$260))</f>
        <v/>
      </c>
    </row>
    <row r="223" spans="3:27" ht="12.75" customHeight="1" x14ac:dyDescent="0.2">
      <c r="C223" s="20" t="str" cm="1">
        <f t="array" ref="C223">IF($AF$223=0,"",INDEX(MASTER!$D$24:$AD$252,$AF$223,C$260))</f>
        <v/>
      </c>
      <c r="D223" s="20" t="str" cm="1">
        <f t="array" ref="D223">IF($AF$223=0,"",INDEX(MASTER!$D$24:$AD$252,$AF$223,D$260))</f>
        <v/>
      </c>
      <c r="E223" s="20" t="str" cm="1">
        <f t="array" ref="E223">IF($AF$223=0,"",INDEX(MASTER!$D$24:$AD$252,$AF$223,E$260))</f>
        <v/>
      </c>
      <c r="F223" s="126" t="str" cm="1">
        <f t="array" ref="F223">IF($AF$223=0,"",INDEX(MASTER!$D$24:$AD$252,$AF$223,F$260))</f>
        <v/>
      </c>
      <c r="G223" s="20" t="str" cm="1">
        <f t="array" ref="G223">IF($AF$223=0,"",INDEX(MASTER!$D$24:$AD$252,$AF$223,G$260))</f>
        <v/>
      </c>
      <c r="H223" s="126" t="str" cm="1">
        <f t="array" ref="H223">IF($AF$223=0,"",INDEX(MASTER!$D$24:$AD$252,$AF$223,H$260))</f>
        <v/>
      </c>
      <c r="I223" s="20" t="str" cm="1">
        <f t="array" ref="I223">IF($AF$223=0,"",INDEX(MASTER!$D$24:$AD$252,$AF$223,I$260))</f>
        <v/>
      </c>
      <c r="J223" s="23" t="str" cm="1">
        <f t="array" ref="J223">IF($AF223=0,"",INDEX(MASTER!$AE$24:$BB$252,$AF223,C$260))</f>
        <v/>
      </c>
      <c r="K223" s="23" t="str" cm="1">
        <f t="array" ref="K223">IF($AF223=0,"",INDEX(MASTER!$AE$24:$BB$252,$AF223,D$260))</f>
        <v/>
      </c>
      <c r="L223" s="23" t="str" cm="1">
        <f t="array" ref="L223">IF($AF223=0,"",INDEX(MASTER!$AE$24:$BB$252,$AF223,E$260))</f>
        <v/>
      </c>
      <c r="M223" s="23" t="str" cm="1">
        <f t="array" ref="M223">IF($AF223=0,"",INDEX(MASTER!$AE$24:$BB$252,$AF223,F$260))</f>
        <v/>
      </c>
      <c r="N223" s="23" t="str" cm="1">
        <f t="array" ref="N223">IF($AF223=0,"",INDEX(MASTER!$AE$24:$BB$252,$AF223,G$260))</f>
        <v/>
      </c>
      <c r="O223" s="23" t="str" cm="1">
        <f t="array" ref="O223">IF($AF223=0,"",INDEX(MASTER!$AE$24:$BB$252,$AF223,H$260))</f>
        <v/>
      </c>
      <c r="P223" s="23" t="str" cm="1">
        <f t="array" ref="P223">IF($AF223=0,"",INDEX(MASTER!$AE$24:$BB$252,$AF223,I$260))</f>
        <v/>
      </c>
      <c r="Q223" s="23" t="str" cm="1">
        <f t="array" ref="Q223">IF($AF223=0,"",INDEX(MASTER!$AE$24:$BB$252,$AF223,J$260))</f>
        <v/>
      </c>
      <c r="R223" s="23" t="str" cm="1">
        <f t="array" ref="R223">IF($AF223=0,"",INDEX(MASTER!$AE$24:$BB$252,$AF223,K$260))</f>
        <v/>
      </c>
      <c r="S223" s="23" t="str" cm="1">
        <f t="array" ref="S223">IF($AF223=0,"",INDEX(MASTER!$AE$24:$BB$252,$AF223,L$260))</f>
        <v/>
      </c>
      <c r="T223" s="23" t="str" cm="1">
        <f t="array" ref="T223">IF($AF223=0,"",INDEX(MASTER!$AE$24:$BB$252,$AF223,M$260))</f>
        <v/>
      </c>
      <c r="U223" s="23" t="str" cm="1">
        <f t="array" ref="U223">IF($AF223=0,"",INDEX(MASTER!$AE$24:$BB$252,$AF223,N$260))</f>
        <v/>
      </c>
      <c r="V223" s="23" t="str" cm="1">
        <f t="array" ref="V223">IF($AF223=0,"",INDEX(MASTER!$AE$24:$BB$252,$AF223,O$260))</f>
        <v/>
      </c>
      <c r="W223" s="23" t="str" cm="1">
        <f t="array" ref="W223">IF($AF223=0,"",INDEX(MASTER!$AE$24:$BB$252,$AF223,P$260))</f>
        <v/>
      </c>
      <c r="X223" s="23" t="str" cm="1">
        <f t="array" ref="X223">IF($AF223=0,"",INDEX(MASTER!$AE$24:$BB$252,$AF223,Q$260))</f>
        <v/>
      </c>
      <c r="Y223" s="23" t="str" cm="1">
        <f t="array" ref="Y223">IF($AF223=0,"",INDEX(MASTER!$AE$24:$BB$252,$AF223,S$260))</f>
        <v/>
      </c>
      <c r="Z223" s="23" t="str" cm="1">
        <f t="array" ref="Z223">IF($AF223=0,"",INDEX(MASTER!$AE$24:$BB$252,$AF223,T$260))</f>
        <v/>
      </c>
      <c r="AA223" s="23" t="str" cm="1">
        <f t="array" ref="AA223">IF($AF223=0,"",INDEX(MASTER!$AE$24:$BB$252,$AF223,U$260))</f>
        <v/>
      </c>
    </row>
    <row r="224" spans="3:27" ht="12.75" customHeight="1" x14ac:dyDescent="0.2">
      <c r="C224" s="20" t="str" cm="1">
        <f t="array" ref="C224">IF($AF$224=0,"",INDEX(MASTER!$D$24:$AD$252,$AF$224,C$260))</f>
        <v/>
      </c>
      <c r="D224" s="20" t="str" cm="1">
        <f t="array" ref="D224">IF($AF$224=0,"",INDEX(MASTER!$D$24:$AD$252,$AF$224,D$260))</f>
        <v/>
      </c>
      <c r="E224" s="20" t="str" cm="1">
        <f t="array" ref="E224">IF($AF$224=0,"",INDEX(MASTER!$D$24:$AD$252,$AF$224,E$260))</f>
        <v/>
      </c>
      <c r="F224" s="126" t="str" cm="1">
        <f t="array" ref="F224">IF($AF$224=0,"",INDEX(MASTER!$D$24:$AD$252,$AF$224,F$260))</f>
        <v/>
      </c>
      <c r="G224" s="20" t="str" cm="1">
        <f t="array" ref="G224">IF($AF$224=0,"",INDEX(MASTER!$D$24:$AD$252,$AF$224,G$260))</f>
        <v/>
      </c>
      <c r="H224" s="126" t="str" cm="1">
        <f t="array" ref="H224">IF($AF$224=0,"",INDEX(MASTER!$D$24:$AD$252,$AF$224,H$260))</f>
        <v/>
      </c>
      <c r="I224" s="20" t="str" cm="1">
        <f t="array" ref="I224">IF($AF$224=0,"",INDEX(MASTER!$D$24:$AD$252,$AF$224,I$260))</f>
        <v/>
      </c>
      <c r="J224" s="23" t="str" cm="1">
        <f t="array" ref="J224">IF($AF224=0,"",INDEX(MASTER!$AE$24:$BB$252,$AF224,C$260))</f>
        <v/>
      </c>
      <c r="K224" s="23" t="str" cm="1">
        <f t="array" ref="K224">IF($AF224=0,"",INDEX(MASTER!$AE$24:$BB$252,$AF224,D$260))</f>
        <v/>
      </c>
      <c r="L224" s="23" t="str" cm="1">
        <f t="array" ref="L224">IF($AF224=0,"",INDEX(MASTER!$AE$24:$BB$252,$AF224,E$260))</f>
        <v/>
      </c>
      <c r="M224" s="23" t="str" cm="1">
        <f t="array" ref="M224">IF($AF224=0,"",INDEX(MASTER!$AE$24:$BB$252,$AF224,F$260))</f>
        <v/>
      </c>
      <c r="N224" s="23" t="str" cm="1">
        <f t="array" ref="N224">IF($AF224=0,"",INDEX(MASTER!$AE$24:$BB$252,$AF224,G$260))</f>
        <v/>
      </c>
      <c r="O224" s="23" t="str" cm="1">
        <f t="array" ref="O224">IF($AF224=0,"",INDEX(MASTER!$AE$24:$BB$252,$AF224,H$260))</f>
        <v/>
      </c>
      <c r="P224" s="23" t="str" cm="1">
        <f t="array" ref="P224">IF($AF224=0,"",INDEX(MASTER!$AE$24:$BB$252,$AF224,I$260))</f>
        <v/>
      </c>
      <c r="Q224" s="23" t="str" cm="1">
        <f t="array" ref="Q224">IF($AF224=0,"",INDEX(MASTER!$AE$24:$BB$252,$AF224,J$260))</f>
        <v/>
      </c>
      <c r="R224" s="23" t="str" cm="1">
        <f t="array" ref="R224">IF($AF224=0,"",INDEX(MASTER!$AE$24:$BB$252,$AF224,K$260))</f>
        <v/>
      </c>
      <c r="S224" s="23" t="str" cm="1">
        <f t="array" ref="S224">IF($AF224=0,"",INDEX(MASTER!$AE$24:$BB$252,$AF224,L$260))</f>
        <v/>
      </c>
      <c r="T224" s="23" t="str" cm="1">
        <f t="array" ref="T224">IF($AF224=0,"",INDEX(MASTER!$AE$24:$BB$252,$AF224,M$260))</f>
        <v/>
      </c>
      <c r="U224" s="23" t="str" cm="1">
        <f t="array" ref="U224">IF($AF224=0,"",INDEX(MASTER!$AE$24:$BB$252,$AF224,N$260))</f>
        <v/>
      </c>
      <c r="V224" s="23" t="str" cm="1">
        <f t="array" ref="V224">IF($AF224=0,"",INDEX(MASTER!$AE$24:$BB$252,$AF224,O$260))</f>
        <v/>
      </c>
      <c r="W224" s="23" t="str" cm="1">
        <f t="array" ref="W224">IF($AF224=0,"",INDEX(MASTER!$AE$24:$BB$252,$AF224,P$260))</f>
        <v/>
      </c>
      <c r="X224" s="23" t="str" cm="1">
        <f t="array" ref="X224">IF($AF224=0,"",INDEX(MASTER!$AE$24:$BB$252,$AF224,Q$260))</f>
        <v/>
      </c>
      <c r="Y224" s="23" t="str" cm="1">
        <f t="array" ref="Y224">IF($AF224=0,"",INDEX(MASTER!$AE$24:$BB$252,$AF224,S$260))</f>
        <v/>
      </c>
      <c r="Z224" s="23" t="str" cm="1">
        <f t="array" ref="Z224">IF($AF224=0,"",INDEX(MASTER!$AE$24:$BB$252,$AF224,T$260))</f>
        <v/>
      </c>
      <c r="AA224" s="23" t="str" cm="1">
        <f t="array" ref="AA224">IF($AF224=0,"",INDEX(MASTER!$AE$24:$BB$252,$AF224,U$260))</f>
        <v/>
      </c>
    </row>
    <row r="225" spans="3:27" ht="12.75" customHeight="1" x14ac:dyDescent="0.2">
      <c r="C225" s="20"/>
      <c r="D225" s="20"/>
      <c r="E225" s="20"/>
      <c r="F225" s="126"/>
      <c r="G225" s="20"/>
      <c r="H225" s="126"/>
      <c r="I225" s="20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</row>
    <row r="226" spans="3:27" ht="12.75" customHeight="1" x14ac:dyDescent="0.2">
      <c r="C226" s="20"/>
      <c r="D226" s="20"/>
      <c r="E226" s="20"/>
      <c r="F226" s="126"/>
      <c r="G226" s="20"/>
      <c r="H226" s="126"/>
      <c r="I226" s="20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</row>
    <row r="227" spans="3:27" ht="12.75" customHeight="1" x14ac:dyDescent="0.2">
      <c r="C227" s="20"/>
      <c r="D227" s="20"/>
      <c r="E227" s="20"/>
      <c r="F227" s="126"/>
      <c r="G227" s="20"/>
      <c r="H227" s="126"/>
      <c r="I227" s="20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</row>
    <row r="228" spans="3:27" ht="12.75" customHeight="1" x14ac:dyDescent="0.2">
      <c r="C228" s="20"/>
      <c r="D228" s="20"/>
      <c r="E228" s="20"/>
      <c r="F228" s="126"/>
      <c r="G228" s="20"/>
      <c r="H228" s="126"/>
      <c r="I228" s="20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</row>
    <row r="229" spans="3:27" ht="12.75" customHeight="1" x14ac:dyDescent="0.2">
      <c r="C229" s="20" t="str" cm="1">
        <f t="array" ref="C229">IF($AF$229=0,"",INDEX(MASTER!$D$24:$AD$252,$AF$229,C$260))</f>
        <v/>
      </c>
      <c r="D229" s="20" t="str" cm="1">
        <f t="array" ref="D229">IF($AF$229=0,"",INDEX(MASTER!$D$24:$AD$252,$AF$229,D$260))</f>
        <v/>
      </c>
      <c r="E229" s="20" t="str" cm="1">
        <f t="array" ref="E229">IF($AF$229=0,"",INDEX(MASTER!$D$24:$AD$252,$AF$229,E$260))</f>
        <v/>
      </c>
      <c r="F229" s="126" t="str" cm="1">
        <f t="array" ref="F229">IF($AF$229=0,"",INDEX(MASTER!$D$24:$AD$252,$AF$229,F$260))</f>
        <v/>
      </c>
      <c r="G229" s="20" t="str" cm="1">
        <f t="array" ref="G229">IF($AF$229=0,"",INDEX(MASTER!$D$24:$AD$252,$AF$229,G$260))</f>
        <v/>
      </c>
      <c r="H229" s="126" t="str" cm="1">
        <f t="array" ref="H229">IF($AF$229=0,"",INDEX(MASTER!$D$24:$AD$252,$AF$229,H$260))</f>
        <v/>
      </c>
      <c r="I229" s="20" t="str" cm="1">
        <f t="array" ref="I229">IF($AF$229=0,"",INDEX(MASTER!$D$24:$AD$252,$AF$229,I$260))</f>
        <v/>
      </c>
      <c r="J229" s="23" t="str" cm="1">
        <f t="array" ref="J229">IF($AF229=0,"",INDEX(MASTER!$AE$24:$BB$252,$AF229,C$260))</f>
        <v/>
      </c>
      <c r="K229" s="23" t="str" cm="1">
        <f t="array" ref="K229">IF($AF229=0,"",INDEX(MASTER!$AE$24:$BB$252,$AF229,D$260))</f>
        <v/>
      </c>
      <c r="L229" s="23" t="str" cm="1">
        <f t="array" ref="L229">IF($AF229=0,"",INDEX(MASTER!$AE$24:$BB$252,$AF229,E$260))</f>
        <v/>
      </c>
      <c r="M229" s="23" t="str" cm="1">
        <f t="array" ref="M229">IF($AF229=0,"",INDEX(MASTER!$AE$24:$BB$252,$AF229,F$260))</f>
        <v/>
      </c>
      <c r="N229" s="23" t="str" cm="1">
        <f t="array" ref="N229">IF($AF229=0,"",INDEX(MASTER!$AE$24:$BB$252,$AF229,G$260))</f>
        <v/>
      </c>
      <c r="O229" s="23" t="str" cm="1">
        <f t="array" ref="O229">IF($AF229=0,"",INDEX(MASTER!$AE$24:$BB$252,$AF229,H$260))</f>
        <v/>
      </c>
      <c r="P229" s="23" t="str" cm="1">
        <f t="array" ref="P229">IF($AF229=0,"",INDEX(MASTER!$AE$24:$BB$252,$AF229,I$260))</f>
        <v/>
      </c>
      <c r="Q229" s="23" t="str" cm="1">
        <f t="array" ref="Q229">IF($AF229=0,"",INDEX(MASTER!$AE$24:$BB$252,$AF229,J$260))</f>
        <v/>
      </c>
      <c r="R229" s="23" t="str" cm="1">
        <f t="array" ref="R229">IF($AF229=0,"",INDEX(MASTER!$AE$24:$BB$252,$AF229,K$260))</f>
        <v/>
      </c>
      <c r="S229" s="23" t="str" cm="1">
        <f t="array" ref="S229">IF($AF229=0,"",INDEX(MASTER!$AE$24:$BB$252,$AF229,L$260))</f>
        <v/>
      </c>
      <c r="T229" s="23" t="str" cm="1">
        <f t="array" ref="T229">IF($AF229=0,"",INDEX(MASTER!$AE$24:$BB$252,$AF229,M$260))</f>
        <v/>
      </c>
      <c r="U229" s="23" t="str" cm="1">
        <f t="array" ref="U229">IF($AF229=0,"",INDEX(MASTER!$AE$24:$BB$252,$AF229,N$260))</f>
        <v/>
      </c>
      <c r="V229" s="23" t="str" cm="1">
        <f t="array" ref="V229">IF($AF229=0,"",INDEX(MASTER!$AE$24:$BB$252,$AF229,O$260))</f>
        <v/>
      </c>
      <c r="W229" s="23" t="str" cm="1">
        <f t="array" ref="W229">IF($AF229=0,"",INDEX(MASTER!$AE$24:$BB$252,$AF229,P$260))</f>
        <v/>
      </c>
      <c r="X229" s="23" t="str" cm="1">
        <f t="array" ref="X229">IF($AF229=0,"",INDEX(MASTER!$AE$24:$BB$252,$AF229,Q$260))</f>
        <v/>
      </c>
      <c r="Y229" s="23" t="str" cm="1">
        <f t="array" ref="Y229">IF($AF229=0,"",INDEX(MASTER!$AE$24:$BB$252,$AF229,S$260))</f>
        <v/>
      </c>
      <c r="Z229" s="23" t="str" cm="1">
        <f t="array" ref="Z229">IF($AF229=0,"",INDEX(MASTER!$AE$24:$BB$252,$AF229,T$260))</f>
        <v/>
      </c>
      <c r="AA229" s="23" t="str" cm="1">
        <f t="array" ref="AA229">IF($AF229=0,"",INDEX(MASTER!$AE$24:$BB$252,$AF229,U$260))</f>
        <v/>
      </c>
    </row>
    <row r="230" spans="3:27" ht="12.75" customHeight="1" x14ac:dyDescent="0.2">
      <c r="C230" s="20" t="str" cm="1">
        <f t="array" ref="C230">IF($AF$230=0,"",INDEX(MASTER!$D$24:$AD$252,$AF$230,C$260))</f>
        <v/>
      </c>
      <c r="D230" s="20" t="str" cm="1">
        <f t="array" ref="D230">IF($AF$230=0,"",INDEX(MASTER!$D$24:$AD$252,$AF$230,D$260))</f>
        <v/>
      </c>
      <c r="E230" s="20" t="str" cm="1">
        <f t="array" ref="E230">IF($AF$230=0,"",INDEX(MASTER!$D$24:$AD$252,$AF$230,E$260))</f>
        <v/>
      </c>
      <c r="F230" s="126" t="str" cm="1">
        <f t="array" ref="F230">IF($AF$230=0,"",INDEX(MASTER!$D$24:$AD$252,$AF$230,F$260))</f>
        <v/>
      </c>
      <c r="G230" s="20" t="str" cm="1">
        <f t="array" ref="G230">IF($AF$230=0,"",INDEX(MASTER!$D$24:$AD$252,$AF$230,G$260))</f>
        <v/>
      </c>
      <c r="H230" s="126" t="str" cm="1">
        <f t="array" ref="H230">IF($AF$230=0,"",INDEX(MASTER!$D$24:$AD$252,$AF$230,H$260))</f>
        <v/>
      </c>
      <c r="I230" s="20" t="str" cm="1">
        <f t="array" ref="I230">IF($AF$230=0,"",INDEX(MASTER!$D$24:$AD$252,$AF$230,I$260))</f>
        <v/>
      </c>
      <c r="J230" s="23" t="str" cm="1">
        <f t="array" ref="J230">IF($AF230=0,"",INDEX(MASTER!$AE$24:$BB$252,$AF230,C$260))</f>
        <v/>
      </c>
      <c r="K230" s="23" t="str" cm="1">
        <f t="array" ref="K230">IF($AF230=0,"",INDEX(MASTER!$AE$24:$BB$252,$AF230,D$260))</f>
        <v/>
      </c>
      <c r="L230" s="23" t="str" cm="1">
        <f t="array" ref="L230">IF($AF230=0,"",INDEX(MASTER!$AE$24:$BB$252,$AF230,E$260))</f>
        <v/>
      </c>
      <c r="M230" s="23" t="str" cm="1">
        <f t="array" ref="M230">IF($AF230=0,"",INDEX(MASTER!$AE$24:$BB$252,$AF230,F$260))</f>
        <v/>
      </c>
      <c r="N230" s="23" t="str" cm="1">
        <f t="array" ref="N230">IF($AF230=0,"",INDEX(MASTER!$AE$24:$BB$252,$AF230,G$260))</f>
        <v/>
      </c>
      <c r="O230" s="23" t="str" cm="1">
        <f t="array" ref="O230">IF($AF230=0,"",INDEX(MASTER!$AE$24:$BB$252,$AF230,H$260))</f>
        <v/>
      </c>
      <c r="P230" s="23" t="str" cm="1">
        <f t="array" ref="P230">IF($AF230=0,"",INDEX(MASTER!$AE$24:$BB$252,$AF230,I$260))</f>
        <v/>
      </c>
      <c r="Q230" s="23" t="str" cm="1">
        <f t="array" ref="Q230">IF($AF230=0,"",INDEX(MASTER!$AE$24:$BB$252,$AF230,J$260))</f>
        <v/>
      </c>
      <c r="R230" s="23" t="str" cm="1">
        <f t="array" ref="R230">IF($AF230=0,"",INDEX(MASTER!$AE$24:$BB$252,$AF230,K$260))</f>
        <v/>
      </c>
      <c r="S230" s="23" t="str" cm="1">
        <f t="array" ref="S230">IF($AF230=0,"",INDEX(MASTER!$AE$24:$BB$252,$AF230,L$260))</f>
        <v/>
      </c>
      <c r="T230" s="23" t="str" cm="1">
        <f t="array" ref="T230">IF($AF230=0,"",INDEX(MASTER!$AE$24:$BB$252,$AF230,M$260))</f>
        <v/>
      </c>
      <c r="U230" s="23" t="str" cm="1">
        <f t="array" ref="U230">IF($AF230=0,"",INDEX(MASTER!$AE$24:$BB$252,$AF230,N$260))</f>
        <v/>
      </c>
      <c r="V230" s="23" t="str" cm="1">
        <f t="array" ref="V230">IF($AF230=0,"",INDEX(MASTER!$AE$24:$BB$252,$AF230,O$260))</f>
        <v/>
      </c>
      <c r="W230" s="23" t="str" cm="1">
        <f t="array" ref="W230">IF($AF230=0,"",INDEX(MASTER!$AE$24:$BB$252,$AF230,P$260))</f>
        <v/>
      </c>
      <c r="X230" s="23" t="str" cm="1">
        <f t="array" ref="X230">IF($AF230=0,"",INDEX(MASTER!$AE$24:$BB$252,$AF230,Q$260))</f>
        <v/>
      </c>
      <c r="Y230" s="23" t="str" cm="1">
        <f t="array" ref="Y230">IF($AF230=0,"",INDEX(MASTER!$AE$24:$BB$252,$AF230,S$260))</f>
        <v/>
      </c>
      <c r="Z230" s="23" t="str" cm="1">
        <f t="array" ref="Z230">IF($AF230=0,"",INDEX(MASTER!$AE$24:$BB$252,$AF230,T$260))</f>
        <v/>
      </c>
      <c r="AA230" s="23" t="str" cm="1">
        <f t="array" ref="AA230">IF($AF230=0,"",INDEX(MASTER!$AE$24:$BB$252,$AF230,U$260))</f>
        <v/>
      </c>
    </row>
    <row r="231" spans="3:27" ht="12.75" customHeight="1" x14ac:dyDescent="0.2">
      <c r="C231" s="20" t="str" cm="1">
        <f t="array" ref="C231">IF($AF$231=0,"",INDEX(MASTER!$D$24:$AD$252,$AF$231,C$260))</f>
        <v/>
      </c>
      <c r="D231" s="20" t="str" cm="1">
        <f t="array" ref="D231">IF($AF$231=0,"",INDEX(MASTER!$D$24:$AD$252,$AF$231,D$260))</f>
        <v/>
      </c>
      <c r="E231" s="20" t="str" cm="1">
        <f t="array" ref="E231">IF($AF$231=0,"",INDEX(MASTER!$D$24:$AD$252,$AF$231,E$260))</f>
        <v/>
      </c>
      <c r="F231" s="126" t="str" cm="1">
        <f t="array" ref="F231">IF($AF$231=0,"",INDEX(MASTER!$D$24:$AD$252,$AF$231,F$260))</f>
        <v/>
      </c>
      <c r="G231" s="20" t="str" cm="1">
        <f t="array" ref="G231">IF($AF$231=0,"",INDEX(MASTER!$D$24:$AD$252,$AF$231,G$260))</f>
        <v/>
      </c>
      <c r="H231" s="126" t="str" cm="1">
        <f t="array" ref="H231">IF($AF$231=0,"",INDEX(MASTER!$D$24:$AD$252,$AF$231,H$260))</f>
        <v/>
      </c>
      <c r="I231" s="20" t="str" cm="1">
        <f t="array" ref="I231">IF($AF$231=0,"",INDEX(MASTER!$D$24:$AD$252,$AF$231,I$260))</f>
        <v/>
      </c>
      <c r="J231" s="23" t="str" cm="1">
        <f t="array" ref="J231">IF($AF231=0,"",INDEX(MASTER!$AE$24:$BB$252,$AF231,C$260))</f>
        <v/>
      </c>
      <c r="K231" s="23" t="str" cm="1">
        <f t="array" ref="K231">IF($AF231=0,"",INDEX(MASTER!$AE$24:$BB$252,$AF231,D$260))</f>
        <v/>
      </c>
      <c r="L231" s="23" t="str" cm="1">
        <f t="array" ref="L231">IF($AF231=0,"",INDEX(MASTER!$AE$24:$BB$252,$AF231,E$260))</f>
        <v/>
      </c>
      <c r="M231" s="23" t="str" cm="1">
        <f t="array" ref="M231">IF($AF231=0,"",INDEX(MASTER!$AE$24:$BB$252,$AF231,F$260))</f>
        <v/>
      </c>
      <c r="N231" s="23" t="str" cm="1">
        <f t="array" ref="N231">IF($AF231=0,"",INDEX(MASTER!$AE$24:$BB$252,$AF231,G$260))</f>
        <v/>
      </c>
      <c r="O231" s="23" t="str" cm="1">
        <f t="array" ref="O231">IF($AF231=0,"",INDEX(MASTER!$AE$24:$BB$252,$AF231,H$260))</f>
        <v/>
      </c>
      <c r="P231" s="23" t="str" cm="1">
        <f t="array" ref="P231">IF($AF231=0,"",INDEX(MASTER!$AE$24:$BB$252,$AF231,I$260))</f>
        <v/>
      </c>
      <c r="Q231" s="23" t="str" cm="1">
        <f t="array" ref="Q231">IF($AF231=0,"",INDEX(MASTER!$AE$24:$BB$252,$AF231,J$260))</f>
        <v/>
      </c>
      <c r="R231" s="23" t="str" cm="1">
        <f t="array" ref="R231">IF($AF231=0,"",INDEX(MASTER!$AE$24:$BB$252,$AF231,K$260))</f>
        <v/>
      </c>
      <c r="S231" s="23" t="str" cm="1">
        <f t="array" ref="S231">IF($AF231=0,"",INDEX(MASTER!$AE$24:$BB$252,$AF231,L$260))</f>
        <v/>
      </c>
      <c r="T231" s="23" t="str" cm="1">
        <f t="array" ref="T231">IF($AF231=0,"",INDEX(MASTER!$AE$24:$BB$252,$AF231,M$260))</f>
        <v/>
      </c>
      <c r="U231" s="23" t="str" cm="1">
        <f t="array" ref="U231">IF($AF231=0,"",INDEX(MASTER!$AE$24:$BB$252,$AF231,N$260))</f>
        <v/>
      </c>
      <c r="V231" s="23" t="str" cm="1">
        <f t="array" ref="V231">IF($AF231=0,"",INDEX(MASTER!$AE$24:$BB$252,$AF231,O$260))</f>
        <v/>
      </c>
      <c r="W231" s="23" t="str" cm="1">
        <f t="array" ref="W231">IF($AF231=0,"",INDEX(MASTER!$AE$24:$BB$252,$AF231,P$260))</f>
        <v/>
      </c>
      <c r="X231" s="23" t="str" cm="1">
        <f t="array" ref="X231">IF($AF231=0,"",INDEX(MASTER!$AE$24:$BB$252,$AF231,Q$260))</f>
        <v/>
      </c>
      <c r="Y231" s="23" t="str" cm="1">
        <f t="array" ref="Y231">IF($AF231=0,"",INDEX(MASTER!$AE$24:$BB$252,$AF231,S$260))</f>
        <v/>
      </c>
      <c r="Z231" s="23" t="str" cm="1">
        <f t="array" ref="Z231">IF($AF231=0,"",INDEX(MASTER!$AE$24:$BB$252,$AF231,T$260))</f>
        <v/>
      </c>
      <c r="AA231" s="23" t="str" cm="1">
        <f t="array" ref="AA231">IF($AF231=0,"",INDEX(MASTER!$AE$24:$BB$252,$AF231,U$260))</f>
        <v/>
      </c>
    </row>
    <row r="232" spans="3:27" ht="12.75" customHeight="1" x14ac:dyDescent="0.2">
      <c r="C232" s="20" t="str" cm="1">
        <f t="array" ref="C232">IF($AF$232=0,"",INDEX(MASTER!$D$24:$AD$252,$AF$232,C$260))</f>
        <v/>
      </c>
      <c r="D232" s="20" t="str" cm="1">
        <f t="array" ref="D232">IF($AF$232=0,"",INDEX(MASTER!$D$24:$AD$252,$AF$232,D$260))</f>
        <v/>
      </c>
      <c r="E232" s="20" t="str" cm="1">
        <f t="array" ref="E232">IF($AF$232=0,"",INDEX(MASTER!$D$24:$AD$252,$AF$232,E$260))</f>
        <v/>
      </c>
      <c r="F232" s="126" t="str" cm="1">
        <f t="array" ref="F232">IF($AF$232=0,"",INDEX(MASTER!$D$24:$AD$252,$AF$232,F$260))</f>
        <v/>
      </c>
      <c r="G232" s="20" t="str" cm="1">
        <f t="array" ref="G232">IF($AF$232=0,"",INDEX(MASTER!$D$24:$AD$252,$AF$232,G$260))</f>
        <v/>
      </c>
      <c r="H232" s="126" t="str" cm="1">
        <f t="array" ref="H232">IF($AF$232=0,"",INDEX(MASTER!$D$24:$AD$252,$AF$232,H$260))</f>
        <v/>
      </c>
      <c r="I232" s="20" t="str" cm="1">
        <f t="array" ref="I232">IF($AF$232=0,"",INDEX(MASTER!$D$24:$AD$252,$AF$232,I$260))</f>
        <v/>
      </c>
      <c r="J232" s="23" t="str" cm="1">
        <f t="array" ref="J232">IF($AF232=0,"",INDEX(MASTER!$AE$24:$BB$252,$AF232,C$260))</f>
        <v/>
      </c>
      <c r="K232" s="23" t="str" cm="1">
        <f t="array" ref="K232">IF($AF232=0,"",INDEX(MASTER!$AE$24:$BB$252,$AF232,D$260))</f>
        <v/>
      </c>
      <c r="L232" s="23" t="str" cm="1">
        <f t="array" ref="L232">IF($AF232=0,"",INDEX(MASTER!$AE$24:$BB$252,$AF232,E$260))</f>
        <v/>
      </c>
      <c r="M232" s="23" t="str" cm="1">
        <f t="array" ref="M232">IF($AF232=0,"",INDEX(MASTER!$AE$24:$BB$252,$AF232,F$260))</f>
        <v/>
      </c>
      <c r="N232" s="23" t="str" cm="1">
        <f t="array" ref="N232">IF($AF232=0,"",INDEX(MASTER!$AE$24:$BB$252,$AF232,G$260))</f>
        <v/>
      </c>
      <c r="O232" s="23" t="str" cm="1">
        <f t="array" ref="O232">IF($AF232=0,"",INDEX(MASTER!$AE$24:$BB$252,$AF232,H$260))</f>
        <v/>
      </c>
      <c r="P232" s="23" t="str" cm="1">
        <f t="array" ref="P232">IF($AF232=0,"",INDEX(MASTER!$AE$24:$BB$252,$AF232,I$260))</f>
        <v/>
      </c>
      <c r="Q232" s="23" t="str" cm="1">
        <f t="array" ref="Q232">IF($AF232=0,"",INDEX(MASTER!$AE$24:$BB$252,$AF232,J$260))</f>
        <v/>
      </c>
      <c r="R232" s="23" t="str" cm="1">
        <f t="array" ref="R232">IF($AF232=0,"",INDEX(MASTER!$AE$24:$BB$252,$AF232,K$260))</f>
        <v/>
      </c>
      <c r="S232" s="23" t="str" cm="1">
        <f t="array" ref="S232">IF($AF232=0,"",INDEX(MASTER!$AE$24:$BB$252,$AF232,L$260))</f>
        <v/>
      </c>
      <c r="T232" s="23" t="str" cm="1">
        <f t="array" ref="T232">IF($AF232=0,"",INDEX(MASTER!$AE$24:$BB$252,$AF232,M$260))</f>
        <v/>
      </c>
      <c r="U232" s="23" t="str" cm="1">
        <f t="array" ref="U232">IF($AF232=0,"",INDEX(MASTER!$AE$24:$BB$252,$AF232,N$260))</f>
        <v/>
      </c>
      <c r="V232" s="23" t="str" cm="1">
        <f t="array" ref="V232">IF($AF232=0,"",INDEX(MASTER!$AE$24:$BB$252,$AF232,O$260))</f>
        <v/>
      </c>
      <c r="W232" s="23" t="str" cm="1">
        <f t="array" ref="W232">IF($AF232=0,"",INDEX(MASTER!$AE$24:$BB$252,$AF232,P$260))</f>
        <v/>
      </c>
      <c r="X232" s="23" t="str" cm="1">
        <f t="array" ref="X232">IF($AF232=0,"",INDEX(MASTER!$AE$24:$BB$252,$AF232,Q$260))</f>
        <v/>
      </c>
      <c r="Y232" s="23" t="str" cm="1">
        <f t="array" ref="Y232">IF($AF232=0,"",INDEX(MASTER!$AE$24:$BB$252,$AF232,S$260))</f>
        <v/>
      </c>
      <c r="Z232" s="23" t="str" cm="1">
        <f t="array" ref="Z232">IF($AF232=0,"",INDEX(MASTER!$AE$24:$BB$252,$AF232,T$260))</f>
        <v/>
      </c>
      <c r="AA232" s="23" t="str" cm="1">
        <f t="array" ref="AA232">IF($AF232=0,"",INDEX(MASTER!$AE$24:$BB$252,$AF232,U$260))</f>
        <v/>
      </c>
    </row>
    <row r="233" spans="3:27" ht="12.75" customHeight="1" x14ac:dyDescent="0.2">
      <c r="C233" s="20" t="str" cm="1">
        <f t="array" ref="C233">IF($AF$233=0,"",INDEX(MASTER!$D$24:$AD$252,$AF$233,C$260))</f>
        <v/>
      </c>
      <c r="D233" s="20" t="str" cm="1">
        <f t="array" ref="D233">IF($AF$233=0,"",INDEX(MASTER!$D$24:$AD$252,$AF$233,D$260))</f>
        <v/>
      </c>
      <c r="E233" s="20" t="str" cm="1">
        <f t="array" ref="E233">IF($AF$233=0,"",INDEX(MASTER!$D$24:$AD$252,$AF$233,E$260))</f>
        <v/>
      </c>
      <c r="F233" s="126" t="str" cm="1">
        <f t="array" ref="F233">IF($AF$233=0,"",INDEX(MASTER!$D$24:$AD$252,$AF$233,F$260))</f>
        <v/>
      </c>
      <c r="G233" s="20" t="str" cm="1">
        <f t="array" ref="G233">IF($AF$233=0,"",INDEX(MASTER!$D$24:$AD$252,$AF$233,G$260))</f>
        <v/>
      </c>
      <c r="H233" s="126" t="str" cm="1">
        <f t="array" ref="H233">IF($AF$233=0,"",INDEX(MASTER!$D$24:$AD$252,$AF$233,H$260))</f>
        <v/>
      </c>
      <c r="I233" s="20" t="str" cm="1">
        <f t="array" ref="I233">IF($AF$233=0,"",INDEX(MASTER!$D$24:$AD$252,$AF$233,I$260))</f>
        <v/>
      </c>
      <c r="J233" s="23" t="str" cm="1">
        <f t="array" ref="J233">IF($AF233=0,"",INDEX(MASTER!$AE$24:$BB$252,$AF233,C$260))</f>
        <v/>
      </c>
      <c r="K233" s="23" t="str" cm="1">
        <f t="array" ref="K233">IF($AF233=0,"",INDEX(MASTER!$AE$24:$BB$252,$AF233,D$260))</f>
        <v/>
      </c>
      <c r="L233" s="23" t="str" cm="1">
        <f t="array" ref="L233">IF($AF233=0,"",INDEX(MASTER!$AE$24:$BB$252,$AF233,E$260))</f>
        <v/>
      </c>
      <c r="M233" s="23" t="str" cm="1">
        <f t="array" ref="M233">IF($AF233=0,"",INDEX(MASTER!$AE$24:$BB$252,$AF233,F$260))</f>
        <v/>
      </c>
      <c r="N233" s="23" t="str" cm="1">
        <f t="array" ref="N233">IF($AF233=0,"",INDEX(MASTER!$AE$24:$BB$252,$AF233,G$260))</f>
        <v/>
      </c>
      <c r="O233" s="23" t="str" cm="1">
        <f t="array" ref="O233">IF($AF233=0,"",INDEX(MASTER!$AE$24:$BB$252,$AF233,H$260))</f>
        <v/>
      </c>
      <c r="P233" s="23" t="str" cm="1">
        <f t="array" ref="P233">IF($AF233=0,"",INDEX(MASTER!$AE$24:$BB$252,$AF233,I$260))</f>
        <v/>
      </c>
      <c r="Q233" s="23" t="str" cm="1">
        <f t="array" ref="Q233">IF($AF233=0,"",INDEX(MASTER!$AE$24:$BB$252,$AF233,J$260))</f>
        <v/>
      </c>
      <c r="R233" s="23" t="str" cm="1">
        <f t="array" ref="R233">IF($AF233=0,"",INDEX(MASTER!$AE$24:$BB$252,$AF233,K$260))</f>
        <v/>
      </c>
      <c r="S233" s="23" t="str" cm="1">
        <f t="array" ref="S233">IF($AF233=0,"",INDEX(MASTER!$AE$24:$BB$252,$AF233,L$260))</f>
        <v/>
      </c>
      <c r="T233" s="23" t="str" cm="1">
        <f t="array" ref="T233">IF($AF233=0,"",INDEX(MASTER!$AE$24:$BB$252,$AF233,M$260))</f>
        <v/>
      </c>
      <c r="U233" s="23" t="str" cm="1">
        <f t="array" ref="U233">IF($AF233=0,"",INDEX(MASTER!$AE$24:$BB$252,$AF233,N$260))</f>
        <v/>
      </c>
      <c r="V233" s="23" t="str" cm="1">
        <f t="array" ref="V233">IF($AF233=0,"",INDEX(MASTER!$AE$24:$BB$252,$AF233,O$260))</f>
        <v/>
      </c>
      <c r="W233" s="23" t="str" cm="1">
        <f t="array" ref="W233">IF($AF233=0,"",INDEX(MASTER!$AE$24:$BB$252,$AF233,P$260))</f>
        <v/>
      </c>
      <c r="X233" s="23" t="str" cm="1">
        <f t="array" ref="X233">IF($AF233=0,"",INDEX(MASTER!$AE$24:$BB$252,$AF233,Q$260))</f>
        <v/>
      </c>
      <c r="Y233" s="23" t="str" cm="1">
        <f t="array" ref="Y233">IF($AF233=0,"",INDEX(MASTER!$AE$24:$BB$252,$AF233,S$260))</f>
        <v/>
      </c>
      <c r="Z233" s="23" t="str" cm="1">
        <f t="array" ref="Z233">IF($AF233=0,"",INDEX(MASTER!$AE$24:$BB$252,$AF233,T$260))</f>
        <v/>
      </c>
      <c r="AA233" s="23" t="str" cm="1">
        <f t="array" ref="AA233">IF($AF233=0,"",INDEX(MASTER!$AE$24:$BB$252,$AF233,U$260))</f>
        <v/>
      </c>
    </row>
    <row r="234" spans="3:27" ht="12.75" customHeight="1" x14ac:dyDescent="0.2">
      <c r="C234" s="20"/>
      <c r="D234" s="20" t="str" cm="1">
        <f t="array" ref="D234">IF($AF$234=0,"",INDEX(MASTER!$D$24:$AD$252,$AF$234,D$260))</f>
        <v/>
      </c>
      <c r="E234" s="20" t="str" cm="1">
        <f t="array" ref="E234">IF($AF$234=0,"",INDEX(MASTER!$D$24:$AD$252,$AF$234,E$260))</f>
        <v/>
      </c>
      <c r="F234" s="126" t="str" cm="1">
        <f t="array" ref="F234">IF($AF$234=0,"",INDEX(MASTER!$D$24:$AD$252,$AF$234,F$260))</f>
        <v/>
      </c>
      <c r="G234" s="20" t="str" cm="1">
        <f t="array" ref="G234">IF($AF$234=0,"",INDEX(MASTER!$D$24:$AD$252,$AF$234,G$260))</f>
        <v/>
      </c>
      <c r="H234" s="126" t="str" cm="1">
        <f t="array" ref="H234">IF($AF$234=0,"",INDEX(MASTER!$D$24:$AD$252,$AF$234,H$260))</f>
        <v/>
      </c>
      <c r="I234" s="20" t="str" cm="1">
        <f t="array" ref="I234">IF($AF$234=0,"",INDEX(MASTER!$D$24:$AD$252,$AF$234,I$260))</f>
        <v/>
      </c>
      <c r="J234" s="23"/>
      <c r="K234" s="23" t="str" cm="1">
        <f t="array" ref="K234">IF($AF234=0,"",INDEX(MASTER!$AE$24:$BB$252,$AF234,D$260))</f>
        <v/>
      </c>
      <c r="L234" s="23" t="str" cm="1">
        <f t="array" ref="L234">IF($AF234=0,"",INDEX(MASTER!$AE$24:$BB$252,$AF234,E$260))</f>
        <v/>
      </c>
      <c r="M234" s="23" t="str" cm="1">
        <f t="array" ref="M234">IF($AF234=0,"",INDEX(MASTER!$AE$24:$BB$252,$AF234,F$260))</f>
        <v/>
      </c>
      <c r="N234" s="23" t="str" cm="1">
        <f t="array" ref="N234">IF($AF234=0,"",INDEX(MASTER!$AE$24:$BB$252,$AF234,G$260))</f>
        <v/>
      </c>
      <c r="O234" s="23" t="str" cm="1">
        <f t="array" ref="O234">IF($AF234=0,"",INDEX(MASTER!$AE$24:$BB$252,$AF234,H$260))</f>
        <v/>
      </c>
      <c r="P234" s="23" t="str" cm="1">
        <f t="array" ref="P234">IF($AF234=0,"",INDEX(MASTER!$AE$24:$BB$252,$AF234,I$260))</f>
        <v/>
      </c>
      <c r="Q234" s="23" t="str" cm="1">
        <f t="array" ref="Q234">IF($AF234=0,"",INDEX(MASTER!$AE$24:$BB$252,$AF234,J$260))</f>
        <v/>
      </c>
      <c r="R234" s="23" t="str" cm="1">
        <f t="array" ref="R234">IF($AF234=0,"",INDEX(MASTER!$AE$24:$BB$252,$AF234,K$260))</f>
        <v/>
      </c>
      <c r="S234" s="23" t="str" cm="1">
        <f t="array" ref="S234">IF($AF234=0,"",INDEX(MASTER!$AE$24:$BB$252,$AF234,L$260))</f>
        <v/>
      </c>
      <c r="T234" s="23" t="str" cm="1">
        <f t="array" ref="T234">IF($AF234=0,"",INDEX(MASTER!$AE$24:$BB$252,$AF234,M$260))</f>
        <v/>
      </c>
      <c r="U234" s="23" t="str" cm="1">
        <f t="array" ref="U234">IF($AF234=0,"",INDEX(MASTER!$AE$24:$BB$252,$AF234,N$260))</f>
        <v/>
      </c>
      <c r="V234" s="23" t="str" cm="1">
        <f t="array" ref="V234">IF($AF234=0,"",INDEX(MASTER!$AE$24:$BB$252,$AF234,O$260))</f>
        <v/>
      </c>
      <c r="W234" s="23" t="str" cm="1">
        <f t="array" ref="W234">IF($AF234=0,"",INDEX(MASTER!$AE$24:$BB$252,$AF234,P$260))</f>
        <v/>
      </c>
      <c r="X234" s="23" t="str" cm="1">
        <f t="array" ref="X234">IF($AF234=0,"",INDEX(MASTER!$AE$24:$BB$252,$AF234,Q$260))</f>
        <v/>
      </c>
      <c r="Y234" s="23" t="str" cm="1">
        <f t="array" ref="Y234">IF($AF234=0,"",INDEX(MASTER!$AE$24:$BB$252,$AF234,S$260))</f>
        <v/>
      </c>
      <c r="Z234" s="23" t="str" cm="1">
        <f t="array" ref="Z234">IF($AF234=0,"",INDEX(MASTER!$AE$24:$BB$252,$AF234,T$260))</f>
        <v/>
      </c>
      <c r="AA234" s="23" t="str" cm="1">
        <f t="array" ref="AA234">IF($AF234=0,"",INDEX(MASTER!$AE$24:$BB$252,$AF234,U$260))</f>
        <v/>
      </c>
    </row>
    <row r="235" spans="3:27" ht="12.75" customHeight="1" x14ac:dyDescent="0.2">
      <c r="C235" s="20" t="str" cm="1">
        <f t="array" ref="C235">IF($AF$235=0,"",INDEX(MASTER!$D$24:$AD$252,$AF$235,C$260))</f>
        <v/>
      </c>
      <c r="D235" s="20" t="str" cm="1">
        <f t="array" ref="D235">IF($AF$235=0,"",INDEX(MASTER!$D$24:$AD$252,$AF$235,D$260))</f>
        <v/>
      </c>
      <c r="E235" s="20" t="str" cm="1">
        <f t="array" ref="E235">IF($AF$235=0,"",INDEX(MASTER!$D$24:$AD$252,$AF$235,E$260))</f>
        <v/>
      </c>
      <c r="F235" s="126" t="str" cm="1">
        <f t="array" ref="F235">IF($AF$235=0,"",INDEX(MASTER!$D$24:$AD$252,$AF$235,F$260))</f>
        <v/>
      </c>
      <c r="G235" s="20" t="str" cm="1">
        <f t="array" ref="G235">IF($AF$235=0,"",INDEX(MASTER!$D$24:$AD$252,$AF$235,G$260))</f>
        <v/>
      </c>
      <c r="H235" s="126" t="str" cm="1">
        <f t="array" ref="H235">IF($AF$235=0,"",INDEX(MASTER!$D$24:$AD$252,$AF$235,H$260))</f>
        <v/>
      </c>
      <c r="I235" s="20" t="str" cm="1">
        <f t="array" ref="I235">IF($AF$235=0,"",INDEX(MASTER!$D$24:$AD$252,$AF$235,I$260))</f>
        <v/>
      </c>
      <c r="J235" s="23" t="str" cm="1">
        <f t="array" ref="J235">IF($AF235=0,"",INDEX(MASTER!$AE$24:$BB$252,$AF235,C$260))</f>
        <v/>
      </c>
      <c r="K235" s="23" t="str" cm="1">
        <f t="array" ref="K235">IF($AF235=0,"",INDEX(MASTER!$AE$24:$BB$252,$AF235,D$260))</f>
        <v/>
      </c>
      <c r="L235" s="23" t="str" cm="1">
        <f t="array" ref="L235">IF($AF235=0,"",INDEX(MASTER!$AE$24:$BB$252,$AF235,E$260))</f>
        <v/>
      </c>
      <c r="M235" s="23" t="str" cm="1">
        <f t="array" ref="M235">IF($AF235=0,"",INDEX(MASTER!$AE$24:$BB$252,$AF235,F$260))</f>
        <v/>
      </c>
      <c r="N235" s="23" t="str" cm="1">
        <f t="array" ref="N235">IF($AF235=0,"",INDEX(MASTER!$AE$24:$BB$252,$AF235,G$260))</f>
        <v/>
      </c>
      <c r="O235" s="23" t="str" cm="1">
        <f t="array" ref="O235">IF($AF235=0,"",INDEX(MASTER!$AE$24:$BB$252,$AF235,H$260))</f>
        <v/>
      </c>
      <c r="P235" s="23" t="str" cm="1">
        <f t="array" ref="P235">IF($AF235=0,"",INDEX(MASTER!$AE$24:$BB$252,$AF235,I$260))</f>
        <v/>
      </c>
      <c r="Q235" s="23" t="str" cm="1">
        <f t="array" ref="Q235">IF($AF235=0,"",INDEX(MASTER!$AE$24:$BB$252,$AF235,J$260))</f>
        <v/>
      </c>
      <c r="R235" s="23" t="str" cm="1">
        <f t="array" ref="R235">IF($AF235=0,"",INDEX(MASTER!$AE$24:$BB$252,$AF235,K$260))</f>
        <v/>
      </c>
      <c r="S235" s="23" t="str" cm="1">
        <f t="array" ref="S235">IF($AF235=0,"",INDEX(MASTER!$AE$24:$BB$252,$AF235,L$260))</f>
        <v/>
      </c>
      <c r="T235" s="23" t="str" cm="1">
        <f t="array" ref="T235">IF($AF235=0,"",INDEX(MASTER!$AE$24:$BB$252,$AF235,M$260))</f>
        <v/>
      </c>
      <c r="U235" s="23" t="str" cm="1">
        <f t="array" ref="U235">IF($AF235=0,"",INDEX(MASTER!$AE$24:$BB$252,$AF235,N$260))</f>
        <v/>
      </c>
      <c r="V235" s="23" t="str" cm="1">
        <f t="array" ref="V235">IF($AF235=0,"",INDEX(MASTER!$AE$24:$BB$252,$AF235,O$260))</f>
        <v/>
      </c>
      <c r="W235" s="23" t="str" cm="1">
        <f t="array" ref="W235">IF($AF235=0,"",INDEX(MASTER!$AE$24:$BB$252,$AF235,P$260))</f>
        <v/>
      </c>
      <c r="X235" s="23" t="str" cm="1">
        <f t="array" ref="X235">IF($AF235=0,"",INDEX(MASTER!$AE$24:$BB$252,$AF235,Q$260))</f>
        <v/>
      </c>
      <c r="Y235" s="23" t="str" cm="1">
        <f t="array" ref="Y235">IF($AF235=0,"",INDEX(MASTER!$AE$24:$BB$252,$AF235,S$260))</f>
        <v/>
      </c>
      <c r="Z235" s="23" t="str" cm="1">
        <f t="array" ref="Z235">IF($AF235=0,"",INDEX(MASTER!$AE$24:$BB$252,$AF235,T$260))</f>
        <v/>
      </c>
      <c r="AA235" s="23" t="str" cm="1">
        <f t="array" ref="AA235">IF($AF235=0,"",INDEX(MASTER!$AE$24:$BB$252,$AF235,U$260))</f>
        <v/>
      </c>
    </row>
    <row r="236" spans="3:27" ht="12.75" customHeight="1" x14ac:dyDescent="0.2">
      <c r="C236" s="20" t="str" cm="1">
        <f t="array" ref="C236">IF($AF$236=0,"",INDEX(MASTER!$D$24:$AD$252,$AF$236,C$260))</f>
        <v/>
      </c>
      <c r="D236" s="20" t="str" cm="1">
        <f t="array" ref="D236">IF($AF$236=0,"",INDEX(MASTER!$D$24:$AD$252,$AF$236,D$260))</f>
        <v/>
      </c>
      <c r="E236" s="20" t="str" cm="1">
        <f t="array" ref="E236">IF($AF$236=0,"",INDEX(MASTER!$D$24:$AD$252,$AF$236,E$260))</f>
        <v/>
      </c>
      <c r="F236" s="126" t="str" cm="1">
        <f t="array" ref="F236">IF($AF$236=0,"",INDEX(MASTER!$D$24:$AD$252,$AF$236,F$260))</f>
        <v/>
      </c>
      <c r="G236" s="20" t="str" cm="1">
        <f t="array" ref="G236">IF($AF$236=0,"",INDEX(MASTER!$D$24:$AD$252,$AF$236,G$260))</f>
        <v/>
      </c>
      <c r="H236" s="126" t="str" cm="1">
        <f t="array" ref="H236">IF($AF$236=0,"",INDEX(MASTER!$D$24:$AD$252,$AF$236,H$260))</f>
        <v/>
      </c>
      <c r="I236" s="20" t="str" cm="1">
        <f t="array" ref="I236">IF($AF$236=0,"",INDEX(MASTER!$D$24:$AD$252,$AF$236,I$260))</f>
        <v/>
      </c>
      <c r="J236" s="23" t="str" cm="1">
        <f t="array" ref="J236">IF($AF236=0,"",INDEX(MASTER!$AE$24:$BB$252,$AF236,C$260))</f>
        <v/>
      </c>
      <c r="K236" s="23" t="str" cm="1">
        <f t="array" ref="K236">IF($AF236=0,"",INDEX(MASTER!$AE$24:$BB$252,$AF236,D$260))</f>
        <v/>
      </c>
      <c r="L236" s="23" t="str" cm="1">
        <f t="array" ref="L236">IF($AF236=0,"",INDEX(MASTER!$AE$24:$BB$252,$AF236,E$260))</f>
        <v/>
      </c>
      <c r="M236" s="23" t="str" cm="1">
        <f t="array" ref="M236">IF($AF236=0,"",INDEX(MASTER!$AE$24:$BB$252,$AF236,F$260))</f>
        <v/>
      </c>
      <c r="N236" s="23" t="str" cm="1">
        <f t="array" ref="N236">IF($AF236=0,"",INDEX(MASTER!$AE$24:$BB$252,$AF236,G$260))</f>
        <v/>
      </c>
      <c r="O236" s="23" t="str" cm="1">
        <f t="array" ref="O236">IF($AF236=0,"",INDEX(MASTER!$AE$24:$BB$252,$AF236,H$260))</f>
        <v/>
      </c>
      <c r="P236" s="23" t="str" cm="1">
        <f t="array" ref="P236">IF($AF236=0,"",INDEX(MASTER!$AE$24:$BB$252,$AF236,I$260))</f>
        <v/>
      </c>
      <c r="Q236" s="23" t="str" cm="1">
        <f t="array" ref="Q236">IF($AF236=0,"",INDEX(MASTER!$AE$24:$BB$252,$AF236,J$260))</f>
        <v/>
      </c>
      <c r="R236" s="23" t="str" cm="1">
        <f t="array" ref="R236">IF($AF236=0,"",INDEX(MASTER!$AE$24:$BB$252,$AF236,K$260))</f>
        <v/>
      </c>
      <c r="S236" s="23" t="str" cm="1">
        <f t="array" ref="S236">IF($AF236=0,"",INDEX(MASTER!$AE$24:$BB$252,$AF236,L$260))</f>
        <v/>
      </c>
      <c r="T236" s="23" t="str" cm="1">
        <f t="array" ref="T236">IF($AF236=0,"",INDEX(MASTER!$AE$24:$BB$252,$AF236,M$260))</f>
        <v/>
      </c>
      <c r="U236" s="23" t="str" cm="1">
        <f t="array" ref="U236">IF($AF236=0,"",INDEX(MASTER!$AE$24:$BB$252,$AF236,N$260))</f>
        <v/>
      </c>
      <c r="V236" s="23" t="str" cm="1">
        <f t="array" ref="V236">IF($AF236=0,"",INDEX(MASTER!$AE$24:$BB$252,$AF236,O$260))</f>
        <v/>
      </c>
      <c r="W236" s="23" t="str" cm="1">
        <f t="array" ref="W236">IF($AF236=0,"",INDEX(MASTER!$AE$24:$BB$252,$AF236,P$260))</f>
        <v/>
      </c>
      <c r="X236" s="23" t="str" cm="1">
        <f t="array" ref="X236">IF($AF236=0,"",INDEX(MASTER!$AE$24:$BB$252,$AF236,Q$260))</f>
        <v/>
      </c>
      <c r="Y236" s="23" t="str" cm="1">
        <f t="array" ref="Y236">IF($AF236=0,"",INDEX(MASTER!$AE$24:$BB$252,$AF236,S$260))</f>
        <v/>
      </c>
      <c r="Z236" s="23" t="str" cm="1">
        <f t="array" ref="Z236">IF($AF236=0,"",INDEX(MASTER!$AE$24:$BB$252,$AF236,T$260))</f>
        <v/>
      </c>
      <c r="AA236" s="23" t="str" cm="1">
        <f t="array" ref="AA236">IF($AF236=0,"",INDEX(MASTER!$AE$24:$BB$252,$AF236,U$260))</f>
        <v/>
      </c>
    </row>
    <row r="237" spans="3:27" ht="12.75" customHeight="1" x14ac:dyDescent="0.2">
      <c r="C237" s="20" t="str" cm="1">
        <f t="array" ref="C237">IF($AF$237=0,"",INDEX(MASTER!$D$24:$AD$252,$AF$237,C$260))</f>
        <v/>
      </c>
      <c r="D237" s="20" t="str" cm="1">
        <f t="array" ref="D237">IF($AF$237=0,"",INDEX(MASTER!$D$24:$AD$252,$AF$237,D$260))</f>
        <v/>
      </c>
      <c r="E237" s="20" t="str" cm="1">
        <f t="array" ref="E237">IF($AF$237=0,"",INDEX(MASTER!$D$24:$AD$252,$AF$237,E$260))</f>
        <v/>
      </c>
      <c r="F237" s="126" t="str" cm="1">
        <f t="array" ref="F237">IF($AF$237=0,"",INDEX(MASTER!$D$24:$AD$252,$AF$237,F$260))</f>
        <v/>
      </c>
      <c r="G237" s="20" t="str" cm="1">
        <f t="array" ref="G237">IF($AF$237=0,"",INDEX(MASTER!$D$24:$AD$252,$AF$237,G$260))</f>
        <v/>
      </c>
      <c r="H237" s="126" t="str" cm="1">
        <f t="array" ref="H237">IF($AF$237=0,"",INDEX(MASTER!$D$24:$AD$252,$AF$237,H$260))</f>
        <v/>
      </c>
      <c r="I237" s="20" t="str" cm="1">
        <f t="array" ref="I237">IF($AF$237=0,"",INDEX(MASTER!$D$24:$AD$252,$AF$237,I$260))</f>
        <v/>
      </c>
      <c r="J237" s="23" t="str" cm="1">
        <f t="array" ref="J237">IF($AF237=0,"",INDEX(MASTER!$AE$24:$BB$252,$AF237,C$260))</f>
        <v/>
      </c>
      <c r="K237" s="23" t="str" cm="1">
        <f t="array" ref="K237">IF($AF237=0,"",INDEX(MASTER!$AE$24:$BB$252,$AF237,D$260))</f>
        <v/>
      </c>
      <c r="L237" s="23" t="str" cm="1">
        <f t="array" ref="L237">IF($AF237=0,"",INDEX(MASTER!$AE$24:$BB$252,$AF237,E$260))</f>
        <v/>
      </c>
      <c r="M237" s="23" t="str" cm="1">
        <f t="array" ref="M237">IF($AF237=0,"",INDEX(MASTER!$AE$24:$BB$252,$AF237,F$260))</f>
        <v/>
      </c>
      <c r="N237" s="23" t="str" cm="1">
        <f t="array" ref="N237">IF($AF237=0,"",INDEX(MASTER!$AE$24:$BB$252,$AF237,G$260))</f>
        <v/>
      </c>
      <c r="O237" s="23" t="str" cm="1">
        <f t="array" ref="O237">IF($AF237=0,"",INDEX(MASTER!$AE$24:$BB$252,$AF237,H$260))</f>
        <v/>
      </c>
      <c r="P237" s="23" t="str" cm="1">
        <f t="array" ref="P237">IF($AF237=0,"",INDEX(MASTER!$AE$24:$BB$252,$AF237,I$260))</f>
        <v/>
      </c>
      <c r="Q237" s="23" t="str" cm="1">
        <f t="array" ref="Q237">IF($AF237=0,"",INDEX(MASTER!$AE$24:$BB$252,$AF237,J$260))</f>
        <v/>
      </c>
      <c r="R237" s="23" t="str" cm="1">
        <f t="array" ref="R237">IF($AF237=0,"",INDEX(MASTER!$AE$24:$BB$252,$AF237,K$260))</f>
        <v/>
      </c>
      <c r="S237" s="23" t="str" cm="1">
        <f t="array" ref="S237">IF($AF237=0,"",INDEX(MASTER!$AE$24:$BB$252,$AF237,L$260))</f>
        <v/>
      </c>
      <c r="T237" s="23" t="str" cm="1">
        <f t="array" ref="T237">IF($AF237=0,"",INDEX(MASTER!$AE$24:$BB$252,$AF237,M$260))</f>
        <v/>
      </c>
      <c r="U237" s="23" t="str" cm="1">
        <f t="array" ref="U237">IF($AF237=0,"",INDEX(MASTER!$AE$24:$BB$252,$AF237,N$260))</f>
        <v/>
      </c>
      <c r="V237" s="23" t="str" cm="1">
        <f t="array" ref="V237">IF($AF237=0,"",INDEX(MASTER!$AE$24:$BB$252,$AF237,O$260))</f>
        <v/>
      </c>
      <c r="W237" s="23" t="str" cm="1">
        <f t="array" ref="W237">IF($AF237=0,"",INDEX(MASTER!$AE$24:$BB$252,$AF237,P$260))</f>
        <v/>
      </c>
      <c r="X237" s="23" t="str" cm="1">
        <f t="array" ref="X237">IF($AF237=0,"",INDEX(MASTER!$AE$24:$BB$252,$AF237,Q$260))</f>
        <v/>
      </c>
      <c r="Y237" s="23" t="str" cm="1">
        <f t="array" ref="Y237">IF($AF237=0,"",INDEX(MASTER!$AE$24:$BB$252,$AF237,S$260))</f>
        <v/>
      </c>
      <c r="Z237" s="23" t="str" cm="1">
        <f t="array" ref="Z237">IF($AF237=0,"",INDEX(MASTER!$AE$24:$BB$252,$AF237,T$260))</f>
        <v/>
      </c>
      <c r="AA237" s="23" t="str" cm="1">
        <f t="array" ref="AA237">IF($AF237=0,"",INDEX(MASTER!$AE$24:$BB$252,$AF237,U$260))</f>
        <v/>
      </c>
    </row>
    <row r="238" spans="3:27" ht="12.75" customHeight="1" x14ac:dyDescent="0.2">
      <c r="C238" s="20" t="str" cm="1">
        <f t="array" ref="C238">IF($AF$238=0,"",INDEX(MASTER!$D$24:$AD$252,$AF$238,C$260))</f>
        <v/>
      </c>
      <c r="D238" s="20" t="str" cm="1">
        <f t="array" ref="D238">IF($AF$238=0,"",INDEX(MASTER!$D$24:$AD$252,$AF$238,D$260))</f>
        <v/>
      </c>
      <c r="E238" s="20" t="str" cm="1">
        <f t="array" ref="E238">IF($AF$238=0,"",INDEX(MASTER!$D$24:$AD$252,$AF$238,E$260))</f>
        <v/>
      </c>
      <c r="F238" s="126" t="str" cm="1">
        <f t="array" ref="F238">IF($AF$238=0,"",INDEX(MASTER!$D$24:$AD$252,$AF$238,F$260))</f>
        <v/>
      </c>
      <c r="G238" s="20" t="str" cm="1">
        <f t="array" ref="G238">IF($AF$238=0,"",INDEX(MASTER!$D$24:$AD$252,$AF$238,G$260))</f>
        <v/>
      </c>
      <c r="H238" s="126" t="str" cm="1">
        <f t="array" ref="H238">IF($AF$238=0,"",INDEX(MASTER!$D$24:$AD$252,$AF$238,H$260))</f>
        <v/>
      </c>
      <c r="I238" s="20" t="str" cm="1">
        <f t="array" ref="I238">IF($AF$238=0,"",INDEX(MASTER!$D$24:$AD$252,$AF$238,I$260))</f>
        <v/>
      </c>
      <c r="J238" s="23" t="str" cm="1">
        <f t="array" ref="J238">IF($AF238=0,"",INDEX(MASTER!$AE$24:$BB$252,$AF238,C$260))</f>
        <v/>
      </c>
      <c r="K238" s="23" t="str" cm="1">
        <f t="array" ref="K238">IF($AF238=0,"",INDEX(MASTER!$AE$24:$BB$252,$AF238,D$260))</f>
        <v/>
      </c>
      <c r="L238" s="23" t="str" cm="1">
        <f t="array" ref="L238">IF($AF238=0,"",INDEX(MASTER!$AE$24:$BB$252,$AF238,E$260))</f>
        <v/>
      </c>
      <c r="M238" s="23" t="str" cm="1">
        <f t="array" ref="M238">IF($AF238=0,"",INDEX(MASTER!$AE$24:$BB$252,$AF238,F$260))</f>
        <v/>
      </c>
      <c r="N238" s="23" t="str" cm="1">
        <f t="array" ref="N238">IF($AF238=0,"",INDEX(MASTER!$AE$24:$BB$252,$AF238,G$260))</f>
        <v/>
      </c>
      <c r="O238" s="23" t="str" cm="1">
        <f t="array" ref="O238">IF($AF238=0,"",INDEX(MASTER!$AE$24:$BB$252,$AF238,H$260))</f>
        <v/>
      </c>
      <c r="P238" s="23" t="str" cm="1">
        <f t="array" ref="P238">IF($AF238=0,"",INDEX(MASTER!$AE$24:$BB$252,$AF238,I$260))</f>
        <v/>
      </c>
      <c r="Q238" s="23" t="str" cm="1">
        <f t="array" ref="Q238">IF($AF238=0,"",INDEX(MASTER!$AE$24:$BB$252,$AF238,J$260))</f>
        <v/>
      </c>
      <c r="R238" s="23" t="str" cm="1">
        <f t="array" ref="R238">IF($AF238=0,"",INDEX(MASTER!$AE$24:$BB$252,$AF238,K$260))</f>
        <v/>
      </c>
      <c r="S238" s="23" t="str" cm="1">
        <f t="array" ref="S238">IF($AF238=0,"",INDEX(MASTER!$AE$24:$BB$252,$AF238,L$260))</f>
        <v/>
      </c>
      <c r="T238" s="23" t="str" cm="1">
        <f t="array" ref="T238">IF($AF238=0,"",INDEX(MASTER!$AE$24:$BB$252,$AF238,M$260))</f>
        <v/>
      </c>
      <c r="U238" s="23" t="str" cm="1">
        <f t="array" ref="U238">IF($AF238=0,"",INDEX(MASTER!$AE$24:$BB$252,$AF238,N$260))</f>
        <v/>
      </c>
      <c r="V238" s="23" t="str" cm="1">
        <f t="array" ref="V238">IF($AF238=0,"",INDEX(MASTER!$AE$24:$BB$252,$AF238,O$260))</f>
        <v/>
      </c>
      <c r="W238" s="23" t="str" cm="1">
        <f t="array" ref="W238">IF($AF238=0,"",INDEX(MASTER!$AE$24:$BB$252,$AF238,P$260))</f>
        <v/>
      </c>
      <c r="X238" s="23" t="str" cm="1">
        <f t="array" ref="X238">IF($AF238=0,"",INDEX(MASTER!$AE$24:$BB$252,$AF238,Q$260))</f>
        <v/>
      </c>
      <c r="Y238" s="23" t="str" cm="1">
        <f t="array" ref="Y238">IF($AF238=0,"",INDEX(MASTER!$AE$24:$BB$252,$AF238,S$260))</f>
        <v/>
      </c>
      <c r="Z238" s="23" t="str" cm="1">
        <f t="array" ref="Z238">IF($AF238=0,"",INDEX(MASTER!$AE$24:$BB$252,$AF238,T$260))</f>
        <v/>
      </c>
      <c r="AA238" s="23" t="str" cm="1">
        <f t="array" ref="AA238">IF($AF238=0,"",INDEX(MASTER!$AE$24:$BB$252,$AF238,U$260))</f>
        <v/>
      </c>
    </row>
    <row r="239" spans="3:27" ht="12.75" customHeight="1" x14ac:dyDescent="0.2">
      <c r="C239" s="20" t="str" cm="1">
        <f t="array" ref="C239">IF($AF$239=0,"",INDEX(MASTER!$D$24:$AD$252,$AF$239,C$260))</f>
        <v/>
      </c>
      <c r="D239" s="20" t="str" cm="1">
        <f t="array" ref="D239">IF($AF$239=0,"",INDEX(MASTER!$D$24:$AD$252,$AF$239,D$260))</f>
        <v/>
      </c>
      <c r="E239" s="20" t="str" cm="1">
        <f t="array" ref="E239">IF($AF$239=0,"",INDEX(MASTER!$D$24:$AD$252,$AF$239,E$260))</f>
        <v/>
      </c>
      <c r="F239" s="126" t="str" cm="1">
        <f t="array" ref="F239">IF($AF$239=0,"",INDEX(MASTER!$D$24:$AD$252,$AF$239,F$260))</f>
        <v/>
      </c>
      <c r="G239" s="20" t="str" cm="1">
        <f t="array" ref="G239">IF($AF$239=0,"",INDEX(MASTER!$D$24:$AD$252,$AF$239,G$260))</f>
        <v/>
      </c>
      <c r="H239" s="126" t="str" cm="1">
        <f t="array" ref="H239">IF($AF$239=0,"",INDEX(MASTER!$D$24:$AD$252,$AF$239,H$260))</f>
        <v/>
      </c>
      <c r="I239" s="20" t="str" cm="1">
        <f t="array" ref="I239">IF($AF$239=0,"",INDEX(MASTER!$D$24:$AD$252,$AF$239,I$260))</f>
        <v/>
      </c>
      <c r="J239" s="23" t="str" cm="1">
        <f t="array" ref="J239">IF($AF239=0,"",INDEX(MASTER!$AE$24:$BB$252,$AF239,C$260))</f>
        <v/>
      </c>
      <c r="K239" s="23" t="str" cm="1">
        <f t="array" ref="K239">IF($AF239=0,"",INDEX(MASTER!$AE$24:$BB$252,$AF239,D$260))</f>
        <v/>
      </c>
      <c r="L239" s="23" t="str" cm="1">
        <f t="array" ref="L239">IF($AF239=0,"",INDEX(MASTER!$AE$24:$BB$252,$AF239,E$260))</f>
        <v/>
      </c>
      <c r="M239" s="23" t="str" cm="1">
        <f t="array" ref="M239">IF($AF239=0,"",INDEX(MASTER!$AE$24:$BB$252,$AF239,F$260))</f>
        <v/>
      </c>
      <c r="N239" s="23" t="str" cm="1">
        <f t="array" ref="N239">IF($AF239=0,"",INDEX(MASTER!$AE$24:$BB$252,$AF239,G$260))</f>
        <v/>
      </c>
      <c r="O239" s="23" t="str" cm="1">
        <f t="array" ref="O239">IF($AF239=0,"",INDEX(MASTER!$AE$24:$BB$252,$AF239,H$260))</f>
        <v/>
      </c>
      <c r="P239" s="23" t="str" cm="1">
        <f t="array" ref="P239">IF($AF239=0,"",INDEX(MASTER!$AE$24:$BB$252,$AF239,I$260))</f>
        <v/>
      </c>
      <c r="Q239" s="23" t="str" cm="1">
        <f t="array" ref="Q239">IF($AF239=0,"",INDEX(MASTER!$AE$24:$BB$252,$AF239,J$260))</f>
        <v/>
      </c>
      <c r="R239" s="23" t="str" cm="1">
        <f t="array" ref="R239">IF($AF239=0,"",INDEX(MASTER!$AE$24:$BB$252,$AF239,K$260))</f>
        <v/>
      </c>
      <c r="S239" s="23" t="str" cm="1">
        <f t="array" ref="S239">IF($AF239=0,"",INDEX(MASTER!$AE$24:$BB$252,$AF239,L$260))</f>
        <v/>
      </c>
      <c r="T239" s="23" t="str" cm="1">
        <f t="array" ref="T239">IF($AF239=0,"",INDEX(MASTER!$AE$24:$BB$252,$AF239,M$260))</f>
        <v/>
      </c>
      <c r="U239" s="23" t="str" cm="1">
        <f t="array" ref="U239">IF($AF239=0,"",INDEX(MASTER!$AE$24:$BB$252,$AF239,N$260))</f>
        <v/>
      </c>
      <c r="V239" s="23" t="str" cm="1">
        <f t="array" ref="V239">IF($AF239=0,"",INDEX(MASTER!$AE$24:$BB$252,$AF239,O$260))</f>
        <v/>
      </c>
      <c r="W239" s="23" t="str" cm="1">
        <f t="array" ref="W239">IF($AF239=0,"",INDEX(MASTER!$AE$24:$BB$252,$AF239,P$260))</f>
        <v/>
      </c>
      <c r="X239" s="23" t="str" cm="1">
        <f t="array" ref="X239">IF($AF239=0,"",INDEX(MASTER!$AE$24:$BB$252,$AF239,Q$260))</f>
        <v/>
      </c>
      <c r="Y239" s="23" t="str" cm="1">
        <f t="array" ref="Y239">IF($AF239=0,"",INDEX(MASTER!$AE$24:$BB$252,$AF239,S$260))</f>
        <v/>
      </c>
      <c r="Z239" s="23" t="str" cm="1">
        <f t="array" ref="Z239">IF($AF239=0,"",INDEX(MASTER!$AE$24:$BB$252,$AF239,T$260))</f>
        <v/>
      </c>
      <c r="AA239" s="23" t="str" cm="1">
        <f t="array" ref="AA239">IF($AF239=0,"",INDEX(MASTER!$AE$24:$BB$252,$AF239,U$260))</f>
        <v/>
      </c>
    </row>
    <row r="240" spans="3:27" ht="12.75" customHeight="1" x14ac:dyDescent="0.2">
      <c r="C240" s="20" t="str" cm="1">
        <f t="array" ref="C240">IF($AF$240=0,"",INDEX(MASTER!$D$24:$AD$252,$AF$240,C$260))</f>
        <v/>
      </c>
      <c r="D240" s="20" t="str" cm="1">
        <f t="array" ref="D240">IF($AF$240=0,"",INDEX(MASTER!$D$24:$AD$252,$AF$240,D$260))</f>
        <v/>
      </c>
      <c r="E240" s="20" t="str" cm="1">
        <f t="array" ref="E240">IF($AF$240=0,"",INDEX(MASTER!$D$24:$AD$252,$AF$240,E$260))</f>
        <v/>
      </c>
      <c r="F240" s="126" t="str" cm="1">
        <f t="array" ref="F240">IF($AF$240=0,"",INDEX(MASTER!$D$24:$AD$252,$AF$240,F$260))</f>
        <v/>
      </c>
      <c r="G240" s="20" t="str" cm="1">
        <f t="array" ref="G240">IF($AF$240=0,"",INDEX(MASTER!$D$24:$AD$252,$AF$240,G$260))</f>
        <v/>
      </c>
      <c r="H240" s="126" t="str" cm="1">
        <f t="array" ref="H240">IF($AF$240=0,"",INDEX(MASTER!$D$24:$AD$252,$AF$240,H$260))</f>
        <v/>
      </c>
      <c r="I240" s="20" t="str" cm="1">
        <f t="array" ref="I240">IF($AF$240=0,"",INDEX(MASTER!$D$24:$AD$252,$AF$240,I$260))</f>
        <v/>
      </c>
      <c r="J240" s="23" t="str" cm="1">
        <f t="array" ref="J240">IF($AF240=0,"",INDEX(MASTER!$AE$24:$BB$252,$AF240,C$260))</f>
        <v/>
      </c>
      <c r="K240" s="23" t="str" cm="1">
        <f t="array" ref="K240">IF($AF240=0,"",INDEX(MASTER!$AE$24:$BB$252,$AF240,D$260))</f>
        <v/>
      </c>
      <c r="L240" s="23" t="str" cm="1">
        <f t="array" ref="L240">IF($AF240=0,"",INDEX(MASTER!$AE$24:$BB$252,$AF240,E$260))</f>
        <v/>
      </c>
      <c r="M240" s="23" t="str" cm="1">
        <f t="array" ref="M240">IF($AF240=0,"",INDEX(MASTER!$AE$24:$BB$252,$AF240,F$260))</f>
        <v/>
      </c>
      <c r="N240" s="23" t="str" cm="1">
        <f t="array" ref="N240">IF($AF240=0,"",INDEX(MASTER!$AE$24:$BB$252,$AF240,G$260))</f>
        <v/>
      </c>
      <c r="O240" s="23" t="str" cm="1">
        <f t="array" ref="O240">IF($AF240=0,"",INDEX(MASTER!$AE$24:$BB$252,$AF240,H$260))</f>
        <v/>
      </c>
      <c r="P240" s="23" t="str" cm="1">
        <f t="array" ref="P240">IF($AF240=0,"",INDEX(MASTER!$AE$24:$BB$252,$AF240,I$260))</f>
        <v/>
      </c>
      <c r="Q240" s="23" t="str" cm="1">
        <f t="array" ref="Q240">IF($AF240=0,"",INDEX(MASTER!$AE$24:$BB$252,$AF240,J$260))</f>
        <v/>
      </c>
      <c r="R240" s="23" t="str" cm="1">
        <f t="array" ref="R240">IF($AF240=0,"",INDEX(MASTER!$AE$24:$BB$252,$AF240,K$260))</f>
        <v/>
      </c>
      <c r="S240" s="23" t="str" cm="1">
        <f t="array" ref="S240">IF($AF240=0,"",INDEX(MASTER!$AE$24:$BB$252,$AF240,L$260))</f>
        <v/>
      </c>
      <c r="T240" s="23" t="str" cm="1">
        <f t="array" ref="T240">IF($AF240=0,"",INDEX(MASTER!$AE$24:$BB$252,$AF240,M$260))</f>
        <v/>
      </c>
      <c r="U240" s="23" t="str" cm="1">
        <f t="array" ref="U240">IF($AF240=0,"",INDEX(MASTER!$AE$24:$BB$252,$AF240,N$260))</f>
        <v/>
      </c>
      <c r="V240" s="23" t="str" cm="1">
        <f t="array" ref="V240">IF($AF240=0,"",INDEX(MASTER!$AE$24:$BB$252,$AF240,O$260))</f>
        <v/>
      </c>
      <c r="W240" s="23" t="str" cm="1">
        <f t="array" ref="W240">IF($AF240=0,"",INDEX(MASTER!$AE$24:$BB$252,$AF240,P$260))</f>
        <v/>
      </c>
      <c r="X240" s="23" t="str" cm="1">
        <f t="array" ref="X240">IF($AF240=0,"",INDEX(MASTER!$AE$24:$BB$252,$AF240,Q$260))</f>
        <v/>
      </c>
      <c r="Y240" s="23" t="str" cm="1">
        <f t="array" ref="Y240">IF($AF240=0,"",INDEX(MASTER!$AE$24:$BB$252,$AF240,S$260))</f>
        <v/>
      </c>
      <c r="Z240" s="23" t="str" cm="1">
        <f t="array" ref="Z240">IF($AF240=0,"",INDEX(MASTER!$AE$24:$BB$252,$AF240,T$260))</f>
        <v/>
      </c>
      <c r="AA240" s="23" t="str" cm="1">
        <f t="array" ref="AA240">IF($AF240=0,"",INDEX(MASTER!$AE$24:$BB$252,$AF240,U$260))</f>
        <v/>
      </c>
    </row>
    <row r="241" spans="3:27" ht="12.75" customHeight="1" x14ac:dyDescent="0.2">
      <c r="C241" s="20" t="str" cm="1">
        <f t="array" ref="C241">IF($AF$241=0,"",INDEX(MASTER!$D$24:$AD$252,$AF$241,C$260))</f>
        <v/>
      </c>
      <c r="D241" s="20" t="str" cm="1">
        <f t="array" ref="D241">IF($AF$241=0,"",INDEX(MASTER!$D$24:$AD$252,$AF$241,D$260))</f>
        <v/>
      </c>
      <c r="E241" s="20" t="str" cm="1">
        <f t="array" ref="E241">IF($AF$241=0,"",INDEX(MASTER!$D$24:$AD$252,$AF$241,E$260))</f>
        <v/>
      </c>
      <c r="F241" s="126" t="str" cm="1">
        <f t="array" ref="F241">IF($AF$241=0,"",INDEX(MASTER!$D$24:$AD$252,$AF$241,F$260))</f>
        <v/>
      </c>
      <c r="G241" s="20" t="str" cm="1">
        <f t="array" ref="G241">IF($AF$241=0,"",INDEX(MASTER!$D$24:$AD$252,$AF$241,G$260))</f>
        <v/>
      </c>
      <c r="H241" s="126" t="str" cm="1">
        <f t="array" ref="H241">IF($AF$241=0,"",INDEX(MASTER!$D$24:$AD$252,$AF$241,H$260))</f>
        <v/>
      </c>
      <c r="I241" s="20" t="str" cm="1">
        <f t="array" ref="I241">IF($AF$241=0,"",INDEX(MASTER!$D$24:$AD$252,$AF$241,I$260))</f>
        <v/>
      </c>
      <c r="J241" s="23" t="str" cm="1">
        <f t="array" ref="J241">IF($AF241=0,"",INDEX(MASTER!$AE$24:$BB$252,$AF241,C$260))</f>
        <v/>
      </c>
      <c r="K241" s="23" t="str" cm="1">
        <f t="array" ref="K241">IF($AF241=0,"",INDEX(MASTER!$AE$24:$BB$252,$AF241,D$260))</f>
        <v/>
      </c>
      <c r="L241" s="23" t="str" cm="1">
        <f t="array" ref="L241">IF($AF241=0,"",INDEX(MASTER!$AE$24:$BB$252,$AF241,E$260))</f>
        <v/>
      </c>
      <c r="M241" s="23" t="str" cm="1">
        <f t="array" ref="M241">IF($AF241=0,"",INDEX(MASTER!$AE$24:$BB$252,$AF241,F$260))</f>
        <v/>
      </c>
      <c r="N241" s="23" t="str" cm="1">
        <f t="array" ref="N241">IF($AF241=0,"",INDEX(MASTER!$AE$24:$BB$252,$AF241,G$260))</f>
        <v/>
      </c>
      <c r="O241" s="23" t="str" cm="1">
        <f t="array" ref="O241">IF($AF241=0,"",INDEX(MASTER!$AE$24:$BB$252,$AF241,H$260))</f>
        <v/>
      </c>
      <c r="P241" s="23" t="str" cm="1">
        <f t="array" ref="P241">IF($AF241=0,"",INDEX(MASTER!$AE$24:$BB$252,$AF241,I$260))</f>
        <v/>
      </c>
      <c r="Q241" s="23" t="str" cm="1">
        <f t="array" ref="Q241">IF($AF241=0,"",INDEX(MASTER!$AE$24:$BB$252,$AF241,J$260))</f>
        <v/>
      </c>
      <c r="R241" s="23" t="str" cm="1">
        <f t="array" ref="R241">IF($AF241=0,"",INDEX(MASTER!$AE$24:$BB$252,$AF241,K$260))</f>
        <v/>
      </c>
      <c r="S241" s="23" t="str" cm="1">
        <f t="array" ref="S241">IF($AF241=0,"",INDEX(MASTER!$AE$24:$BB$252,$AF241,L$260))</f>
        <v/>
      </c>
      <c r="T241" s="23" t="str" cm="1">
        <f t="array" ref="T241">IF($AF241=0,"",INDEX(MASTER!$AE$24:$BB$252,$AF241,M$260))</f>
        <v/>
      </c>
      <c r="U241" s="23" t="str" cm="1">
        <f t="array" ref="U241">IF($AF241=0,"",INDEX(MASTER!$AE$24:$BB$252,$AF241,N$260))</f>
        <v/>
      </c>
      <c r="V241" s="23" t="str" cm="1">
        <f t="array" ref="V241">IF($AF241=0,"",INDEX(MASTER!$AE$24:$BB$252,$AF241,O$260))</f>
        <v/>
      </c>
      <c r="W241" s="23" t="str" cm="1">
        <f t="array" ref="W241">IF($AF241=0,"",INDEX(MASTER!$AE$24:$BB$252,$AF241,P$260))</f>
        <v/>
      </c>
      <c r="X241" s="23" t="str" cm="1">
        <f t="array" ref="X241">IF($AF241=0,"",INDEX(MASTER!$AE$24:$BB$252,$AF241,Q$260))</f>
        <v/>
      </c>
      <c r="Y241" s="23" t="str" cm="1">
        <f t="array" ref="Y241">IF($AF241=0,"",INDEX(MASTER!$AE$24:$BB$252,$AF241,S$260))</f>
        <v/>
      </c>
      <c r="Z241" s="23" t="str" cm="1">
        <f t="array" ref="Z241">IF($AF241=0,"",INDEX(MASTER!$AE$24:$BB$252,$AF241,T$260))</f>
        <v/>
      </c>
      <c r="AA241" s="23" t="str" cm="1">
        <f t="array" ref="AA241">IF($AF241=0,"",INDEX(MASTER!$AE$24:$BB$252,$AF241,U$260))</f>
        <v/>
      </c>
    </row>
    <row r="242" spans="3:27" ht="12.75" customHeight="1" x14ac:dyDescent="0.2">
      <c r="C242" s="20" t="str" cm="1">
        <f t="array" ref="C242">IF($AF$242=0,"",INDEX(MASTER!$D$24:$AD$252,$AF$242,C$260))</f>
        <v/>
      </c>
      <c r="D242" s="20" t="str" cm="1">
        <f t="array" ref="D242">IF($AF$242=0,"",INDEX(MASTER!$D$24:$AD$252,$AF$242,D$260))</f>
        <v/>
      </c>
      <c r="E242" s="20" t="str" cm="1">
        <f t="array" ref="E242">IF($AF$242=0,"",INDEX(MASTER!$D$24:$AD$252,$AF$242,E$260))</f>
        <v/>
      </c>
      <c r="F242" s="126" t="str" cm="1">
        <f t="array" ref="F242">IF($AF$242=0,"",INDEX(MASTER!$D$24:$AD$252,$AF$242,F$260))</f>
        <v/>
      </c>
      <c r="G242" s="20" t="str" cm="1">
        <f t="array" ref="G242">IF($AF$242=0,"",INDEX(MASTER!$D$24:$AD$252,$AF$242,G$260))</f>
        <v/>
      </c>
      <c r="H242" s="126" t="str" cm="1">
        <f t="array" ref="H242">IF($AF$242=0,"",INDEX(MASTER!$D$24:$AD$252,$AF$242,H$260))</f>
        <v/>
      </c>
      <c r="I242" s="20" t="str" cm="1">
        <f t="array" ref="I242">IF($AF$242=0,"",INDEX(MASTER!$D$24:$AD$252,$AF$242,I$260))</f>
        <v/>
      </c>
      <c r="J242" s="23" t="str" cm="1">
        <f t="array" ref="J242">IF($AF242=0,"",INDEX(MASTER!$AE$24:$BB$252,$AF242,C$260))</f>
        <v/>
      </c>
      <c r="K242" s="23" t="str" cm="1">
        <f t="array" ref="K242">IF($AF242=0,"",INDEX(MASTER!$AE$24:$BB$252,$AF242,D$260))</f>
        <v/>
      </c>
      <c r="L242" s="23" t="str" cm="1">
        <f t="array" ref="L242">IF($AF242=0,"",INDEX(MASTER!$AE$24:$BB$252,$AF242,E$260))</f>
        <v/>
      </c>
      <c r="M242" s="23" t="str" cm="1">
        <f t="array" ref="M242">IF($AF242=0,"",INDEX(MASTER!$AE$24:$BB$252,$AF242,F$260))</f>
        <v/>
      </c>
      <c r="N242" s="23" t="str" cm="1">
        <f t="array" ref="N242">IF($AF242=0,"",INDEX(MASTER!$AE$24:$BB$252,$AF242,G$260))</f>
        <v/>
      </c>
      <c r="O242" s="23" t="str" cm="1">
        <f t="array" ref="O242">IF($AF242=0,"",INDEX(MASTER!$AE$24:$BB$252,$AF242,H$260))</f>
        <v/>
      </c>
      <c r="P242" s="23" t="str" cm="1">
        <f t="array" ref="P242">IF($AF242=0,"",INDEX(MASTER!$AE$24:$BB$252,$AF242,I$260))</f>
        <v/>
      </c>
      <c r="Q242" s="23" t="str" cm="1">
        <f t="array" ref="Q242">IF($AF242=0,"",INDEX(MASTER!$AE$24:$BB$252,$AF242,J$260))</f>
        <v/>
      </c>
      <c r="R242" s="23" t="str" cm="1">
        <f t="array" ref="R242">IF($AF242=0,"",INDEX(MASTER!$AE$24:$BB$252,$AF242,K$260))</f>
        <v/>
      </c>
      <c r="S242" s="23" t="str" cm="1">
        <f t="array" ref="S242">IF($AF242=0,"",INDEX(MASTER!$AE$24:$BB$252,$AF242,L$260))</f>
        <v/>
      </c>
      <c r="T242" s="23" t="str" cm="1">
        <f t="array" ref="T242">IF($AF242=0,"",INDEX(MASTER!$AE$24:$BB$252,$AF242,M$260))</f>
        <v/>
      </c>
      <c r="U242" s="23" t="str" cm="1">
        <f t="array" ref="U242">IF($AF242=0,"",INDEX(MASTER!$AE$24:$BB$252,$AF242,N$260))</f>
        <v/>
      </c>
      <c r="V242" s="23" t="str" cm="1">
        <f t="array" ref="V242">IF($AF242=0,"",INDEX(MASTER!$AE$24:$BB$252,$AF242,O$260))</f>
        <v/>
      </c>
      <c r="W242" s="23" t="str" cm="1">
        <f t="array" ref="W242">IF($AF242=0,"",INDEX(MASTER!$AE$24:$BB$252,$AF242,P$260))</f>
        <v/>
      </c>
      <c r="X242" s="23" t="str" cm="1">
        <f t="array" ref="X242">IF($AF242=0,"",INDEX(MASTER!$AE$24:$BB$252,$AF242,Q$260))</f>
        <v/>
      </c>
      <c r="Y242" s="23" t="str" cm="1">
        <f t="array" ref="Y242">IF($AF242=0,"",INDEX(MASTER!$AE$24:$BB$252,$AF242,S$260))</f>
        <v/>
      </c>
      <c r="Z242" s="23" t="str" cm="1">
        <f t="array" ref="Z242">IF($AF242=0,"",INDEX(MASTER!$AE$24:$BB$252,$AF242,T$260))</f>
        <v/>
      </c>
      <c r="AA242" s="23" t="str" cm="1">
        <f t="array" ref="AA242">IF($AF242=0,"",INDEX(MASTER!$AE$24:$BB$252,$AF242,U$260))</f>
        <v/>
      </c>
    </row>
    <row r="243" spans="3:27" ht="12.75" customHeight="1" x14ac:dyDescent="0.2">
      <c r="C243" s="20" t="str" cm="1">
        <f t="array" ref="C243">IF($AF$243=0,"",INDEX(MASTER!$D$24:$AD$252,$AF$243,C$260))</f>
        <v/>
      </c>
      <c r="D243" s="20" t="str" cm="1">
        <f t="array" ref="D243">IF($AF$243=0,"",INDEX(MASTER!$D$24:$AD$252,$AF$243,D$260))</f>
        <v/>
      </c>
      <c r="E243" s="20" t="str" cm="1">
        <f t="array" ref="E243">IF($AF$243=0,"",INDEX(MASTER!$D$24:$AD$252,$AF$243,E$260))</f>
        <v/>
      </c>
      <c r="F243" s="126" t="str" cm="1">
        <f t="array" ref="F243">IF($AF$243=0,"",INDEX(MASTER!$D$24:$AD$252,$AF$243,F$260))</f>
        <v/>
      </c>
      <c r="G243" s="20" t="str" cm="1">
        <f t="array" ref="G243">IF($AF$243=0,"",INDEX(MASTER!$D$24:$AD$252,$AF$243,G$260))</f>
        <v/>
      </c>
      <c r="H243" s="126" t="str" cm="1">
        <f t="array" ref="H243">IF($AF$243=0,"",INDEX(MASTER!$D$24:$AD$252,$AF$243,H$260))</f>
        <v/>
      </c>
      <c r="I243" s="20" t="str" cm="1">
        <f t="array" ref="I243">IF($AF$243=0,"",INDEX(MASTER!$D$24:$AD$252,$AF$243,I$260))</f>
        <v/>
      </c>
      <c r="J243" s="23" t="str" cm="1">
        <f t="array" ref="J243">IF($AF243=0,"",INDEX(MASTER!$AE$24:$BB$252,$AF243,C$260))</f>
        <v/>
      </c>
      <c r="K243" s="23" t="str" cm="1">
        <f t="array" ref="K243">IF($AF243=0,"",INDEX(MASTER!$AE$24:$BB$252,$AF243,D$260))</f>
        <v/>
      </c>
      <c r="L243" s="23" t="str" cm="1">
        <f t="array" ref="L243">IF($AF243=0,"",INDEX(MASTER!$AE$24:$BB$252,$AF243,E$260))</f>
        <v/>
      </c>
      <c r="M243" s="23" t="str" cm="1">
        <f t="array" ref="M243">IF($AF243=0,"",INDEX(MASTER!$AE$24:$BB$252,$AF243,F$260))</f>
        <v/>
      </c>
      <c r="N243" s="23" t="str" cm="1">
        <f t="array" ref="N243">IF($AF243=0,"",INDEX(MASTER!$AE$24:$BB$252,$AF243,G$260))</f>
        <v/>
      </c>
      <c r="O243" s="23" t="str" cm="1">
        <f t="array" ref="O243">IF($AF243=0,"",INDEX(MASTER!$AE$24:$BB$252,$AF243,H$260))</f>
        <v/>
      </c>
      <c r="P243" s="23" t="str" cm="1">
        <f t="array" ref="P243">IF($AF243=0,"",INDEX(MASTER!$AE$24:$BB$252,$AF243,I$260))</f>
        <v/>
      </c>
      <c r="Q243" s="23" t="str" cm="1">
        <f t="array" ref="Q243">IF($AF243=0,"",INDEX(MASTER!$AE$24:$BB$252,$AF243,J$260))</f>
        <v/>
      </c>
      <c r="R243" s="23" t="str" cm="1">
        <f t="array" ref="R243">IF($AF243=0,"",INDEX(MASTER!$AE$24:$BB$252,$AF243,K$260))</f>
        <v/>
      </c>
      <c r="S243" s="23" t="str" cm="1">
        <f t="array" ref="S243">IF($AF243=0,"",INDEX(MASTER!$AE$24:$BB$252,$AF243,L$260))</f>
        <v/>
      </c>
      <c r="T243" s="23" t="str" cm="1">
        <f t="array" ref="T243">IF($AF243=0,"",INDEX(MASTER!$AE$24:$BB$252,$AF243,M$260))</f>
        <v/>
      </c>
      <c r="U243" s="23" t="str" cm="1">
        <f t="array" ref="U243">IF($AF243=0,"",INDEX(MASTER!$AE$24:$BB$252,$AF243,N$260))</f>
        <v/>
      </c>
      <c r="V243" s="23" t="str" cm="1">
        <f t="array" ref="V243">IF($AF243=0,"",INDEX(MASTER!$AE$24:$BB$252,$AF243,O$260))</f>
        <v/>
      </c>
      <c r="W243" s="23" t="str" cm="1">
        <f t="array" ref="W243">IF($AF243=0,"",INDEX(MASTER!$AE$24:$BB$252,$AF243,P$260))</f>
        <v/>
      </c>
      <c r="X243" s="23" t="str" cm="1">
        <f t="array" ref="X243">IF($AF243=0,"",INDEX(MASTER!$AE$24:$BB$252,$AF243,Q$260))</f>
        <v/>
      </c>
      <c r="Y243" s="23" t="str" cm="1">
        <f t="array" ref="Y243">IF($AF243=0,"",INDEX(MASTER!$AE$24:$BB$252,$AF243,S$260))</f>
        <v/>
      </c>
      <c r="Z243" s="23" t="str" cm="1">
        <f t="array" ref="Z243">IF($AF243=0,"",INDEX(MASTER!$AE$24:$BB$252,$AF243,T$260))</f>
        <v/>
      </c>
      <c r="AA243" s="23" t="str" cm="1">
        <f t="array" ref="AA243">IF($AF243=0,"",INDEX(MASTER!$AE$24:$BB$252,$AF243,U$260))</f>
        <v/>
      </c>
    </row>
    <row r="244" spans="3:27" ht="12.75" customHeight="1" x14ac:dyDescent="0.2">
      <c r="C244" s="20" t="str" cm="1">
        <f t="array" ref="C244">IF($AF$244=0,"",INDEX(MASTER!$D$24:$AD$252,$AF$244,C$260))</f>
        <v/>
      </c>
      <c r="D244" s="20" t="str" cm="1">
        <f t="array" ref="D244">IF($AF$244=0,"",INDEX(MASTER!$D$24:$AD$252,$AF$244,D$260))</f>
        <v/>
      </c>
      <c r="E244" s="20" t="str" cm="1">
        <f t="array" ref="E244">IF($AF$244=0,"",INDEX(MASTER!$D$24:$AD$252,$AF$244,E$260))</f>
        <v/>
      </c>
      <c r="F244" s="126" t="str" cm="1">
        <f t="array" ref="F244">IF($AF$244=0,"",INDEX(MASTER!$D$24:$AD$252,$AF$244,F$260))</f>
        <v/>
      </c>
      <c r="G244" s="20" t="str" cm="1">
        <f t="array" ref="G244">IF($AF$244=0,"",INDEX(MASTER!$D$24:$AD$252,$AF$244,G$260))</f>
        <v/>
      </c>
      <c r="H244" s="126" t="str" cm="1">
        <f t="array" ref="H244">IF($AF$244=0,"",INDEX(MASTER!$D$24:$AD$252,$AF$244,H$260))</f>
        <v/>
      </c>
      <c r="I244" s="20" t="str" cm="1">
        <f t="array" ref="I244">IF($AF$244=0,"",INDEX(MASTER!$D$24:$AD$252,$AF$244,I$260))</f>
        <v/>
      </c>
      <c r="J244" s="23" t="str" cm="1">
        <f t="array" ref="J244">IF($AF244=0,"",INDEX(MASTER!$AE$24:$BB$252,$AF244,C$260))</f>
        <v/>
      </c>
      <c r="K244" s="23" t="str" cm="1">
        <f t="array" ref="K244">IF($AF244=0,"",INDEX(MASTER!$AE$24:$BB$252,$AF244,D$260))</f>
        <v/>
      </c>
      <c r="L244" s="23" t="str" cm="1">
        <f t="array" ref="L244">IF($AF244=0,"",INDEX(MASTER!$AE$24:$BB$252,$AF244,E$260))</f>
        <v/>
      </c>
      <c r="M244" s="23" t="str" cm="1">
        <f t="array" ref="M244">IF($AF244=0,"",INDEX(MASTER!$AE$24:$BB$252,$AF244,F$260))</f>
        <v/>
      </c>
      <c r="N244" s="23" t="str" cm="1">
        <f t="array" ref="N244">IF($AF244=0,"",INDEX(MASTER!$AE$24:$BB$252,$AF244,G$260))</f>
        <v/>
      </c>
      <c r="O244" s="23" t="str" cm="1">
        <f t="array" ref="O244">IF($AF244=0,"",INDEX(MASTER!$AE$24:$BB$252,$AF244,H$260))</f>
        <v/>
      </c>
      <c r="P244" s="23" t="str" cm="1">
        <f t="array" ref="P244">IF($AF244=0,"",INDEX(MASTER!$AE$24:$BB$252,$AF244,I$260))</f>
        <v/>
      </c>
      <c r="Q244" s="23" t="str" cm="1">
        <f t="array" ref="Q244">IF($AF244=0,"",INDEX(MASTER!$AE$24:$BB$252,$AF244,J$260))</f>
        <v/>
      </c>
      <c r="R244" s="23" t="str" cm="1">
        <f t="array" ref="R244">IF($AF244=0,"",INDEX(MASTER!$AE$24:$BB$252,$AF244,K$260))</f>
        <v/>
      </c>
      <c r="S244" s="23" t="str" cm="1">
        <f t="array" ref="S244">IF($AF244=0,"",INDEX(MASTER!$AE$24:$BB$252,$AF244,L$260))</f>
        <v/>
      </c>
      <c r="T244" s="23" t="str" cm="1">
        <f t="array" ref="T244">IF($AF244=0,"",INDEX(MASTER!$AE$24:$BB$252,$AF244,M$260))</f>
        <v/>
      </c>
      <c r="U244" s="23" t="str" cm="1">
        <f t="array" ref="U244">IF($AF244=0,"",INDEX(MASTER!$AE$24:$BB$252,$AF244,N$260))</f>
        <v/>
      </c>
      <c r="V244" s="23" t="str" cm="1">
        <f t="array" ref="V244">IF($AF244=0,"",INDEX(MASTER!$AE$24:$BB$252,$AF244,O$260))</f>
        <v/>
      </c>
      <c r="W244" s="23" t="str" cm="1">
        <f t="array" ref="W244">IF($AF244=0,"",INDEX(MASTER!$AE$24:$BB$252,$AF244,P$260))</f>
        <v/>
      </c>
      <c r="X244" s="23" t="str" cm="1">
        <f t="array" ref="X244">IF($AF244=0,"",INDEX(MASTER!$AE$24:$BB$252,$AF244,Q$260))</f>
        <v/>
      </c>
      <c r="Y244" s="23" t="str" cm="1">
        <f t="array" ref="Y244">IF($AF244=0,"",INDEX(MASTER!$AE$24:$BB$252,$AF244,S$260))</f>
        <v/>
      </c>
      <c r="Z244" s="23" t="str" cm="1">
        <f t="array" ref="Z244">IF($AF244=0,"",INDEX(MASTER!$AE$24:$BB$252,$AF244,T$260))</f>
        <v/>
      </c>
      <c r="AA244" s="23" t="str" cm="1">
        <f t="array" ref="AA244">IF($AF244=0,"",INDEX(MASTER!$AE$24:$BB$252,$AF244,U$260))</f>
        <v/>
      </c>
    </row>
    <row r="245" spans="3:27" ht="12.75" customHeight="1" x14ac:dyDescent="0.2">
      <c r="C245" s="20" t="str" cm="1">
        <f t="array" ref="C245">IF($AF$245=0,"",INDEX(MASTER!$D$24:$AD$252,$AF$245,C$260))</f>
        <v/>
      </c>
      <c r="D245" s="20" t="str" cm="1">
        <f t="array" ref="D245">IF($AF$245=0,"",INDEX(MASTER!$D$24:$AD$252,$AF$245,D$260))</f>
        <v/>
      </c>
      <c r="E245" s="20" t="str" cm="1">
        <f t="array" ref="E245">IF($AF$245=0,"",INDEX(MASTER!$D$24:$AD$252,$AF$245,E$260))</f>
        <v/>
      </c>
      <c r="F245" s="126" t="str" cm="1">
        <f t="array" ref="F245">IF($AF$245=0,"",INDEX(MASTER!$D$24:$AD$252,$AF$245,F$260))</f>
        <v/>
      </c>
      <c r="G245" s="20" t="str" cm="1">
        <f t="array" ref="G245">IF($AF$245=0,"",INDEX(MASTER!$D$24:$AD$252,$AF$245,G$260))</f>
        <v/>
      </c>
      <c r="H245" s="126" t="str" cm="1">
        <f t="array" ref="H245">IF($AF$245=0,"",INDEX(MASTER!$D$24:$AD$252,$AF$245,H$260))</f>
        <v/>
      </c>
      <c r="I245" s="20" t="str" cm="1">
        <f t="array" ref="I245">IF($AF$245=0,"",INDEX(MASTER!$D$24:$AD$252,$AF$245,I$260))</f>
        <v/>
      </c>
      <c r="J245" s="23" t="str" cm="1">
        <f t="array" ref="J245">IF($AF245=0,"",INDEX(MASTER!$AE$24:$BB$252,$AF245,C$260))</f>
        <v/>
      </c>
      <c r="K245" s="23" t="str" cm="1">
        <f t="array" ref="K245">IF($AF245=0,"",INDEX(MASTER!$AE$24:$BB$252,$AF245,D$260))</f>
        <v/>
      </c>
      <c r="L245" s="23" t="str" cm="1">
        <f t="array" ref="L245">IF($AF245=0,"",INDEX(MASTER!$AE$24:$BB$252,$AF245,E$260))</f>
        <v/>
      </c>
      <c r="M245" s="23" t="str" cm="1">
        <f t="array" ref="M245">IF($AF245=0,"",INDEX(MASTER!$AE$24:$BB$252,$AF245,F$260))</f>
        <v/>
      </c>
      <c r="N245" s="23" t="str" cm="1">
        <f t="array" ref="N245">IF($AF245=0,"",INDEX(MASTER!$AE$24:$BB$252,$AF245,G$260))</f>
        <v/>
      </c>
      <c r="O245" s="23" t="str" cm="1">
        <f t="array" ref="O245">IF($AF245=0,"",INDEX(MASTER!$AE$24:$BB$252,$AF245,H$260))</f>
        <v/>
      </c>
      <c r="P245" s="23" t="str" cm="1">
        <f t="array" ref="P245">IF($AF245=0,"",INDEX(MASTER!$AE$24:$BB$252,$AF245,I$260))</f>
        <v/>
      </c>
      <c r="Q245" s="23" t="str" cm="1">
        <f t="array" ref="Q245">IF($AF245=0,"",INDEX(MASTER!$AE$24:$BB$252,$AF245,J$260))</f>
        <v/>
      </c>
      <c r="R245" s="23" t="str" cm="1">
        <f t="array" ref="R245">IF($AF245=0,"",INDEX(MASTER!$AE$24:$BB$252,$AF245,K$260))</f>
        <v/>
      </c>
      <c r="S245" s="23" t="str" cm="1">
        <f t="array" ref="S245">IF($AF245=0,"",INDEX(MASTER!$AE$24:$BB$252,$AF245,L$260))</f>
        <v/>
      </c>
      <c r="T245" s="23" t="str" cm="1">
        <f t="array" ref="T245">IF($AF245=0,"",INDEX(MASTER!$AE$24:$BB$252,$AF245,M$260))</f>
        <v/>
      </c>
      <c r="U245" s="23" t="str" cm="1">
        <f t="array" ref="U245">IF($AF245=0,"",INDEX(MASTER!$AE$24:$BB$252,$AF245,N$260))</f>
        <v/>
      </c>
      <c r="V245" s="23" t="str" cm="1">
        <f t="array" ref="V245">IF($AF245=0,"",INDEX(MASTER!$AE$24:$BB$252,$AF245,O$260))</f>
        <v/>
      </c>
      <c r="W245" s="23" t="str" cm="1">
        <f t="array" ref="W245">IF($AF245=0,"",INDEX(MASTER!$AE$24:$BB$252,$AF245,P$260))</f>
        <v/>
      </c>
      <c r="X245" s="23" t="str" cm="1">
        <f t="array" ref="X245">IF($AF245=0,"",INDEX(MASTER!$AE$24:$BB$252,$AF245,Q$260))</f>
        <v/>
      </c>
      <c r="Y245" s="23" t="str" cm="1">
        <f t="array" ref="Y245">IF($AF245=0,"",INDEX(MASTER!$AE$24:$BB$252,$AF245,S$260))</f>
        <v/>
      </c>
      <c r="Z245" s="23" t="str" cm="1">
        <f t="array" ref="Z245">IF($AF245=0,"",INDEX(MASTER!$AE$24:$BB$252,$AF245,T$260))</f>
        <v/>
      </c>
      <c r="AA245" s="23" t="str" cm="1">
        <f t="array" ref="AA245">IF($AF245=0,"",INDEX(MASTER!$AE$24:$BB$252,$AF245,U$260))</f>
        <v/>
      </c>
    </row>
    <row r="246" spans="3:27" ht="12.75" customHeight="1" x14ac:dyDescent="0.2">
      <c r="C246" s="20" t="str" cm="1">
        <f t="array" ref="C246">IF($AF$246=0,"",INDEX(MASTER!$D$24:$AD$252,$AF$246,C$260))</f>
        <v/>
      </c>
      <c r="D246" s="20" t="str" cm="1">
        <f t="array" ref="D246">IF($AF$246=0,"",INDEX(MASTER!$D$24:$AD$252,$AF$246,D$260))</f>
        <v/>
      </c>
      <c r="E246" s="20" t="str" cm="1">
        <f t="array" ref="E246">IF($AF$246=0,"",INDEX(MASTER!$D$24:$AD$252,$AF$246,E$260))</f>
        <v/>
      </c>
      <c r="F246" s="126" t="str" cm="1">
        <f t="array" ref="F246">IF($AF$246=0,"",INDEX(MASTER!$D$24:$AD$252,$AF$246,F$260))</f>
        <v/>
      </c>
      <c r="G246" s="20" t="str" cm="1">
        <f t="array" ref="G246">IF($AF$246=0,"",INDEX(MASTER!$D$24:$AD$252,$AF$246,G$260))</f>
        <v/>
      </c>
      <c r="H246" s="126" t="str" cm="1">
        <f t="array" ref="H246">IF($AF$246=0,"",INDEX(MASTER!$D$24:$AD$252,$AF$246,H$260))</f>
        <v/>
      </c>
      <c r="I246" s="20" t="str" cm="1">
        <f t="array" ref="I246">IF($AF$246=0,"",INDEX(MASTER!$D$24:$AD$252,$AF$246,I$260))</f>
        <v/>
      </c>
      <c r="J246" s="23" t="str" cm="1">
        <f t="array" ref="J246">IF($AF246=0,"",INDEX(MASTER!$AE$24:$BB$252,$AF246,C$260))</f>
        <v/>
      </c>
      <c r="K246" s="23" t="str" cm="1">
        <f t="array" ref="K246">IF($AF246=0,"",INDEX(MASTER!$AE$24:$BB$252,$AF246,D$260))</f>
        <v/>
      </c>
      <c r="L246" s="23" t="str" cm="1">
        <f t="array" ref="L246">IF($AF246=0,"",INDEX(MASTER!$AE$24:$BB$252,$AF246,E$260))</f>
        <v/>
      </c>
      <c r="M246" s="23" t="str" cm="1">
        <f t="array" ref="M246">IF($AF246=0,"",INDEX(MASTER!$AE$24:$BB$252,$AF246,F$260))</f>
        <v/>
      </c>
      <c r="N246" s="23" t="str" cm="1">
        <f t="array" ref="N246">IF($AF246=0,"",INDEX(MASTER!$AE$24:$BB$252,$AF246,G$260))</f>
        <v/>
      </c>
      <c r="O246" s="23" t="str" cm="1">
        <f t="array" ref="O246">IF($AF246=0,"",INDEX(MASTER!$AE$24:$BB$252,$AF246,H$260))</f>
        <v/>
      </c>
      <c r="P246" s="23" t="str" cm="1">
        <f t="array" ref="P246">IF($AF246=0,"",INDEX(MASTER!$AE$24:$BB$252,$AF246,I$260))</f>
        <v/>
      </c>
      <c r="Q246" s="23" t="str" cm="1">
        <f t="array" ref="Q246">IF($AF246=0,"",INDEX(MASTER!$AE$24:$BB$252,$AF246,J$260))</f>
        <v/>
      </c>
      <c r="R246" s="23" t="str" cm="1">
        <f t="array" ref="R246">IF($AF246=0,"",INDEX(MASTER!$AE$24:$BB$252,$AF246,K$260))</f>
        <v/>
      </c>
      <c r="S246" s="23" t="str" cm="1">
        <f t="array" ref="S246">IF($AF246=0,"",INDEX(MASTER!$AE$24:$BB$252,$AF246,L$260))</f>
        <v/>
      </c>
      <c r="T246" s="23" t="str" cm="1">
        <f t="array" ref="T246">IF($AF246=0,"",INDEX(MASTER!$AE$24:$BB$252,$AF246,M$260))</f>
        <v/>
      </c>
      <c r="U246" s="23" t="str" cm="1">
        <f t="array" ref="U246">IF($AF246=0,"",INDEX(MASTER!$AE$24:$BB$252,$AF246,N$260))</f>
        <v/>
      </c>
      <c r="V246" s="23" t="str" cm="1">
        <f t="array" ref="V246">IF($AF246=0,"",INDEX(MASTER!$AE$24:$BB$252,$AF246,O$260))</f>
        <v/>
      </c>
      <c r="W246" s="23" t="str" cm="1">
        <f t="array" ref="W246">IF($AF246=0,"",INDEX(MASTER!$AE$24:$BB$252,$AF246,P$260))</f>
        <v/>
      </c>
      <c r="X246" s="23" t="str" cm="1">
        <f t="array" ref="X246">IF($AF246=0,"",INDEX(MASTER!$AE$24:$BB$252,$AF246,Q$260))</f>
        <v/>
      </c>
      <c r="Y246" s="23" t="str" cm="1">
        <f t="array" ref="Y246">IF($AF246=0,"",INDEX(MASTER!$AE$24:$BB$252,$AF246,S$260))</f>
        <v/>
      </c>
      <c r="Z246" s="23" t="str" cm="1">
        <f t="array" ref="Z246">IF($AF246=0,"",INDEX(MASTER!$AE$24:$BB$252,$AF246,T$260))</f>
        <v/>
      </c>
      <c r="AA246" s="23" t="str" cm="1">
        <f t="array" ref="AA246">IF($AF246=0,"",INDEX(MASTER!$AE$24:$BB$252,$AF246,U$260))</f>
        <v/>
      </c>
    </row>
    <row r="247" spans="3:27" ht="12.75" customHeight="1" x14ac:dyDescent="0.2">
      <c r="C247" s="20" t="str" cm="1">
        <f t="array" ref="C247">IF($AF$247=0,"",INDEX(MASTER!$D$24:$AD$252,$AF$247,C$260))</f>
        <v/>
      </c>
      <c r="D247" s="20" t="str" cm="1">
        <f t="array" ref="D247">IF($AF$247=0,"",INDEX(MASTER!$D$24:$AD$252,$AF$247,D$260))</f>
        <v/>
      </c>
      <c r="E247" s="20" t="str" cm="1">
        <f t="array" ref="E247">IF($AF$247=0,"",INDEX(MASTER!$D$24:$AD$252,$AF$247,E$260))</f>
        <v/>
      </c>
      <c r="F247" s="126" t="str" cm="1">
        <f t="array" ref="F247">IF($AF$247=0,"",INDEX(MASTER!$D$24:$AD$252,$AF$247,F$260))</f>
        <v/>
      </c>
      <c r="G247" s="20" t="str" cm="1">
        <f t="array" ref="G247">IF($AF$247=0,"",INDEX(MASTER!$D$24:$AD$252,$AF$247,G$260))</f>
        <v/>
      </c>
      <c r="H247" s="126" t="str" cm="1">
        <f t="array" ref="H247">IF($AF$247=0,"",INDEX(MASTER!$D$24:$AD$252,$AF$247,H$260))</f>
        <v/>
      </c>
      <c r="I247" s="20" t="str" cm="1">
        <f t="array" ref="I247">IF($AF$247=0,"",INDEX(MASTER!$D$24:$AD$252,$AF$247,I$260))</f>
        <v/>
      </c>
      <c r="J247" s="23" t="str" cm="1">
        <f t="array" ref="J247">IF($AF247=0,"",INDEX(MASTER!$AE$24:$BB$252,$AF247,C$260))</f>
        <v/>
      </c>
      <c r="K247" s="23" t="str" cm="1">
        <f t="array" ref="K247">IF($AF247=0,"",INDEX(MASTER!$AE$24:$BB$252,$AF247,D$260))</f>
        <v/>
      </c>
      <c r="L247" s="23" t="str" cm="1">
        <f t="array" ref="L247">IF($AF247=0,"",INDEX(MASTER!$AE$24:$BB$252,$AF247,E$260))</f>
        <v/>
      </c>
      <c r="M247" s="23" t="str" cm="1">
        <f t="array" ref="M247">IF($AF247=0,"",INDEX(MASTER!$AE$24:$BB$252,$AF247,F$260))</f>
        <v/>
      </c>
      <c r="N247" s="23" t="str" cm="1">
        <f t="array" ref="N247">IF($AF247=0,"",INDEX(MASTER!$AE$24:$BB$252,$AF247,G$260))</f>
        <v/>
      </c>
      <c r="O247" s="23" t="str" cm="1">
        <f t="array" ref="O247">IF($AF247=0,"",INDEX(MASTER!$AE$24:$BB$252,$AF247,H$260))</f>
        <v/>
      </c>
      <c r="P247" s="23" t="str" cm="1">
        <f t="array" ref="P247">IF($AF247=0,"",INDEX(MASTER!$AE$24:$BB$252,$AF247,I$260))</f>
        <v/>
      </c>
      <c r="Q247" s="23" t="str" cm="1">
        <f t="array" ref="Q247">IF($AF247=0,"",INDEX(MASTER!$AE$24:$BB$252,$AF247,J$260))</f>
        <v/>
      </c>
      <c r="R247" s="23" t="str" cm="1">
        <f t="array" ref="R247">IF($AF247=0,"",INDEX(MASTER!$AE$24:$BB$252,$AF247,K$260))</f>
        <v/>
      </c>
      <c r="S247" s="23" t="str" cm="1">
        <f t="array" ref="S247">IF($AF247=0,"",INDEX(MASTER!$AE$24:$BB$252,$AF247,L$260))</f>
        <v/>
      </c>
      <c r="T247" s="23" t="str" cm="1">
        <f t="array" ref="T247">IF($AF247=0,"",INDEX(MASTER!$AE$24:$BB$252,$AF247,M$260))</f>
        <v/>
      </c>
      <c r="U247" s="23" t="str" cm="1">
        <f t="array" ref="U247">IF($AF247=0,"",INDEX(MASTER!$AE$24:$BB$252,$AF247,N$260))</f>
        <v/>
      </c>
      <c r="V247" s="23" t="str" cm="1">
        <f t="array" ref="V247">IF($AF247=0,"",INDEX(MASTER!$AE$24:$BB$252,$AF247,O$260))</f>
        <v/>
      </c>
      <c r="W247" s="23" t="str" cm="1">
        <f t="array" ref="W247">IF($AF247=0,"",INDEX(MASTER!$AE$24:$BB$252,$AF247,P$260))</f>
        <v/>
      </c>
      <c r="X247" s="23" t="str" cm="1">
        <f t="array" ref="X247">IF($AF247=0,"",INDEX(MASTER!$AE$24:$BB$252,$AF247,Q$260))</f>
        <v/>
      </c>
      <c r="Y247" s="23" t="str" cm="1">
        <f t="array" ref="Y247">IF($AF247=0,"",INDEX(MASTER!$AE$24:$BB$252,$AF247,S$260))</f>
        <v/>
      </c>
      <c r="Z247" s="23" t="str" cm="1">
        <f t="array" ref="Z247">IF($AF247=0,"",INDEX(MASTER!$AE$24:$BB$252,$AF247,T$260))</f>
        <v/>
      </c>
      <c r="AA247" s="23" t="str" cm="1">
        <f t="array" ref="AA247">IF($AF247=0,"",INDEX(MASTER!$AE$24:$BB$252,$AF247,U$260))</f>
        <v/>
      </c>
    </row>
    <row r="248" spans="3:27" ht="12.75" customHeight="1" x14ac:dyDescent="0.2">
      <c r="C248" s="20" t="str" cm="1">
        <f t="array" ref="C248">IF($AF$248=0,"",INDEX(MASTER!$D$24:$AD$252,$AF$248,C$260))</f>
        <v/>
      </c>
      <c r="D248" s="20" t="str" cm="1">
        <f t="array" ref="D248">IF($AF$248=0,"",INDEX(MASTER!$D$24:$AD$252,$AF$248,D$260))</f>
        <v/>
      </c>
      <c r="E248" s="20" t="str" cm="1">
        <f t="array" ref="E248">IF($AF$248=0,"",INDEX(MASTER!$D$24:$AD$252,$AF$248,E$260))</f>
        <v/>
      </c>
      <c r="F248" s="126" t="str" cm="1">
        <f t="array" ref="F248">IF($AF$248=0,"",INDEX(MASTER!$D$24:$AD$252,$AF$248,F$260))</f>
        <v/>
      </c>
      <c r="G248" s="20" t="str" cm="1">
        <f t="array" ref="G248">IF($AF$248=0,"",INDEX(MASTER!$D$24:$AD$252,$AF$248,G$260))</f>
        <v/>
      </c>
      <c r="H248" s="126" t="str" cm="1">
        <f t="array" ref="H248">IF($AF$248=0,"",INDEX(MASTER!$D$24:$AD$252,$AF$248,H$260))</f>
        <v/>
      </c>
      <c r="I248" s="20" t="str" cm="1">
        <f t="array" ref="I248">IF($AF$248=0,"",INDEX(MASTER!$D$24:$AD$252,$AF$248,I$260))</f>
        <v/>
      </c>
      <c r="J248" s="23" t="str" cm="1">
        <f t="array" ref="J248">IF($AF248=0,"",INDEX(MASTER!$AE$24:$BB$252,$AF248,C$260))</f>
        <v/>
      </c>
      <c r="K248" s="23" t="str" cm="1">
        <f t="array" ref="K248">IF($AF248=0,"",INDEX(MASTER!$AE$24:$BB$252,$AF248,D$260))</f>
        <v/>
      </c>
      <c r="L248" s="23" t="str" cm="1">
        <f t="array" ref="L248">IF($AF248=0,"",INDEX(MASTER!$AE$24:$BB$252,$AF248,E$260))</f>
        <v/>
      </c>
      <c r="M248" s="23" t="str" cm="1">
        <f t="array" ref="M248">IF($AF248=0,"",INDEX(MASTER!$AE$24:$BB$252,$AF248,F$260))</f>
        <v/>
      </c>
      <c r="N248" s="23" t="str" cm="1">
        <f t="array" ref="N248">IF($AF248=0,"",INDEX(MASTER!$AE$24:$BB$252,$AF248,G$260))</f>
        <v/>
      </c>
      <c r="O248" s="23" t="str" cm="1">
        <f t="array" ref="O248">IF($AF248=0,"",INDEX(MASTER!$AE$24:$BB$252,$AF248,H$260))</f>
        <v/>
      </c>
      <c r="P248" s="23" t="str" cm="1">
        <f t="array" ref="P248">IF($AF248=0,"",INDEX(MASTER!$AE$24:$BB$252,$AF248,I$260))</f>
        <v/>
      </c>
      <c r="Q248" s="23" t="str" cm="1">
        <f t="array" ref="Q248">IF($AF248=0,"",INDEX(MASTER!$AE$24:$BB$252,$AF248,J$260))</f>
        <v/>
      </c>
      <c r="R248" s="23" t="str" cm="1">
        <f t="array" ref="R248">IF($AF248=0,"",INDEX(MASTER!$AE$24:$BB$252,$AF248,K$260))</f>
        <v/>
      </c>
      <c r="S248" s="23" t="str" cm="1">
        <f t="array" ref="S248">IF($AF248=0,"",INDEX(MASTER!$AE$24:$BB$252,$AF248,L$260))</f>
        <v/>
      </c>
      <c r="T248" s="23" t="str" cm="1">
        <f t="array" ref="T248">IF($AF248=0,"",INDEX(MASTER!$AE$24:$BB$252,$AF248,M$260))</f>
        <v/>
      </c>
      <c r="U248" s="23" t="str" cm="1">
        <f t="array" ref="U248">IF($AF248=0,"",INDEX(MASTER!$AE$24:$BB$252,$AF248,N$260))</f>
        <v/>
      </c>
      <c r="V248" s="23" t="str" cm="1">
        <f t="array" ref="V248">IF($AF248=0,"",INDEX(MASTER!$AE$24:$BB$252,$AF248,O$260))</f>
        <v/>
      </c>
      <c r="W248" s="23" t="str" cm="1">
        <f t="array" ref="W248">IF($AF248=0,"",INDEX(MASTER!$AE$24:$BB$252,$AF248,P$260))</f>
        <v/>
      </c>
      <c r="X248" s="23" t="str" cm="1">
        <f t="array" ref="X248">IF($AF248=0,"",INDEX(MASTER!$AE$24:$BB$252,$AF248,Q$260))</f>
        <v/>
      </c>
      <c r="Y248" s="23" t="str" cm="1">
        <f t="array" ref="Y248">IF($AF248=0,"",INDEX(MASTER!$AE$24:$BB$252,$AF248,S$260))</f>
        <v/>
      </c>
      <c r="Z248" s="23" t="str" cm="1">
        <f t="array" ref="Z248">IF($AF248=0,"",INDEX(MASTER!$AE$24:$BB$252,$AF248,T$260))</f>
        <v/>
      </c>
      <c r="AA248" s="23" t="str" cm="1">
        <f t="array" ref="AA248">IF($AF248=0,"",INDEX(MASTER!$AE$24:$BB$252,$AF248,U$260))</f>
        <v/>
      </c>
    </row>
    <row r="249" spans="3:27" ht="12.75" customHeight="1" x14ac:dyDescent="0.2">
      <c r="C249" s="20" t="str" cm="1">
        <f t="array" ref="C249">IF($AF$249=0,"",INDEX(MASTER!$D$24:$AD$252,$AF$249,C$260))</f>
        <v/>
      </c>
      <c r="D249" s="20" t="str" cm="1">
        <f t="array" ref="D249">IF($AF$249=0,"",INDEX(MASTER!$D$24:$AD$252,$AF$249,D$260))</f>
        <v/>
      </c>
      <c r="E249" s="20" t="str" cm="1">
        <f t="array" ref="E249">IF($AF$249=0,"",INDEX(MASTER!$D$24:$AD$252,$AF$249,E$260))</f>
        <v/>
      </c>
      <c r="F249" s="126" t="str" cm="1">
        <f t="array" ref="F249">IF($AF$249=0,"",INDEX(MASTER!$D$24:$AD$252,$AF$249,F$260))</f>
        <v/>
      </c>
      <c r="G249" s="20" t="str" cm="1">
        <f t="array" ref="G249">IF($AF$249=0,"",INDEX(MASTER!$D$24:$AD$252,$AF$249,G$260))</f>
        <v/>
      </c>
      <c r="H249" s="126" t="str" cm="1">
        <f t="array" ref="H249">IF($AF$249=0,"",INDEX(MASTER!$D$24:$AD$252,$AF$249,H$260))</f>
        <v/>
      </c>
      <c r="I249" s="20" t="str" cm="1">
        <f t="array" ref="I249">IF($AF$249=0,"",INDEX(MASTER!$D$24:$AD$252,$AF$249,I$260))</f>
        <v/>
      </c>
      <c r="J249" s="23" t="str" cm="1">
        <f t="array" ref="J249">IF($AF249=0,"",INDEX(MASTER!$AE$24:$BB$252,$AF249,C$260))</f>
        <v/>
      </c>
      <c r="K249" s="23" t="str" cm="1">
        <f t="array" ref="K249">IF($AF249=0,"",INDEX(MASTER!$AE$24:$BB$252,$AF249,D$260))</f>
        <v/>
      </c>
      <c r="L249" s="23" t="str" cm="1">
        <f t="array" ref="L249">IF($AF249=0,"",INDEX(MASTER!$AE$24:$BB$252,$AF249,E$260))</f>
        <v/>
      </c>
      <c r="M249" s="23" t="str" cm="1">
        <f t="array" ref="M249">IF($AF249=0,"",INDEX(MASTER!$AE$24:$BB$252,$AF249,F$260))</f>
        <v/>
      </c>
      <c r="N249" s="23" t="str" cm="1">
        <f t="array" ref="N249">IF($AF249=0,"",INDEX(MASTER!$AE$24:$BB$252,$AF249,G$260))</f>
        <v/>
      </c>
      <c r="O249" s="23" t="str" cm="1">
        <f t="array" ref="O249">IF($AF249=0,"",INDEX(MASTER!$AE$24:$BB$252,$AF249,H$260))</f>
        <v/>
      </c>
      <c r="P249" s="23" t="str" cm="1">
        <f t="array" ref="P249">IF($AF249=0,"",INDEX(MASTER!$AE$24:$BB$252,$AF249,I$260))</f>
        <v/>
      </c>
      <c r="Q249" s="23" t="str" cm="1">
        <f t="array" ref="Q249">IF($AF249=0,"",INDEX(MASTER!$AE$24:$BB$252,$AF249,J$260))</f>
        <v/>
      </c>
      <c r="R249" s="23" t="str" cm="1">
        <f t="array" ref="R249">IF($AF249=0,"",INDEX(MASTER!$AE$24:$BB$252,$AF249,K$260))</f>
        <v/>
      </c>
      <c r="S249" s="23" t="str" cm="1">
        <f t="array" ref="S249">IF($AF249=0,"",INDEX(MASTER!$AE$24:$BB$252,$AF249,L$260))</f>
        <v/>
      </c>
      <c r="T249" s="23" t="str" cm="1">
        <f t="array" ref="T249">IF($AF249=0,"",INDEX(MASTER!$AE$24:$BB$252,$AF249,M$260))</f>
        <v/>
      </c>
      <c r="U249" s="23" t="str" cm="1">
        <f t="array" ref="U249">IF($AF249=0,"",INDEX(MASTER!$AE$24:$BB$252,$AF249,N$260))</f>
        <v/>
      </c>
      <c r="V249" s="23" t="str" cm="1">
        <f t="array" ref="V249">IF($AF249=0,"",INDEX(MASTER!$AE$24:$BB$252,$AF249,O$260))</f>
        <v/>
      </c>
      <c r="W249" s="23" t="str" cm="1">
        <f t="array" ref="W249">IF($AF249=0,"",INDEX(MASTER!$AE$24:$BB$252,$AF249,P$260))</f>
        <v/>
      </c>
      <c r="X249" s="23" t="str" cm="1">
        <f t="array" ref="X249">IF($AF249=0,"",INDEX(MASTER!$AE$24:$BB$252,$AF249,Q$260))</f>
        <v/>
      </c>
      <c r="Y249" s="23" t="str" cm="1">
        <f t="array" ref="Y249">IF($AF249=0,"",INDEX(MASTER!$AE$24:$BB$252,$AF249,S$260))</f>
        <v/>
      </c>
      <c r="Z249" s="23" t="str" cm="1">
        <f t="array" ref="Z249">IF($AF249=0,"",INDEX(MASTER!$AE$24:$BB$252,$AF249,T$260))</f>
        <v/>
      </c>
      <c r="AA249" s="23" t="str" cm="1">
        <f t="array" ref="AA249">IF($AF249=0,"",INDEX(MASTER!$AE$24:$BB$252,$AF249,U$260))</f>
        <v/>
      </c>
    </row>
    <row r="250" spans="3:27" ht="12.75" customHeight="1" x14ac:dyDescent="0.2">
      <c r="C250" s="20" t="str" cm="1">
        <f t="array" ref="C250">IF($AF$250=0,"",INDEX(MASTER!$D$24:$AD$252,$AF$250,C$260))</f>
        <v/>
      </c>
      <c r="D250" s="20" t="str" cm="1">
        <f t="array" ref="D250">IF($AF$250=0,"",INDEX(MASTER!$D$24:$AD$252,$AF$250,D$260))</f>
        <v/>
      </c>
      <c r="E250" s="20" t="str" cm="1">
        <f t="array" ref="E250">IF($AF$250=0,"",INDEX(MASTER!$D$24:$AD$252,$AF$250,E$260))</f>
        <v/>
      </c>
      <c r="F250" s="126" t="str" cm="1">
        <f t="array" ref="F250">IF($AF$250=0,"",INDEX(MASTER!$D$24:$AD$252,$AF$250,F$260))</f>
        <v/>
      </c>
      <c r="G250" s="20" t="str" cm="1">
        <f t="array" ref="G250">IF($AF$250=0,"",INDEX(MASTER!$D$24:$AD$252,$AF$250,G$260))</f>
        <v/>
      </c>
      <c r="H250" s="126" t="str" cm="1">
        <f t="array" ref="H250">IF($AF$250=0,"",INDEX(MASTER!$D$24:$AD$252,$AF$250,H$260))</f>
        <v/>
      </c>
      <c r="I250" s="20" t="str" cm="1">
        <f t="array" ref="I250">IF($AF$250=0,"",INDEX(MASTER!$D$24:$AD$252,$AF$250,I$260))</f>
        <v/>
      </c>
      <c r="J250" s="23" t="str" cm="1">
        <f t="array" ref="J250">IF($AF250=0,"",INDEX(MASTER!$AE$24:$BB$252,$AF250,C$260))</f>
        <v/>
      </c>
      <c r="K250" s="23" t="str" cm="1">
        <f t="array" ref="K250">IF($AF250=0,"",INDEX(MASTER!$AE$24:$BB$252,$AF250,D$260))</f>
        <v/>
      </c>
      <c r="L250" s="23" t="str" cm="1">
        <f t="array" ref="L250">IF($AF250=0,"",INDEX(MASTER!$AE$24:$BB$252,$AF250,E$260))</f>
        <v/>
      </c>
      <c r="M250" s="23" t="str" cm="1">
        <f t="array" ref="M250">IF($AF250=0,"",INDEX(MASTER!$AE$24:$BB$252,$AF250,F$260))</f>
        <v/>
      </c>
      <c r="N250" s="23" t="str" cm="1">
        <f t="array" ref="N250">IF($AF250=0,"",INDEX(MASTER!$AE$24:$BB$252,$AF250,G$260))</f>
        <v/>
      </c>
      <c r="O250" s="23" t="str" cm="1">
        <f t="array" ref="O250">IF($AF250=0,"",INDEX(MASTER!$AE$24:$BB$252,$AF250,H$260))</f>
        <v/>
      </c>
      <c r="P250" s="23" t="str" cm="1">
        <f t="array" ref="P250">IF($AF250=0,"",INDEX(MASTER!$AE$24:$BB$252,$AF250,I$260))</f>
        <v/>
      </c>
      <c r="Q250" s="23" t="str" cm="1">
        <f t="array" ref="Q250">IF($AF250=0,"",INDEX(MASTER!$AE$24:$BB$252,$AF250,J$260))</f>
        <v/>
      </c>
      <c r="R250" s="23" t="str" cm="1">
        <f t="array" ref="R250">IF($AF250=0,"",INDEX(MASTER!$AE$24:$BB$252,$AF250,K$260))</f>
        <v/>
      </c>
      <c r="S250" s="23" t="str" cm="1">
        <f t="array" ref="S250">IF($AF250=0,"",INDEX(MASTER!$AE$24:$BB$252,$AF250,L$260))</f>
        <v/>
      </c>
      <c r="T250" s="23" t="str" cm="1">
        <f t="array" ref="T250">IF($AF250=0,"",INDEX(MASTER!$AE$24:$BB$252,$AF250,M$260))</f>
        <v/>
      </c>
      <c r="U250" s="23" t="str" cm="1">
        <f t="array" ref="U250">IF($AF250=0,"",INDEX(MASTER!$AE$24:$BB$252,$AF250,N$260))</f>
        <v/>
      </c>
      <c r="V250" s="23" t="str" cm="1">
        <f t="array" ref="V250">IF($AF250=0,"",INDEX(MASTER!$AE$24:$BB$252,$AF250,O$260))</f>
        <v/>
      </c>
      <c r="W250" s="23" t="str" cm="1">
        <f t="array" ref="W250">IF($AF250=0,"",INDEX(MASTER!$AE$24:$BB$252,$AF250,P$260))</f>
        <v/>
      </c>
      <c r="X250" s="23" t="str" cm="1">
        <f t="array" ref="X250">IF($AF250=0,"",INDEX(MASTER!$AE$24:$BB$252,$AF250,Q$260))</f>
        <v/>
      </c>
      <c r="Y250" s="23" t="str" cm="1">
        <f t="array" ref="Y250">IF($AF250=0,"",INDEX(MASTER!$AE$24:$BB$252,$AF250,S$260))</f>
        <v/>
      </c>
      <c r="Z250" s="23" t="str" cm="1">
        <f t="array" ref="Z250">IF($AF250=0,"",INDEX(MASTER!$AE$24:$BB$252,$AF250,T$260))</f>
        <v/>
      </c>
      <c r="AA250" s="23" t="str" cm="1">
        <f t="array" ref="AA250">IF($AF250=0,"",INDEX(MASTER!$AE$24:$BB$252,$AF250,U$260))</f>
        <v/>
      </c>
    </row>
    <row r="251" spans="3:27" ht="12.75" customHeight="1" x14ac:dyDescent="0.2">
      <c r="C251" s="20" t="str" cm="1">
        <f t="array" ref="C251">IF($AF$251=0,"",INDEX(MASTER!$D$24:$AD$252,$AF$251,C$260))</f>
        <v/>
      </c>
      <c r="D251" s="20" t="str" cm="1">
        <f t="array" ref="D251">IF($AF$251=0,"",INDEX(MASTER!$D$24:$AD$252,$AF$251,D$260))</f>
        <v/>
      </c>
      <c r="E251" s="20" t="str" cm="1">
        <f t="array" ref="E251">IF($AF$251=0,"",INDEX(MASTER!$D$24:$AD$252,$AF$251,E$260))</f>
        <v/>
      </c>
      <c r="F251" s="126" t="str" cm="1">
        <f t="array" ref="F251">IF($AF$251=0,"",INDEX(MASTER!$D$24:$AD$252,$AF$251,F$260))</f>
        <v/>
      </c>
      <c r="G251" s="20" t="str" cm="1">
        <f t="array" ref="G251">IF($AF$251=0,"",INDEX(MASTER!$D$24:$AD$252,$AF$251,G$260))</f>
        <v/>
      </c>
      <c r="H251" s="126" t="str" cm="1">
        <f t="array" ref="H251">IF($AF$251=0,"",INDEX(MASTER!$D$24:$AD$252,$AF$251,H$260))</f>
        <v/>
      </c>
      <c r="I251" s="20" t="str" cm="1">
        <f t="array" ref="I251">IF($AF$251=0,"",INDEX(MASTER!$D$24:$AD$252,$AF$251,I$260))</f>
        <v/>
      </c>
      <c r="J251" s="23" t="str" cm="1">
        <f t="array" ref="J251">IF($AF251=0,"",INDEX(MASTER!$AE$24:$BB$252,$AF251,C$260))</f>
        <v/>
      </c>
      <c r="K251" s="23" t="str" cm="1">
        <f t="array" ref="K251">IF($AF251=0,"",INDEX(MASTER!$AE$24:$BB$252,$AF251,D$260))</f>
        <v/>
      </c>
      <c r="L251" s="23" t="str" cm="1">
        <f t="array" ref="L251">IF($AF251=0,"",INDEX(MASTER!$AE$24:$BB$252,$AF251,E$260))</f>
        <v/>
      </c>
      <c r="M251" s="23" t="str" cm="1">
        <f t="array" ref="M251">IF($AF251=0,"",INDEX(MASTER!$AE$24:$BB$252,$AF251,F$260))</f>
        <v/>
      </c>
      <c r="N251" s="23" t="str" cm="1">
        <f t="array" ref="N251">IF($AF251=0,"",INDEX(MASTER!$AE$24:$BB$252,$AF251,G$260))</f>
        <v/>
      </c>
      <c r="O251" s="23" t="str" cm="1">
        <f t="array" ref="O251">IF($AF251=0,"",INDEX(MASTER!$AE$24:$BB$252,$AF251,H$260))</f>
        <v/>
      </c>
      <c r="P251" s="23" t="str" cm="1">
        <f t="array" ref="P251">IF($AF251=0,"",INDEX(MASTER!$AE$24:$BB$252,$AF251,I$260))</f>
        <v/>
      </c>
      <c r="Q251" s="23" t="str" cm="1">
        <f t="array" ref="Q251">IF($AF251=0,"",INDEX(MASTER!$AE$24:$BB$252,$AF251,J$260))</f>
        <v/>
      </c>
      <c r="R251" s="23" t="str" cm="1">
        <f t="array" ref="R251">IF($AF251=0,"",INDEX(MASTER!$AE$24:$BB$252,$AF251,K$260))</f>
        <v/>
      </c>
      <c r="S251" s="23" t="str" cm="1">
        <f t="array" ref="S251">IF($AF251=0,"",INDEX(MASTER!$AE$24:$BB$252,$AF251,L$260))</f>
        <v/>
      </c>
      <c r="T251" s="23" t="str" cm="1">
        <f t="array" ref="T251">IF($AF251=0,"",INDEX(MASTER!$AE$24:$BB$252,$AF251,M$260))</f>
        <v/>
      </c>
      <c r="U251" s="23" t="str" cm="1">
        <f t="array" ref="U251">IF($AF251=0,"",INDEX(MASTER!$AE$24:$BB$252,$AF251,N$260))</f>
        <v/>
      </c>
      <c r="V251" s="23" t="str" cm="1">
        <f t="array" ref="V251">IF($AF251=0,"",INDEX(MASTER!$AE$24:$BB$252,$AF251,O$260))</f>
        <v/>
      </c>
      <c r="W251" s="23" t="str" cm="1">
        <f t="array" ref="W251">IF($AF251=0,"",INDEX(MASTER!$AE$24:$BB$252,$AF251,P$260))</f>
        <v/>
      </c>
      <c r="X251" s="23" t="str" cm="1">
        <f t="array" ref="X251">IF($AF251=0,"",INDEX(MASTER!$AE$24:$BB$252,$AF251,Q$260))</f>
        <v/>
      </c>
      <c r="Y251" s="23" t="str" cm="1">
        <f t="array" ref="Y251">IF($AF251=0,"",INDEX(MASTER!$AE$24:$BB$252,$AF251,S$260))</f>
        <v/>
      </c>
      <c r="Z251" s="23" t="str" cm="1">
        <f t="array" ref="Z251">IF($AF251=0,"",INDEX(MASTER!$AE$24:$BB$252,$AF251,T$260))</f>
        <v/>
      </c>
      <c r="AA251" s="23" t="str" cm="1">
        <f t="array" ref="AA251">IF($AF251=0,"",INDEX(MASTER!$AE$24:$BB$252,$AF251,U$260))</f>
        <v/>
      </c>
    </row>
    <row r="252" spans="3:27" ht="12.75" customHeight="1" x14ac:dyDescent="0.2">
      <c r="C252" s="20"/>
      <c r="D252" s="20"/>
      <c r="E252" s="20"/>
      <c r="F252" s="126"/>
      <c r="G252" s="20"/>
      <c r="H252" s="126"/>
      <c r="I252" s="20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</row>
    <row r="253" spans="3:27" ht="12.75" customHeight="1" x14ac:dyDescent="0.2">
      <c r="C253" s="20"/>
      <c r="D253" s="20"/>
      <c r="E253" s="20"/>
      <c r="F253" s="126"/>
      <c r="G253" s="20"/>
      <c r="H253" s="126"/>
      <c r="I253" s="20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3:27" ht="12.75" customHeight="1" x14ac:dyDescent="0.2">
      <c r="C254" s="20" t="str" cm="1">
        <f t="array" ref="C254">IF($AF$254=0,"",INDEX(MASTER!$D$24:$AD$252,$AF$254,C$260))</f>
        <v/>
      </c>
      <c r="D254" s="20" t="str" cm="1">
        <f t="array" ref="D254">IF($AF$254=0,"",INDEX(MASTER!$D$24:$AD$252,$AF$254,D$260))</f>
        <v/>
      </c>
      <c r="E254" s="20" t="str" cm="1">
        <f t="array" ref="E254">IF($AF$254=0,"",INDEX(MASTER!$D$24:$AD$252,$AF$254,E$260))</f>
        <v/>
      </c>
      <c r="F254" s="126" t="str" cm="1">
        <f t="array" ref="F254">IF($AF$254=0,"",INDEX(MASTER!$D$24:$AD$252,$AF$254,F$260))</f>
        <v/>
      </c>
      <c r="G254" s="20" t="str" cm="1">
        <f t="array" ref="G254">IF($AF$254=0,"",INDEX(MASTER!$D$24:$AD$252,$AF$254,G$260))</f>
        <v/>
      </c>
      <c r="H254" s="126" t="str" cm="1">
        <f t="array" ref="H254">IF($AF$254=0,"",INDEX(MASTER!$D$24:$AD$252,$AF$254,H$260))</f>
        <v/>
      </c>
      <c r="I254" s="20" t="str" cm="1">
        <f t="array" ref="I254">IF($AF$254=0,"",INDEX(MASTER!$D$24:$AD$252,$AF$254,I$260))</f>
        <v/>
      </c>
      <c r="J254" s="23" t="str" cm="1">
        <f t="array" ref="J254">IF($AF254=0,"",INDEX(MASTER!$AE$24:$BB$252,$AF254,C$260))</f>
        <v/>
      </c>
      <c r="K254" s="23" t="str" cm="1">
        <f t="array" ref="K254">IF($AF254=0,"",INDEX(MASTER!$AE$24:$BB$252,$AF254,D$260))</f>
        <v/>
      </c>
      <c r="L254" s="23" t="str" cm="1">
        <f t="array" ref="L254">IF($AF254=0,"",INDEX(MASTER!$AE$24:$BB$252,$AF254,E$260))</f>
        <v/>
      </c>
      <c r="M254" s="23" t="str" cm="1">
        <f t="array" ref="M254">IF($AF254=0,"",INDEX(MASTER!$AE$24:$BB$252,$AF254,F$260))</f>
        <v/>
      </c>
      <c r="N254" s="23" t="str" cm="1">
        <f t="array" ref="N254">IF($AF254=0,"",INDEX(MASTER!$AE$24:$BB$252,$AF254,G$260))</f>
        <v/>
      </c>
      <c r="O254" s="23" t="str" cm="1">
        <f t="array" ref="O254">IF($AF254=0,"",INDEX(MASTER!$AE$24:$BB$252,$AF254,H$260))</f>
        <v/>
      </c>
      <c r="P254" s="23" t="str" cm="1">
        <f t="array" ref="P254">IF($AF254=0,"",INDEX(MASTER!$AE$24:$BB$252,$AF254,I$260))</f>
        <v/>
      </c>
      <c r="Q254" s="23" t="str" cm="1">
        <f t="array" ref="Q254">IF($AF254=0,"",INDEX(MASTER!$AE$24:$BB$252,$AF254,J$260))</f>
        <v/>
      </c>
      <c r="R254" s="23" t="str" cm="1">
        <f t="array" ref="R254">IF($AF254=0,"",INDEX(MASTER!$AE$24:$BB$252,$AF254,K$260))</f>
        <v/>
      </c>
      <c r="S254" s="23" t="str" cm="1">
        <f t="array" ref="S254">IF($AF254=0,"",INDEX(MASTER!$AE$24:$BB$252,$AF254,L$260))</f>
        <v/>
      </c>
      <c r="T254" s="23" t="str" cm="1">
        <f t="array" ref="T254">IF($AF254=0,"",INDEX(MASTER!$AE$24:$BB$252,$AF254,M$260))</f>
        <v/>
      </c>
      <c r="U254" s="23" t="str" cm="1">
        <f t="array" ref="U254">IF($AF254=0,"",INDEX(MASTER!$AE$24:$BB$252,$AF254,N$260))</f>
        <v/>
      </c>
      <c r="V254" s="23" t="str" cm="1">
        <f t="array" ref="V254">IF($AF254=0,"",INDEX(MASTER!$AE$24:$BB$252,$AF254,O$260))</f>
        <v/>
      </c>
      <c r="W254" s="23" t="str" cm="1">
        <f t="array" ref="W254">IF($AF254=0,"",INDEX(MASTER!$AE$24:$BB$252,$AF254,P$260))</f>
        <v/>
      </c>
      <c r="X254" s="23" t="str" cm="1">
        <f t="array" ref="X254">IF($AF254=0,"",INDEX(MASTER!$AE$24:$BB$252,$AF254,Q$260))</f>
        <v/>
      </c>
      <c r="Y254" s="23" t="str" cm="1">
        <f t="array" ref="Y254">IF($AF254=0,"",INDEX(MASTER!$AE$24:$BB$252,$AF254,S$260))</f>
        <v/>
      </c>
      <c r="Z254" s="23" t="str" cm="1">
        <f t="array" ref="Z254">IF($AF254=0,"",INDEX(MASTER!$AE$24:$BB$252,$AF254,T$260))</f>
        <v/>
      </c>
      <c r="AA254" s="23" t="str" cm="1">
        <f t="array" ref="AA254">IF($AF254=0,"",INDEX(MASTER!$AE$24:$BB$252,$AF254,U$260))</f>
        <v/>
      </c>
    </row>
    <row r="255" spans="3:27" ht="12.75" customHeight="1" x14ac:dyDescent="0.2">
      <c r="C255" s="20" t="str" cm="1">
        <f t="array" ref="C255">IF($AF$255=0,"",INDEX(MASTER!$D$24:$AD$252,$AF$255,C$260))</f>
        <v/>
      </c>
      <c r="D255" s="20" t="str" cm="1">
        <f t="array" ref="D255">IF($AF$255=0,"",INDEX(MASTER!$D$24:$AD$252,$AF$255,D$260))</f>
        <v/>
      </c>
      <c r="E255" s="20" t="str" cm="1">
        <f t="array" ref="E255">IF($AF$255=0,"",INDEX(MASTER!$D$24:$AD$252,$AF$255,E$260))</f>
        <v/>
      </c>
      <c r="F255" s="126" t="str" cm="1">
        <f t="array" ref="F255">IF($AF$255=0,"",INDEX(MASTER!$D$24:$AD$252,$AF$255,F$260))</f>
        <v/>
      </c>
      <c r="G255" s="20" t="str" cm="1">
        <f t="array" ref="G255">IF($AF$255=0,"",INDEX(MASTER!$D$24:$AD$252,$AF$255,G$260))</f>
        <v/>
      </c>
      <c r="H255" s="126" t="str" cm="1">
        <f t="array" ref="H255">IF($AF$255=0,"",INDEX(MASTER!$D$24:$AD$252,$AF$255,H$260))</f>
        <v/>
      </c>
      <c r="I255" s="20" t="str" cm="1">
        <f t="array" ref="I255">IF($AF$255=0,"",INDEX(MASTER!$D$24:$AD$252,$AF$255,I$260))</f>
        <v/>
      </c>
      <c r="J255" s="23" t="str" cm="1">
        <f t="array" ref="J255">IF($AF255=0,"",INDEX(MASTER!$AE$24:$BB$252,$AF255,C$260))</f>
        <v/>
      </c>
      <c r="K255" s="23" t="str" cm="1">
        <f t="array" ref="K255">IF($AF255=0,"",INDEX(MASTER!$AE$24:$BB$252,$AF255,D$260))</f>
        <v/>
      </c>
      <c r="L255" s="23" t="str" cm="1">
        <f t="array" ref="L255">IF($AF255=0,"",INDEX(MASTER!$AE$24:$BB$252,$AF255,E$260))</f>
        <v/>
      </c>
      <c r="M255" s="23" t="str" cm="1">
        <f t="array" ref="M255">IF($AF255=0,"",INDEX(MASTER!$AE$24:$BB$252,$AF255,F$260))</f>
        <v/>
      </c>
      <c r="N255" s="23" t="str" cm="1">
        <f t="array" ref="N255">IF($AF255=0,"",INDEX(MASTER!$AE$24:$BB$252,$AF255,G$260))</f>
        <v/>
      </c>
      <c r="O255" s="23" t="str" cm="1">
        <f t="array" ref="O255">IF($AF255=0,"",INDEX(MASTER!$AE$24:$BB$252,$AF255,H$260))</f>
        <v/>
      </c>
      <c r="P255" s="23" t="str" cm="1">
        <f t="array" ref="P255">IF($AF255=0,"",INDEX(MASTER!$AE$24:$BB$252,$AF255,I$260))</f>
        <v/>
      </c>
      <c r="Q255" s="23" t="str" cm="1">
        <f t="array" ref="Q255">IF($AF255=0,"",INDEX(MASTER!$AE$24:$BB$252,$AF255,J$260))</f>
        <v/>
      </c>
      <c r="R255" s="23" t="str" cm="1">
        <f t="array" ref="R255">IF($AF255=0,"",INDEX(MASTER!$AE$24:$BB$252,$AF255,K$260))</f>
        <v/>
      </c>
      <c r="S255" s="23" t="str" cm="1">
        <f t="array" ref="S255">IF($AF255=0,"",INDEX(MASTER!$AE$24:$BB$252,$AF255,L$260))</f>
        <v/>
      </c>
      <c r="T255" s="23" t="str" cm="1">
        <f t="array" ref="T255">IF($AF255=0,"",INDEX(MASTER!$AE$24:$BB$252,$AF255,M$260))</f>
        <v/>
      </c>
      <c r="U255" s="23" t="str" cm="1">
        <f t="array" ref="U255">IF($AF255=0,"",INDEX(MASTER!$AE$24:$BB$252,$AF255,N$260))</f>
        <v/>
      </c>
      <c r="V255" s="23" t="str" cm="1">
        <f t="array" ref="V255">IF($AF255=0,"",INDEX(MASTER!$AE$24:$BB$252,$AF255,O$260))</f>
        <v/>
      </c>
      <c r="W255" s="23" t="str" cm="1">
        <f t="array" ref="W255">IF($AF255=0,"",INDEX(MASTER!$AE$24:$BB$252,$AF255,P$260))</f>
        <v/>
      </c>
      <c r="X255" s="23" t="str" cm="1">
        <f t="array" ref="X255">IF($AF255=0,"",INDEX(MASTER!$AE$24:$BB$252,$AF255,Q$260))</f>
        <v/>
      </c>
      <c r="Y255" s="23" t="str" cm="1">
        <f t="array" ref="Y255">IF($AF255=0,"",INDEX(MASTER!$AE$24:$BB$252,$AF255,S$260))</f>
        <v/>
      </c>
      <c r="Z255" s="23" t="str" cm="1">
        <f t="array" ref="Z255">IF($AF255=0,"",INDEX(MASTER!$AE$24:$BB$252,$AF255,T$260))</f>
        <v/>
      </c>
      <c r="AA255" s="23" t="str" cm="1">
        <f t="array" ref="AA255">IF($AF255=0,"",INDEX(MASTER!$AE$24:$BB$252,$AF255,U$260))</f>
        <v/>
      </c>
    </row>
    <row r="256" spans="3:27" ht="12.75" customHeight="1" x14ac:dyDescent="0.2">
      <c r="C256" s="20"/>
      <c r="D256" s="20"/>
      <c r="E256" s="20"/>
      <c r="F256" s="126"/>
      <c r="G256" s="20"/>
      <c r="H256" s="126"/>
      <c r="I256" s="20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</row>
    <row r="257" spans="3:32" ht="12.75" customHeight="1" thickBot="1" x14ac:dyDescent="0.25">
      <c r="C257" s="20" t="str" cm="1">
        <f t="array" ref="C257">IF($AF$257=0,"",INDEX(MASTER!$D$24:$AD$252,$AF$257,C$260))</f>
        <v/>
      </c>
      <c r="D257" s="20" t="str" cm="1">
        <f t="array" ref="D257">IF($AF$257=0,"",INDEX(MASTER!$D$24:$AD$252,$AF$257,D$260))</f>
        <v/>
      </c>
      <c r="E257" s="20" t="str" cm="1">
        <f t="array" ref="E257">IF($AF$257=0,"",INDEX(MASTER!$D$24:$AD$252,$AF$257,E$260))</f>
        <v/>
      </c>
      <c r="F257" s="126" t="str" cm="1">
        <f t="array" ref="F257">IF($AF$257=0,"",INDEX(MASTER!$D$24:$AD$252,$AF$257,F$260))</f>
        <v/>
      </c>
      <c r="G257" s="20" t="str" cm="1">
        <f t="array" ref="G257">IF($AF$257=0,"",INDEX(MASTER!$D$24:$AD$252,$AF$257,G$260))</f>
        <v/>
      </c>
      <c r="H257" s="126" t="str" cm="1">
        <f t="array" ref="H257">IF($AF$257=0,"",INDEX(MASTER!$D$24:$AD$252,$AF$257,H$260))</f>
        <v/>
      </c>
      <c r="I257" s="20" t="str" cm="1">
        <f t="array" ref="I257">IF($AF$257=0,"",INDEX(MASTER!$D$24:$AD$252,$AF$257,I$260))</f>
        <v/>
      </c>
      <c r="J257" s="23" t="str" cm="1">
        <f t="array" ref="J257">IF($AF257=0,"",INDEX(MASTER!$AE$24:$BB$252,$AF257,C$260))</f>
        <v/>
      </c>
      <c r="K257" s="23" t="str" cm="1">
        <f t="array" ref="K257">IF($AF257=0,"",INDEX(MASTER!$AE$24:$BB$252,$AF257,D$260))</f>
        <v/>
      </c>
      <c r="L257" s="23" t="str" cm="1">
        <f t="array" ref="L257">IF($AF257=0,"",INDEX(MASTER!$AE$24:$BB$252,$AF257,E$260))</f>
        <v/>
      </c>
      <c r="M257" s="23" t="str" cm="1">
        <f t="array" ref="M257">IF($AF257=0,"",INDEX(MASTER!$AE$24:$BB$252,$AF257,F$260))</f>
        <v/>
      </c>
      <c r="N257" s="23" t="str" cm="1">
        <f t="array" ref="N257">IF($AF257=0,"",INDEX(MASTER!$AE$24:$BB$252,$AF257,G$260))</f>
        <v/>
      </c>
      <c r="O257" s="23" t="str" cm="1">
        <f t="array" ref="O257">IF($AF257=0,"",INDEX(MASTER!$AE$24:$BB$252,$AF257,H$260))</f>
        <v/>
      </c>
      <c r="P257" s="23" t="str" cm="1">
        <f t="array" ref="P257">IF($AF257=0,"",INDEX(MASTER!$AE$24:$BB$252,$AF257,I$260))</f>
        <v/>
      </c>
      <c r="Q257" s="23" t="str" cm="1">
        <f t="array" ref="Q257">IF($AF257=0,"",INDEX(MASTER!$AE$24:$BB$252,$AF257,J$260))</f>
        <v/>
      </c>
      <c r="R257" s="23" t="str" cm="1">
        <f t="array" ref="R257">IF($AF257=0,"",INDEX(MASTER!$AE$24:$BB$252,$AF257,K$260))</f>
        <v/>
      </c>
      <c r="S257" s="23" t="str" cm="1">
        <f t="array" ref="S257">IF($AF257=0,"",INDEX(MASTER!$AE$24:$BB$252,$AF257,L$260))</f>
        <v/>
      </c>
      <c r="T257" s="23" t="str" cm="1">
        <f t="array" ref="T257">IF($AF257=0,"",INDEX(MASTER!$AE$24:$BB$252,$AF257,M$260))</f>
        <v/>
      </c>
      <c r="U257" s="23" t="str" cm="1">
        <f t="array" ref="U257">IF($AF257=0,"",INDEX(MASTER!$AE$24:$BB$252,$AF257,N$260))</f>
        <v/>
      </c>
      <c r="V257" s="23" t="str" cm="1">
        <f t="array" ref="V257">IF($AF257=0,"",INDEX(MASTER!$AE$24:$BB$252,$AF257,O$260))</f>
        <v/>
      </c>
      <c r="W257" s="23" t="str" cm="1">
        <f t="array" ref="W257">IF($AF257=0,"",INDEX(MASTER!$AE$24:$BB$252,$AF257,P$260))</f>
        <v/>
      </c>
      <c r="X257" s="23" t="str" cm="1">
        <f t="array" ref="X257">IF($AF257=0,"",INDEX(MASTER!$AE$24:$BB$252,$AF257,Q$260))</f>
        <v/>
      </c>
      <c r="Y257" s="23" t="str" cm="1">
        <f t="array" ref="Y257">IF($AF257=0,"",INDEX(MASTER!$AE$24:$BB$252,$AF257,S$260))</f>
        <v/>
      </c>
      <c r="Z257" s="23" t="str" cm="1">
        <f t="array" ref="Z257">IF($AF257=0,"",INDEX(MASTER!$AE$24:$BB$252,$AF257,T$260))</f>
        <v/>
      </c>
      <c r="AA257" s="23" t="str" cm="1">
        <f t="array" ref="AA257">IF($AF257=0,"",INDEX(MASTER!$AE$24:$BB$252,$AF257,U$260))</f>
        <v/>
      </c>
    </row>
    <row r="258" spans="3:32" ht="25.7" customHeight="1" thickBot="1" x14ac:dyDescent="0.25">
      <c r="C258" s="216" t="e">
        <f>CONCATENATE("TOTALS CARRIED TO GENERAL SUMMARY ",#REF!)</f>
        <v>#REF!</v>
      </c>
      <c r="D258" s="217"/>
      <c r="E258" s="217"/>
      <c r="F258" s="217"/>
      <c r="G258" s="217"/>
      <c r="H258" s="217"/>
      <c r="I258" s="217"/>
      <c r="J258" s="194" t="str">
        <f t="shared" ref="J258:AA258" si="22">IF(J176="","",IF(J191="",IF(SUM(COUNTIF(J192:J257,"LS")+COUNTIF(J192:J257,"LUMP"))&gt;0,"LS",""),IF(SUM(J192:J257)&gt;0,ROUNDUP(SUM(J192:J257),0),"")))</f>
        <v/>
      </c>
      <c r="K258" s="26" t="str">
        <f t="shared" si="22"/>
        <v/>
      </c>
      <c r="L258" s="26" t="str">
        <f t="shared" si="22"/>
        <v/>
      </c>
      <c r="M258" s="26" t="str">
        <f t="shared" si="22"/>
        <v/>
      </c>
      <c r="N258" s="26" t="str">
        <f t="shared" si="22"/>
        <v/>
      </c>
      <c r="O258" s="26" t="str">
        <f t="shared" si="22"/>
        <v/>
      </c>
      <c r="P258" s="26" t="str">
        <f t="shared" si="22"/>
        <v/>
      </c>
      <c r="Q258" s="26" t="str">
        <f t="shared" si="22"/>
        <v/>
      </c>
      <c r="R258" s="26" t="str">
        <f t="shared" si="22"/>
        <v/>
      </c>
      <c r="S258" s="26" t="str">
        <f t="shared" si="22"/>
        <v/>
      </c>
      <c r="T258" s="26" t="str">
        <f t="shared" si="22"/>
        <v/>
      </c>
      <c r="U258" s="26" t="str">
        <f t="shared" si="22"/>
        <v/>
      </c>
      <c r="V258" s="26" t="str">
        <f t="shared" si="22"/>
        <v/>
      </c>
      <c r="W258" s="26" t="str">
        <f t="shared" si="22"/>
        <v/>
      </c>
      <c r="X258" s="26" t="str">
        <f t="shared" si="22"/>
        <v/>
      </c>
      <c r="Y258" s="26" t="str">
        <f t="shared" si="22"/>
        <v/>
      </c>
      <c r="Z258" s="26" t="str">
        <f t="shared" si="22"/>
        <v/>
      </c>
      <c r="AA258" s="26" t="str">
        <f t="shared" si="22"/>
        <v/>
      </c>
    </row>
    <row r="259" spans="3:32" ht="12.75" customHeight="1" x14ac:dyDescent="0.2">
      <c r="C259" s="9"/>
      <c r="D259" s="9"/>
      <c r="E259" s="9"/>
      <c r="F259" s="185"/>
      <c r="G259" s="9"/>
      <c r="H259" s="185"/>
      <c r="I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3:32" ht="12.75" customHeight="1" x14ac:dyDescent="0.2">
      <c r="C260" s="17">
        <v>1</v>
      </c>
      <c r="D260" s="17">
        <f>C260+1</f>
        <v>2</v>
      </c>
      <c r="E260" s="17">
        <f t="shared" ref="E260:AA260" si="23">D260+1</f>
        <v>3</v>
      </c>
      <c r="F260" s="161">
        <f t="shared" si="23"/>
        <v>4</v>
      </c>
      <c r="G260" s="17">
        <f t="shared" si="23"/>
        <v>5</v>
      </c>
      <c r="H260" s="161">
        <f t="shared" si="23"/>
        <v>6</v>
      </c>
      <c r="I260" s="17">
        <f t="shared" si="23"/>
        <v>7</v>
      </c>
      <c r="J260" s="17">
        <f>I260+1</f>
        <v>8</v>
      </c>
      <c r="K260" s="17">
        <f t="shared" si="23"/>
        <v>9</v>
      </c>
      <c r="L260" s="17">
        <f t="shared" si="23"/>
        <v>10</v>
      </c>
      <c r="M260" s="17">
        <f t="shared" si="23"/>
        <v>11</v>
      </c>
      <c r="N260" s="17">
        <f t="shared" si="23"/>
        <v>12</v>
      </c>
      <c r="O260" s="17">
        <f t="shared" si="23"/>
        <v>13</v>
      </c>
      <c r="P260" s="17">
        <f t="shared" si="23"/>
        <v>14</v>
      </c>
      <c r="Q260" s="17">
        <f t="shared" si="23"/>
        <v>15</v>
      </c>
      <c r="R260" s="17">
        <f t="shared" si="23"/>
        <v>16</v>
      </c>
      <c r="S260" s="17">
        <f t="shared" si="23"/>
        <v>17</v>
      </c>
      <c r="T260" s="17">
        <f t="shared" si="23"/>
        <v>18</v>
      </c>
      <c r="U260" s="17">
        <f t="shared" si="23"/>
        <v>19</v>
      </c>
      <c r="V260" s="17">
        <f t="shared" si="23"/>
        <v>20</v>
      </c>
      <c r="W260" s="17">
        <f t="shared" si="23"/>
        <v>21</v>
      </c>
      <c r="X260" s="17">
        <f t="shared" si="23"/>
        <v>22</v>
      </c>
      <c r="Y260" s="17" t="e">
        <f>#REF!+1</f>
        <v>#REF!</v>
      </c>
      <c r="Z260" s="17" t="e">
        <f t="shared" si="23"/>
        <v>#REF!</v>
      </c>
      <c r="AA260" s="17" t="e">
        <f t="shared" si="23"/>
        <v>#REF!</v>
      </c>
      <c r="AF260" s="30" t="s">
        <v>21</v>
      </c>
    </row>
  </sheetData>
  <mergeCells count="84">
    <mergeCell ref="C171:I171"/>
    <mergeCell ref="C172:I172"/>
    <mergeCell ref="C173:I173"/>
    <mergeCell ref="V179:V190"/>
    <mergeCell ref="W179:W190"/>
    <mergeCell ref="C175:AA175"/>
    <mergeCell ref="C176:I176"/>
    <mergeCell ref="C177:I177"/>
    <mergeCell ref="Z179:Z190"/>
    <mergeCell ref="K179:K190"/>
    <mergeCell ref="L179:L190"/>
    <mergeCell ref="AA179:AA190"/>
    <mergeCell ref="O179:O190"/>
    <mergeCell ref="P179:P190"/>
    <mergeCell ref="J179:J190"/>
    <mergeCell ref="M179:M190"/>
    <mergeCell ref="D178:D191"/>
    <mergeCell ref="C258:I258"/>
    <mergeCell ref="C178:C191"/>
    <mergeCell ref="E178:E191"/>
    <mergeCell ref="F178:H191"/>
    <mergeCell ref="I178:I191"/>
    <mergeCell ref="Y179:Y190"/>
    <mergeCell ref="Y11:Y22"/>
    <mergeCell ref="P11:P22"/>
    <mergeCell ref="T11:T22"/>
    <mergeCell ref="U94:U105"/>
    <mergeCell ref="W11:W22"/>
    <mergeCell ref="T94:T105"/>
    <mergeCell ref="W94:W105"/>
    <mergeCell ref="X94:X105"/>
    <mergeCell ref="Y94:Y105"/>
    <mergeCell ref="N179:N190"/>
    <mergeCell ref="X179:X190"/>
    <mergeCell ref="Q179:Q190"/>
    <mergeCell ref="R179:R190"/>
    <mergeCell ref="S179:S190"/>
    <mergeCell ref="T179:T190"/>
    <mergeCell ref="U179:U190"/>
    <mergeCell ref="C7:AA7"/>
    <mergeCell ref="C8:I8"/>
    <mergeCell ref="C9:I9"/>
    <mergeCell ref="K11:K22"/>
    <mergeCell ref="L11:L22"/>
    <mergeCell ref="M11:M22"/>
    <mergeCell ref="N11:N22"/>
    <mergeCell ref="O11:O22"/>
    <mergeCell ref="AA11:AA22"/>
    <mergeCell ref="Q11:Q22"/>
    <mergeCell ref="R11:R22"/>
    <mergeCell ref="S11:S22"/>
    <mergeCell ref="X11:X22"/>
    <mergeCell ref="J10:J23"/>
    <mergeCell ref="U11:U22"/>
    <mergeCell ref="Z11:Z22"/>
    <mergeCell ref="I10:I23"/>
    <mergeCell ref="S94:S105"/>
    <mergeCell ref="C88:I88"/>
    <mergeCell ref="J94:J105"/>
    <mergeCell ref="O94:O105"/>
    <mergeCell ref="D10:D23"/>
    <mergeCell ref="D93:D106"/>
    <mergeCell ref="Q94:Q105"/>
    <mergeCell ref="R94:R105"/>
    <mergeCell ref="C90:AA90"/>
    <mergeCell ref="AA94:AA105"/>
    <mergeCell ref="V11:V22"/>
    <mergeCell ref="V94:V105"/>
    <mergeCell ref="Z94:Z105"/>
    <mergeCell ref="O88:P88"/>
    <mergeCell ref="C10:C23"/>
    <mergeCell ref="C93:C106"/>
    <mergeCell ref="E93:E106"/>
    <mergeCell ref="C91:I91"/>
    <mergeCell ref="C92:I92"/>
    <mergeCell ref="F93:H106"/>
    <mergeCell ref="I93:I106"/>
    <mergeCell ref="L94:L105"/>
    <mergeCell ref="M94:M105"/>
    <mergeCell ref="N94:N105"/>
    <mergeCell ref="P94:P105"/>
    <mergeCell ref="K94:K105"/>
    <mergeCell ref="E10:E23"/>
    <mergeCell ref="F10:H23"/>
  </mergeCells>
  <printOptions horizontalCentered="1" verticalCentered="1"/>
  <pageMargins left="0.25" right="0.25" top="0.75" bottom="0.75" header="0.3" footer="0.3"/>
  <pageSetup paperSize="3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CF8-3628-40CA-8EA0-95792D7C374F}">
  <dimension ref="A1:AO59"/>
  <sheetViews>
    <sheetView zoomScale="80" zoomScaleNormal="80" workbookViewId="0">
      <selection activeCell="O26" sqref="O26"/>
    </sheetView>
  </sheetViews>
  <sheetFormatPr defaultRowHeight="12.75" x14ac:dyDescent="0.2"/>
  <cols>
    <col min="3" max="3" width="1.28515625" customWidth="1"/>
  </cols>
  <sheetData>
    <row r="1" spans="1:41" s="3" customFormat="1" ht="12.75" customHeight="1" x14ac:dyDescent="0.2">
      <c r="A1" s="3">
        <v>1</v>
      </c>
      <c r="D1" s="4"/>
      <c r="E1" s="4"/>
      <c r="F1" s="5"/>
      <c r="G1" s="5" t="s">
        <v>18</v>
      </c>
      <c r="H1" s="5" t="s">
        <v>10</v>
      </c>
      <c r="I1" s="4" t="s">
        <v>9</v>
      </c>
      <c r="J1" s="6"/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3" customFormat="1" ht="12.75" customHeight="1" x14ac:dyDescent="0.2">
      <c r="D2" s="4"/>
      <c r="E2" s="4"/>
      <c r="F2" s="5"/>
      <c r="G2" s="5" t="s">
        <v>19</v>
      </c>
      <c r="H2" s="5" t="s">
        <v>11</v>
      </c>
      <c r="I2" s="4" t="s">
        <v>3</v>
      </c>
      <c r="J2" s="6"/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3" customFormat="1" ht="12.75" customHeight="1" x14ac:dyDescent="0.2">
      <c r="D3" s="4"/>
      <c r="E3" s="5"/>
      <c r="F3" s="5"/>
      <c r="G3" s="5"/>
      <c r="H3" s="5" t="s">
        <v>12</v>
      </c>
      <c r="I3" s="4" t="s">
        <v>7</v>
      </c>
      <c r="J3" s="6"/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3" customFormat="1" ht="12.75" customHeight="1" x14ac:dyDescent="0.2">
      <c r="D4" s="4"/>
      <c r="E4" s="5"/>
      <c r="F4" s="8"/>
      <c r="G4" s="8"/>
      <c r="H4" s="5" t="s">
        <v>13</v>
      </c>
      <c r="I4" s="4" t="s">
        <v>8</v>
      </c>
      <c r="J4" s="6"/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s="3" customFormat="1" ht="12.75" customHeight="1" x14ac:dyDescent="0.2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3.5" thickBot="1" x14ac:dyDescent="0.25"/>
    <row r="7" spans="1:41" s="31" customFormat="1" ht="12.75" customHeight="1" thickBot="1" x14ac:dyDescent="0.25">
      <c r="B7" s="32" t="s">
        <v>4</v>
      </c>
      <c r="D7" s="273">
        <f>'[2]OTT-53'!D560+1</f>
        <v>9</v>
      </c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M7" s="33"/>
    </row>
    <row r="8" spans="1:41" s="31" customFormat="1" ht="12.75" customHeight="1" thickBot="1" x14ac:dyDescent="0.25">
      <c r="B8" s="34">
        <v>143</v>
      </c>
      <c r="D8" s="275" t="s">
        <v>16</v>
      </c>
      <c r="E8" s="275"/>
      <c r="F8" s="275"/>
      <c r="G8" s="275"/>
      <c r="H8" s="275"/>
      <c r="I8" s="275"/>
      <c r="J8" s="275"/>
      <c r="K8" s="35"/>
      <c r="L8" s="53" t="str" cm="1">
        <f t="array" ref="L8">IF($AG$8=0,"",IF(INDEX(MASTER!$K$8:$AD$9,$AG$8,1)=0,"",INDEX(MASTER!$K$8:$AD$9,$AG$8,1)))</f>
        <v>621e00100</v>
      </c>
      <c r="M8" s="53" t="str" cm="1">
        <f t="array" ref="M8">IF($AG$8=0,"",IF(INDEX(MASTER!$K$8:$AD$9,$AG$8,2)=0,"",INDEX(MASTER!$K$8:$AD$9,$AG$8,2)))</f>
        <v>621e00100</v>
      </c>
      <c r="N8" s="53" t="str" cm="1">
        <f t="array" ref="N8">IF($AG$8=0,"",IF(INDEX(MASTER!$K$8:$AD$9,$AG$8,3)=0,"",INDEX(MASTER!$K$8:$AD$9,$AG$8,3)))</f>
        <v>621e54000</v>
      </c>
      <c r="O8" s="53" t="str" cm="1">
        <f t="array" ref="O8">IF($AG$8=0,"",IF(INDEX(MASTER!$K$8:$AD$9,$AG$8,4)=0,"",INDEX(MASTER!$K$8:$AD$9,$AG$8,4)))</f>
        <v>642E00100</v>
      </c>
      <c r="P8" s="53" t="str" cm="1">
        <f t="array" ref="P8">IF($AG$8=0,"",IF(INDEX(MASTER!$K$8:$AD$9,$AG$8,5)=0,"",INDEX(MASTER!$K$8:$AD$9,$AG$8,5)))</f>
        <v>642E00100</v>
      </c>
      <c r="Q8" s="53" t="str" cm="1">
        <f t="array" ref="Q8">IF($AG$8=0,"",IF(INDEX(MASTER!$K$8:$AD$9,$AG$8,6)=0,"",INDEX(MASTER!$K$8:$AD$9,$AG$8,6)))</f>
        <v>642E00200</v>
      </c>
      <c r="R8" s="53" t="str" cm="1">
        <f t="array" ref="R8">IF($AG$8=0,"",IF(INDEX(MASTER!$K$8:$AD$9,$AG$8,7)=0,"",INDEX(MASTER!$K$8:$AD$9,$AG$8,7)))</f>
        <v>642E00300</v>
      </c>
      <c r="S8" s="53" t="str" cm="1">
        <f t="array" ref="S8">IF($AG$8=0,"",IF(INDEX(MASTER!$K$8:$AD$9,$AG$8,8)=0,"",INDEX(MASTER!$K$8:$AD$9,$AG$8,8)))</f>
        <v>642E00400</v>
      </c>
      <c r="T8" s="53" t="str" cm="1">
        <f t="array" ref="T8">IF($AG$8=0,"",IF(INDEX(MASTER!$K$8:$AD$9,$AG$8,9)=0,"",INDEX(MASTER!$K$8:$AD$9,$AG$8,9)))</f>
        <v>642E00500</v>
      </c>
      <c r="U8" s="53" t="str" cm="1">
        <f t="array" ref="U8">IF($AG$8=0,"",IF(INDEX(MASTER!$K$8:$AD$9,$AG$8,10)=0,"",INDEX(MASTER!$K$8:$AD$9,$AG$8,10)))</f>
        <v>642E00631</v>
      </c>
      <c r="V8" s="53" t="str" cm="1">
        <f t="array" ref="V8">IF($AG$8=0,"",IF(INDEX(MASTER!$K$8:$AD$9,$AG$8,11)=0,"",INDEX(MASTER!$K$8:$AD$9,$AG$8,11)))</f>
        <v>642E00700</v>
      </c>
      <c r="W8" s="53" t="str" cm="1">
        <f t="array" ref="W8">IF($AG$8=0,"",IF(INDEX(MASTER!$K$8:$AD$9,$AG$8,12)=0,"",INDEX(MASTER!$K$8:$AD$9,$AG$8,12)))</f>
        <v>642E00700</v>
      </c>
      <c r="X8" s="53" t="str" cm="1">
        <f t="array" ref="X8">IF($AG$8=0,"",IF(INDEX(MASTER!$K$8:$AD$9,$AG$8,13)=0,"",INDEX(MASTER!$K$8:$AD$9,$AG$8,13)))</f>
        <v>642E01300</v>
      </c>
      <c r="Y8" s="53" t="str" cm="1">
        <f t="array" ref="Y8">IF($AG$8=0,"",IF(INDEX(MASTER!$K$8:$AD$9,$AG$8,14)=0,"",INDEX(MASTER!$K$8:$AD$9,$AG$8,14)))</f>
        <v>642E01352</v>
      </c>
      <c r="Z8" s="53" t="str" cm="1">
        <f t="array" ref="Z8">IF($AG$8=0,"",IF(INDEX(MASTER!$K$8:$AD$9,$AG$8,15)=0,"",INDEX(MASTER!$K$8:$AD$9,$AG$8,15)))</f>
        <v>642E01500</v>
      </c>
      <c r="AA8" s="53" t="str" cm="1">
        <f t="array" ref="AA8">IF($AG$8=0,"",IF(INDEX(MASTER!$K$8:$AD$9,$AG$8,16)=0,"",INDEX(MASTER!$K$8:$AD$9,$AG$8,16)))</f>
        <v>642E01500</v>
      </c>
      <c r="AB8" s="53" t="str" cm="1">
        <f t="array" ref="AB8">IF($AG$8=0,"",IF(INDEX(MASTER!$K$8:$AD$9,$AG$8,17)=0,"",INDEX(MASTER!$K$8:$AD$9,$AG$8,17)))</f>
        <v>642E20802</v>
      </c>
      <c r="AC8" s="53" t="str" cm="1">
        <f t="array" ref="AC8">IF($AG$8=0,"",IF(INDEX(MASTER!$K$8:$AD$9,$AG$8,18)=0,"",INDEX(MASTER!$K$8:$AD$9,$AG$8,18)))</f>
        <v>620e00500</v>
      </c>
      <c r="AD8" s="53" t="str" cm="1">
        <f t="array" ref="AD8">IF($AG$8=0,"",IF(INDEX(MASTER!$K$8:$AD$9,$AG$8,19)=0,"",INDEX(MASTER!$K$8:$AD$9,$AG$8,19)))</f>
        <v/>
      </c>
      <c r="AG8" s="31">
        <v>1</v>
      </c>
      <c r="AM8" s="33"/>
    </row>
    <row r="9" spans="1:41" s="31" customFormat="1" ht="12.75" customHeight="1" thickBot="1" x14ac:dyDescent="0.25">
      <c r="D9" s="276" t="s">
        <v>17</v>
      </c>
      <c r="E9" s="276"/>
      <c r="F9" s="276"/>
      <c r="G9" s="276"/>
      <c r="H9" s="276"/>
      <c r="I9" s="276"/>
      <c r="J9" s="276"/>
      <c r="K9" s="36"/>
      <c r="L9" s="53" t="str" cm="1">
        <f t="array" ref="L9">IF($AG$9=0,"",IF(INDEX(MASTER!$K$8:$AD$9,$AG$9,1)=0,"",INDEX(MASTER!$K$8:$AD$9,$AG$9,1)))</f>
        <v/>
      </c>
      <c r="M9" s="53" t="str" cm="1">
        <f t="array" ref="M9">IF($AG$9=0,"",IF(INDEX(MASTER!$K$8:$AD$9,$AG$9,2)=0,"",INDEX(MASTER!$K$8:$AD$9,$AG$9,2)))</f>
        <v/>
      </c>
      <c r="N9" s="53" t="str" cm="1">
        <f t="array" ref="N9">IF($AG$9=0,"",IF(INDEX(MASTER!$K$8:$AD$9,$AG$9,3)=0,"",INDEX(MASTER!$K$8:$AD$9,$AG$9,3)))</f>
        <v/>
      </c>
      <c r="O9" s="53" t="str" cm="1">
        <f t="array" ref="O9">IF($AG$9=0,"",IF(INDEX(MASTER!$K$8:$AD$9,$AG$9,4)=0,"",INDEX(MASTER!$K$8:$AD$9,$AG$9,4)))</f>
        <v xml:space="preserve"> WHITE</v>
      </c>
      <c r="P9" s="53" t="str" cm="1">
        <f t="array" ref="P9">IF($AG$9=0,"",IF(INDEX(MASTER!$K$8:$AD$9,$AG$9,5)=0,"",INDEX(MASTER!$K$8:$AD$9,$AG$9,5)))</f>
        <v xml:space="preserve"> YELLOW</v>
      </c>
      <c r="Q9" s="53" t="str" cm="1">
        <f t="array" ref="Q9">IF($AG$9=0,"",IF(INDEX(MASTER!$K$8:$AD$9,$AG$9,6)=0,"",INDEX(MASTER!$K$8:$AD$9,$AG$9,6)))</f>
        <v/>
      </c>
      <c r="R9" s="53" t="str" cm="1">
        <f t="array" ref="R9">IF($AG$9=0,"",IF(INDEX(MASTER!$K$8:$AD$9,$AG$9,7)=0,"",INDEX(MASTER!$K$8:$AD$9,$AG$9,8)))</f>
        <v/>
      </c>
      <c r="S9" s="53" t="str" cm="1">
        <f t="array" ref="S9">IF($AG$9=0,"",IF(INDEX(MASTER!$K$8:$AD$9,$AG$9,8)=0,"",INDEX(MASTER!$K$8:$AD$9,$AG$9,8)))</f>
        <v/>
      </c>
      <c r="T9" s="53" t="str" cm="1">
        <f t="array" ref="T9">IF($AG$9=0,"",IF(INDEX(MASTER!$K$8:$AD$9,$AG$9,9)=0,"",INDEX(MASTER!$K$8:$AD$9,$AG$9,9)))</f>
        <v/>
      </c>
      <c r="U9" s="53" t="str" cm="1">
        <f t="array" ref="U9">IF($AG$9=0,"",IF(INDEX(MASTER!$K$8:$AD$9,$AG$9,10)=0,"",INDEX(MASTER!$K$8:$AD$9,$AG$9,10)))</f>
        <v/>
      </c>
      <c r="V9" s="53" t="str" cm="1">
        <f t="array" ref="V9">IF($AG$9=0,"",IF(INDEX(MASTER!$K$8:$AD$9,$AG$9,11)=0,"",INDEX(MASTER!$K$8:$AD$9,$AG$9,11)))</f>
        <v xml:space="preserve"> WHITE</v>
      </c>
      <c r="W9" s="53" t="str" cm="1">
        <f t="array" ref="W9">IF($AG$9=0,"",IF(INDEX(MASTER!$K$8:$AD$9,$AG$9,12)=0,"",INDEX(MASTER!$K$8:$AD$9,$AG$9,12)))</f>
        <v>YELLOW</v>
      </c>
      <c r="X9" s="53" t="str" cm="1">
        <f t="array" ref="X9">IF($AG$9=0,"",IF(INDEX(MASTER!$K$8:$AD$9,$AG$9,13)=0,"",INDEX(MASTER!$K$8:$AD$9,$AG$9,13)))</f>
        <v/>
      </c>
      <c r="Y9" s="53" t="str" cm="1">
        <f t="array" ref="Y9">IF($AG$9=0,"",IF(INDEX(MASTER!$K$8:$AD$9,$AG$9,14)=0,"",INDEX(MASTER!$K$8:$AD$9,$AG$9,14)))</f>
        <v/>
      </c>
      <c r="Z9" s="53" t="str" cm="1">
        <f t="array" ref="Z9">IF($AG$9=0,"",IF(INDEX(MASTER!$K$8:$AD$9,$AG$9,15)=0,"",INDEX(MASTER!$K$8:$AD$9,$AG$9,15)))</f>
        <v xml:space="preserve"> WHITE</v>
      </c>
      <c r="AA9" s="53" t="str" cm="1">
        <f t="array" ref="AA9">IF($AG$9=0,"",IF(INDEX(MASTER!$K$8:$AD$9,$AG$9,16)=0,"",INDEX(MASTER!$K$8:$AD$9,$AG$9,16)))</f>
        <v xml:space="preserve"> YELLOW</v>
      </c>
      <c r="AB9" s="53" t="str" cm="1">
        <f t="array" ref="AB9">IF($AG$9=0,"",IF(INDEX(MASTER!$K$8:$AD$9,$AG$9,17)=0,"",INDEX(MASTER!$K$8:$AD$9,$AG$9,17)))</f>
        <v/>
      </c>
      <c r="AC9" s="53" t="str" cm="1">
        <f t="array" ref="AC9">IF($AG$9=0,"",IF(INDEX(MASTER!$K$8:$AD$9,$AG$9,18)=0,"",INDEX(MASTER!$K$8:$AD$9,$AG$9,18)))</f>
        <v/>
      </c>
      <c r="AD9" s="53" t="str" cm="1">
        <f t="array" ref="AD9">IF($AG$9=0,"",IF(INDEX(MASTER!$K$8:$AD$9,$AG$9,19)=0,"",INDEX(MASTER!$K$8:$AD$9,$AG$9,19)))</f>
        <v/>
      </c>
      <c r="AG9" s="31">
        <v>2</v>
      </c>
      <c r="AM9" s="33"/>
    </row>
    <row r="10" spans="1:41" s="31" customFormat="1" ht="12.75" customHeight="1" x14ac:dyDescent="0.2">
      <c r="B10" s="277" t="s">
        <v>5</v>
      </c>
      <c r="D10" s="280" t="s">
        <v>0</v>
      </c>
      <c r="E10" s="280" t="s">
        <v>22</v>
      </c>
      <c r="F10" s="283" t="s">
        <v>1</v>
      </c>
      <c r="G10" s="284"/>
      <c r="H10" s="284"/>
      <c r="I10" s="284"/>
      <c r="J10" s="284"/>
      <c r="K10" s="289" t="s">
        <v>15</v>
      </c>
      <c r="L10" s="37" t="str">
        <f t="shared" ref="L10" si="0">IF(OR(TRIM(L8)=0,TRIM(L8)=""),"",IF(IFERROR(TRIM(INDEX(QryItemNamed,MATCH(TRIM(L8),ITEM,0),2)),"")="Y","SPECIAL",LEFT(IFERROR(TRIM(INDEX(ITEM,MATCH(TRIM(L8),ITEM,0))),""),3)))</f>
        <v>621</v>
      </c>
      <c r="M10" s="37" t="str">
        <f t="shared" ref="M10:AD10" si="1">IF(OR(TRIM(M8)=0,TRIM(M8)=""),"",IF(IFERROR(TRIM(INDEX(QryItemNamed,MATCH(TRIM(M8),ITEM,0),2)),"")="Y","SPECIAL",LEFT(IFERROR(TRIM(INDEX(ITEM,MATCH(TRIM(M8),ITEM,0))),""),3)))</f>
        <v>621</v>
      </c>
      <c r="N10" s="37" t="str">
        <f t="shared" si="1"/>
        <v>621</v>
      </c>
      <c r="O10" s="37" t="str">
        <f t="shared" si="1"/>
        <v>642</v>
      </c>
      <c r="P10" s="37" t="str">
        <f t="shared" si="1"/>
        <v>642</v>
      </c>
      <c r="Q10" s="37" t="str">
        <f t="shared" si="1"/>
        <v>642</v>
      </c>
      <c r="R10" s="37" t="str">
        <f t="shared" si="1"/>
        <v>642</v>
      </c>
      <c r="S10" s="37" t="str">
        <f t="shared" si="1"/>
        <v>642</v>
      </c>
      <c r="T10" s="37" t="str">
        <f t="shared" si="1"/>
        <v>642</v>
      </c>
      <c r="U10" s="37" t="str">
        <f t="shared" si="1"/>
        <v>642</v>
      </c>
      <c r="V10" s="37" t="str">
        <f t="shared" si="1"/>
        <v>642</v>
      </c>
      <c r="W10" s="37" t="str">
        <f t="shared" si="1"/>
        <v>642</v>
      </c>
      <c r="X10" s="37">
        <v>642</v>
      </c>
      <c r="Y10" s="37" t="str">
        <f t="shared" si="1"/>
        <v/>
      </c>
      <c r="Z10" s="37" t="str">
        <f t="shared" si="1"/>
        <v>642</v>
      </c>
      <c r="AA10" s="37" t="str">
        <f t="shared" si="1"/>
        <v>642</v>
      </c>
      <c r="AB10" s="37" t="str">
        <f t="shared" si="1"/>
        <v>642</v>
      </c>
      <c r="AC10" s="37" t="str">
        <f t="shared" si="1"/>
        <v>620</v>
      </c>
      <c r="AD10" s="37" t="str">
        <f t="shared" si="1"/>
        <v/>
      </c>
      <c r="AM10" s="33"/>
    </row>
    <row r="11" spans="1:41" s="31" customFormat="1" ht="12.75" customHeight="1" x14ac:dyDescent="0.2">
      <c r="B11" s="278"/>
      <c r="D11" s="281"/>
      <c r="E11" s="281"/>
      <c r="F11" s="285"/>
      <c r="G11" s="286"/>
      <c r="H11" s="286"/>
      <c r="I11" s="286"/>
      <c r="J11" s="286"/>
      <c r="K11" s="290"/>
      <c r="L11" s="270" t="str">
        <f t="shared" ref="L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RPM</v>
      </c>
      <c r="M11" s="270" t="str">
        <f t="shared" ref="M11:AD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RPM</v>
      </c>
      <c r="N11" s="270" t="str">
        <f t="shared" si="3"/>
        <v>RAISED PAVEMENT MARKER REMOVED</v>
      </c>
      <c r="O11" s="270" t="str">
        <f t="shared" si="3"/>
        <v>EDGE LINE, 4", TYPE 1 WHITE</v>
      </c>
      <c r="P11" s="270" t="str">
        <f t="shared" si="3"/>
        <v>EDGE LINE, 4", TYPE 1 YELLOW</v>
      </c>
      <c r="Q11" s="270" t="str">
        <f t="shared" si="3"/>
        <v>LANE LINE, 4", TYPE 1</v>
      </c>
      <c r="R11" s="270" t="str">
        <f t="shared" si="3"/>
        <v>CENTER LINE, TYPE 1</v>
      </c>
      <c r="S11" s="270" t="str">
        <f t="shared" si="3"/>
        <v>CHANNELIZING LINE, 8", TYPE 1</v>
      </c>
      <c r="T11" s="270" t="str">
        <f t="shared" si="3"/>
        <v>STOP LINE, TYPE 1</v>
      </c>
      <c r="U11" s="270" t="str">
        <f t="shared" si="3"/>
        <v>CROSSWALK LINE, 24", TYPE 1, AS PER PLAN</v>
      </c>
      <c r="V11" s="270" t="str">
        <f t="shared" si="3"/>
        <v>TRANSVERSE/DIAGONAL LINE, TYPE 1 WHITE</v>
      </c>
      <c r="W11" s="270" t="str">
        <f t="shared" si="3"/>
        <v>TRANSVERSE/DIAGONAL LINE, TYPE 1YELLOW</v>
      </c>
      <c r="X11" s="270" t="s">
        <v>131</v>
      </c>
      <c r="Y11" s="270" t="str">
        <f t="shared" si="3"/>
        <v>ITEM CODE DOES NOT EXIST IN ITEM MASTER</v>
      </c>
      <c r="Z11" s="270" t="str">
        <f t="shared" si="3"/>
        <v>DOTTED LINE, 4", TYPE 1 WHITE</v>
      </c>
      <c r="AA11" s="270" t="str">
        <f t="shared" si="3"/>
        <v>DOTTED LINE, 4", TYPE 1 YELLOW</v>
      </c>
      <c r="AB11" s="270" t="str">
        <f t="shared" si="3"/>
        <v>YIELD LINE, TYPE 1</v>
      </c>
      <c r="AC11" s="270" t="str">
        <f t="shared" si="3"/>
        <v>DELINEATOR, POST GROUND MOUNTED</v>
      </c>
      <c r="AD11" s="270" t="str">
        <f t="shared" si="3"/>
        <v/>
      </c>
      <c r="AM11" s="33"/>
    </row>
    <row r="12" spans="1:41" s="31" customFormat="1" ht="12.75" customHeight="1" x14ac:dyDescent="0.2">
      <c r="B12" s="278"/>
      <c r="D12" s="281"/>
      <c r="E12" s="281"/>
      <c r="F12" s="285"/>
      <c r="G12" s="286"/>
      <c r="H12" s="286"/>
      <c r="I12" s="286"/>
      <c r="J12" s="286"/>
      <c r="K12" s="290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M12" s="33"/>
    </row>
    <row r="13" spans="1:41" s="31" customFormat="1" ht="12.75" customHeight="1" x14ac:dyDescent="0.2">
      <c r="B13" s="278"/>
      <c r="D13" s="281"/>
      <c r="E13" s="281"/>
      <c r="F13" s="285"/>
      <c r="G13" s="286"/>
      <c r="H13" s="286"/>
      <c r="I13" s="286"/>
      <c r="J13" s="286"/>
      <c r="K13" s="290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M13" s="33"/>
    </row>
    <row r="14" spans="1:41" s="31" customFormat="1" ht="12.75" customHeight="1" x14ac:dyDescent="0.2">
      <c r="B14" s="278"/>
      <c r="D14" s="281"/>
      <c r="E14" s="281"/>
      <c r="F14" s="285"/>
      <c r="G14" s="286"/>
      <c r="H14" s="286"/>
      <c r="I14" s="286"/>
      <c r="J14" s="286"/>
      <c r="K14" s="290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M14" s="33"/>
    </row>
    <row r="15" spans="1:41" s="31" customFormat="1" ht="12.75" customHeight="1" x14ac:dyDescent="0.2">
      <c r="B15" s="278"/>
      <c r="D15" s="281"/>
      <c r="E15" s="281"/>
      <c r="F15" s="285"/>
      <c r="G15" s="286"/>
      <c r="H15" s="286"/>
      <c r="I15" s="286"/>
      <c r="J15" s="286"/>
      <c r="K15" s="290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M15" s="33"/>
    </row>
    <row r="16" spans="1:41" s="31" customFormat="1" ht="12.75" customHeight="1" x14ac:dyDescent="0.2">
      <c r="B16" s="278"/>
      <c r="D16" s="281"/>
      <c r="E16" s="281"/>
      <c r="F16" s="285"/>
      <c r="G16" s="286"/>
      <c r="H16" s="286"/>
      <c r="I16" s="286"/>
      <c r="J16" s="286"/>
      <c r="K16" s="290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M16" s="33"/>
    </row>
    <row r="17" spans="2:39" s="31" customFormat="1" ht="12.75" customHeight="1" x14ac:dyDescent="0.2">
      <c r="B17" s="278"/>
      <c r="D17" s="281"/>
      <c r="E17" s="281"/>
      <c r="F17" s="285"/>
      <c r="G17" s="286"/>
      <c r="H17" s="286"/>
      <c r="I17" s="286"/>
      <c r="J17" s="286"/>
      <c r="K17" s="290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M17" s="33"/>
    </row>
    <row r="18" spans="2:39" s="31" customFormat="1" ht="12.75" customHeight="1" x14ac:dyDescent="0.2">
      <c r="B18" s="278"/>
      <c r="D18" s="281"/>
      <c r="E18" s="281"/>
      <c r="F18" s="285"/>
      <c r="G18" s="286"/>
      <c r="H18" s="286"/>
      <c r="I18" s="286"/>
      <c r="J18" s="286"/>
      <c r="K18" s="290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M18" s="33"/>
    </row>
    <row r="19" spans="2:39" s="31" customFormat="1" ht="12.75" customHeight="1" x14ac:dyDescent="0.2">
      <c r="B19" s="278"/>
      <c r="D19" s="281"/>
      <c r="E19" s="281"/>
      <c r="F19" s="285"/>
      <c r="G19" s="286"/>
      <c r="H19" s="286"/>
      <c r="I19" s="286"/>
      <c r="J19" s="286"/>
      <c r="K19" s="290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M19" s="33"/>
    </row>
    <row r="20" spans="2:39" s="31" customFormat="1" ht="12.75" customHeight="1" x14ac:dyDescent="0.2">
      <c r="B20" s="278"/>
      <c r="D20" s="281"/>
      <c r="E20" s="281"/>
      <c r="F20" s="285"/>
      <c r="G20" s="286"/>
      <c r="H20" s="286"/>
      <c r="I20" s="286"/>
      <c r="J20" s="286"/>
      <c r="K20" s="290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M20" s="33"/>
    </row>
    <row r="21" spans="2:39" s="31" customFormat="1" ht="12.75" customHeight="1" x14ac:dyDescent="0.2">
      <c r="B21" s="278"/>
      <c r="D21" s="281"/>
      <c r="E21" s="281"/>
      <c r="F21" s="285"/>
      <c r="G21" s="286"/>
      <c r="H21" s="286"/>
      <c r="I21" s="286"/>
      <c r="J21" s="286"/>
      <c r="K21" s="290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M21" s="33"/>
    </row>
    <row r="22" spans="2:39" s="31" customFormat="1" ht="12.75" customHeight="1" x14ac:dyDescent="0.2">
      <c r="B22" s="278"/>
      <c r="D22" s="281"/>
      <c r="E22" s="281"/>
      <c r="F22" s="285"/>
      <c r="G22" s="286"/>
      <c r="H22" s="286"/>
      <c r="I22" s="286"/>
      <c r="J22" s="286"/>
      <c r="K22" s="290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M22" s="33"/>
    </row>
    <row r="23" spans="2:39" s="31" customFormat="1" ht="12.75" customHeight="1" thickBot="1" x14ac:dyDescent="0.25">
      <c r="B23" s="279"/>
      <c r="D23" s="282"/>
      <c r="E23" s="282"/>
      <c r="F23" s="287"/>
      <c r="G23" s="288"/>
      <c r="H23" s="288"/>
      <c r="I23" s="288"/>
      <c r="J23" s="288"/>
      <c r="K23" s="291"/>
      <c r="L23" s="39" t="str">
        <f t="shared" ref="L23" si="4">IF(OR(TRIM(L8)=0,TRIM(L8)=""),"",IF(IFERROR(TRIM(INDEX(QryItemNamed,MATCH(TRIM(L8),ITEM,0),3)),"")="LS","",IFERROR(TRIM(INDEX(QryItemNamed,MATCH(TRIM(L8),ITEM,0),3)),"")))</f>
        <v>EACH</v>
      </c>
      <c r="M23" s="39" t="str">
        <f t="shared" ref="M23:AD23" si="5">IF(OR(TRIM(M8)=0,TRIM(M8)=""),"",IF(IFERROR(TRIM(INDEX(QryItemNamed,MATCH(TRIM(M8),ITEM,0),3)),"")="LS","",IFERROR(TRIM(INDEX(QryItemNamed,MATCH(TRIM(M8),ITEM,0),3)),"")))</f>
        <v>EACH</v>
      </c>
      <c r="N23" s="39" t="str">
        <f t="shared" si="5"/>
        <v>EACH</v>
      </c>
      <c r="O23" s="39" t="str">
        <f t="shared" si="5"/>
        <v>MILE</v>
      </c>
      <c r="P23" s="39" t="str">
        <f t="shared" si="5"/>
        <v>MILE</v>
      </c>
      <c r="Q23" s="39" t="str">
        <f t="shared" si="5"/>
        <v>MILE</v>
      </c>
      <c r="R23" s="39" t="str">
        <f t="shared" si="5"/>
        <v>MILE</v>
      </c>
      <c r="S23" s="39" t="str">
        <f t="shared" si="5"/>
        <v>FT</v>
      </c>
      <c r="T23" s="39" t="str">
        <f t="shared" si="5"/>
        <v>FT</v>
      </c>
      <c r="U23" s="39" t="str">
        <f t="shared" si="5"/>
        <v>FT</v>
      </c>
      <c r="V23" s="39" t="str">
        <f t="shared" si="5"/>
        <v>FT</v>
      </c>
      <c r="W23" s="39" t="str">
        <f t="shared" si="5"/>
        <v>FT</v>
      </c>
      <c r="X23" s="39" t="s">
        <v>92</v>
      </c>
      <c r="Y23" s="39" t="str">
        <f t="shared" si="5"/>
        <v/>
      </c>
      <c r="Z23" s="39" t="str">
        <f t="shared" si="5"/>
        <v>FT</v>
      </c>
      <c r="AA23" s="39" t="str">
        <f t="shared" si="5"/>
        <v>FT</v>
      </c>
      <c r="AB23" s="39" t="str">
        <f t="shared" si="5"/>
        <v>FT</v>
      </c>
      <c r="AC23" s="39" t="str">
        <f t="shared" si="5"/>
        <v>EACH</v>
      </c>
      <c r="AD23" s="39" t="str">
        <f t="shared" si="5"/>
        <v/>
      </c>
      <c r="AM23" s="33"/>
    </row>
    <row r="24" spans="2:39" s="31" customFormat="1" ht="12.75" customHeight="1" x14ac:dyDescent="0.2">
      <c r="B24" s="41"/>
      <c r="D24" s="42"/>
      <c r="E24" s="42"/>
      <c r="F24" s="292"/>
      <c r="G24" s="293"/>
      <c r="H24" s="42"/>
      <c r="I24" s="292"/>
      <c r="J24" s="293"/>
      <c r="K24" s="43"/>
      <c r="L24" s="44"/>
      <c r="M24" s="45"/>
      <c r="N24" s="42"/>
      <c r="O24" s="42"/>
      <c r="P24" s="46"/>
      <c r="Q24" s="4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M24" s="33"/>
    </row>
    <row r="25" spans="2:39" s="31" customFormat="1" ht="12.75" customHeight="1" x14ac:dyDescent="0.2">
      <c r="B25" s="41"/>
      <c r="D25" s="42"/>
      <c r="E25" s="42"/>
      <c r="F25" s="292"/>
      <c r="G25" s="293"/>
      <c r="H25" s="42"/>
      <c r="I25" s="292"/>
      <c r="J25" s="293"/>
      <c r="K25" s="43"/>
      <c r="L25" s="47"/>
      <c r="M25" s="46"/>
      <c r="N25" s="42"/>
      <c r="O25" s="42"/>
      <c r="P25" s="46"/>
      <c r="Q25" s="4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M25" s="33"/>
    </row>
    <row r="26" spans="2:39" s="31" customFormat="1" ht="12.75" customHeight="1" x14ac:dyDescent="0.2">
      <c r="B26" s="41">
        <v>1</v>
      </c>
      <c r="D26" s="42"/>
      <c r="E26" s="42"/>
      <c r="F26" s="292" t="s">
        <v>20</v>
      </c>
      <c r="G26" s="295"/>
      <c r="H26" s="295"/>
      <c r="I26" s="295"/>
      <c r="J26" s="293"/>
      <c r="K26" s="43"/>
      <c r="L26" s="48" t="str">
        <f>IF('Import 1,2,3,4'!H344=0,"",'Import 1,2,3,4'!H344)</f>
        <v/>
      </c>
      <c r="M26" s="48">
        <f>IF('Import 1,2,3,4'!I344=0,"",'Import 1,2,3,4'!I344)</f>
        <v>725.4</v>
      </c>
      <c r="N26" s="48">
        <f>IF('Import 1,2,3,4'!J344=0,"",'Import 1,2,3,4'!J344)</f>
        <v>61.125</v>
      </c>
      <c r="O26" s="48" t="e">
        <f>IF('Import 1,2,3,4'!#REF!=0,"",'Import 1,2,3,4'!#REF!)</f>
        <v>#REF!</v>
      </c>
      <c r="P26" s="48">
        <f>IF('Import 1,2,3,4'!K344=0,"",'Import 1,2,3,4'!K344)</f>
        <v>1.8</v>
      </c>
      <c r="Q26" s="48">
        <f>IF('Import 1,2,3,4'!M344=0,"",'Import 1,2,3,4'!M344)</f>
        <v>1.96</v>
      </c>
      <c r="R26" s="48">
        <f>IF('Import 1,2,3,4'!N344=0,"",'Import 1,2,3,4'!N344)</f>
        <v>0.92000000000000015</v>
      </c>
      <c r="S26" s="48">
        <f>IF('Import 1,2,3,4'!O344=0,"",'Import 1,2,3,4'!O344)</f>
        <v>6413</v>
      </c>
      <c r="T26" s="48">
        <f>IF('Import 1,2,3,4'!P344=0,"",'Import 1,2,3,4'!P344)</f>
        <v>607</v>
      </c>
      <c r="U26" s="48">
        <f>IF('Import 1,2,3,4'!Q344=0,"",'Import 1,2,3,4'!Q344)</f>
        <v>1232</v>
      </c>
      <c r="V26" s="48">
        <f>IF('Import 1,2,3,4'!R344=0,"",'Import 1,2,3,4'!R344)</f>
        <v>183</v>
      </c>
      <c r="W26" s="48" t="str">
        <f>IF('Import 1,2,3,4'!S344=0,"",'Import 1,2,3,4'!S344)</f>
        <v/>
      </c>
      <c r="X26" s="48">
        <f>IF('Import 1,2,3,4'!T344=0,"",'Import 1,2,3,4'!T344)</f>
        <v>149</v>
      </c>
      <c r="Y26" s="48">
        <f>IF('Import 1,2,3,4'!U344=0,"",'Import 1,2,3,4'!U344)</f>
        <v>4</v>
      </c>
      <c r="Z26" s="48" t="e">
        <f>IF('Import 1,2,3,4'!#REF!=0,"",'Import 1,2,3,4'!#REF!)</f>
        <v>#REF!</v>
      </c>
      <c r="AA26" s="48">
        <f>IF('Import 1,2,3,4'!V344=0,"",'Import 1,2,3,4'!V344)</f>
        <v>1697</v>
      </c>
      <c r="AB26" s="48">
        <f>IF('Import 1,2,3,4'!X344=0,"",'Import 1,2,3,4'!X344)</f>
        <v>25</v>
      </c>
      <c r="AC26" s="48">
        <f>IF('Import 1,2,3,4'!Y344=0,"",'Import 1,2,3,4'!Y344)</f>
        <v>36.823999999999998</v>
      </c>
      <c r="AD26" s="48" t="str">
        <f>IF('Import 1,2,3,4'!Z344=0,"",'Import 1,2,3,4'!Z344)</f>
        <v/>
      </c>
      <c r="AM26" s="33"/>
    </row>
    <row r="27" spans="2:39" s="31" customFormat="1" ht="12.75" customHeight="1" x14ac:dyDescent="0.2">
      <c r="B27" s="41"/>
      <c r="D27" s="42"/>
      <c r="E27" s="42"/>
      <c r="F27" s="292"/>
      <c r="G27" s="293"/>
      <c r="H27" s="42"/>
      <c r="I27" s="292"/>
      <c r="J27" s="293"/>
      <c r="K27" s="43"/>
      <c r="L27" s="47"/>
      <c r="M27" s="46"/>
      <c r="N27" s="94"/>
      <c r="O27" s="94"/>
      <c r="P27" s="137"/>
      <c r="Q27" s="137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M27" s="33"/>
    </row>
    <row r="28" spans="2:39" s="31" customFormat="1" ht="12.75" customHeight="1" x14ac:dyDescent="0.2">
      <c r="B28" s="41"/>
      <c r="D28" s="42"/>
      <c r="E28" s="42"/>
      <c r="F28" s="292"/>
      <c r="G28" s="293"/>
      <c r="H28" s="42"/>
      <c r="I28" s="292"/>
      <c r="J28" s="293"/>
      <c r="K28" s="43"/>
      <c r="L28" s="47"/>
      <c r="M28" s="46"/>
      <c r="N28" s="94"/>
      <c r="O28" s="94"/>
      <c r="P28" s="137"/>
      <c r="Q28" s="137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M28" s="33"/>
    </row>
    <row r="29" spans="2:39" s="31" customFormat="1" ht="12.75" customHeight="1" x14ac:dyDescent="0.2">
      <c r="B29" s="41"/>
      <c r="D29" s="42"/>
      <c r="E29" s="42"/>
      <c r="F29" s="292"/>
      <c r="G29" s="293"/>
      <c r="H29" s="42"/>
      <c r="I29" s="292"/>
      <c r="J29" s="293"/>
      <c r="K29" s="43"/>
      <c r="L29" s="47"/>
      <c r="M29" s="46"/>
      <c r="N29" s="94"/>
      <c r="O29" s="94"/>
      <c r="P29" s="137"/>
      <c r="Q29" s="137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M29" s="33"/>
    </row>
    <row r="30" spans="2:39" s="31" customFormat="1" ht="12.75" customHeight="1" thickBot="1" x14ac:dyDescent="0.25">
      <c r="B30" s="41"/>
      <c r="D30" s="42"/>
      <c r="E30" s="42"/>
      <c r="F30" s="292"/>
      <c r="G30" s="293"/>
      <c r="H30" s="42"/>
      <c r="I30" s="292"/>
      <c r="J30" s="293"/>
      <c r="K30" s="43"/>
      <c r="L30" s="47"/>
      <c r="M30" s="42"/>
      <c r="N30" s="94"/>
      <c r="O30" s="94"/>
      <c r="P30" s="137"/>
      <c r="Q30" s="137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M30" s="33"/>
    </row>
    <row r="31" spans="2:39" s="31" customFormat="1" ht="12.75" customHeight="1" thickBot="1" x14ac:dyDescent="0.25">
      <c r="B31" s="31" t="s">
        <v>6</v>
      </c>
      <c r="D31" s="268" t="s">
        <v>23</v>
      </c>
      <c r="E31" s="269"/>
      <c r="F31" s="269"/>
      <c r="G31" s="269"/>
      <c r="H31" s="269"/>
      <c r="I31" s="269"/>
      <c r="J31" s="269"/>
      <c r="K31" s="294"/>
      <c r="L31" s="49">
        <f t="shared" ref="L31:AD31" si="6">SUM(L24:L30)</f>
        <v>0</v>
      </c>
      <c r="M31" s="49">
        <f t="shared" si="6"/>
        <v>725.4</v>
      </c>
      <c r="N31" s="170">
        <f t="shared" si="6"/>
        <v>61.125</v>
      </c>
      <c r="O31" s="170" t="e">
        <f t="shared" si="6"/>
        <v>#REF!</v>
      </c>
      <c r="P31" s="170">
        <f t="shared" si="6"/>
        <v>1.8</v>
      </c>
      <c r="Q31" s="170">
        <f t="shared" si="6"/>
        <v>1.96</v>
      </c>
      <c r="R31" s="49">
        <f t="shared" si="6"/>
        <v>0.92000000000000015</v>
      </c>
      <c r="S31" s="49">
        <f t="shared" si="6"/>
        <v>6413</v>
      </c>
      <c r="T31" s="49">
        <f t="shared" si="6"/>
        <v>607</v>
      </c>
      <c r="U31" s="49">
        <f t="shared" si="6"/>
        <v>1232</v>
      </c>
      <c r="V31" s="49">
        <f t="shared" si="6"/>
        <v>183</v>
      </c>
      <c r="W31" s="49">
        <f t="shared" si="6"/>
        <v>0</v>
      </c>
      <c r="X31" s="49">
        <f t="shared" si="6"/>
        <v>149</v>
      </c>
      <c r="Y31" s="49">
        <f t="shared" si="6"/>
        <v>4</v>
      </c>
      <c r="Z31" s="49" t="e">
        <f t="shared" si="6"/>
        <v>#REF!</v>
      </c>
      <c r="AA31" s="49">
        <f t="shared" si="6"/>
        <v>1697</v>
      </c>
      <c r="AB31" s="49">
        <f t="shared" si="6"/>
        <v>25</v>
      </c>
      <c r="AC31" s="49">
        <f t="shared" si="6"/>
        <v>36.823999999999998</v>
      </c>
      <c r="AD31" s="49">
        <f t="shared" si="6"/>
        <v>0</v>
      </c>
      <c r="AM31" s="33"/>
    </row>
    <row r="32" spans="2:39" s="31" customFormat="1" ht="12.75" customHeight="1" x14ac:dyDescent="0.2">
      <c r="B32" s="31" t="s">
        <v>6</v>
      </c>
      <c r="D32" s="268" t="s">
        <v>20</v>
      </c>
      <c r="E32" s="269"/>
      <c r="F32" s="269"/>
      <c r="G32" s="269"/>
      <c r="H32" s="269"/>
      <c r="I32" s="269"/>
      <c r="J32" s="269"/>
      <c r="K32" s="294"/>
      <c r="L32" s="49">
        <f>L31</f>
        <v>0</v>
      </c>
      <c r="M32" s="49">
        <f>M31</f>
        <v>725.4</v>
      </c>
      <c r="N32" s="170">
        <f t="shared" ref="N32:AD32" si="7">N31</f>
        <v>61.125</v>
      </c>
      <c r="O32" s="170" t="e">
        <f t="shared" si="7"/>
        <v>#REF!</v>
      </c>
      <c r="P32" s="170">
        <f t="shared" si="7"/>
        <v>1.8</v>
      </c>
      <c r="Q32" s="170">
        <f t="shared" si="7"/>
        <v>1.96</v>
      </c>
      <c r="R32" s="49">
        <f t="shared" si="7"/>
        <v>0.92000000000000015</v>
      </c>
      <c r="S32" s="49">
        <f t="shared" si="7"/>
        <v>6413</v>
      </c>
      <c r="T32" s="49">
        <f t="shared" si="7"/>
        <v>607</v>
      </c>
      <c r="U32" s="49">
        <f t="shared" si="7"/>
        <v>1232</v>
      </c>
      <c r="V32" s="49">
        <f t="shared" si="7"/>
        <v>183</v>
      </c>
      <c r="W32" s="49">
        <f t="shared" si="7"/>
        <v>0</v>
      </c>
      <c r="X32" s="49">
        <f t="shared" si="7"/>
        <v>149</v>
      </c>
      <c r="Y32" s="49">
        <f t="shared" si="7"/>
        <v>4</v>
      </c>
      <c r="Z32" s="49" t="e">
        <f t="shared" si="7"/>
        <v>#REF!</v>
      </c>
      <c r="AA32" s="49">
        <f t="shared" si="7"/>
        <v>1697</v>
      </c>
      <c r="AB32" s="49">
        <f t="shared" si="7"/>
        <v>25</v>
      </c>
      <c r="AC32" s="49">
        <f t="shared" si="7"/>
        <v>36.823999999999998</v>
      </c>
      <c r="AD32" s="49">
        <f t="shared" si="7"/>
        <v>0</v>
      </c>
      <c r="AM32" s="33"/>
    </row>
    <row r="33" spans="2:39" s="31" customFormat="1" ht="12.75" customHeight="1" thickBot="1" x14ac:dyDescent="0.25">
      <c r="D33" s="33"/>
      <c r="E33" s="33"/>
      <c r="F33" s="33"/>
      <c r="G33" s="33"/>
      <c r="H33" s="33"/>
      <c r="I33" s="33"/>
      <c r="J33" s="33"/>
      <c r="K33" s="33"/>
      <c r="L33" s="50"/>
      <c r="M33" s="50"/>
      <c r="N33" s="50"/>
      <c r="O33" s="50"/>
      <c r="P33" s="50"/>
      <c r="Q33" s="50"/>
      <c r="R33" s="50"/>
      <c r="S33" s="50"/>
      <c r="T33" s="50"/>
      <c r="U33" s="51"/>
      <c r="V33" s="51"/>
      <c r="W33" s="51"/>
      <c r="X33" s="51"/>
      <c r="Y33" s="51"/>
      <c r="Z33" s="50"/>
      <c r="AA33" s="50"/>
      <c r="AB33" s="50"/>
      <c r="AC33" s="50"/>
      <c r="AD33" s="50"/>
      <c r="AM33" s="33"/>
    </row>
    <row r="34" spans="2:39" s="31" customFormat="1" ht="12.75" customHeight="1" thickBot="1" x14ac:dyDescent="0.25">
      <c r="B34" s="32" t="s">
        <v>4</v>
      </c>
      <c r="D34" s="296">
        <f>D7+1</f>
        <v>10</v>
      </c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M34" s="33"/>
    </row>
    <row r="35" spans="2:39" s="31" customFormat="1" ht="12.75" customHeight="1" thickBot="1" x14ac:dyDescent="0.25">
      <c r="B35" s="34">
        <v>144</v>
      </c>
      <c r="D35" s="275" t="s">
        <v>16</v>
      </c>
      <c r="E35" s="275"/>
      <c r="F35" s="275"/>
      <c r="G35" s="275"/>
      <c r="H35" s="275"/>
      <c r="I35" s="275"/>
      <c r="J35" s="275"/>
      <c r="K35" s="35"/>
      <c r="L35" s="28" t="str" cm="1">
        <f t="array" ref="L35">IF($AG$35=0,"",IF(INDEX(MASTER!$AE$8:$BB$9,$AG$35,1)=0,"",INDEX(MASTER!$AE$8:$BB$9,$AG$35,1)))</f>
        <v/>
      </c>
      <c r="M35" s="28" t="str" cm="1">
        <f t="array" ref="M35">IF($AG$35=0,"",IF(INDEX(MASTER!$AE$8:$BB$9,$AG$35,2)=0,"",INDEX(MASTER!$AE$8:$BB$9,$AG$35,2)))</f>
        <v>642E00720</v>
      </c>
      <c r="N35" s="28" t="str" cm="1">
        <f t="array" ref="N35">IF($AG$35=0,"",IF(INDEX(MASTER!$AE$8:$BB$9,$AG$35,3)=0,"",INDEX(MASTER!$AE$8:$BB$9,$AG$35,3)))</f>
        <v>642E01312</v>
      </c>
      <c r="O35" s="28" t="str" cm="1">
        <f t="array" ref="O35">IF($AG$35=0,"",IF(INDEX(MASTER!$AE$8:$BB$9,$AG$35,4)=0,"",INDEX(MASTER!$AE$8:$BB$9,$AG$35,4)))</f>
        <v>642E01322</v>
      </c>
      <c r="P35" s="28" t="str" cm="1">
        <f t="array" ref="P35">IF($AG$35=0,"",IF(INDEX(MASTER!$AE$8:$BB$9,$AG$35,5)=0,"",INDEX(MASTER!$AE$8:$BB$9,$AG$35,5)))</f>
        <v>807e10410</v>
      </c>
      <c r="Q35" s="28" t="str" cm="1">
        <f t="array" ref="Q35">IF($AG$35=0,"",IF(INDEX(MASTER!$AE$8:$BB$9,$AG$35,6)=0,"",INDEX(MASTER!$AE$8:$BB$9,$AG$35,6)))</f>
        <v>807e10010</v>
      </c>
      <c r="R35" s="28" t="str" cm="1">
        <f t="array" ref="R35">IF($AG$35=0,"",IF(INDEX(MASTER!$AE$8:$BB$9,$AG$35,7)=0,"",INDEX(MASTER!$AE$8:$BB$9,$AG$35,7)))</f>
        <v>807e10010</v>
      </c>
      <c r="S35" s="28" t="str" cm="1">
        <f t="array" ref="S35">IF($AG$35=0,"",IF(INDEX(MASTER!$AE$8:$BB$9,$AG$35,8)=0,"",INDEX(MASTER!$AE$8:$BB$9,$AG$35,8)))</f>
        <v>807e10110</v>
      </c>
      <c r="T35" s="28" t="str" cm="1">
        <f t="array" ref="T35">IF($AG$35=0,"",IF(INDEX(MASTER!$AE$8:$BB$9,$AG$35,9)=0,"",INDEX(MASTER!$AE$8:$BB$9,$AG$35,9)))</f>
        <v>807e10310</v>
      </c>
      <c r="U35" s="28" t="str" cm="1">
        <f t="array" ref="U35">IF($AG$35=0,"",IF(INDEX(MASTER!$AE$8:$BB$9,$AG$35,10)=0,"",INDEX(MASTER!$AE$8:$BB$9,$AG$35,10)))</f>
        <v>850e10010</v>
      </c>
      <c r="V35" s="28" t="str" cm="1">
        <f t="array" ref="V35">IF($AG$35=0,"",IF(INDEX(MASTER!$AE$8:$BB$9,$AG$35,11)=0,"",INDEX(MASTER!$AE$8:$BB$9,$AG$35,11)))</f>
        <v>850e10110</v>
      </c>
      <c r="W35" s="28" t="str" cm="1">
        <f t="array" ref="W35">IF($AG$35=0,"",IF(INDEX(MASTER!$AE$8:$BB$9,$AG$35,12)=0,"",INDEX(MASTER!$AE$8:$BB$9,$AG$35,12)))</f>
        <v>850e10130</v>
      </c>
      <c r="X35" s="28" t="str" cm="1">
        <f t="array" ref="X35">IF($AG$35=0,"",IF(INDEX(MASTER!$AE$8:$BB$9,$AG$35,13)=0,"",INDEX(MASTER!$AE$8:$BB$9,$AG$35,13)))</f>
        <v>850E20010</v>
      </c>
      <c r="Y35" s="28" t="str" cm="1">
        <f t="array" ref="Y35">IF($AG$35=0,"",IF(INDEX(MASTER!$AE$8:$BB$9,$AG$35,14)=0,"",INDEX(MASTER!$AE$8:$BB$9,$AG$35,14)))</f>
        <v>850E20130</v>
      </c>
      <c r="Z35" s="28" t="str" cm="1">
        <f t="array" ref="Z35">IF($AG$35=0,"",IF(INDEX(MASTER!$AE$8:$BB$9,$AG$35,15)=0,"",INDEX(MASTER!$AE$8:$BB$9,$AG$35,15)))</f>
        <v/>
      </c>
      <c r="AA35" s="28" t="str" cm="1">
        <f t="array" ref="AA35">IF($AG$35=0,"",IF(INDEX(MASTER!$AE$8:$BB$9,$AG$35,16)=0,"",INDEX(MASTER!$AE$8:$BB$9,$AG$35,16)))</f>
        <v/>
      </c>
      <c r="AB35" s="28" t="str" cm="1">
        <f t="array" ref="AB35">IF($AG$35=0,"",IF(INDEX(MASTER!$AE$8:$BB$9,$AG$35,17)=0,"",INDEX(MASTER!$AE$8:$BB$9,$AG$35,17)))</f>
        <v/>
      </c>
      <c r="AC35" s="28" t="str" cm="1">
        <f t="array" ref="AC35">IF($AG$35=0,"",IF(INDEX(MASTER!$AE$8:$BB$9,$AG$35,18)=0,"",INDEX(MASTER!$AE$8:$BB$9,$AG$35,18)))</f>
        <v/>
      </c>
      <c r="AD35" s="28" t="str" cm="1">
        <f t="array" ref="AD35">IF($AG$35=0,"",IF(INDEX(MASTER!$AE$8:$BB$9,$AG$35,19)=0,"",INDEX(MASTER!$AE$8:$BB$9,$AG$35,19)))</f>
        <v/>
      </c>
      <c r="AG35" s="31">
        <v>1</v>
      </c>
      <c r="AM35" s="33"/>
    </row>
    <row r="36" spans="2:39" s="31" customFormat="1" ht="12.75" customHeight="1" thickBot="1" x14ac:dyDescent="0.25">
      <c r="D36" s="276" t="s">
        <v>17</v>
      </c>
      <c r="E36" s="276"/>
      <c r="F36" s="276"/>
      <c r="G36" s="276"/>
      <c r="H36" s="276"/>
      <c r="I36" s="276"/>
      <c r="J36" s="276"/>
      <c r="K36" s="36"/>
      <c r="L36" s="28" t="str" cm="1">
        <f t="array" ref="L36">IF($AG$36=0,"",IF(INDEX(MASTER!$AE$8:$BB$9,$AG$36,1)=0,"",INDEX(MASTER!$AE$8:$BB$9,$AG$36,1)))</f>
        <v/>
      </c>
      <c r="M36" s="28" t="str" cm="1">
        <f t="array" ref="M36">IF($AG$36=0,"",IF(INDEX(MASTER!$AE$8:$BB$9,$AG$36,2)=0,"",INDEX(MASTER!$AE$8:$BB$9,$AG$36,2)))</f>
        <v xml:space="preserve"> WHITE</v>
      </c>
      <c r="N36" s="28" t="str" cm="1">
        <f t="array" ref="N36">IF($AG$36=0,"",IF(INDEX(MASTER!$AE$8:$BB$9,$AG$36,3)=0,"",INDEX(MASTER!$AE$8:$BB$9,$AG$36,3)))</f>
        <v/>
      </c>
      <c r="O36" s="28" t="str" cm="1">
        <f t="array" ref="O36">IF($AG$36=0,"",IF(INDEX(MASTER!$AE$8:$BB$9,$AG$36,4)=0,"",INDEX(MASTER!$AE$8:$BB$9,$AG$36,4)))</f>
        <v/>
      </c>
      <c r="P36" s="28" t="str" cm="1">
        <f t="array" ref="P36">IF($AG$36=0,"",IF(INDEX(MASTER!$AE$8:$BB$9,$AG$36,5)=0,"",INDEX(MASTER!$AE$8:$BB$9,$AG$36,5)))</f>
        <v xml:space="preserve"> WHITE</v>
      </c>
      <c r="Q36" s="28" t="str" cm="1">
        <f t="array" ref="Q36">IF($AG$36=0,"",IF(INDEX(MASTER!$AE$8:$BB$9,$AG$36,6)=0,"",INDEX(MASTER!$AE$8:$BB$9,$AG$36,6)))</f>
        <v xml:space="preserve"> WHITE</v>
      </c>
      <c r="R36" s="28" t="str" cm="1">
        <f t="array" ref="R36">IF($AG$36=0,"",IF(INDEX(MASTER!$AE$8:$BB$9,$AG$36,7)=0,"",INDEX(MASTER!$AE$8:$BB$9,$AG$36,7)))</f>
        <v xml:space="preserve"> YELLOW</v>
      </c>
      <c r="S36" s="28" t="str" cm="1">
        <f t="array" ref="S36">IF($AG$36=0,"",IF(INDEX(MASTER!$AE$8:$BB$9,$AG$36,8)=0,"",INDEX(MASTER!$AE$8:$BB$9,$AG$36,8)))</f>
        <v/>
      </c>
      <c r="T36" s="28" t="str" cm="1">
        <f t="array" ref="T36">IF($AG$36=0,"",IF(INDEX(MASTER!$AE$8:$BB$9,$AG$36,9)=0,"",INDEX(MASTER!$AE$8:$BB$9,$AG$36,9)))</f>
        <v/>
      </c>
      <c r="U36" s="28" t="str" cm="1">
        <f t="array" ref="U36">IF($AG$36=0,"",IF(INDEX(MASTER!$AE$8:$BB$9,$AG$36,10)=0,"",INDEX(MASTER!$AE$8:$BB$9,$AG$36,10)))</f>
        <v/>
      </c>
      <c r="V36" s="28" t="str" cm="1">
        <f t="array" ref="V36">IF($AG$36=0,"",IF(INDEX(MASTER!$AE$8:$BB$9,$AG$36,11)=0,"",INDEX(MASTER!$AE$8:$BB$9,$AG$36,11)))</f>
        <v/>
      </c>
      <c r="W36" s="28" t="str" cm="1">
        <f t="array" ref="W36">IF($AG$36=0,"",IF(INDEX(MASTER!$AE$8:$BB$9,$AG$36,12)=0,"",INDEX(MASTER!$AE$8:$BB$9,$AG$36,12)))</f>
        <v/>
      </c>
      <c r="X36" s="28" t="str" cm="1">
        <f t="array" ref="X36">IF($AG$36=0,"",IF(INDEX(MASTER!$AE$8:$BB$9,$AG$36,13)=0,"",INDEX(MASTER!$AE$8:$BB$9,$AG$36,13)))</f>
        <v/>
      </c>
      <c r="Y36" s="28" t="str" cm="1">
        <f t="array" ref="Y36">IF($AG$36=0,"",IF(INDEX(MASTER!$AE$8:$BB$9,$AG$36,14)=0,"",INDEX(MASTER!$AE$8:$BB$9,$AG$36,14)))</f>
        <v/>
      </c>
      <c r="Z36" s="28" t="str" cm="1">
        <f t="array" ref="Z36">IF($AG$36=0,"",IF(INDEX(MASTER!$AE$8:$BB$9,$AG$36,15)=0,"",INDEX(MASTER!$AE$8:$BB$9,$AG$36,15)))</f>
        <v/>
      </c>
      <c r="AA36" s="28" t="str" cm="1">
        <f t="array" ref="AA36">IF($AG$36=0,"",IF(INDEX(MASTER!$AE$8:$BB$9,$AG$36,16)=0,"",INDEX(MASTER!$AE$8:$BB$9,$AG$36,16)))</f>
        <v/>
      </c>
      <c r="AB36" s="28" t="str" cm="1">
        <f t="array" ref="AB36">IF($AG$36=0,"",IF(INDEX(MASTER!$AE$8:$BB$9,$AG$36,17)=0,"",INDEX(MASTER!$AE$8:$BB$9,$AG$36,17)))</f>
        <v/>
      </c>
      <c r="AC36" s="28" t="str" cm="1">
        <f t="array" ref="AC36">IF($AG$36=0,"",IF(INDEX(MASTER!$AE$8:$BB$9,$AG$36,18)=0,"",INDEX(MASTER!$AE$8:$BB$9,$AG$36,18)))</f>
        <v/>
      </c>
      <c r="AD36" s="28" t="str" cm="1">
        <f t="array" ref="AD36">IF($AG$36=0,"",IF(INDEX(MASTER!$AE$8:$BB$9,$AG$36,19)=0,"",INDEX(MASTER!$AE$8:$BB$9,$AG$36,19)))</f>
        <v/>
      </c>
      <c r="AG36" s="31">
        <v>2</v>
      </c>
      <c r="AM36" s="33"/>
    </row>
    <row r="37" spans="2:39" s="31" customFormat="1" ht="12.75" customHeight="1" x14ac:dyDescent="0.2">
      <c r="B37" s="277" t="s">
        <v>5</v>
      </c>
      <c r="D37" s="280" t="s">
        <v>0</v>
      </c>
      <c r="E37" s="280" t="s">
        <v>22</v>
      </c>
      <c r="F37" s="283" t="s">
        <v>1</v>
      </c>
      <c r="G37" s="284"/>
      <c r="H37" s="284"/>
      <c r="I37" s="284"/>
      <c r="J37" s="284"/>
      <c r="K37" s="289" t="s">
        <v>15</v>
      </c>
      <c r="L37" s="38" t="str">
        <f t="shared" ref="L37:M37" si="8">IF(OR(TRIM(L35)=0,TRIM(L35)=""),"",IF(IFERROR(TRIM(INDEX(QryItemNamed,MATCH(TRIM(L35),ITEM,0),2)),"")="Y","SPECIAL",LEFT(IFERROR(TRIM(INDEX(ITEM,MATCH(TRIM(L35),ITEM,0))),""),3)))</f>
        <v/>
      </c>
      <c r="M37" s="38" t="str">
        <f t="shared" si="8"/>
        <v>642</v>
      </c>
      <c r="N37" s="37" t="str">
        <f t="shared" ref="N37:AD37" si="9">IF(OR(TRIM(N35)=0,TRIM(N35)=""),"",IF(IFERROR(TRIM(INDEX(QryItemNamed,MATCH(TRIM(N35),ITEM,0),2)),"")="Y","SPECIAL",LEFT(IFERROR(TRIM(INDEX(ITEM,MATCH(TRIM(N35),ITEM,0))),""),3)))</f>
        <v>642</v>
      </c>
      <c r="O37" s="37" t="str">
        <f t="shared" si="9"/>
        <v>642</v>
      </c>
      <c r="P37" s="38" t="str">
        <f t="shared" ref="P37" si="10">IF(OR(TRIM(P35)=0,TRIM(P35)=""),"",IF(IFERROR(TRIM(INDEX(QryItemNamed,MATCH(TRIM(P35),ITEM,0),2)),"")="Y","SPECIAL",LEFT(IFERROR(TRIM(INDEX(ITEM,MATCH(TRIM(P35),ITEM,0))),""),3)))</f>
        <v>807</v>
      </c>
      <c r="Q37" s="38" t="str">
        <f t="shared" si="9"/>
        <v>807</v>
      </c>
      <c r="R37" s="38" t="str">
        <f t="shared" si="9"/>
        <v>807</v>
      </c>
      <c r="S37" s="38" t="str">
        <f t="shared" si="9"/>
        <v>807</v>
      </c>
      <c r="T37" s="38" t="str">
        <f t="shared" si="9"/>
        <v>807</v>
      </c>
      <c r="U37" s="38" t="str">
        <f t="shared" si="9"/>
        <v>850</v>
      </c>
      <c r="V37" s="38" t="str">
        <f t="shared" ref="V37:Z37" si="11">IF(OR(TRIM(V35)=0,TRIM(V35)=""),"",IF(IFERROR(TRIM(INDEX(QryItemNamed,MATCH(TRIM(V35),ITEM,0),2)),"")="Y","SPECIAL",LEFT(IFERROR(TRIM(INDEX(ITEM,MATCH(TRIM(V35),ITEM,0))),""),3)))</f>
        <v>850</v>
      </c>
      <c r="W37" s="38" t="str">
        <f t="shared" si="11"/>
        <v>850</v>
      </c>
      <c r="X37" s="38" t="str">
        <f t="shared" si="11"/>
        <v>850</v>
      </c>
      <c r="Y37" s="38" t="str">
        <f t="shared" si="11"/>
        <v>850</v>
      </c>
      <c r="Z37" s="38" t="str">
        <f t="shared" si="11"/>
        <v/>
      </c>
      <c r="AA37" s="38" t="str">
        <f t="shared" si="9"/>
        <v/>
      </c>
      <c r="AB37" s="38" t="str">
        <f t="shared" si="9"/>
        <v/>
      </c>
      <c r="AC37" s="38" t="str">
        <f t="shared" si="9"/>
        <v/>
      </c>
      <c r="AD37" s="38" t="str">
        <f t="shared" si="9"/>
        <v/>
      </c>
      <c r="AM37" s="33"/>
    </row>
    <row r="38" spans="2:39" s="31" customFormat="1" ht="12.75" customHeight="1" x14ac:dyDescent="0.2">
      <c r="B38" s="278"/>
      <c r="D38" s="281"/>
      <c r="E38" s="281"/>
      <c r="F38" s="285"/>
      <c r="G38" s="286"/>
      <c r="H38" s="286"/>
      <c r="I38" s="286"/>
      <c r="J38" s="286"/>
      <c r="K38" s="290"/>
      <c r="L38" s="297" t="str">
        <f t="shared" ref="L38:M38" si="12">IF(OR(TRIM(L35)=0,TRIM(L35)=""),IF(L36="","",L36),IF(IFERROR(TRIM(INDEX(QryItemNamed,MATCH(TRIM(L35),ITEM,0),2)),"")="Y",TRIM(RIGHT(IFERROR(TRIM(INDEX(QryItemNamed,MATCH(TRIM(L35),ITEM,0),4)),"123456789012"),LEN(IFERROR(TRIM(INDEX(QryItemNamed,MATCH(TRIM(L35),ITEM,0),4)),"123456789012"))-9))&amp;L36,IFERROR(TRIM(INDEX(QryItemNamed,MATCH(TRIM(L35),ITEM,0),4))&amp;L36,"ITEM CODE DOES NOT EXIST IN ITEM MASTER")))</f>
        <v/>
      </c>
      <c r="M38" s="297" t="str">
        <f t="shared" si="12"/>
        <v>CHEVRON MARKING, TYPE 1 WHITE</v>
      </c>
      <c r="N38" s="301" t="str">
        <f t="shared" ref="N38:AD38" si="13">IF(OR(TRIM(N35)=0,TRIM(N35)=""),IF(N36="","",N36),IF(IFERROR(TRIM(INDEX(QryItemNamed,MATCH(TRIM(N35),ITEM,0),2)),"")="Y",TRIM(RIGHT(IFERROR(TRIM(INDEX(QryItemNamed,MATCH(TRIM(N35),ITEM,0),4)),"123456789012"),LEN(IFERROR(TRIM(INDEX(QryItemNamed,MATCH(TRIM(N35),ITEM,0),4)),"123456789012"))-9))&amp;N36,IFERROR(TRIM(INDEX(QryItemNamed,MATCH(TRIM(N35),ITEM,0),4))&amp;N36,"ITEM CODE DOES NOT EXIST IN ITEM MASTER")))</f>
        <v>LANE REDUCTION ARROW, TYPE 1</v>
      </c>
      <c r="O38" s="301" t="str">
        <f t="shared" si="13"/>
        <v>WRONG WAY ARROW, TYPE 1</v>
      </c>
      <c r="P38" s="297" t="str">
        <f t="shared" ref="P38" si="14">IF(OR(TRIM(P35)=0,TRIM(P35)=""),IF(P36="","",P36),IF(IFERROR(TRIM(INDEX(QryItemNamed,MATCH(TRIM(P35),ITEM,0),2)),"")="Y",TRIM(RIGHT(IFERROR(TRIM(INDEX(QryItemNamed,MATCH(TRIM(P35),ITEM,0),4)),"123456789012"),LEN(IFERROR(TRIM(INDEX(QryItemNamed,MATCH(TRIM(P35),ITEM,0),4)),"123456789012"))-9))&amp;P36,IFERROR(TRIM(INDEX(QryItemNamed,MATCH(TRIM(P35),ITEM,0),4))&amp;P36,"ITEM CODE DOES NOT EXIST IN ITEM MASTER")))</f>
        <v>WET REFLECTIVE TRAFFIC PAINT, DOTTED LINE, 6" WHITE</v>
      </c>
      <c r="Q38" s="297" t="str">
        <f t="shared" si="13"/>
        <v>WET REFLECTIVE TRAFFIC PAINT, EDGE LINE, 6" WHITE</v>
      </c>
      <c r="R38" s="297" t="str">
        <f t="shared" si="13"/>
        <v>WET REFLECTIVE TRAFFIC PAINT, EDGE LINE, 6" YELLOW</v>
      </c>
      <c r="S38" s="297" t="str">
        <f t="shared" si="13"/>
        <v>WET REFLECTIVE TRAFFIC PAINT, LANE LINE, 6"</v>
      </c>
      <c r="T38" s="297" t="str">
        <f t="shared" si="13"/>
        <v>WET REFLECTIVE TRAFFIC PAINT, CHANNELIZING LINE, 12"</v>
      </c>
      <c r="U38" s="297" t="str">
        <f t="shared" si="13"/>
        <v>GROOVING FOR 6" RECESSED PAVEMENT MARKING, (ASPHALT)</v>
      </c>
      <c r="V38" s="297" t="str">
        <f t="shared" ref="V38:Z38" si="15">IF(OR(TRIM(V35)=0,TRIM(V35)=""),IF(V36="","",V36),IF(IFERROR(TRIM(INDEX(QryItemNamed,MATCH(TRIM(V35),ITEM,0),2)),"")="Y",TRIM(RIGHT(IFERROR(TRIM(INDEX(QryItemNamed,MATCH(TRIM(V35),ITEM,0),4)),"123456789012"),LEN(IFERROR(TRIM(INDEX(QryItemNamed,MATCH(TRIM(V35),ITEM,0),4)),"123456789012"))-9))&amp;V36,IFERROR(TRIM(INDEX(QryItemNamed,MATCH(TRIM(V35),ITEM,0),4))&amp;V36,"ITEM CODE DOES NOT EXIST IN ITEM MASTER")))</f>
        <v>GROOVING FOR 6" RECESSED PAVEMENT MARKING, (ASPHALT)</v>
      </c>
      <c r="W38" s="297" t="str">
        <f t="shared" si="15"/>
        <v>GROOVING FOR 12" RECESSED PAVEMENT MARKING, (ASPHALT)</v>
      </c>
      <c r="X38" s="297" t="str">
        <f t="shared" si="15"/>
        <v>GROOVING FOR 6" RECESSED PAVEMENT MARKING, (CONCRETE)</v>
      </c>
      <c r="Y38" s="297" t="str">
        <f t="shared" si="15"/>
        <v>GROOVING FOR 12" RECESSED PAVEMENT MARKING, (CONCRETE)</v>
      </c>
      <c r="Z38" s="297" t="str">
        <f t="shared" si="15"/>
        <v/>
      </c>
      <c r="AA38" s="297" t="str">
        <f t="shared" si="13"/>
        <v/>
      </c>
      <c r="AB38" s="297" t="str">
        <f t="shared" si="13"/>
        <v/>
      </c>
      <c r="AC38" s="297" t="str">
        <f t="shared" si="13"/>
        <v/>
      </c>
      <c r="AD38" s="298" t="str">
        <f t="shared" si="13"/>
        <v/>
      </c>
      <c r="AM38" s="33"/>
    </row>
    <row r="39" spans="2:39" s="31" customFormat="1" ht="12.75" customHeight="1" x14ac:dyDescent="0.2">
      <c r="B39" s="278"/>
      <c r="D39" s="281"/>
      <c r="E39" s="281"/>
      <c r="F39" s="285"/>
      <c r="G39" s="286"/>
      <c r="H39" s="286"/>
      <c r="I39" s="286"/>
      <c r="J39" s="286"/>
      <c r="K39" s="290"/>
      <c r="L39" s="297"/>
      <c r="M39" s="297"/>
      <c r="N39" s="301"/>
      <c r="O39" s="301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9"/>
      <c r="AM39" s="33"/>
    </row>
    <row r="40" spans="2:39" s="31" customFormat="1" ht="12.75" customHeight="1" x14ac:dyDescent="0.2">
      <c r="B40" s="278"/>
      <c r="D40" s="281"/>
      <c r="E40" s="281"/>
      <c r="F40" s="285"/>
      <c r="G40" s="286"/>
      <c r="H40" s="286"/>
      <c r="I40" s="286"/>
      <c r="J40" s="286"/>
      <c r="K40" s="290"/>
      <c r="L40" s="297"/>
      <c r="M40" s="297"/>
      <c r="N40" s="301"/>
      <c r="O40" s="301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9"/>
      <c r="AM40" s="33"/>
    </row>
    <row r="41" spans="2:39" s="31" customFormat="1" ht="12.75" customHeight="1" x14ac:dyDescent="0.2">
      <c r="B41" s="278"/>
      <c r="D41" s="281"/>
      <c r="E41" s="281"/>
      <c r="F41" s="285"/>
      <c r="G41" s="286"/>
      <c r="H41" s="286"/>
      <c r="I41" s="286"/>
      <c r="J41" s="286"/>
      <c r="K41" s="290"/>
      <c r="L41" s="297"/>
      <c r="M41" s="297"/>
      <c r="N41" s="301"/>
      <c r="O41" s="301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9"/>
      <c r="AM41" s="33"/>
    </row>
    <row r="42" spans="2:39" s="31" customFormat="1" ht="12.75" customHeight="1" x14ac:dyDescent="0.2">
      <c r="B42" s="278"/>
      <c r="D42" s="281"/>
      <c r="E42" s="281"/>
      <c r="F42" s="285"/>
      <c r="G42" s="286"/>
      <c r="H42" s="286"/>
      <c r="I42" s="286"/>
      <c r="J42" s="286"/>
      <c r="K42" s="290"/>
      <c r="L42" s="297"/>
      <c r="M42" s="297"/>
      <c r="N42" s="301"/>
      <c r="O42" s="301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9"/>
      <c r="AM42" s="33"/>
    </row>
    <row r="43" spans="2:39" s="31" customFormat="1" ht="12.75" customHeight="1" x14ac:dyDescent="0.2">
      <c r="B43" s="278"/>
      <c r="D43" s="281"/>
      <c r="E43" s="281"/>
      <c r="F43" s="285"/>
      <c r="G43" s="286"/>
      <c r="H43" s="286"/>
      <c r="I43" s="286"/>
      <c r="J43" s="286"/>
      <c r="K43" s="290"/>
      <c r="L43" s="297"/>
      <c r="M43" s="297"/>
      <c r="N43" s="301"/>
      <c r="O43" s="301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9"/>
      <c r="AM43" s="33"/>
    </row>
    <row r="44" spans="2:39" s="31" customFormat="1" ht="12.75" customHeight="1" x14ac:dyDescent="0.2">
      <c r="B44" s="278"/>
      <c r="D44" s="281"/>
      <c r="E44" s="281"/>
      <c r="F44" s="285"/>
      <c r="G44" s="286"/>
      <c r="H44" s="286"/>
      <c r="I44" s="286"/>
      <c r="J44" s="286"/>
      <c r="K44" s="290"/>
      <c r="L44" s="297"/>
      <c r="M44" s="297"/>
      <c r="N44" s="301"/>
      <c r="O44" s="301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9"/>
      <c r="AM44" s="33"/>
    </row>
    <row r="45" spans="2:39" s="31" customFormat="1" ht="12.75" customHeight="1" x14ac:dyDescent="0.2">
      <c r="B45" s="278"/>
      <c r="D45" s="281"/>
      <c r="E45" s="281"/>
      <c r="F45" s="285"/>
      <c r="G45" s="286"/>
      <c r="H45" s="286"/>
      <c r="I45" s="286"/>
      <c r="J45" s="286"/>
      <c r="K45" s="290"/>
      <c r="L45" s="297"/>
      <c r="M45" s="297"/>
      <c r="N45" s="301"/>
      <c r="O45" s="301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9"/>
      <c r="AM45" s="33"/>
    </row>
    <row r="46" spans="2:39" s="31" customFormat="1" ht="12.75" customHeight="1" x14ac:dyDescent="0.2">
      <c r="B46" s="278"/>
      <c r="D46" s="281"/>
      <c r="E46" s="281"/>
      <c r="F46" s="285"/>
      <c r="G46" s="286"/>
      <c r="H46" s="286"/>
      <c r="I46" s="286"/>
      <c r="J46" s="286"/>
      <c r="K46" s="290"/>
      <c r="L46" s="297"/>
      <c r="M46" s="297"/>
      <c r="N46" s="301"/>
      <c r="O46" s="301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9"/>
      <c r="AM46" s="33"/>
    </row>
    <row r="47" spans="2:39" s="31" customFormat="1" ht="12.75" customHeight="1" x14ac:dyDescent="0.2">
      <c r="B47" s="278"/>
      <c r="D47" s="281"/>
      <c r="E47" s="281"/>
      <c r="F47" s="285"/>
      <c r="G47" s="286"/>
      <c r="H47" s="286"/>
      <c r="I47" s="286"/>
      <c r="J47" s="286"/>
      <c r="K47" s="290"/>
      <c r="L47" s="297"/>
      <c r="M47" s="297"/>
      <c r="N47" s="301"/>
      <c r="O47" s="301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9"/>
      <c r="AM47" s="33"/>
    </row>
    <row r="48" spans="2:39" s="31" customFormat="1" ht="12.75" customHeight="1" x14ac:dyDescent="0.2">
      <c r="B48" s="278"/>
      <c r="D48" s="281"/>
      <c r="E48" s="281"/>
      <c r="F48" s="285"/>
      <c r="G48" s="286"/>
      <c r="H48" s="286"/>
      <c r="I48" s="286"/>
      <c r="J48" s="286"/>
      <c r="K48" s="290"/>
      <c r="L48" s="297"/>
      <c r="M48" s="297"/>
      <c r="N48" s="301"/>
      <c r="O48" s="301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9"/>
      <c r="AM48" s="33"/>
    </row>
    <row r="49" spans="2:39" s="31" customFormat="1" ht="12.75" customHeight="1" x14ac:dyDescent="0.2">
      <c r="B49" s="278"/>
      <c r="D49" s="281"/>
      <c r="E49" s="281"/>
      <c r="F49" s="285"/>
      <c r="G49" s="286"/>
      <c r="H49" s="286"/>
      <c r="I49" s="286"/>
      <c r="J49" s="286"/>
      <c r="K49" s="290"/>
      <c r="L49" s="297"/>
      <c r="M49" s="297"/>
      <c r="N49" s="301"/>
      <c r="O49" s="301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300"/>
      <c r="AM49" s="33"/>
    </row>
    <row r="50" spans="2:39" s="31" customFormat="1" ht="12.75" customHeight="1" thickBot="1" x14ac:dyDescent="0.25">
      <c r="B50" s="279"/>
      <c r="D50" s="282"/>
      <c r="E50" s="282"/>
      <c r="F50" s="287"/>
      <c r="G50" s="288"/>
      <c r="H50" s="288"/>
      <c r="I50" s="288"/>
      <c r="J50" s="288"/>
      <c r="K50" s="291"/>
      <c r="L50" s="40" t="str">
        <f t="shared" ref="L50:M50" si="16">IF(OR(TRIM(L35)=0,TRIM(L35)=""),"",IF(IFERROR(TRIM(INDEX(QryItemNamed,MATCH(TRIM(L35),ITEM,0),3)),"")="LS","",IFERROR(TRIM(INDEX(QryItemNamed,MATCH(TRIM(L35),ITEM,0),3)),"")))</f>
        <v/>
      </c>
      <c r="M50" s="40" t="str">
        <f t="shared" si="16"/>
        <v>FT</v>
      </c>
      <c r="N50" s="39" t="str">
        <f t="shared" ref="N50:AD50" si="17">IF(OR(TRIM(N35)=0,TRIM(N35)=""),"",IF(IFERROR(TRIM(INDEX(QryItemNamed,MATCH(TRIM(N35),ITEM,0),3)),"")="LS","",IFERROR(TRIM(INDEX(QryItemNamed,MATCH(TRIM(N35),ITEM,0),3)),"")))</f>
        <v>EACH</v>
      </c>
      <c r="O50" s="39" t="str">
        <f t="shared" si="17"/>
        <v>EACH</v>
      </c>
      <c r="P50" s="40" t="str">
        <f t="shared" ref="P50" si="18">IF(OR(TRIM(P35)=0,TRIM(P35)=""),"",IF(IFERROR(TRIM(INDEX(QryItemNamed,MATCH(TRIM(P35),ITEM,0),3)),"")="LS","",IFERROR(TRIM(INDEX(QryItemNamed,MATCH(TRIM(P35),ITEM,0),3)),"")))</f>
        <v>FT</v>
      </c>
      <c r="Q50" s="40" t="str">
        <f t="shared" si="17"/>
        <v>MILE</v>
      </c>
      <c r="R50" s="40" t="str">
        <f t="shared" si="17"/>
        <v>MILE</v>
      </c>
      <c r="S50" s="40" t="str">
        <f t="shared" si="17"/>
        <v>MILE</v>
      </c>
      <c r="T50" s="40" t="str">
        <f t="shared" si="17"/>
        <v>FT</v>
      </c>
      <c r="U50" s="40" t="str">
        <f t="shared" si="17"/>
        <v>MILE</v>
      </c>
      <c r="V50" s="40" t="str">
        <f t="shared" ref="V50:Z50" si="19">IF(OR(TRIM(V35)=0,TRIM(V35)=""),"",IF(IFERROR(TRIM(INDEX(QryItemNamed,MATCH(TRIM(V35),ITEM,0),3)),"")="LS","",IFERROR(TRIM(INDEX(QryItemNamed,MATCH(TRIM(V35),ITEM,0),3)),"")))</f>
        <v>FT</v>
      </c>
      <c r="W50" s="40" t="str">
        <f t="shared" si="19"/>
        <v>FT</v>
      </c>
      <c r="X50" s="40" t="str">
        <f t="shared" si="19"/>
        <v>MILE</v>
      </c>
      <c r="Y50" s="40" t="str">
        <f t="shared" si="19"/>
        <v>FT</v>
      </c>
      <c r="Z50" s="40" t="str">
        <f t="shared" si="19"/>
        <v/>
      </c>
      <c r="AA50" s="40" t="str">
        <f t="shared" si="17"/>
        <v/>
      </c>
      <c r="AB50" s="40" t="str">
        <f t="shared" si="17"/>
        <v/>
      </c>
      <c r="AC50" s="40" t="str">
        <f t="shared" si="17"/>
        <v/>
      </c>
      <c r="AD50" s="40" t="str">
        <f t="shared" si="17"/>
        <v/>
      </c>
      <c r="AM50" s="33"/>
    </row>
    <row r="51" spans="2:39" s="31" customFormat="1" ht="12.75" customHeight="1" x14ac:dyDescent="0.2">
      <c r="B51" s="41"/>
      <c r="D51" s="42"/>
      <c r="E51" s="42"/>
      <c r="F51" s="292"/>
      <c r="G51" s="293"/>
      <c r="H51" s="42"/>
      <c r="I51" s="292"/>
      <c r="J51" s="293"/>
      <c r="K51" s="43"/>
      <c r="L51" s="42"/>
      <c r="M51" s="42"/>
      <c r="N51" s="46"/>
      <c r="O51" s="45"/>
      <c r="P51" s="42"/>
      <c r="Q51" s="46"/>
      <c r="R51" s="42"/>
      <c r="S51" s="42"/>
      <c r="T51" s="42"/>
      <c r="U51" s="42"/>
      <c r="V51" s="42"/>
      <c r="W51" s="42"/>
      <c r="X51" s="42"/>
      <c r="Y51" s="46"/>
      <c r="Z51" s="42"/>
      <c r="AA51" s="42"/>
      <c r="AB51" s="42"/>
      <c r="AC51" s="42"/>
      <c r="AD51" s="42"/>
      <c r="AM51" s="33"/>
    </row>
    <row r="52" spans="2:39" s="31" customFormat="1" ht="12.75" customHeight="1" x14ac:dyDescent="0.2">
      <c r="B52" s="41"/>
      <c r="D52" s="42"/>
      <c r="E52" s="42"/>
      <c r="F52" s="292"/>
      <c r="G52" s="293"/>
      <c r="H52" s="42"/>
      <c r="I52" s="292"/>
      <c r="J52" s="293"/>
      <c r="K52" s="43"/>
      <c r="L52" s="46"/>
      <c r="M52" s="46"/>
      <c r="N52" s="46"/>
      <c r="O52" s="46"/>
      <c r="P52" s="46"/>
      <c r="Q52" s="46"/>
      <c r="R52" s="42"/>
      <c r="S52" s="42"/>
      <c r="T52" s="42"/>
      <c r="U52" s="42"/>
      <c r="V52" s="46"/>
      <c r="W52" s="42"/>
      <c r="X52" s="42"/>
      <c r="Y52" s="46"/>
      <c r="Z52" s="46"/>
      <c r="AA52" s="42"/>
      <c r="AB52" s="42"/>
      <c r="AC52" s="42"/>
      <c r="AD52" s="42"/>
      <c r="AM52" s="33"/>
    </row>
    <row r="53" spans="2:39" s="31" customFormat="1" ht="12.75" customHeight="1" x14ac:dyDescent="0.2">
      <c r="B53" s="41">
        <v>1</v>
      </c>
      <c r="D53" s="42"/>
      <c r="E53" s="42"/>
      <c r="F53" s="292" t="s">
        <v>20</v>
      </c>
      <c r="G53" s="295"/>
      <c r="H53" s="295"/>
      <c r="I53" s="295"/>
      <c r="J53" s="293"/>
      <c r="K53" s="43"/>
      <c r="L53" s="48" t="str">
        <f>IF('Import 5'!J88=0,"",'Import 5'!J88)</f>
        <v/>
      </c>
      <c r="M53" s="48">
        <f>IF('Import 5'!K88=0,"",'Import 5'!K88)</f>
        <v>593</v>
      </c>
      <c r="N53" s="48">
        <f>IF('Import 5'!L88=0,"",'Import 5'!L88)</f>
        <v>3</v>
      </c>
      <c r="O53" s="48">
        <f>IF('Import 5'!M88=0,"",'Import 5'!M88)</f>
        <v>4</v>
      </c>
      <c r="P53" s="137">
        <f>IF('Import 5'!N88=0,"",'Import 5'!N88)</f>
        <v>2118</v>
      </c>
      <c r="Q53" s="137" t="e">
        <f>IF('Import 5'!#REF!=0,"",'Import 5'!#REF!)</f>
        <v>#REF!</v>
      </c>
      <c r="R53" s="137">
        <f>IF('Import 5'!O88=0,"",'Import 5'!O88)</f>
        <v>2.6999999999999997</v>
      </c>
      <c r="S53" s="48">
        <f>IF('Import 5'!Q88=0,"",'Import 5'!Q88)</f>
        <v>0.02</v>
      </c>
      <c r="T53" s="137">
        <f>IF('Import 5'!R88=0,"",'Import 5'!R88)</f>
        <v>6862</v>
      </c>
      <c r="U53" s="48">
        <f>IF('Import 5'!S88=0,"",'Import 5'!S88)</f>
        <v>0.5</v>
      </c>
      <c r="V53" s="48">
        <f>IF('Import 5'!T88=0,"",'Import 5'!T88)</f>
        <v>1487</v>
      </c>
      <c r="W53" s="48">
        <f>IF('Import 5'!U88=0,"",'Import 5'!U88)</f>
        <v>1888</v>
      </c>
      <c r="X53" s="48">
        <f>IF('Import 5'!V88=0,"",'Import 5'!V88)</f>
        <v>2.34</v>
      </c>
      <c r="Y53" s="48">
        <f>IF('Import 5'!W88=0,"",'Import 5'!W88)</f>
        <v>4974</v>
      </c>
      <c r="Z53" s="48" t="str">
        <f>IF('Import 5'!X88=0,"",'Import 5'!X88)</f>
        <v/>
      </c>
      <c r="AA53" s="48" t="e">
        <f>IF('Import 5'!#REF!=0,"",'Import 5'!#REF!)</f>
        <v>#REF!</v>
      </c>
      <c r="AB53" s="48" t="str">
        <f>IF('Import 5'!Y88=0,"",'Import 5'!Y88)</f>
        <v/>
      </c>
      <c r="AC53" s="48" t="str">
        <f>IF('Import 5'!Z88=0,"",'Import 5'!Z88)</f>
        <v/>
      </c>
      <c r="AD53" s="48" t="str">
        <f>IF('Import 5'!AA88=0,"",'Import 5'!AA88)</f>
        <v/>
      </c>
      <c r="AM53" s="33"/>
    </row>
    <row r="54" spans="2:39" s="31" customFormat="1" ht="12.75" customHeight="1" x14ac:dyDescent="0.2">
      <c r="B54" s="41"/>
      <c r="D54" s="42"/>
      <c r="E54" s="42"/>
      <c r="F54" s="292"/>
      <c r="G54" s="293"/>
      <c r="H54" s="42"/>
      <c r="I54" s="292"/>
      <c r="J54" s="293"/>
      <c r="K54" s="43"/>
      <c r="L54" s="46"/>
      <c r="M54" s="46"/>
      <c r="N54" s="46"/>
      <c r="O54" s="46"/>
      <c r="P54" s="137"/>
      <c r="Q54" s="137"/>
      <c r="R54" s="94"/>
      <c r="S54" s="42"/>
      <c r="T54" s="94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M54" s="33"/>
    </row>
    <row r="55" spans="2:39" s="31" customFormat="1" ht="12.75" customHeight="1" x14ac:dyDescent="0.2">
      <c r="B55" s="41"/>
      <c r="D55" s="42"/>
      <c r="E55" s="42"/>
      <c r="F55" s="292"/>
      <c r="G55" s="293"/>
      <c r="H55" s="42"/>
      <c r="I55" s="292"/>
      <c r="J55" s="293"/>
      <c r="K55" s="43"/>
      <c r="L55" s="46"/>
      <c r="M55" s="46"/>
      <c r="N55" s="46"/>
      <c r="O55" s="46"/>
      <c r="P55" s="137"/>
      <c r="Q55" s="137"/>
      <c r="R55" s="94"/>
      <c r="S55" s="42"/>
      <c r="T55" s="94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M55" s="33"/>
    </row>
    <row r="56" spans="2:39" s="31" customFormat="1" ht="12.75" customHeight="1" x14ac:dyDescent="0.2">
      <c r="B56" s="41"/>
      <c r="D56" s="42"/>
      <c r="E56" s="42"/>
      <c r="F56" s="292"/>
      <c r="G56" s="293"/>
      <c r="H56" s="42"/>
      <c r="I56" s="292"/>
      <c r="J56" s="293"/>
      <c r="K56" s="43"/>
      <c r="L56" s="46"/>
      <c r="M56" s="46"/>
      <c r="N56" s="46"/>
      <c r="O56" s="46"/>
      <c r="P56" s="137"/>
      <c r="Q56" s="137"/>
      <c r="R56" s="94"/>
      <c r="S56" s="42"/>
      <c r="T56" s="94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M56" s="33"/>
    </row>
    <row r="57" spans="2:39" s="31" customFormat="1" ht="12.75" customHeight="1" thickBot="1" x14ac:dyDescent="0.25">
      <c r="B57" s="41"/>
      <c r="D57" s="42"/>
      <c r="E57" s="42"/>
      <c r="F57" s="292"/>
      <c r="G57" s="293"/>
      <c r="H57" s="42"/>
      <c r="I57" s="292"/>
      <c r="J57" s="293"/>
      <c r="K57" s="43"/>
      <c r="L57" s="46"/>
      <c r="M57" s="46"/>
      <c r="N57" s="46"/>
      <c r="O57" s="46"/>
      <c r="P57" s="137"/>
      <c r="Q57" s="137"/>
      <c r="R57" s="94"/>
      <c r="S57" s="42"/>
      <c r="T57" s="94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M57" s="33"/>
    </row>
    <row r="58" spans="2:39" s="31" customFormat="1" ht="12.75" customHeight="1" thickBot="1" x14ac:dyDescent="0.25">
      <c r="B58" s="31" t="s">
        <v>6</v>
      </c>
      <c r="D58" s="268" t="s">
        <v>23</v>
      </c>
      <c r="E58" s="269"/>
      <c r="F58" s="269"/>
      <c r="G58" s="269"/>
      <c r="H58" s="269"/>
      <c r="I58" s="269"/>
      <c r="J58" s="269"/>
      <c r="K58" s="294"/>
      <c r="L58" s="49" t="str">
        <f>IF(SUM(L51:L57)=0,"",SUM(L51:L57))</f>
        <v/>
      </c>
      <c r="M58" s="49">
        <f>IF(SUM(M51:M57)=0,"",SUM(M51:M57))</f>
        <v>593</v>
      </c>
      <c r="N58" s="49">
        <f t="shared" ref="N58:AD58" si="20">IF(SUM(N51:N57)=0,"",SUM(N51:N57))</f>
        <v>3</v>
      </c>
      <c r="O58" s="49">
        <f t="shared" si="20"/>
        <v>4</v>
      </c>
      <c r="P58" s="170">
        <f t="shared" si="20"/>
        <v>2118</v>
      </c>
      <c r="Q58" s="170" t="e">
        <f t="shared" si="20"/>
        <v>#REF!</v>
      </c>
      <c r="R58" s="170">
        <f t="shared" si="20"/>
        <v>2.6999999999999997</v>
      </c>
      <c r="S58" s="49">
        <f t="shared" si="20"/>
        <v>0.02</v>
      </c>
      <c r="T58" s="170">
        <f t="shared" si="20"/>
        <v>6862</v>
      </c>
      <c r="U58" s="49">
        <f t="shared" si="20"/>
        <v>0.5</v>
      </c>
      <c r="V58" s="49">
        <f t="shared" si="20"/>
        <v>1487</v>
      </c>
      <c r="W58" s="49">
        <f t="shared" si="20"/>
        <v>1888</v>
      </c>
      <c r="X58" s="49">
        <f t="shared" si="20"/>
        <v>2.34</v>
      </c>
      <c r="Y58" s="49">
        <f t="shared" si="20"/>
        <v>4974</v>
      </c>
      <c r="Z58" s="49" t="str">
        <f t="shared" si="20"/>
        <v/>
      </c>
      <c r="AA58" s="49" t="e">
        <f t="shared" si="20"/>
        <v>#REF!</v>
      </c>
      <c r="AB58" s="49" t="str">
        <f t="shared" si="20"/>
        <v/>
      </c>
      <c r="AC58" s="49" t="str">
        <f t="shared" si="20"/>
        <v/>
      </c>
      <c r="AD58" s="49" t="str">
        <f t="shared" si="20"/>
        <v/>
      </c>
    </row>
    <row r="59" spans="2:39" s="31" customFormat="1" ht="12.75" customHeight="1" x14ac:dyDescent="0.2">
      <c r="B59" s="31" t="s">
        <v>6</v>
      </c>
      <c r="D59" s="268" t="s">
        <v>20</v>
      </c>
      <c r="E59" s="269"/>
      <c r="F59" s="269"/>
      <c r="G59" s="269"/>
      <c r="H59" s="269"/>
      <c r="I59" s="269"/>
      <c r="J59" s="269"/>
      <c r="K59" s="294"/>
      <c r="L59" s="49" t="str">
        <f t="shared" ref="L59" si="21">L58</f>
        <v/>
      </c>
      <c r="M59" s="49">
        <f>M58</f>
        <v>593</v>
      </c>
      <c r="N59" s="49">
        <f>N58</f>
        <v>3</v>
      </c>
      <c r="O59" s="49">
        <f>O58</f>
        <v>4</v>
      </c>
      <c r="P59" s="170">
        <f>P58</f>
        <v>2118</v>
      </c>
      <c r="Q59" s="170" t="e">
        <f t="shared" ref="Q59:Z59" si="22">Q58</f>
        <v>#REF!</v>
      </c>
      <c r="R59" s="170">
        <f t="shared" si="22"/>
        <v>2.6999999999999997</v>
      </c>
      <c r="S59" s="49">
        <f t="shared" si="22"/>
        <v>0.02</v>
      </c>
      <c r="T59" s="170">
        <f t="shared" si="22"/>
        <v>6862</v>
      </c>
      <c r="U59" s="49">
        <f t="shared" si="22"/>
        <v>0.5</v>
      </c>
      <c r="V59" s="49">
        <f t="shared" si="22"/>
        <v>1487</v>
      </c>
      <c r="W59" s="49">
        <f t="shared" si="22"/>
        <v>1888</v>
      </c>
      <c r="X59" s="49">
        <f t="shared" si="22"/>
        <v>2.34</v>
      </c>
      <c r="Y59" s="49">
        <f t="shared" si="22"/>
        <v>4974</v>
      </c>
      <c r="Z59" s="49" t="str">
        <f t="shared" si="22"/>
        <v/>
      </c>
      <c r="AA59" s="49"/>
      <c r="AB59" s="49"/>
      <c r="AC59" s="49"/>
      <c r="AD59" s="49"/>
    </row>
  </sheetData>
  <mergeCells count="84">
    <mergeCell ref="F51:G51"/>
    <mergeCell ref="I51:J51"/>
    <mergeCell ref="V38:V49"/>
    <mergeCell ref="W38:W49"/>
    <mergeCell ref="X38:X49"/>
    <mergeCell ref="L38:L49"/>
    <mergeCell ref="M38:M49"/>
    <mergeCell ref="N38:N49"/>
    <mergeCell ref="O38:O49"/>
    <mergeCell ref="P38:P49"/>
    <mergeCell ref="Q38:Q49"/>
    <mergeCell ref="R38:R49"/>
    <mergeCell ref="S38:S49"/>
    <mergeCell ref="D58:K58"/>
    <mergeCell ref="D59:K59"/>
    <mergeCell ref="F52:G52"/>
    <mergeCell ref="I52:J52"/>
    <mergeCell ref="F53:J53"/>
    <mergeCell ref="F54:G54"/>
    <mergeCell ref="I54:J54"/>
    <mergeCell ref="F55:G55"/>
    <mergeCell ref="I55:J55"/>
    <mergeCell ref="F56:G56"/>
    <mergeCell ref="I56:J56"/>
    <mergeCell ref="F57:G57"/>
    <mergeCell ref="I57:J57"/>
    <mergeCell ref="D34:AD34"/>
    <mergeCell ref="D35:J35"/>
    <mergeCell ref="D36:J36"/>
    <mergeCell ref="B37:B50"/>
    <mergeCell ref="D37:D50"/>
    <mergeCell ref="E37:E50"/>
    <mergeCell ref="F37:J50"/>
    <mergeCell ref="K37:K50"/>
    <mergeCell ref="T38:T49"/>
    <mergeCell ref="U38:U49"/>
    <mergeCell ref="AD38:AD49"/>
    <mergeCell ref="AB38:AB49"/>
    <mergeCell ref="AC38:AC49"/>
    <mergeCell ref="Y38:Y49"/>
    <mergeCell ref="Z38:Z49"/>
    <mergeCell ref="AA38:AA49"/>
    <mergeCell ref="D32:K32"/>
    <mergeCell ref="F25:G25"/>
    <mergeCell ref="I25:J25"/>
    <mergeCell ref="F26:J26"/>
    <mergeCell ref="F27:G27"/>
    <mergeCell ref="I27:J27"/>
    <mergeCell ref="F28:G28"/>
    <mergeCell ref="I28:J28"/>
    <mergeCell ref="F29:G29"/>
    <mergeCell ref="I29:J29"/>
    <mergeCell ref="F30:G30"/>
    <mergeCell ref="I30:J30"/>
    <mergeCell ref="D31:K31"/>
    <mergeCell ref="F24:G24"/>
    <mergeCell ref="I24:J24"/>
    <mergeCell ref="V11:V22"/>
    <mergeCell ref="W11:W22"/>
    <mergeCell ref="X11:X22"/>
    <mergeCell ref="L11:L22"/>
    <mergeCell ref="M11:M22"/>
    <mergeCell ref="N11:N22"/>
    <mergeCell ref="O11:O22"/>
    <mergeCell ref="P11:P22"/>
    <mergeCell ref="Q11:Q22"/>
    <mergeCell ref="R11:R22"/>
    <mergeCell ref="S11:S22"/>
    <mergeCell ref="AD11:AD22"/>
    <mergeCell ref="D7:AD7"/>
    <mergeCell ref="D8:J8"/>
    <mergeCell ref="D9:J9"/>
    <mergeCell ref="B10:B23"/>
    <mergeCell ref="D10:D23"/>
    <mergeCell ref="E10:E23"/>
    <mergeCell ref="F10:J23"/>
    <mergeCell ref="K10:K23"/>
    <mergeCell ref="T11:T22"/>
    <mergeCell ref="U11:U22"/>
    <mergeCell ref="AB11:AB22"/>
    <mergeCell ref="AC11:AC22"/>
    <mergeCell ref="Y11:Y22"/>
    <mergeCell ref="Z11:Z22"/>
    <mergeCell ref="AA11:AA22"/>
  </mergeCells>
  <conditionalFormatting sqref="K96:AC107">
    <cfRule type="containsText" dxfId="1" priority="2" operator="containsText" text="DOES NOT EXIST">
      <formula>NOT(ISERROR(SEARCH("DOES NOT EXIST",K96)))</formula>
    </cfRule>
  </conditionalFormatting>
  <conditionalFormatting sqref="L11:AD22 L38:AD49">
    <cfRule type="containsText" dxfId="0" priority="1" operator="containsText" text="DOES NOT EXIST">
      <formula>NOT(ISERROR(SEARCH("DOES NOT EXIST",L11)))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Import 1,2,3,4</vt:lpstr>
      <vt:lpstr>Import 5</vt:lpstr>
      <vt:lpstr>TO GENSUM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O'Neill</cp:lastModifiedBy>
  <cp:lastPrinted>2023-03-14T20:52:37Z</cp:lastPrinted>
  <dcterms:created xsi:type="dcterms:W3CDTF">2005-09-27T11:52:28Z</dcterms:created>
  <dcterms:modified xsi:type="dcterms:W3CDTF">2024-09-16T20:51:14Z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