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_work\arcadispw01\tetyana.buniak\dms79099\"/>
    </mc:Choice>
  </mc:AlternateContent>
  <xr:revisionPtr revIDLastSave="0" documentId="13_ncr:1_{3D2369B8-FD67-4FB6-818C-2A6C0CEE841A}" xr6:coauthVersionLast="47" xr6:coauthVersionMax="47" xr10:uidLastSave="{00000000-0000-0000-0000-000000000000}"/>
  <bookViews>
    <workbookView xWindow="28680" yWindow="6360" windowWidth="20730" windowHeight="11040" xr2:uid="{00000000-000D-0000-FFFF-FFFF00000000}"/>
  </bookViews>
  <sheets>
    <sheet name="Sheet DGNs" sheetId="5" r:id="rId1"/>
  </sheets>
  <definedNames>
    <definedName name="_xlnm.Print_Area" localSheetId="0">'Sheet DGNs'!$A$1:$L$665</definedName>
    <definedName name="_xlnm.Print_Titles" localSheetId="0">'Sheet DGNs'!$1:$11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0" i="5" l="1"/>
  <c r="H421" i="5"/>
  <c r="G420" i="5"/>
  <c r="G421" i="5"/>
  <c r="F420" i="5"/>
  <c r="G15" i="5" l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G123" i="5" s="1"/>
  <c r="G124" i="5" s="1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 s="1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 s="1"/>
  <c r="G153" i="5" s="1"/>
  <c r="G154" i="5" s="1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167" i="5" s="1"/>
  <c r="G168" i="5" s="1"/>
  <c r="G169" i="5" s="1"/>
  <c r="G170" i="5" s="1"/>
  <c r="G171" i="5" s="1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182" i="5" s="1"/>
  <c r="G183" i="5" s="1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197" i="5" s="1"/>
  <c r="G198" i="5" s="1"/>
  <c r="G199" i="5" s="1"/>
  <c r="G200" i="5" s="1"/>
  <c r="G201" i="5" s="1"/>
  <c r="G202" i="5" s="1"/>
  <c r="G203" i="5" s="1"/>
  <c r="G204" i="5" s="1"/>
  <c r="G205" i="5" s="1"/>
  <c r="G206" i="5" s="1"/>
  <c r="G207" i="5" s="1"/>
  <c r="G208" i="5" s="1"/>
  <c r="G209" i="5" s="1"/>
  <c r="G210" i="5" s="1"/>
  <c r="G211" i="5" s="1"/>
  <c r="G212" i="5" s="1"/>
  <c r="G213" i="5" s="1"/>
  <c r="G214" i="5" s="1"/>
  <c r="G215" i="5" s="1"/>
  <c r="G216" i="5" s="1"/>
  <c r="G217" i="5" s="1"/>
  <c r="G218" i="5" s="1"/>
  <c r="G219" i="5" s="1"/>
  <c r="G220" i="5" s="1"/>
  <c r="G221" i="5" s="1"/>
  <c r="G222" i="5" s="1"/>
  <c r="G223" i="5" s="1"/>
  <c r="G224" i="5" s="1"/>
  <c r="G225" i="5" s="1"/>
  <c r="G226" i="5" s="1"/>
  <c r="G227" i="5" s="1"/>
  <c r="G228" i="5" s="1"/>
  <c r="G229" i="5" s="1"/>
  <c r="G230" i="5" s="1"/>
  <c r="G231" i="5" s="1"/>
  <c r="G232" i="5" s="1"/>
  <c r="G233" i="5" s="1"/>
  <c r="G234" i="5" s="1"/>
  <c r="G235" i="5" s="1"/>
  <c r="G236" i="5" s="1"/>
  <c r="G237" i="5" s="1"/>
  <c r="G238" i="5" s="1"/>
  <c r="G239" i="5" s="1"/>
  <c r="G240" i="5" s="1"/>
  <c r="G241" i="5" s="1"/>
  <c r="G242" i="5" s="1"/>
  <c r="G243" i="5" s="1"/>
  <c r="G244" i="5" s="1"/>
  <c r="G245" i="5" s="1"/>
  <c r="G246" i="5" s="1"/>
  <c r="G247" i="5" s="1"/>
  <c r="G248" i="5" s="1"/>
  <c r="G249" i="5" s="1"/>
  <c r="G250" i="5" s="1"/>
  <c r="G251" i="5" s="1"/>
  <c r="G252" i="5" s="1"/>
  <c r="G253" i="5" s="1"/>
  <c r="G254" i="5" s="1"/>
  <c r="G255" i="5" s="1"/>
  <c r="G256" i="5" s="1"/>
  <c r="G257" i="5" s="1"/>
  <c r="G258" i="5" s="1"/>
  <c r="G259" i="5" s="1"/>
  <c r="G260" i="5" s="1"/>
  <c r="G261" i="5" s="1"/>
  <c r="G262" i="5" s="1"/>
  <c r="G263" i="5" s="1"/>
  <c r="G264" i="5" s="1"/>
  <c r="G265" i="5" s="1"/>
  <c r="G266" i="5" s="1"/>
  <c r="G267" i="5" s="1"/>
  <c r="G268" i="5" s="1"/>
  <c r="G269" i="5" s="1"/>
  <c r="G270" i="5" s="1"/>
  <c r="G271" i="5" s="1"/>
  <c r="G272" i="5" s="1"/>
  <c r="G273" i="5" s="1"/>
  <c r="G274" i="5" s="1"/>
  <c r="G275" i="5" s="1"/>
  <c r="G276" i="5" s="1"/>
  <c r="G277" i="5" s="1"/>
  <c r="G278" i="5" s="1"/>
  <c r="G279" i="5" s="1"/>
  <c r="G280" i="5" s="1"/>
  <c r="G281" i="5" s="1"/>
  <c r="G282" i="5" s="1"/>
  <c r="G283" i="5" s="1"/>
  <c r="G284" i="5" s="1"/>
  <c r="G285" i="5" s="1"/>
  <c r="G286" i="5" s="1"/>
  <c r="G287" i="5" s="1"/>
  <c r="G288" i="5" s="1"/>
  <c r="G289" i="5" s="1"/>
  <c r="G290" i="5" s="1"/>
  <c r="G291" i="5" s="1"/>
  <c r="G292" i="5" s="1"/>
  <c r="G293" i="5" s="1"/>
  <c r="G294" i="5" s="1"/>
  <c r="G295" i="5" s="1"/>
  <c r="G296" i="5" s="1"/>
  <c r="G297" i="5" s="1"/>
  <c r="G298" i="5" s="1"/>
  <c r="G299" i="5" s="1"/>
  <c r="G300" i="5" s="1"/>
  <c r="G301" i="5" s="1"/>
  <c r="G302" i="5" s="1"/>
  <c r="G303" i="5" s="1"/>
  <c r="G304" i="5" s="1"/>
  <c r="G305" i="5" s="1"/>
  <c r="G306" i="5" s="1"/>
  <c r="G307" i="5" s="1"/>
  <c r="G308" i="5" s="1"/>
  <c r="G309" i="5" s="1"/>
  <c r="G310" i="5" s="1"/>
  <c r="G311" i="5" s="1"/>
  <c r="G312" i="5" s="1"/>
  <c r="G313" i="5" s="1"/>
  <c r="G314" i="5" s="1"/>
  <c r="G315" i="5" s="1"/>
  <c r="G316" i="5" s="1"/>
  <c r="G317" i="5" s="1"/>
  <c r="G318" i="5" s="1"/>
  <c r="G319" i="5" s="1"/>
  <c r="G320" i="5" s="1"/>
  <c r="G321" i="5" s="1"/>
  <c r="G322" i="5" s="1"/>
  <c r="G323" i="5" s="1"/>
  <c r="G324" i="5" s="1"/>
  <c r="G325" i="5" s="1"/>
  <c r="G326" i="5" s="1"/>
  <c r="G327" i="5" s="1"/>
  <c r="G328" i="5" s="1"/>
  <c r="G329" i="5" s="1"/>
  <c r="G330" i="5" s="1"/>
  <c r="G331" i="5" s="1"/>
  <c r="G332" i="5" s="1"/>
  <c r="G333" i="5" s="1"/>
  <c r="G334" i="5" s="1"/>
  <c r="G335" i="5" s="1"/>
  <c r="G336" i="5" s="1"/>
  <c r="G337" i="5" s="1"/>
  <c r="G338" i="5" s="1"/>
  <c r="G339" i="5" s="1"/>
  <c r="G340" i="5" s="1"/>
  <c r="G341" i="5" s="1"/>
  <c r="G342" i="5" s="1"/>
  <c r="G343" i="5" s="1"/>
  <c r="G344" i="5" s="1"/>
  <c r="G345" i="5" s="1"/>
  <c r="G346" i="5" s="1"/>
  <c r="G347" i="5" s="1"/>
  <c r="G348" i="5" s="1"/>
  <c r="G349" i="5" s="1"/>
  <c r="G350" i="5" s="1"/>
  <c r="G351" i="5" s="1"/>
  <c r="G352" i="5" s="1"/>
  <c r="G353" i="5" s="1"/>
  <c r="G354" i="5" s="1"/>
  <c r="G355" i="5" s="1"/>
  <c r="G356" i="5" s="1"/>
  <c r="G357" i="5" s="1"/>
  <c r="G358" i="5" s="1"/>
  <c r="G359" i="5" s="1"/>
  <c r="G360" i="5" s="1"/>
  <c r="G361" i="5" s="1"/>
  <c r="G362" i="5" s="1"/>
  <c r="G363" i="5" s="1"/>
  <c r="G364" i="5" s="1"/>
  <c r="G365" i="5" s="1"/>
  <c r="G366" i="5" s="1"/>
  <c r="G367" i="5" s="1"/>
  <c r="G368" i="5" s="1"/>
  <c r="G369" i="5" s="1"/>
  <c r="G370" i="5" s="1"/>
  <c r="G371" i="5" s="1"/>
  <c r="G372" i="5" s="1"/>
  <c r="G373" i="5" s="1"/>
  <c r="G374" i="5" s="1"/>
  <c r="G375" i="5" s="1"/>
  <c r="G376" i="5" s="1"/>
  <c r="G377" i="5" s="1"/>
  <c r="G378" i="5" s="1"/>
  <c r="G379" i="5" s="1"/>
  <c r="G380" i="5" s="1"/>
  <c r="G381" i="5" s="1"/>
  <c r="G382" i="5" s="1"/>
  <c r="G383" i="5" s="1"/>
  <c r="G384" i="5" s="1"/>
  <c r="G385" i="5" s="1"/>
  <c r="G386" i="5" s="1"/>
  <c r="G387" i="5" s="1"/>
  <c r="G388" i="5" s="1"/>
  <c r="G389" i="5" s="1"/>
  <c r="G390" i="5" s="1"/>
  <c r="G391" i="5" s="1"/>
  <c r="G392" i="5" s="1"/>
  <c r="G393" i="5" s="1"/>
  <c r="G394" i="5" s="1"/>
  <c r="G395" i="5" s="1"/>
  <c r="G396" i="5" s="1"/>
  <c r="G397" i="5" s="1"/>
  <c r="G398" i="5" s="1"/>
  <c r="G399" i="5" s="1"/>
  <c r="G400" i="5" s="1"/>
  <c r="G401" i="5" s="1"/>
  <c r="G402" i="5" s="1"/>
  <c r="G403" i="5" s="1"/>
  <c r="G404" i="5" s="1"/>
  <c r="G405" i="5" s="1"/>
  <c r="G406" i="5" s="1"/>
  <c r="G407" i="5" s="1"/>
  <c r="G408" i="5" s="1"/>
  <c r="G409" i="5" s="1"/>
  <c r="G410" i="5" s="1"/>
  <c r="G411" i="5" s="1"/>
  <c r="G412" i="5" s="1"/>
  <c r="G413" i="5" s="1"/>
  <c r="G414" i="5" s="1"/>
  <c r="G415" i="5" s="1"/>
  <c r="G416" i="5" s="1"/>
  <c r="G417" i="5" s="1"/>
  <c r="G418" i="5" s="1"/>
  <c r="H558" i="5"/>
  <c r="B560" i="5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B609" i="5" s="1"/>
  <c r="B610" i="5" s="1"/>
  <c r="B611" i="5" s="1"/>
  <c r="B612" i="5" s="1"/>
  <c r="B613" i="5" s="1"/>
  <c r="B614" i="5" s="1"/>
  <c r="B615" i="5" s="1"/>
  <c r="B616" i="5" s="1"/>
  <c r="B617" i="5" s="1"/>
  <c r="B618" i="5" s="1"/>
  <c r="B619" i="5" s="1"/>
  <c r="F27" i="5"/>
  <c r="F34" i="5"/>
  <c r="F33" i="5"/>
  <c r="F29" i="5"/>
  <c r="F129" i="5"/>
  <c r="F149" i="5"/>
  <c r="F150" i="5"/>
  <c r="F143" i="5"/>
  <c r="F144" i="5"/>
  <c r="F145" i="5"/>
  <c r="F146" i="5"/>
  <c r="F147" i="5"/>
  <c r="F137" i="5"/>
  <c r="F138" i="5"/>
  <c r="F139" i="5"/>
  <c r="F136" i="5"/>
  <c r="F131" i="5"/>
  <c r="F132" i="5"/>
  <c r="F133" i="5"/>
  <c r="F134" i="5"/>
  <c r="F130" i="5"/>
  <c r="I436" i="5"/>
  <c r="K436" i="5" s="1"/>
  <c r="F436" i="5"/>
  <c r="F122" i="5"/>
  <c r="F123" i="5"/>
  <c r="F124" i="5"/>
  <c r="F125" i="5"/>
  <c r="F126" i="5"/>
  <c r="F127" i="5"/>
  <c r="F128" i="5"/>
  <c r="F121" i="5"/>
  <c r="F140" i="5"/>
  <c r="F141" i="5"/>
  <c r="F142" i="5"/>
  <c r="F148" i="5"/>
  <c r="F151" i="5"/>
  <c r="F135" i="5"/>
  <c r="F356" i="5"/>
  <c r="F351" i="5"/>
  <c r="F31" i="5"/>
  <c r="F32" i="5"/>
  <c r="F392" i="5"/>
  <c r="F393" i="5"/>
  <c r="F394" i="5"/>
  <c r="F395" i="5"/>
  <c r="F362" i="5"/>
  <c r="F355" i="5"/>
  <c r="F354" i="5"/>
  <c r="F353" i="5"/>
  <c r="F352" i="5"/>
  <c r="F350" i="5"/>
  <c r="F349" i="5"/>
  <c r="F348" i="5"/>
  <c r="F347" i="5"/>
  <c r="F321" i="5"/>
  <c r="F320" i="5"/>
  <c r="F169" i="5"/>
  <c r="F165" i="5"/>
  <c r="F422" i="5"/>
  <c r="F421" i="5"/>
  <c r="F418" i="5"/>
  <c r="F417" i="5"/>
  <c r="F416" i="5"/>
  <c r="F415" i="5"/>
  <c r="F405" i="5"/>
  <c r="F404" i="5"/>
  <c r="F403" i="5"/>
  <c r="F402" i="5"/>
  <c r="F396" i="5"/>
  <c r="F330" i="5"/>
  <c r="F152" i="5"/>
  <c r="F153" i="5"/>
  <c r="J496" i="5"/>
  <c r="K496" i="5" s="1"/>
  <c r="I431" i="5"/>
  <c r="K431" i="5" s="1"/>
  <c r="F431" i="5"/>
  <c r="I488" i="5"/>
  <c r="K488" i="5" s="1"/>
  <c r="F488" i="5"/>
  <c r="F95" i="5"/>
  <c r="F83" i="5"/>
  <c r="K650" i="5"/>
  <c r="K649" i="5"/>
  <c r="F630" i="5"/>
  <c r="F430" i="5"/>
  <c r="F432" i="5"/>
  <c r="I432" i="5"/>
  <c r="K432" i="5" s="1"/>
  <c r="F433" i="5"/>
  <c r="I433" i="5"/>
  <c r="K433" i="5" s="1"/>
  <c r="F434" i="5"/>
  <c r="I434" i="5"/>
  <c r="K434" i="5" s="1"/>
  <c r="F435" i="5"/>
  <c r="I435" i="5"/>
  <c r="K435" i="5" s="1"/>
  <c r="F437" i="5"/>
  <c r="I437" i="5"/>
  <c r="K437" i="5" s="1"/>
  <c r="F438" i="5"/>
  <c r="I438" i="5"/>
  <c r="K438" i="5" s="1"/>
  <c r="F439" i="5"/>
  <c r="I439" i="5"/>
  <c r="K439" i="5" s="1"/>
  <c r="F440" i="5"/>
  <c r="I440" i="5"/>
  <c r="K440" i="5" s="1"/>
  <c r="F441" i="5"/>
  <c r="I441" i="5"/>
  <c r="K441" i="5" s="1"/>
  <c r="F442" i="5"/>
  <c r="I442" i="5"/>
  <c r="K442" i="5" s="1"/>
  <c r="F443" i="5"/>
  <c r="I443" i="5"/>
  <c r="K443" i="5" s="1"/>
  <c r="F444" i="5"/>
  <c r="I444" i="5"/>
  <c r="K444" i="5" s="1"/>
  <c r="F445" i="5"/>
  <c r="I445" i="5"/>
  <c r="K445" i="5" s="1"/>
  <c r="F446" i="5"/>
  <c r="I446" i="5"/>
  <c r="K446" i="5" s="1"/>
  <c r="F447" i="5"/>
  <c r="I447" i="5"/>
  <c r="K447" i="5" s="1"/>
  <c r="F448" i="5"/>
  <c r="I448" i="5"/>
  <c r="K448" i="5" s="1"/>
  <c r="F449" i="5"/>
  <c r="I449" i="5"/>
  <c r="K449" i="5" s="1"/>
  <c r="F450" i="5"/>
  <c r="I450" i="5"/>
  <c r="K450" i="5" s="1"/>
  <c r="F451" i="5"/>
  <c r="I451" i="5"/>
  <c r="K451" i="5" s="1"/>
  <c r="F452" i="5"/>
  <c r="I452" i="5"/>
  <c r="K452" i="5" s="1"/>
  <c r="F453" i="5"/>
  <c r="I453" i="5"/>
  <c r="K453" i="5" s="1"/>
  <c r="F454" i="5"/>
  <c r="I454" i="5"/>
  <c r="K454" i="5" s="1"/>
  <c r="F455" i="5"/>
  <c r="I455" i="5"/>
  <c r="K455" i="5" s="1"/>
  <c r="F456" i="5"/>
  <c r="I456" i="5"/>
  <c r="K456" i="5" s="1"/>
  <c r="F457" i="5"/>
  <c r="I457" i="5"/>
  <c r="K457" i="5" s="1"/>
  <c r="F458" i="5"/>
  <c r="I458" i="5"/>
  <c r="K458" i="5" s="1"/>
  <c r="F459" i="5"/>
  <c r="I459" i="5"/>
  <c r="K459" i="5" s="1"/>
  <c r="F460" i="5"/>
  <c r="I460" i="5"/>
  <c r="K460" i="5" s="1"/>
  <c r="F461" i="5"/>
  <c r="I461" i="5"/>
  <c r="K461" i="5" s="1"/>
  <c r="F462" i="5"/>
  <c r="I462" i="5"/>
  <c r="K462" i="5" s="1"/>
  <c r="F463" i="5"/>
  <c r="I463" i="5"/>
  <c r="K463" i="5" s="1"/>
  <c r="F464" i="5"/>
  <c r="I464" i="5"/>
  <c r="K464" i="5" s="1"/>
  <c r="F465" i="5"/>
  <c r="I465" i="5"/>
  <c r="K465" i="5" s="1"/>
  <c r="F466" i="5"/>
  <c r="I466" i="5"/>
  <c r="K466" i="5" s="1"/>
  <c r="F467" i="5"/>
  <c r="I467" i="5"/>
  <c r="K467" i="5" s="1"/>
  <c r="F468" i="5"/>
  <c r="I468" i="5"/>
  <c r="K468" i="5" s="1"/>
  <c r="F469" i="5"/>
  <c r="I469" i="5"/>
  <c r="K469" i="5" s="1"/>
  <c r="F470" i="5"/>
  <c r="I470" i="5"/>
  <c r="K470" i="5" s="1"/>
  <c r="F471" i="5"/>
  <c r="I471" i="5"/>
  <c r="K471" i="5" s="1"/>
  <c r="F472" i="5"/>
  <c r="I472" i="5"/>
  <c r="K472" i="5" s="1"/>
  <c r="F473" i="5"/>
  <c r="I473" i="5"/>
  <c r="K473" i="5" s="1"/>
  <c r="F474" i="5"/>
  <c r="I474" i="5"/>
  <c r="K474" i="5" s="1"/>
  <c r="F475" i="5"/>
  <c r="I475" i="5"/>
  <c r="K475" i="5" s="1"/>
  <c r="F476" i="5"/>
  <c r="I476" i="5"/>
  <c r="K476" i="5" s="1"/>
  <c r="F477" i="5"/>
  <c r="I477" i="5"/>
  <c r="K477" i="5" s="1"/>
  <c r="F478" i="5"/>
  <c r="I478" i="5"/>
  <c r="K478" i="5" s="1"/>
  <c r="F479" i="5"/>
  <c r="I479" i="5"/>
  <c r="K479" i="5" s="1"/>
  <c r="F480" i="5"/>
  <c r="I480" i="5"/>
  <c r="K480" i="5" s="1"/>
  <c r="F481" i="5"/>
  <c r="I481" i="5"/>
  <c r="K481" i="5" s="1"/>
  <c r="F482" i="5"/>
  <c r="I482" i="5"/>
  <c r="K482" i="5" s="1"/>
  <c r="F483" i="5"/>
  <c r="I483" i="5"/>
  <c r="K483" i="5" s="1"/>
  <c r="F484" i="5"/>
  <c r="I484" i="5"/>
  <c r="K484" i="5" s="1"/>
  <c r="F485" i="5"/>
  <c r="I485" i="5"/>
  <c r="K485" i="5" s="1"/>
  <c r="F486" i="5"/>
  <c r="I486" i="5"/>
  <c r="K486" i="5" s="1"/>
  <c r="F487" i="5"/>
  <c r="I487" i="5"/>
  <c r="K487" i="5" s="1"/>
  <c r="F489" i="5"/>
  <c r="I489" i="5"/>
  <c r="K489" i="5" s="1"/>
  <c r="F490" i="5"/>
  <c r="I490" i="5"/>
  <c r="K490" i="5" s="1"/>
  <c r="F491" i="5"/>
  <c r="I491" i="5"/>
  <c r="K491" i="5" s="1"/>
  <c r="F492" i="5"/>
  <c r="I492" i="5"/>
  <c r="K492" i="5" s="1"/>
  <c r="F493" i="5"/>
  <c r="I493" i="5"/>
  <c r="K493" i="5" s="1"/>
  <c r="F494" i="5"/>
  <c r="I494" i="5"/>
  <c r="K494" i="5" s="1"/>
  <c r="F495" i="5"/>
  <c r="I495" i="5"/>
  <c r="K495" i="5" s="1"/>
  <c r="I430" i="5"/>
  <c r="K430" i="5" s="1"/>
  <c r="F427" i="5"/>
  <c r="F391" i="5"/>
  <c r="F390" i="5"/>
  <c r="F346" i="5"/>
  <c r="F311" i="5"/>
  <c r="F312" i="5"/>
  <c r="B510" i="5"/>
  <c r="F510" i="5" s="1"/>
  <c r="F324" i="5"/>
  <c r="F118" i="5"/>
  <c r="F119" i="5"/>
  <c r="F120" i="5"/>
  <c r="F117" i="5"/>
  <c r="K651" i="5"/>
  <c r="F157" i="5"/>
  <c r="F158" i="5"/>
  <c r="M497" i="5"/>
  <c r="F384" i="5"/>
  <c r="F385" i="5"/>
  <c r="F386" i="5"/>
  <c r="F387" i="5"/>
  <c r="F388" i="5"/>
  <c r="F389" i="5"/>
  <c r="F383" i="5"/>
  <c r="F382" i="5"/>
  <c r="F322" i="5"/>
  <c r="F314" i="5"/>
  <c r="F315" i="5"/>
  <c r="F316" i="5"/>
  <c r="F317" i="5"/>
  <c r="F318" i="5"/>
  <c r="F319" i="5"/>
  <c r="F313" i="5"/>
  <c r="F307" i="5"/>
  <c r="F167" i="5"/>
  <c r="B505" i="5"/>
  <c r="F505" i="5" s="1"/>
  <c r="B506" i="5"/>
  <c r="F506" i="5" s="1"/>
  <c r="B507" i="5"/>
  <c r="F507" i="5" s="1"/>
  <c r="B508" i="5"/>
  <c r="F508" i="5" s="1"/>
  <c r="B509" i="5"/>
  <c r="F509" i="5" s="1"/>
  <c r="B511" i="5"/>
  <c r="F511" i="5" s="1"/>
  <c r="B534" i="5"/>
  <c r="F534" i="5" s="1"/>
  <c r="B533" i="5"/>
  <c r="F533" i="5" s="1"/>
  <c r="B514" i="5"/>
  <c r="F514" i="5" s="1"/>
  <c r="B515" i="5"/>
  <c r="F515" i="5" s="1"/>
  <c r="B516" i="5"/>
  <c r="F516" i="5" s="1"/>
  <c r="B517" i="5"/>
  <c r="F517" i="5" s="1"/>
  <c r="B518" i="5"/>
  <c r="F518" i="5" s="1"/>
  <c r="B519" i="5"/>
  <c r="F519" i="5" s="1"/>
  <c r="B520" i="5"/>
  <c r="F520" i="5" s="1"/>
  <c r="B521" i="5"/>
  <c r="F521" i="5" s="1"/>
  <c r="B522" i="5"/>
  <c r="F522" i="5" s="1"/>
  <c r="B523" i="5"/>
  <c r="F523" i="5" s="1"/>
  <c r="B524" i="5"/>
  <c r="F524" i="5" s="1"/>
  <c r="B525" i="5"/>
  <c r="F525" i="5" s="1"/>
  <c r="B526" i="5"/>
  <c r="F526" i="5" s="1"/>
  <c r="B527" i="5"/>
  <c r="F527" i="5" s="1"/>
  <c r="B528" i="5"/>
  <c r="F528" i="5" s="1"/>
  <c r="B529" i="5"/>
  <c r="F529" i="5" s="1"/>
  <c r="B530" i="5"/>
  <c r="F530" i="5" s="1"/>
  <c r="B531" i="5"/>
  <c r="F531" i="5" s="1"/>
  <c r="B532" i="5"/>
  <c r="F532" i="5" s="1"/>
  <c r="B513" i="5"/>
  <c r="F513" i="5" s="1"/>
  <c r="B499" i="5"/>
  <c r="F499" i="5" s="1"/>
  <c r="B500" i="5"/>
  <c r="F500" i="5" s="1"/>
  <c r="B501" i="5"/>
  <c r="F501" i="5" s="1"/>
  <c r="B502" i="5"/>
  <c r="F502" i="5" s="1"/>
  <c r="B503" i="5"/>
  <c r="F503" i="5" s="1"/>
  <c r="B498" i="5"/>
  <c r="F498" i="5" s="1"/>
  <c r="B497" i="5"/>
  <c r="F497" i="5" s="1"/>
  <c r="B557" i="5"/>
  <c r="F557" i="5" s="1"/>
  <c r="B539" i="5"/>
  <c r="F539" i="5" s="1"/>
  <c r="B540" i="5"/>
  <c r="F540" i="5" s="1"/>
  <c r="B541" i="5"/>
  <c r="F541" i="5" s="1"/>
  <c r="B542" i="5"/>
  <c r="F542" i="5" s="1"/>
  <c r="B543" i="5"/>
  <c r="F543" i="5" s="1"/>
  <c r="B544" i="5"/>
  <c r="F544" i="5" s="1"/>
  <c r="B545" i="5"/>
  <c r="F545" i="5" s="1"/>
  <c r="B546" i="5"/>
  <c r="F546" i="5" s="1"/>
  <c r="B547" i="5"/>
  <c r="F547" i="5" s="1"/>
  <c r="B548" i="5"/>
  <c r="F548" i="5" s="1"/>
  <c r="B549" i="5"/>
  <c r="F549" i="5" s="1"/>
  <c r="B550" i="5"/>
  <c r="F550" i="5" s="1"/>
  <c r="B551" i="5"/>
  <c r="F551" i="5" s="1"/>
  <c r="B552" i="5"/>
  <c r="F552" i="5" s="1"/>
  <c r="B553" i="5"/>
  <c r="F553" i="5" s="1"/>
  <c r="B554" i="5"/>
  <c r="F554" i="5" s="1"/>
  <c r="B555" i="5"/>
  <c r="F555" i="5" s="1"/>
  <c r="B556" i="5"/>
  <c r="F556" i="5" s="1"/>
  <c r="B537" i="5"/>
  <c r="F537" i="5" s="1"/>
  <c r="B538" i="5"/>
  <c r="F538" i="5" s="1"/>
  <c r="B536" i="5"/>
  <c r="F536" i="5" s="1"/>
  <c r="F327" i="5"/>
  <c r="F328" i="5"/>
  <c r="F329" i="5"/>
  <c r="F345" i="5"/>
  <c r="H535" i="5"/>
  <c r="F337" i="5"/>
  <c r="F338" i="5"/>
  <c r="F339" i="5"/>
  <c r="F340" i="5"/>
  <c r="F341" i="5"/>
  <c r="F342" i="5"/>
  <c r="F343" i="5"/>
  <c r="F344" i="5"/>
  <c r="F300" i="5"/>
  <c r="F301" i="5"/>
  <c r="F310" i="5"/>
  <c r="F296" i="5"/>
  <c r="F297" i="5"/>
  <c r="F306" i="5"/>
  <c r="F305" i="5"/>
  <c r="F20" i="5"/>
  <c r="F323" i="5"/>
  <c r="F414" i="5"/>
  <c r="F413" i="5"/>
  <c r="F412" i="5"/>
  <c r="F411" i="5"/>
  <c r="F410" i="5"/>
  <c r="F409" i="5"/>
  <c r="F408" i="5"/>
  <c r="F407" i="5"/>
  <c r="F406" i="5"/>
  <c r="F401" i="5"/>
  <c r="F400" i="5"/>
  <c r="F399" i="5"/>
  <c r="F398" i="5"/>
  <c r="F397" i="5"/>
  <c r="F426" i="5"/>
  <c r="F425" i="5"/>
  <c r="F424" i="5"/>
  <c r="F423" i="5"/>
  <c r="F419" i="5"/>
  <c r="F335" i="5"/>
  <c r="F336" i="5"/>
  <c r="F49" i="5"/>
  <c r="F47" i="5"/>
  <c r="F48" i="5"/>
  <c r="F46" i="5"/>
  <c r="F45" i="5"/>
  <c r="I639" i="5"/>
  <c r="K639" i="5" s="1"/>
  <c r="F639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90" i="5"/>
  <c r="F82" i="5"/>
  <c r="F84" i="5"/>
  <c r="F85" i="5"/>
  <c r="F86" i="5"/>
  <c r="F87" i="5"/>
  <c r="F88" i="5"/>
  <c r="F89" i="5"/>
  <c r="F91" i="5"/>
  <c r="F92" i="5"/>
  <c r="F93" i="5"/>
  <c r="F94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61" i="5"/>
  <c r="F62" i="5"/>
  <c r="F63" i="5"/>
  <c r="F64" i="5"/>
  <c r="F65" i="5"/>
  <c r="F66" i="5"/>
  <c r="F67" i="5"/>
  <c r="F68" i="5"/>
  <c r="F60" i="5"/>
  <c r="F40" i="5"/>
  <c r="F41" i="5"/>
  <c r="F42" i="5"/>
  <c r="F43" i="5"/>
  <c r="F44" i="5"/>
  <c r="F36" i="5"/>
  <c r="F37" i="5"/>
  <c r="F35" i="5"/>
  <c r="I632" i="5"/>
  <c r="K632" i="5" s="1"/>
  <c r="F632" i="5"/>
  <c r="I637" i="5"/>
  <c r="K637" i="5" s="1"/>
  <c r="F644" i="5"/>
  <c r="I644" i="5"/>
  <c r="K644" i="5" s="1"/>
  <c r="F641" i="5"/>
  <c r="I641" i="5"/>
  <c r="K641" i="5" s="1"/>
  <c r="I636" i="5"/>
  <c r="K636" i="5" s="1"/>
  <c r="I631" i="5"/>
  <c r="K631" i="5" s="1"/>
  <c r="I633" i="5"/>
  <c r="K633" i="5" s="1"/>
  <c r="I634" i="5"/>
  <c r="K634" i="5" s="1"/>
  <c r="I635" i="5"/>
  <c r="K635" i="5" s="1"/>
  <c r="I638" i="5"/>
  <c r="K638" i="5" s="1"/>
  <c r="I640" i="5"/>
  <c r="K640" i="5" s="1"/>
  <c r="I642" i="5"/>
  <c r="K642" i="5" s="1"/>
  <c r="I643" i="5"/>
  <c r="K643" i="5" s="1"/>
  <c r="I645" i="5"/>
  <c r="K645" i="5" s="1"/>
  <c r="I646" i="5"/>
  <c r="K646" i="5" s="1"/>
  <c r="I647" i="5"/>
  <c r="K647" i="5" s="1"/>
  <c r="I648" i="5"/>
  <c r="K648" i="5" s="1"/>
  <c r="I630" i="5"/>
  <c r="K630" i="5" s="1"/>
  <c r="F634" i="5"/>
  <c r="F635" i="5"/>
  <c r="F638" i="5"/>
  <c r="F640" i="5"/>
  <c r="F642" i="5"/>
  <c r="F643" i="5"/>
  <c r="F645" i="5"/>
  <c r="F646" i="5"/>
  <c r="F647" i="5"/>
  <c r="F648" i="5"/>
  <c r="F633" i="5"/>
  <c r="F631" i="5"/>
  <c r="F276" i="5"/>
  <c r="F28" i="5"/>
  <c r="F302" i="5"/>
  <c r="G419" i="5" l="1"/>
  <c r="G422" i="5" s="1"/>
  <c r="G423" i="5" s="1"/>
  <c r="G424" i="5" s="1"/>
  <c r="G425" i="5" s="1"/>
  <c r="G426" i="5" s="1"/>
  <c r="G427" i="5" s="1"/>
  <c r="G428" i="5" s="1"/>
  <c r="H39" i="5"/>
  <c r="B620" i="5"/>
  <c r="B621" i="5" s="1"/>
  <c r="B622" i="5" s="1"/>
  <c r="B623" i="5" s="1"/>
  <c r="B624" i="5" s="1"/>
  <c r="B625" i="5" s="1"/>
  <c r="B626" i="5" s="1"/>
  <c r="F303" i="5"/>
  <c r="F304" i="5"/>
  <c r="F308" i="5"/>
  <c r="F309" i="5"/>
  <c r="F299" i="5"/>
  <c r="F3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8" i="5"/>
  <c r="F211" i="5"/>
  <c r="F210" i="5"/>
  <c r="F209" i="5"/>
  <c r="F208" i="5"/>
  <c r="F207" i="5"/>
  <c r="F206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5" i="5"/>
  <c r="F16" i="5"/>
  <c r="F326" i="5"/>
  <c r="F325" i="5"/>
  <c r="F381" i="5"/>
  <c r="F357" i="5"/>
  <c r="F358" i="5"/>
  <c r="F359" i="5"/>
  <c r="F360" i="5"/>
  <c r="F361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18" i="5"/>
  <c r="F19" i="5"/>
  <c r="F21" i="5"/>
  <c r="F22" i="5"/>
  <c r="F23" i="5"/>
  <c r="F24" i="5"/>
  <c r="F25" i="5"/>
  <c r="F26" i="5"/>
  <c r="F159" i="5"/>
  <c r="F160" i="5"/>
  <c r="F161" i="5"/>
  <c r="F162" i="5"/>
  <c r="F163" i="5"/>
  <c r="F164" i="5"/>
  <c r="F166" i="5"/>
  <c r="F168" i="5"/>
  <c r="F170" i="5"/>
  <c r="F171" i="5"/>
  <c r="F172" i="5"/>
  <c r="F173" i="5"/>
  <c r="F154" i="5"/>
  <c r="F155" i="5"/>
  <c r="F156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17" i="5"/>
  <c r="F334" i="5"/>
  <c r="F333" i="5"/>
  <c r="F332" i="5"/>
  <c r="F331" i="5"/>
  <c r="F14" i="5"/>
  <c r="H15" i="5" l="1"/>
  <c r="H27" i="5" l="1"/>
  <c r="H17" i="5"/>
  <c r="H18" i="5"/>
  <c r="H20" i="5"/>
  <c r="H19" i="5"/>
  <c r="H14" i="5"/>
  <c r="H28" i="5" l="1"/>
  <c r="H21" i="5"/>
  <c r="B1" i="5"/>
  <c r="H22" i="5" l="1"/>
  <c r="H29" i="5" l="1"/>
  <c r="H23" i="5"/>
  <c r="H30" i="5" l="1"/>
  <c r="H24" i="5"/>
  <c r="H31" i="5" l="1"/>
  <c r="H25" i="5"/>
  <c r="H32" i="5" l="1"/>
  <c r="H16" i="5"/>
  <c r="H26" i="5"/>
  <c r="H34" i="5" l="1"/>
  <c r="H33" i="5"/>
  <c r="H35" i="5" l="1"/>
  <c r="H36" i="5" l="1"/>
  <c r="H37" i="5" l="1"/>
  <c r="H38" i="5" l="1"/>
  <c r="H40" i="5" l="1"/>
  <c r="H41" i="5" l="1"/>
  <c r="H42" i="5" l="1"/>
  <c r="H43" i="5" l="1"/>
  <c r="H44" i="5" l="1"/>
  <c r="H45" i="5" l="1"/>
  <c r="H46" i="5" l="1"/>
  <c r="H47" i="5" l="1"/>
  <c r="H48" i="5" l="1"/>
  <c r="H49" i="5" l="1"/>
  <c r="H50" i="5" l="1"/>
  <c r="H51" i="5" l="1"/>
  <c r="H52" i="5" l="1"/>
  <c r="H53" i="5" l="1"/>
  <c r="H54" i="5" l="1"/>
  <c r="H55" i="5" l="1"/>
  <c r="H56" i="5" l="1"/>
  <c r="H57" i="5" l="1"/>
  <c r="H58" i="5" l="1"/>
  <c r="H59" i="5" l="1"/>
  <c r="H60" i="5" l="1"/>
  <c r="H61" i="5" l="1"/>
  <c r="H62" i="5" l="1"/>
  <c r="H63" i="5" l="1"/>
  <c r="H64" i="5" l="1"/>
  <c r="H65" i="5" l="1"/>
  <c r="H66" i="5" l="1"/>
  <c r="H67" i="5" l="1"/>
  <c r="H68" i="5" l="1"/>
  <c r="H69" i="5" l="1"/>
  <c r="H70" i="5" l="1"/>
  <c r="H71" i="5" l="1"/>
  <c r="H72" i="5" l="1"/>
  <c r="H73" i="5" l="1"/>
  <c r="H74" i="5" l="1"/>
  <c r="H75" i="5" l="1"/>
  <c r="H76" i="5" l="1"/>
  <c r="H77" i="5" l="1"/>
  <c r="H78" i="5" l="1"/>
  <c r="H79" i="5" l="1"/>
  <c r="H80" i="5" l="1"/>
  <c r="H81" i="5" l="1"/>
  <c r="H82" i="5" l="1"/>
  <c r="H83" i="5" l="1"/>
  <c r="H84" i="5" l="1"/>
  <c r="H85" i="5" l="1"/>
  <c r="H86" i="5" l="1"/>
  <c r="H87" i="5" l="1"/>
  <c r="H88" i="5" l="1"/>
  <c r="H89" i="5" l="1"/>
  <c r="H90" i="5" l="1"/>
  <c r="H91" i="5" l="1"/>
  <c r="H92" i="5" l="1"/>
  <c r="H93" i="5" l="1"/>
  <c r="H94" i="5" l="1"/>
  <c r="H95" i="5" l="1"/>
  <c r="H96" i="5" l="1"/>
  <c r="H97" i="5" l="1"/>
  <c r="H98" i="5" l="1"/>
  <c r="H99" i="5" l="1"/>
  <c r="H100" i="5" l="1"/>
  <c r="H101" i="5" l="1"/>
  <c r="H102" i="5" l="1"/>
  <c r="H103" i="5" l="1"/>
  <c r="H104" i="5" l="1"/>
  <c r="H105" i="5" l="1"/>
  <c r="H106" i="5" l="1"/>
  <c r="H107" i="5" l="1"/>
  <c r="H108" i="5" l="1"/>
  <c r="H109" i="5" l="1"/>
  <c r="H110" i="5" l="1"/>
  <c r="H111" i="5" l="1"/>
  <c r="H112" i="5" l="1"/>
  <c r="H113" i="5" l="1"/>
  <c r="H114" i="5" l="1"/>
  <c r="H115" i="5" l="1"/>
  <c r="H116" i="5" l="1"/>
  <c r="H117" i="5" l="1"/>
  <c r="H118" i="5" l="1"/>
  <c r="H119" i="5" l="1"/>
  <c r="H120" i="5" l="1"/>
  <c r="H121" i="5" l="1"/>
  <c r="H122" i="5" l="1"/>
  <c r="H123" i="5" l="1"/>
  <c r="H124" i="5" l="1"/>
  <c r="H125" i="5" l="1"/>
  <c r="H126" i="5" l="1"/>
  <c r="H127" i="5" l="1"/>
  <c r="H128" i="5" l="1"/>
  <c r="H129" i="5" l="1"/>
  <c r="H130" i="5" l="1"/>
  <c r="H131" i="5" l="1"/>
  <c r="H132" i="5" l="1"/>
  <c r="H133" i="5" l="1"/>
  <c r="H134" i="5" l="1"/>
  <c r="H135" i="5" l="1"/>
  <c r="H136" i="5" l="1"/>
  <c r="H137" i="5" l="1"/>
  <c r="H138" i="5" l="1"/>
  <c r="H139" i="5" l="1"/>
  <c r="H140" i="5" l="1"/>
  <c r="H141" i="5" l="1"/>
  <c r="H142" i="5" l="1"/>
  <c r="H143" i="5" l="1"/>
  <c r="H144" i="5" l="1"/>
  <c r="H145" i="5" l="1"/>
  <c r="H146" i="5" l="1"/>
  <c r="H147" i="5" l="1"/>
  <c r="H148" i="5" l="1"/>
  <c r="H149" i="5" l="1"/>
  <c r="H150" i="5" l="1"/>
  <c r="H151" i="5" l="1"/>
  <c r="H152" i="5" l="1"/>
  <c r="H153" i="5" l="1"/>
  <c r="H154" i="5" l="1"/>
  <c r="H155" i="5" l="1"/>
  <c r="H156" i="5" l="1"/>
  <c r="H157" i="5" l="1"/>
  <c r="H158" i="5" l="1"/>
  <c r="H159" i="5" l="1"/>
  <c r="H160" i="5" l="1"/>
  <c r="H161" i="5" l="1"/>
  <c r="H162" i="5" l="1"/>
  <c r="H163" i="5" l="1"/>
  <c r="H164" i="5" l="1"/>
  <c r="H165" i="5" l="1"/>
  <c r="H166" i="5" l="1"/>
  <c r="H167" i="5" l="1"/>
  <c r="H168" i="5" l="1"/>
  <c r="H169" i="5" l="1"/>
  <c r="H170" i="5" l="1"/>
  <c r="H171" i="5" l="1"/>
  <c r="H172" i="5" l="1"/>
  <c r="H173" i="5" l="1"/>
  <c r="H174" i="5" l="1"/>
  <c r="H175" i="5" l="1"/>
  <c r="H176" i="5" l="1"/>
  <c r="H177" i="5" l="1"/>
  <c r="H178" i="5" l="1"/>
  <c r="H179" i="5" l="1"/>
  <c r="H180" i="5" l="1"/>
  <c r="H181" i="5" l="1"/>
  <c r="H182" i="5" l="1"/>
  <c r="H183" i="5" l="1"/>
  <c r="H184" i="5" l="1"/>
  <c r="H185" i="5" l="1"/>
  <c r="H186" i="5" l="1"/>
  <c r="H187" i="5" l="1"/>
  <c r="H188" i="5" l="1"/>
  <c r="H189" i="5" l="1"/>
  <c r="H190" i="5" l="1"/>
  <c r="H191" i="5" l="1"/>
  <c r="H192" i="5" l="1"/>
  <c r="H193" i="5" l="1"/>
  <c r="H194" i="5" l="1"/>
  <c r="H195" i="5" l="1"/>
  <c r="H196" i="5" l="1"/>
  <c r="H197" i="5" l="1"/>
  <c r="H198" i="5" l="1"/>
  <c r="H199" i="5" l="1"/>
  <c r="H200" i="5" l="1"/>
  <c r="H201" i="5" l="1"/>
  <c r="H202" i="5" l="1"/>
  <c r="H203" i="5" l="1"/>
  <c r="H204" i="5" l="1"/>
  <c r="H205" i="5" l="1"/>
  <c r="H206" i="5" l="1"/>
  <c r="H207" i="5" l="1"/>
  <c r="H208" i="5" l="1"/>
  <c r="H209" i="5" l="1"/>
  <c r="H210" i="5" l="1"/>
  <c r="H211" i="5" l="1"/>
  <c r="H212" i="5" l="1"/>
  <c r="H213" i="5" l="1"/>
  <c r="H214" i="5" l="1"/>
  <c r="H215" i="5" l="1"/>
  <c r="H216" i="5" l="1"/>
  <c r="H217" i="5" l="1"/>
  <c r="H218" i="5" l="1"/>
  <c r="H219" i="5" l="1"/>
  <c r="H220" i="5" l="1"/>
  <c r="H221" i="5" l="1"/>
  <c r="H222" i="5" l="1"/>
  <c r="H223" i="5" l="1"/>
  <c r="H224" i="5" l="1"/>
  <c r="H225" i="5" l="1"/>
  <c r="H226" i="5" l="1"/>
  <c r="H227" i="5" l="1"/>
  <c r="H228" i="5" l="1"/>
  <c r="H229" i="5" l="1"/>
  <c r="H230" i="5" l="1"/>
  <c r="H231" i="5" l="1"/>
  <c r="H232" i="5" l="1"/>
  <c r="H233" i="5" l="1"/>
  <c r="H234" i="5" l="1"/>
  <c r="H235" i="5" l="1"/>
  <c r="H236" i="5" l="1"/>
  <c r="H237" i="5" l="1"/>
  <c r="H238" i="5" l="1"/>
  <c r="H239" i="5" l="1"/>
  <c r="H240" i="5" l="1"/>
  <c r="H241" i="5" l="1"/>
  <c r="H242" i="5" l="1"/>
  <c r="H243" i="5" l="1"/>
  <c r="H244" i="5" l="1"/>
  <c r="H245" i="5" l="1"/>
  <c r="H246" i="5" l="1"/>
  <c r="H247" i="5" l="1"/>
  <c r="H248" i="5" l="1"/>
  <c r="H249" i="5" l="1"/>
  <c r="H250" i="5" l="1"/>
  <c r="H251" i="5" l="1"/>
  <c r="H252" i="5" l="1"/>
  <c r="H253" i="5" l="1"/>
  <c r="H254" i="5" l="1"/>
  <c r="H255" i="5" l="1"/>
  <c r="H256" i="5" l="1"/>
  <c r="H257" i="5" l="1"/>
  <c r="H258" i="5" l="1"/>
  <c r="H259" i="5" l="1"/>
  <c r="H260" i="5" l="1"/>
  <c r="H261" i="5" l="1"/>
  <c r="H262" i="5" l="1"/>
  <c r="H263" i="5" l="1"/>
  <c r="H264" i="5" l="1"/>
  <c r="H265" i="5" l="1"/>
  <c r="H266" i="5" l="1"/>
  <c r="H267" i="5" l="1"/>
  <c r="H268" i="5" l="1"/>
  <c r="H269" i="5" l="1"/>
  <c r="H270" i="5" l="1"/>
  <c r="H271" i="5" l="1"/>
  <c r="H272" i="5" l="1"/>
  <c r="H273" i="5" l="1"/>
  <c r="H274" i="5" l="1"/>
  <c r="H275" i="5" l="1"/>
  <c r="H276" i="5" l="1"/>
  <c r="H277" i="5" l="1"/>
  <c r="H278" i="5" l="1"/>
  <c r="H279" i="5" l="1"/>
  <c r="H280" i="5" l="1"/>
  <c r="H281" i="5" l="1"/>
  <c r="H282" i="5" l="1"/>
  <c r="H283" i="5" l="1"/>
  <c r="H284" i="5" l="1"/>
  <c r="H285" i="5" l="1"/>
  <c r="H286" i="5" l="1"/>
  <c r="H287" i="5" l="1"/>
  <c r="H288" i="5" l="1"/>
  <c r="H289" i="5" l="1"/>
  <c r="H290" i="5" l="1"/>
  <c r="H291" i="5" l="1"/>
  <c r="H292" i="5" l="1"/>
  <c r="H293" i="5" l="1"/>
  <c r="H294" i="5" l="1"/>
  <c r="H295" i="5" l="1"/>
  <c r="H296" i="5" l="1"/>
  <c r="H297" i="5" l="1"/>
  <c r="H298" i="5" l="1"/>
  <c r="H299" i="5" l="1"/>
  <c r="H300" i="5" l="1"/>
  <c r="H301" i="5" l="1"/>
  <c r="H302" i="5" l="1"/>
  <c r="H303" i="5" l="1"/>
  <c r="H304" i="5" l="1"/>
  <c r="H305" i="5" l="1"/>
  <c r="H306" i="5" l="1"/>
  <c r="H307" i="5" l="1"/>
  <c r="H308" i="5" l="1"/>
  <c r="H309" i="5" l="1"/>
  <c r="H310" i="5" l="1"/>
  <c r="H311" i="5" l="1"/>
  <c r="H312" i="5" l="1"/>
  <c r="H313" i="5" l="1"/>
  <c r="H314" i="5" l="1"/>
  <c r="H315" i="5" l="1"/>
  <c r="H316" i="5" l="1"/>
  <c r="H317" i="5" l="1"/>
  <c r="H318" i="5" l="1"/>
  <c r="H319" i="5" l="1"/>
  <c r="H320" i="5" l="1"/>
  <c r="H321" i="5" l="1"/>
  <c r="H322" i="5" l="1"/>
  <c r="H323" i="5" l="1"/>
  <c r="H324" i="5" l="1"/>
  <c r="H325" i="5" l="1"/>
  <c r="H326" i="5" l="1"/>
  <c r="H327" i="5" l="1"/>
  <c r="H328" i="5" l="1"/>
  <c r="H329" i="5" l="1"/>
  <c r="H330" i="5" l="1"/>
  <c r="H331" i="5" l="1"/>
  <c r="H332" i="5" l="1"/>
  <c r="H333" i="5" l="1"/>
  <c r="H334" i="5" l="1"/>
  <c r="H335" i="5" l="1"/>
  <c r="H336" i="5" l="1"/>
  <c r="H337" i="5" l="1"/>
  <c r="H338" i="5" l="1"/>
  <c r="H339" i="5" l="1"/>
  <c r="H340" i="5" l="1"/>
  <c r="H341" i="5" l="1"/>
  <c r="H342" i="5" l="1"/>
  <c r="H343" i="5" l="1"/>
  <c r="H344" i="5" l="1"/>
  <c r="H345" i="5" l="1"/>
  <c r="H346" i="5" l="1"/>
  <c r="H347" i="5" l="1"/>
  <c r="H348" i="5" l="1"/>
  <c r="H349" i="5" l="1"/>
  <c r="H350" i="5" l="1"/>
  <c r="H351" i="5" l="1"/>
  <c r="H352" i="5" l="1"/>
  <c r="H353" i="5" l="1"/>
  <c r="H354" i="5" l="1"/>
  <c r="H355" i="5" l="1"/>
  <c r="H356" i="5" l="1"/>
  <c r="H357" i="5" l="1"/>
  <c r="H358" i="5" l="1"/>
  <c r="H359" i="5" l="1"/>
  <c r="H360" i="5" l="1"/>
  <c r="H361" i="5" l="1"/>
  <c r="H362" i="5" l="1"/>
  <c r="H363" i="5" l="1"/>
  <c r="H364" i="5" l="1"/>
  <c r="H365" i="5" l="1"/>
  <c r="H366" i="5" l="1"/>
  <c r="H367" i="5" l="1"/>
  <c r="H368" i="5" l="1"/>
  <c r="H369" i="5" l="1"/>
  <c r="H370" i="5" l="1"/>
  <c r="H371" i="5" l="1"/>
  <c r="H372" i="5" l="1"/>
  <c r="H373" i="5" l="1"/>
  <c r="H374" i="5" l="1"/>
  <c r="H375" i="5" l="1"/>
  <c r="H376" i="5" l="1"/>
  <c r="H377" i="5" l="1"/>
  <c r="H378" i="5" l="1"/>
  <c r="H379" i="5" l="1"/>
  <c r="H380" i="5" l="1"/>
  <c r="H381" i="5" l="1"/>
  <c r="H382" i="5" l="1"/>
  <c r="H383" i="5" l="1"/>
  <c r="H384" i="5" l="1"/>
  <c r="H385" i="5" l="1"/>
  <c r="H386" i="5" l="1"/>
  <c r="H387" i="5" l="1"/>
  <c r="H388" i="5" l="1"/>
  <c r="H389" i="5" l="1"/>
  <c r="H390" i="5" l="1"/>
  <c r="H391" i="5" l="1"/>
  <c r="H392" i="5" l="1"/>
  <c r="H393" i="5" l="1"/>
  <c r="H394" i="5" l="1"/>
  <c r="H395" i="5" l="1"/>
  <c r="H396" i="5" l="1"/>
  <c r="H397" i="5" l="1"/>
  <c r="H398" i="5" l="1"/>
  <c r="H399" i="5" l="1"/>
  <c r="H400" i="5" l="1"/>
  <c r="H401" i="5" l="1"/>
  <c r="H402" i="5" l="1"/>
  <c r="H403" i="5" l="1"/>
  <c r="H404" i="5" l="1"/>
  <c r="H405" i="5" l="1"/>
  <c r="H406" i="5" l="1"/>
  <c r="H407" i="5" l="1"/>
  <c r="H408" i="5" l="1"/>
  <c r="H409" i="5" l="1"/>
  <c r="H410" i="5" l="1"/>
  <c r="H411" i="5" l="1"/>
  <c r="H412" i="5" l="1"/>
  <c r="H413" i="5" l="1"/>
  <c r="H414" i="5" l="1"/>
  <c r="H415" i="5" l="1"/>
  <c r="H416" i="5" l="1"/>
  <c r="H417" i="5" l="1"/>
  <c r="H418" i="5" l="1"/>
  <c r="H419" i="5" l="1"/>
  <c r="H422" i="5" l="1"/>
  <c r="H423" i="5" l="1"/>
  <c r="H424" i="5" l="1"/>
  <c r="H425" i="5" l="1"/>
  <c r="H426" i="5" l="1"/>
  <c r="H427" i="5" l="1"/>
  <c r="G430" i="5" l="1"/>
  <c r="H428" i="5"/>
  <c r="G431" i="5" l="1"/>
  <c r="H430" i="5"/>
  <c r="G432" i="5" l="1"/>
  <c r="H431" i="5"/>
  <c r="G433" i="5" l="1"/>
  <c r="H432" i="5"/>
  <c r="G434" i="5" l="1"/>
  <c r="H433" i="5"/>
  <c r="G435" i="5" l="1"/>
  <c r="H434" i="5"/>
  <c r="G436" i="5" l="1"/>
  <c r="H435" i="5"/>
  <c r="G437" i="5" l="1"/>
  <c r="H436" i="5"/>
  <c r="G438" i="5" l="1"/>
  <c r="H437" i="5"/>
  <c r="G439" i="5" l="1"/>
  <c r="H438" i="5"/>
  <c r="G440" i="5" l="1"/>
  <c r="H439" i="5"/>
  <c r="G441" i="5" l="1"/>
  <c r="H440" i="5"/>
  <c r="G442" i="5" l="1"/>
  <c r="H441" i="5"/>
  <c r="G443" i="5" l="1"/>
  <c r="H442" i="5"/>
  <c r="G444" i="5" l="1"/>
  <c r="H443" i="5"/>
  <c r="G445" i="5" l="1"/>
  <c r="H444" i="5"/>
  <c r="G446" i="5" l="1"/>
  <c r="H445" i="5"/>
  <c r="G447" i="5" l="1"/>
  <c r="H446" i="5"/>
  <c r="G448" i="5" l="1"/>
  <c r="H447" i="5"/>
  <c r="G449" i="5" l="1"/>
  <c r="H448" i="5"/>
  <c r="G450" i="5" l="1"/>
  <c r="H449" i="5"/>
  <c r="G451" i="5" l="1"/>
  <c r="H450" i="5"/>
  <c r="G452" i="5" l="1"/>
  <c r="H451" i="5"/>
  <c r="G453" i="5" l="1"/>
  <c r="H452" i="5"/>
  <c r="G454" i="5" l="1"/>
  <c r="H453" i="5"/>
  <c r="G455" i="5" l="1"/>
  <c r="H454" i="5"/>
  <c r="G456" i="5" l="1"/>
  <c r="H455" i="5"/>
  <c r="G457" i="5" l="1"/>
  <c r="H456" i="5"/>
  <c r="G458" i="5" l="1"/>
  <c r="H457" i="5"/>
  <c r="G459" i="5" l="1"/>
  <c r="H458" i="5"/>
  <c r="G460" i="5" l="1"/>
  <c r="H459" i="5"/>
  <c r="G461" i="5" l="1"/>
  <c r="H460" i="5"/>
  <c r="G462" i="5" l="1"/>
  <c r="H461" i="5"/>
  <c r="G463" i="5" l="1"/>
  <c r="H462" i="5"/>
  <c r="G464" i="5" l="1"/>
  <c r="H463" i="5"/>
  <c r="G465" i="5" l="1"/>
  <c r="H464" i="5"/>
  <c r="G466" i="5" l="1"/>
  <c r="H465" i="5"/>
  <c r="G467" i="5" l="1"/>
  <c r="H466" i="5"/>
  <c r="G468" i="5" l="1"/>
  <c r="H467" i="5"/>
  <c r="G469" i="5" l="1"/>
  <c r="H468" i="5"/>
  <c r="G470" i="5" l="1"/>
  <c r="H469" i="5"/>
  <c r="G471" i="5" l="1"/>
  <c r="H470" i="5"/>
  <c r="G472" i="5" l="1"/>
  <c r="H471" i="5"/>
  <c r="G473" i="5" l="1"/>
  <c r="H472" i="5"/>
  <c r="G474" i="5" l="1"/>
  <c r="H473" i="5"/>
  <c r="G475" i="5" l="1"/>
  <c r="H474" i="5"/>
  <c r="G476" i="5" l="1"/>
  <c r="H475" i="5"/>
  <c r="G477" i="5" l="1"/>
  <c r="H476" i="5"/>
  <c r="G478" i="5" l="1"/>
  <c r="H477" i="5"/>
  <c r="G479" i="5" l="1"/>
  <c r="H478" i="5"/>
  <c r="G480" i="5" l="1"/>
  <c r="H479" i="5"/>
  <c r="G481" i="5" l="1"/>
  <c r="H480" i="5"/>
  <c r="G482" i="5" l="1"/>
  <c r="H481" i="5"/>
  <c r="G483" i="5" l="1"/>
  <c r="H482" i="5"/>
  <c r="G484" i="5" l="1"/>
  <c r="H483" i="5"/>
  <c r="G485" i="5" l="1"/>
  <c r="H484" i="5"/>
  <c r="G486" i="5" l="1"/>
  <c r="H485" i="5"/>
  <c r="G487" i="5" l="1"/>
  <c r="H486" i="5"/>
  <c r="G488" i="5" l="1"/>
  <c r="H487" i="5"/>
  <c r="G489" i="5" l="1"/>
  <c r="H488" i="5"/>
  <c r="G490" i="5" l="1"/>
  <c r="H489" i="5"/>
  <c r="G491" i="5" l="1"/>
  <c r="H490" i="5"/>
  <c r="G492" i="5" l="1"/>
  <c r="H491" i="5"/>
  <c r="G493" i="5" l="1"/>
  <c r="H492" i="5"/>
  <c r="G494" i="5" l="1"/>
  <c r="H493" i="5"/>
  <c r="G495" i="5" l="1"/>
  <c r="H494" i="5"/>
  <c r="G497" i="5" l="1"/>
  <c r="H495" i="5"/>
  <c r="H497" i="5" l="1"/>
  <c r="G498" i="5"/>
  <c r="G499" i="5" l="1"/>
  <c r="H498" i="5"/>
  <c r="G500" i="5" l="1"/>
  <c r="H499" i="5"/>
  <c r="H500" i="5" l="1"/>
  <c r="G501" i="5"/>
  <c r="H501" i="5" l="1"/>
  <c r="G502" i="5"/>
  <c r="H502" i="5" l="1"/>
  <c r="G503" i="5"/>
  <c r="H503" i="5" l="1"/>
  <c r="G505" i="5"/>
  <c r="H505" i="5" l="1"/>
  <c r="G506" i="5"/>
  <c r="G507" i="5" l="1"/>
  <c r="H506" i="5"/>
  <c r="H507" i="5" l="1"/>
  <c r="G508" i="5"/>
  <c r="H508" i="5" l="1"/>
  <c r="G509" i="5"/>
  <c r="G510" i="5" l="1"/>
  <c r="H509" i="5"/>
  <c r="G511" i="5" l="1"/>
  <c r="H510" i="5"/>
  <c r="H511" i="5" l="1"/>
  <c r="G513" i="5"/>
  <c r="G514" i="5" l="1"/>
  <c r="H513" i="5"/>
  <c r="H514" i="5" l="1"/>
  <c r="G515" i="5"/>
  <c r="H515" i="5" l="1"/>
  <c r="G516" i="5"/>
  <c r="G517" i="5" l="1"/>
  <c r="H516" i="5"/>
  <c r="G518" i="5" l="1"/>
  <c r="H517" i="5"/>
  <c r="G519" i="5" l="1"/>
  <c r="H518" i="5"/>
  <c r="G520" i="5" l="1"/>
  <c r="H519" i="5"/>
  <c r="H520" i="5" l="1"/>
  <c r="G521" i="5"/>
  <c r="G522" i="5" l="1"/>
  <c r="H521" i="5"/>
  <c r="G523" i="5" l="1"/>
  <c r="H522" i="5"/>
  <c r="G524" i="5" l="1"/>
  <c r="H523" i="5"/>
  <c r="G525" i="5" l="1"/>
  <c r="H524" i="5"/>
  <c r="G526" i="5" l="1"/>
  <c r="H525" i="5"/>
  <c r="G527" i="5" l="1"/>
  <c r="H526" i="5"/>
  <c r="H527" i="5" l="1"/>
  <c r="G528" i="5"/>
  <c r="G529" i="5" l="1"/>
  <c r="H528" i="5"/>
  <c r="G530" i="5" l="1"/>
  <c r="H529" i="5"/>
  <c r="G531" i="5" l="1"/>
  <c r="H530" i="5"/>
  <c r="G532" i="5" l="1"/>
  <c r="H531" i="5"/>
  <c r="G533" i="5" l="1"/>
  <c r="H532" i="5"/>
  <c r="G534" i="5" l="1"/>
  <c r="H533" i="5"/>
  <c r="G536" i="5" l="1"/>
  <c r="H534" i="5"/>
  <c r="G537" i="5" l="1"/>
  <c r="H536" i="5"/>
  <c r="G538" i="5" l="1"/>
  <c r="H537" i="5"/>
  <c r="G539" i="5" l="1"/>
  <c r="H538" i="5"/>
  <c r="H539" i="5" l="1"/>
  <c r="G540" i="5"/>
  <c r="H540" i="5" l="1"/>
  <c r="G541" i="5"/>
  <c r="H541" i="5" l="1"/>
  <c r="G542" i="5"/>
  <c r="G543" i="5" l="1"/>
  <c r="H542" i="5"/>
  <c r="H543" i="5" l="1"/>
  <c r="G544" i="5"/>
  <c r="G545" i="5" l="1"/>
  <c r="H544" i="5"/>
  <c r="G546" i="5" l="1"/>
  <c r="H545" i="5"/>
  <c r="G547" i="5" l="1"/>
  <c r="H546" i="5"/>
  <c r="H547" i="5" l="1"/>
  <c r="G548" i="5"/>
  <c r="G549" i="5" l="1"/>
  <c r="H548" i="5"/>
  <c r="H549" i="5" l="1"/>
  <c r="G550" i="5"/>
  <c r="H550" i="5" l="1"/>
  <c r="G551" i="5"/>
  <c r="H551" i="5" l="1"/>
  <c r="G552" i="5"/>
  <c r="G553" i="5" l="1"/>
  <c r="H552" i="5"/>
  <c r="G554" i="5" l="1"/>
  <c r="H553" i="5"/>
  <c r="G555" i="5" l="1"/>
  <c r="H554" i="5"/>
  <c r="H555" i="5" l="1"/>
  <c r="G556" i="5"/>
  <c r="H556" i="5" l="1"/>
  <c r="G557" i="5"/>
  <c r="G559" i="5" s="1"/>
  <c r="H559" i="5" l="1"/>
  <c r="G560" i="5"/>
  <c r="H557" i="5"/>
  <c r="H560" i="5" l="1"/>
  <c r="G561" i="5"/>
  <c r="H561" i="5" l="1"/>
  <c r="G562" i="5"/>
  <c r="G563" i="5" l="1"/>
  <c r="H562" i="5"/>
  <c r="G564" i="5" l="1"/>
  <c r="H563" i="5"/>
  <c r="G565" i="5" l="1"/>
  <c r="H564" i="5"/>
  <c r="G566" i="5" l="1"/>
  <c r="H565" i="5"/>
  <c r="G567" i="5" l="1"/>
  <c r="H566" i="5"/>
  <c r="G568" i="5" l="1"/>
  <c r="H567" i="5"/>
  <c r="G569" i="5" l="1"/>
  <c r="H568" i="5"/>
  <c r="G570" i="5" l="1"/>
  <c r="H569" i="5"/>
  <c r="G571" i="5" l="1"/>
  <c r="H570" i="5"/>
  <c r="G572" i="5" l="1"/>
  <c r="H571" i="5"/>
  <c r="G573" i="5" l="1"/>
  <c r="H572" i="5"/>
  <c r="G574" i="5" l="1"/>
  <c r="H573" i="5"/>
  <c r="G575" i="5" l="1"/>
  <c r="H574" i="5"/>
  <c r="G576" i="5" l="1"/>
  <c r="H575" i="5"/>
  <c r="G577" i="5" l="1"/>
  <c r="H576" i="5"/>
  <c r="G578" i="5" l="1"/>
  <c r="H577" i="5"/>
  <c r="G579" i="5" l="1"/>
  <c r="H578" i="5"/>
  <c r="G580" i="5" l="1"/>
  <c r="H579" i="5"/>
  <c r="G581" i="5" l="1"/>
  <c r="H580" i="5"/>
  <c r="G582" i="5" l="1"/>
  <c r="H581" i="5"/>
  <c r="G583" i="5" l="1"/>
  <c r="H582" i="5"/>
  <c r="G584" i="5" l="1"/>
  <c r="H583" i="5"/>
  <c r="G585" i="5" l="1"/>
  <c r="H584" i="5"/>
  <c r="G586" i="5" l="1"/>
  <c r="H585" i="5"/>
  <c r="G587" i="5" l="1"/>
  <c r="H586" i="5"/>
  <c r="G588" i="5" l="1"/>
  <c r="H587" i="5"/>
  <c r="G589" i="5" l="1"/>
  <c r="H588" i="5"/>
  <c r="G590" i="5" l="1"/>
  <c r="H589" i="5"/>
  <c r="G591" i="5" l="1"/>
  <c r="H590" i="5"/>
  <c r="G592" i="5" l="1"/>
  <c r="H591" i="5"/>
  <c r="G593" i="5" l="1"/>
  <c r="H592" i="5"/>
  <c r="G594" i="5" l="1"/>
  <c r="H593" i="5"/>
  <c r="G595" i="5" l="1"/>
  <c r="H594" i="5"/>
  <c r="G596" i="5" l="1"/>
  <c r="H595" i="5"/>
  <c r="G597" i="5" l="1"/>
  <c r="H596" i="5"/>
  <c r="G598" i="5" l="1"/>
  <c r="H597" i="5"/>
  <c r="G599" i="5" l="1"/>
  <c r="H598" i="5"/>
  <c r="G600" i="5" l="1"/>
  <c r="H599" i="5"/>
  <c r="G601" i="5" l="1"/>
  <c r="H600" i="5"/>
  <c r="G602" i="5" l="1"/>
  <c r="H601" i="5"/>
  <c r="G603" i="5" l="1"/>
  <c r="H602" i="5"/>
  <c r="G604" i="5" l="1"/>
  <c r="H603" i="5"/>
  <c r="G605" i="5" l="1"/>
  <c r="H604" i="5"/>
  <c r="G606" i="5" l="1"/>
  <c r="H605" i="5"/>
  <c r="G607" i="5" l="1"/>
  <c r="H606" i="5"/>
  <c r="G608" i="5" l="1"/>
  <c r="H607" i="5"/>
  <c r="G609" i="5" l="1"/>
  <c r="H608" i="5"/>
  <c r="G610" i="5" l="1"/>
  <c r="H609" i="5"/>
  <c r="G611" i="5" l="1"/>
  <c r="H610" i="5"/>
  <c r="G612" i="5" l="1"/>
  <c r="H611" i="5"/>
  <c r="G613" i="5" l="1"/>
  <c r="H612" i="5"/>
  <c r="G614" i="5" l="1"/>
  <c r="H613" i="5"/>
  <c r="G615" i="5" l="1"/>
  <c r="H614" i="5"/>
  <c r="G616" i="5" l="1"/>
  <c r="H615" i="5"/>
  <c r="G617" i="5" l="1"/>
  <c r="H616" i="5"/>
  <c r="G618" i="5" l="1"/>
  <c r="H617" i="5"/>
  <c r="G619" i="5" l="1"/>
  <c r="H618" i="5"/>
  <c r="G620" i="5" l="1"/>
  <c r="H619" i="5"/>
  <c r="G621" i="5" l="1"/>
  <c r="H620" i="5"/>
  <c r="G622" i="5" l="1"/>
  <c r="H621" i="5"/>
  <c r="G623" i="5" l="1"/>
  <c r="H622" i="5"/>
  <c r="G624" i="5" l="1"/>
  <c r="H623" i="5"/>
  <c r="G625" i="5" l="1"/>
  <c r="H624" i="5"/>
  <c r="G626" i="5" l="1"/>
  <c r="H625" i="5"/>
  <c r="G628" i="5" l="1"/>
  <c r="H626" i="5"/>
  <c r="G630" i="5" l="1"/>
  <c r="H628" i="5"/>
  <c r="G631" i="5" l="1"/>
  <c r="H630" i="5"/>
  <c r="H631" i="5" l="1"/>
  <c r="G632" i="5"/>
  <c r="G633" i="5" l="1"/>
  <c r="H632" i="5"/>
  <c r="G634" i="5" l="1"/>
  <c r="H633" i="5"/>
  <c r="H634" i="5" l="1"/>
  <c r="G635" i="5"/>
  <c r="H635" i="5" l="1"/>
  <c r="G636" i="5"/>
  <c r="G637" i="5" l="1"/>
  <c r="H636" i="5"/>
  <c r="G638" i="5" l="1"/>
  <c r="H637" i="5"/>
  <c r="H638" i="5" l="1"/>
  <c r="G639" i="5"/>
  <c r="G640" i="5" l="1"/>
  <c r="H639" i="5"/>
  <c r="G641" i="5" l="1"/>
  <c r="H640" i="5"/>
  <c r="H641" i="5" l="1"/>
  <c r="G642" i="5"/>
  <c r="H642" i="5" l="1"/>
  <c r="G643" i="5"/>
  <c r="H643" i="5" l="1"/>
  <c r="G644" i="5"/>
  <c r="H644" i="5" l="1"/>
  <c r="G645" i="5"/>
  <c r="G646" i="5" l="1"/>
  <c r="H645" i="5"/>
  <c r="H646" i="5" l="1"/>
  <c r="G647" i="5"/>
  <c r="H647" i="5" l="1"/>
  <c r="G648" i="5"/>
  <c r="G649" i="5" l="1"/>
  <c r="H648" i="5"/>
  <c r="G650" i="5" l="1"/>
  <c r="H650" i="5" s="1"/>
  <c r="H649" i="5"/>
</calcChain>
</file>

<file path=xl/sharedStrings.xml><?xml version="1.0" encoding="utf-8"?>
<sst xmlns="http://schemas.openxmlformats.org/spreadsheetml/2006/main" count="2018" uniqueCount="1028">
  <si>
    <t>TOTAL</t>
  </si>
  <si>
    <t>Sheet Numbering</t>
  </si>
  <si>
    <t>Variable</t>
  </si>
  <si>
    <t>Sheet #</t>
  </si>
  <si>
    <t>String</t>
  </si>
  <si>
    <t>Roadway</t>
  </si>
  <si>
    <t>Comments</t>
  </si>
  <si>
    <t>Date:</t>
  </si>
  <si>
    <t>Excel Hyperlink Base</t>
  </si>
  <si>
    <t>County-Route-Section</t>
  </si>
  <si>
    <t>File Name</t>
  </si>
  <si>
    <t>Description</t>
  </si>
  <si>
    <t>PID Number</t>
  </si>
  <si>
    <t>Project Description</t>
  </si>
  <si>
    <t>$$$</t>
  </si>
  <si>
    <t>Subset Sheet Numbering</t>
  </si>
  <si>
    <t>TITLE SHEET</t>
  </si>
  <si>
    <t>105889_GT101</t>
  </si>
  <si>
    <t>Consultant</t>
  </si>
  <si>
    <t>Arcadis</t>
  </si>
  <si>
    <t>Title Sheet</t>
  </si>
  <si>
    <t>LUC-23-11.75</t>
  </si>
  <si>
    <t>105889_GP101</t>
  </si>
  <si>
    <t>105889_GP102</t>
  </si>
  <si>
    <t>105889_GP103</t>
  </si>
  <si>
    <t>105889_GP104</t>
  </si>
  <si>
    <t>105889_GP105</t>
  </si>
  <si>
    <t>105889_GP106</t>
  </si>
  <si>
    <t>105889_GP107</t>
  </si>
  <si>
    <t>105889_GP108</t>
  </si>
  <si>
    <t>105889_GP109</t>
  </si>
  <si>
    <t>105889_GP110</t>
  </si>
  <si>
    <t>105889_GP111</t>
  </si>
  <si>
    <t>105889_GP112</t>
  </si>
  <si>
    <t>105889_GP113</t>
  </si>
  <si>
    <t>105889_GP114</t>
  </si>
  <si>
    <t>105889_GP115</t>
  </si>
  <si>
    <t>105889_GY101</t>
  </si>
  <si>
    <t>105889_GY102</t>
  </si>
  <si>
    <t>105889_GY103</t>
  </si>
  <si>
    <t xml:space="preserve">EXISTING RAMP TYPICALS </t>
  </si>
  <si>
    <t xml:space="preserve">PROPOSED RAMP TYPICALS </t>
  </si>
  <si>
    <t>US-23 PLAN SHEET</t>
  </si>
  <si>
    <t>RAMP D PLAN &amp; PROFILE</t>
  </si>
  <si>
    <t>RAMP A PLAN &amp; PROFILE</t>
  </si>
  <si>
    <t>105889_GP116</t>
  </si>
  <si>
    <t>RAMP B PLAN &amp; PROFILE</t>
  </si>
  <si>
    <t>US 23 NB Off Ramp</t>
  </si>
  <si>
    <t>US 23 SB On Ramp</t>
  </si>
  <si>
    <t>US 23 NB Off Ramp - Removed</t>
  </si>
  <si>
    <t>US 23 SB Mainline</t>
  </si>
  <si>
    <t>2LMN</t>
  </si>
  <si>
    <t>SB US 23 ON RAMP SITE PLAN</t>
  </si>
  <si>
    <t>SB US 23 ON RAMP TRANSVERSE SECTION</t>
  </si>
  <si>
    <t>NB US 23 OFF RAMP SITE PLAN</t>
  </si>
  <si>
    <t>NB US 23 OFF RAMP TRANSVERSE SECTION</t>
  </si>
  <si>
    <t>NB US 23 OFF RAMP REMOVED - GENERAL PLAN</t>
  </si>
  <si>
    <t>105889_GY601</t>
  </si>
  <si>
    <t xml:space="preserve">EXISTING MONROE ST TYPICALS </t>
  </si>
  <si>
    <t>Tetra Tech</t>
  </si>
  <si>
    <t xml:space="preserve">PROPOSED MONROE ST TYPICALS </t>
  </si>
  <si>
    <t>105889_GY602</t>
  </si>
  <si>
    <t>105889_GY603</t>
  </si>
  <si>
    <t>105889_GP601</t>
  </si>
  <si>
    <t>105889_GP602</t>
  </si>
  <si>
    <t>105889_GP603</t>
  </si>
  <si>
    <t>MONROE ST PLAN &amp; PROFILE</t>
  </si>
  <si>
    <t>MONROE ST CROSS SECTION</t>
  </si>
  <si>
    <t>105889_XS601</t>
  </si>
  <si>
    <t>STA. 162+00 TO STA. 163+00</t>
  </si>
  <si>
    <t>STA. 163+50 TO STA. 164+00</t>
  </si>
  <si>
    <t>STA. 164+50 TO STA. 165+00</t>
  </si>
  <si>
    <t>STA. 165+50 TO STA. 166+00</t>
  </si>
  <si>
    <t>STA. 166+50 TO STA. 167+00</t>
  </si>
  <si>
    <t>STA. 167+50 TO STA. 168+00</t>
  </si>
  <si>
    <t>STA. 168+50 TO STA. 169+00</t>
  </si>
  <si>
    <t>STA. 169+50 TO STA. 170+00</t>
  </si>
  <si>
    <t>STA. 170+50 TO STA. 171+00</t>
  </si>
  <si>
    <t>STA. 171+50 TO STA. 172+00</t>
  </si>
  <si>
    <t>STA. 172+50 TO STA. 173+50</t>
  </si>
  <si>
    <t>STA. 174+00</t>
  </si>
  <si>
    <t>STA. 174+50 TO STA. 175+00</t>
  </si>
  <si>
    <t>105889_GF600</t>
  </si>
  <si>
    <t>MONROE ST DRIVEWAY PROFILES</t>
  </si>
  <si>
    <t>105889_UP600</t>
  </si>
  <si>
    <t>MONROE ST WATER MAIN PLAN &amp; PROFILE</t>
  </si>
  <si>
    <t>ACRES RD WATER MAIN PLAN &amp; PROFILE</t>
  </si>
  <si>
    <t>WATER MAIN ABANDONMENT PLAN</t>
  </si>
  <si>
    <t>105889_GY401</t>
  </si>
  <si>
    <t>105889_GY402</t>
  </si>
  <si>
    <t>105889_GY403</t>
  </si>
  <si>
    <t>105889_GY404</t>
  </si>
  <si>
    <t>PROPOSED MONROE ST TYPICALS</t>
  </si>
  <si>
    <t>PROPOSED ALEXIS RD TYPICALS</t>
  </si>
  <si>
    <t>PROPOSED ACRES TYPICALS</t>
  </si>
  <si>
    <t>Bergmann</t>
  </si>
  <si>
    <t>105889_GP401</t>
  </si>
  <si>
    <t>105889_GP402</t>
  </si>
  <si>
    <t>105889_GP403</t>
  </si>
  <si>
    <t>105889_GP404</t>
  </si>
  <si>
    <t>105889_GP405</t>
  </si>
  <si>
    <t>105889_GP406</t>
  </si>
  <si>
    <t>105889_GP407</t>
  </si>
  <si>
    <t>105889_GP408</t>
  </si>
  <si>
    <t>105889_GP409</t>
  </si>
  <si>
    <t>105889_GP410</t>
  </si>
  <si>
    <t>ALEXIS RD PLAN &amp; PROFILE</t>
  </si>
  <si>
    <t>ACRES RD PLAN &amp; PROFILE</t>
  </si>
  <si>
    <t>105889_XS401</t>
  </si>
  <si>
    <t>ALEXIS RD CROSS SECTIONS</t>
  </si>
  <si>
    <t>STA. 175+50 TO STA. 176+50</t>
  </si>
  <si>
    <t>STA. 177+00 TO STA. 178+00</t>
  </si>
  <si>
    <t>STA. 178+50 TO STA. 182+50</t>
  </si>
  <si>
    <t>STA. 183+00 TO STA. 184+00</t>
  </si>
  <si>
    <t>STA. 184+50 TO STA. 185+50</t>
  </si>
  <si>
    <t>STA. 186+00 TO STA. 187+00</t>
  </si>
  <si>
    <t>STA. 187+50 TO STA. 188+50</t>
  </si>
  <si>
    <t>STA. 189+00 TO STA. 189+50</t>
  </si>
  <si>
    <t>STA. 190+00 TO STA. 191+00</t>
  </si>
  <si>
    <t>STA. 191+50 TO STA. 192+50</t>
  </si>
  <si>
    <t>STA. 193+00</t>
  </si>
  <si>
    <t>STA. 33+00 TO STA. 34+00</t>
  </si>
  <si>
    <t>STA. 34+50 TO STA. 35+50</t>
  </si>
  <si>
    <t>STA. 36+00 TO STA. 37+00</t>
  </si>
  <si>
    <t>STA. 37+50 TO STA. 38+50</t>
  </si>
  <si>
    <t>STA. 39+00</t>
  </si>
  <si>
    <t>105889_TP401</t>
  </si>
  <si>
    <t>105889_TP402</t>
  </si>
  <si>
    <t>105889_TP403</t>
  </si>
  <si>
    <t>105889_TP404</t>
  </si>
  <si>
    <t>105889_TP405</t>
  </si>
  <si>
    <t>105889_TP406</t>
  </si>
  <si>
    <t>105889_TP407</t>
  </si>
  <si>
    <t>105889_TP408</t>
  </si>
  <si>
    <t>105889_TP409</t>
  </si>
  <si>
    <t>105889_TP411</t>
  </si>
  <si>
    <t>105889_TP412</t>
  </si>
  <si>
    <t>105889_TP413</t>
  </si>
  <si>
    <t>105889_TP414</t>
  </si>
  <si>
    <t>105889_TP415</t>
  </si>
  <si>
    <t>105889_TP416</t>
  </si>
  <si>
    <t>105889_TP417</t>
  </si>
  <si>
    <t>105889_TP421</t>
  </si>
  <si>
    <t>105889_TP422</t>
  </si>
  <si>
    <t>105889_TP423</t>
  </si>
  <si>
    <t>105889_TP424</t>
  </si>
  <si>
    <t>105889_TP425</t>
  </si>
  <si>
    <t>105889_TP426</t>
  </si>
  <si>
    <t>PAVEMENT MARKING PLAN - MONROE ST</t>
  </si>
  <si>
    <t>PAVEMENT MARKING PLAN - ALEXIS RD</t>
  </si>
  <si>
    <t>PAVEMENT MARKING PLAN - US 23</t>
  </si>
  <si>
    <t>PAVEMENT MARKING PLAN - US 23 SB RAMPS</t>
  </si>
  <si>
    <t>PAVEMENT MARKING PLAN - US 23 NB RAMPS</t>
  </si>
  <si>
    <t>SIGNING PLAN - MONROE ST</t>
  </si>
  <si>
    <t>SIGNING PLAN - ALEXIS RD</t>
  </si>
  <si>
    <t>SIGNING PLAN - US 23 NB EXIT RAMP</t>
  </si>
  <si>
    <t>SIGNING PLAN - US 23 SB EXIT RAMP</t>
  </si>
  <si>
    <t>105889_TP430</t>
  </si>
  <si>
    <t>SIGNING PLAN - US 23</t>
  </si>
  <si>
    <t>105889_DC301</t>
  </si>
  <si>
    <t>105889_DC302</t>
  </si>
  <si>
    <t>RAMP CULVERT DETAIL SHEET</t>
  </si>
  <si>
    <t>SCHEMATIC</t>
  </si>
  <si>
    <t>105889_XS101</t>
  </si>
  <si>
    <t>US 23 CROSS SECTIONS</t>
  </si>
  <si>
    <t>105889_GN101</t>
  </si>
  <si>
    <t>GENERAL NOTES</t>
  </si>
  <si>
    <t>SUPERELEVATION TABLES</t>
  </si>
  <si>
    <t>INTERSECTION DETAILS</t>
  </si>
  <si>
    <t>INTERCHANGE DETAILS</t>
  </si>
  <si>
    <t>105889_GI101</t>
  </si>
  <si>
    <t>105889_GI102</t>
  </si>
  <si>
    <t>105889_GI103</t>
  </si>
  <si>
    <t>105889_GI104</t>
  </si>
  <si>
    <t>105889_GE101</t>
  </si>
  <si>
    <t>105889_GE102</t>
  </si>
  <si>
    <t xml:space="preserve">PROPOSED/EXISTING US 23 TYPICALS </t>
  </si>
  <si>
    <t>105889_GY104</t>
  </si>
  <si>
    <t>105889_GY105</t>
  </si>
  <si>
    <t>105889_GB101</t>
  </si>
  <si>
    <t>RAMP A-B PLAN &amp; PROFILE</t>
  </si>
  <si>
    <t>RAMP C-D PLAN &amp; PROFILE</t>
  </si>
  <si>
    <t>105889_XS102</t>
  </si>
  <si>
    <t>105889_XS103</t>
  </si>
  <si>
    <t>105889_XS104</t>
  </si>
  <si>
    <t>105889_XS105</t>
  </si>
  <si>
    <t>105889_XS106</t>
  </si>
  <si>
    <t>105889_XS107</t>
  </si>
  <si>
    <t>105889_XS108</t>
  </si>
  <si>
    <t>105889_XS109</t>
  </si>
  <si>
    <t>105889_XS110</t>
  </si>
  <si>
    <t>105889_XS111</t>
  </si>
  <si>
    <t>105889_XS112</t>
  </si>
  <si>
    <t>105889_XS113</t>
  </si>
  <si>
    <t>105889_XS114</t>
  </si>
  <si>
    <t>105889_XS115</t>
  </si>
  <si>
    <t>105889_XS116</t>
  </si>
  <si>
    <t>105889_XS117</t>
  </si>
  <si>
    <t>105889_XS118</t>
  </si>
  <si>
    <t>105889_XS119</t>
  </si>
  <si>
    <t>RAMP A-B CROSS SECTIONS</t>
  </si>
  <si>
    <t>STA. 21+00 TO STA. 21+61.83</t>
  </si>
  <si>
    <t>105889_XS120</t>
  </si>
  <si>
    <t>STA. 21+61.84</t>
  </si>
  <si>
    <t>105889_XS121</t>
  </si>
  <si>
    <t xml:space="preserve">RAMP A CROSS SECTIONS </t>
  </si>
  <si>
    <t>STA. 23+00 TO STA. 24+00</t>
  </si>
  <si>
    <t>STA. 22+00 TO STA. 22+50</t>
  </si>
  <si>
    <t>105889_XS122</t>
  </si>
  <si>
    <t>105889_XS123</t>
  </si>
  <si>
    <t>STA. 24+50 TO STA. 25+00</t>
  </si>
  <si>
    <t>105889_XS124</t>
  </si>
  <si>
    <t>STA. 25+50 TO STA. 26+00</t>
  </si>
  <si>
    <t>105889_XS125</t>
  </si>
  <si>
    <t>STA. 26+50 TO STA. 27+00</t>
  </si>
  <si>
    <t>105889_XS126</t>
  </si>
  <si>
    <t xml:space="preserve">STA. 27+50 TO STA. 28+50 </t>
  </si>
  <si>
    <t>105889_XS127</t>
  </si>
  <si>
    <t xml:space="preserve">STA. 29+00 TO STA. 30+00 </t>
  </si>
  <si>
    <t>105889_XS128</t>
  </si>
  <si>
    <t>STA. 30+50 TO STA. 31+00</t>
  </si>
  <si>
    <t>105889_XS129</t>
  </si>
  <si>
    <t>STA. 31+20.75 TO STA. 31+45.75</t>
  </si>
  <si>
    <t>105889_XS130</t>
  </si>
  <si>
    <t>STA. 32+75.81 TO STA. 33+00.81</t>
  </si>
  <si>
    <t>105889_XS131</t>
  </si>
  <si>
    <t>STA. 33+50 TO STA. 34+00</t>
  </si>
  <si>
    <t>105889_XS132</t>
  </si>
  <si>
    <t xml:space="preserve">STA. 34+50 TO STA. 35+00 </t>
  </si>
  <si>
    <t>105889_XS133</t>
  </si>
  <si>
    <t>STA. 35+50 TO STA. 36+00</t>
  </si>
  <si>
    <t>105889_XS134</t>
  </si>
  <si>
    <t>STA. 36+50 TO STA. 37+00</t>
  </si>
  <si>
    <t>105889_XS135</t>
  </si>
  <si>
    <t xml:space="preserve">STA. 37+50 TO STA. 38+50 </t>
  </si>
  <si>
    <t>105889_XS136</t>
  </si>
  <si>
    <t>STA. 39+00 TO STA. 40+00</t>
  </si>
  <si>
    <t>105889_XS137</t>
  </si>
  <si>
    <t>STA. 40+50 TO STA. 41+03.09</t>
  </si>
  <si>
    <t>105889_XS138</t>
  </si>
  <si>
    <t xml:space="preserve">RAMP B CROSS SECTIONS </t>
  </si>
  <si>
    <t xml:space="preserve">STA. 21+61.83 TO STA. 22+50 </t>
  </si>
  <si>
    <t>105889_XS139</t>
  </si>
  <si>
    <t>STA. 23+00 TO STA. 23+50</t>
  </si>
  <si>
    <t>105889_XS140</t>
  </si>
  <si>
    <t xml:space="preserve">STA. 24+00 TO STA. 24+50 </t>
  </si>
  <si>
    <t>105889_XS141</t>
  </si>
  <si>
    <t>STA. 25+00 TO STA. 25+50</t>
  </si>
  <si>
    <t>105889_XS142</t>
  </si>
  <si>
    <t>STA. 26+00 TO STA. 26+50</t>
  </si>
  <si>
    <t>105889_XS143</t>
  </si>
  <si>
    <t xml:space="preserve">STA. 27+00 TO STA. 27+50 </t>
  </si>
  <si>
    <t>105889_XS144</t>
  </si>
  <si>
    <t>STA. 28+00 TO STA. 28+50</t>
  </si>
  <si>
    <t>105889_XS145</t>
  </si>
  <si>
    <t>STA. 29+00 TO STA. 29+50</t>
  </si>
  <si>
    <t>105889_XS146</t>
  </si>
  <si>
    <t>STA. 30+00 TO STA. 30+50</t>
  </si>
  <si>
    <t>105889_XS147</t>
  </si>
  <si>
    <t>STA. 31+00 TO STA. 32+00</t>
  </si>
  <si>
    <t>105889_XS148</t>
  </si>
  <si>
    <t>STA. 32+50 TO STA. 33+14.12</t>
  </si>
  <si>
    <t>105889_XS149</t>
  </si>
  <si>
    <t>STA. 33+50 TO STA. 34+27.47</t>
  </si>
  <si>
    <t>105889_XS150</t>
  </si>
  <si>
    <t>105889_XS151</t>
  </si>
  <si>
    <t>105889_XS152</t>
  </si>
  <si>
    <t>105889_XS153</t>
  </si>
  <si>
    <t>STA. 39+00 TO STA. 39+33.28</t>
  </si>
  <si>
    <t>105889_XS154</t>
  </si>
  <si>
    <t xml:space="preserve">RAMP C-D CROSS SECTIONS </t>
  </si>
  <si>
    <t xml:space="preserve">STA. 10+62.81 TO STA. 11+50 </t>
  </si>
  <si>
    <t>105889_XS155</t>
  </si>
  <si>
    <t>STA. 12+00 TO STA. 13+00</t>
  </si>
  <si>
    <t>105889_XS156</t>
  </si>
  <si>
    <t xml:space="preserve">STA. 13+50 TO STA. 14+00 </t>
  </si>
  <si>
    <t>105889_XS157</t>
  </si>
  <si>
    <t>STA. 14+50 TO STA. 15+00</t>
  </si>
  <si>
    <t>105889_XS158</t>
  </si>
  <si>
    <t>105889_XS159</t>
  </si>
  <si>
    <t>RAMP C CROSS SECTIONS</t>
  </si>
  <si>
    <t xml:space="preserve">STA. 15+50 </t>
  </si>
  <si>
    <t>STA. 15+89.83 TO STA. 16+00</t>
  </si>
  <si>
    <t>105889_XS160</t>
  </si>
  <si>
    <t xml:space="preserve">STA. 16+50 TO 16+60 </t>
  </si>
  <si>
    <t>105889_XS161</t>
  </si>
  <si>
    <t xml:space="preserve">STA. 17+00 TO STA. 17+50 </t>
  </si>
  <si>
    <t>105889_XS162</t>
  </si>
  <si>
    <t xml:space="preserve">RAMP D CROSS SECTIONS </t>
  </si>
  <si>
    <t>STA. 16+00 TO STA. 16+50</t>
  </si>
  <si>
    <t>105889_XS163</t>
  </si>
  <si>
    <t>105889_XS164</t>
  </si>
  <si>
    <t xml:space="preserve">STA. 18+00 TO STA. 18+50 </t>
  </si>
  <si>
    <t>105889_XS165</t>
  </si>
  <si>
    <t>STA. 19+00 TO STA. 19+50</t>
  </si>
  <si>
    <t>105889_XS166</t>
  </si>
  <si>
    <t xml:space="preserve">STA. 20+00 TO 20+50 </t>
  </si>
  <si>
    <t>105889_XS167</t>
  </si>
  <si>
    <t xml:space="preserve">STA. 21+00 TO STA. 21+50 </t>
  </si>
  <si>
    <t>105889_XS168</t>
  </si>
  <si>
    <t xml:space="preserve">STA. 22+00 TO STA. 22+50 </t>
  </si>
  <si>
    <t>105889_XS169</t>
  </si>
  <si>
    <t>STA. 22+97.56 TO STA. 24+57.52</t>
  </si>
  <si>
    <t>105889_XS170</t>
  </si>
  <si>
    <t>STA. 24+87.52 TO STA. 25+00</t>
  </si>
  <si>
    <t>105889_XS171</t>
  </si>
  <si>
    <t>STA. 25+50 TO STA. 26+50</t>
  </si>
  <si>
    <t>105889_XS172</t>
  </si>
  <si>
    <t>105889_XS173</t>
  </si>
  <si>
    <t>STA. 27+00 TO STA. 28+00</t>
  </si>
  <si>
    <t xml:space="preserve">STA. 28+50 TO STA. 29+50 </t>
  </si>
  <si>
    <t>STA. 22+67.50 TO STA. 928+50</t>
  </si>
  <si>
    <t xml:space="preserve">STA. 929+00 TO STA. 929+50 </t>
  </si>
  <si>
    <t>STA. 930+00 TO STA. 930+50</t>
  </si>
  <si>
    <t>STA. 931+00 TO STA. 931+50</t>
  </si>
  <si>
    <t xml:space="preserve">STA. 932+00 TO STA. 932+50 </t>
  </si>
  <si>
    <t>STA. 933+00 TO STA. 934+00</t>
  </si>
  <si>
    <t>STA. 934+50 TO STA. 935+50</t>
  </si>
  <si>
    <t>STA. 936+00 TO STA. 937+00</t>
  </si>
  <si>
    <t>STA. 937+50 TO STA. 938+00</t>
  </si>
  <si>
    <t>STA. 938+50 TO STA. 939+50</t>
  </si>
  <si>
    <t>STA. 940+00 TO STA. 941+00</t>
  </si>
  <si>
    <t>STA. 949+50 TO STA. 950+00</t>
  </si>
  <si>
    <t xml:space="preserve">STA. 950+50 TO STA. 951+50 </t>
  </si>
  <si>
    <t>STA. 952+00 TO STA. 953+00</t>
  </si>
  <si>
    <t>STA. 953+50 TO STA. 954+50</t>
  </si>
  <si>
    <t>STA. 955+00 TO STA. 956+00</t>
  </si>
  <si>
    <t xml:space="preserve">STA. 956+50 TO STA. 957+00 </t>
  </si>
  <si>
    <t>Prop Typical - 4</t>
  </si>
  <si>
    <t>Prop Typical - 2</t>
  </si>
  <si>
    <t>Prop Typical - 1</t>
  </si>
  <si>
    <t>Prop Typical - 3</t>
  </si>
  <si>
    <t>RAMP A</t>
  </si>
  <si>
    <t>RAMP B</t>
  </si>
  <si>
    <t>RAMP D</t>
  </si>
  <si>
    <t>RAMP C-D</t>
  </si>
  <si>
    <t>RAMP A-B</t>
  </si>
  <si>
    <t>105889_GI105</t>
  </si>
  <si>
    <t>105889_XS602</t>
  </si>
  <si>
    <t>105889_XS603</t>
  </si>
  <si>
    <t>105889_XS604</t>
  </si>
  <si>
    <t>105889_XS605</t>
  </si>
  <si>
    <t>105889_XS606</t>
  </si>
  <si>
    <t>105889_XS607</t>
  </si>
  <si>
    <t>105889_XS608</t>
  </si>
  <si>
    <t>105889_XS609</t>
  </si>
  <si>
    <t>105889_XS610</t>
  </si>
  <si>
    <t>105889_XS611</t>
  </si>
  <si>
    <t>105889_XS612</t>
  </si>
  <si>
    <t>105889_XS613</t>
  </si>
  <si>
    <t>105889_XS402</t>
  </si>
  <si>
    <t>105889_XS403</t>
  </si>
  <si>
    <t>105889_XS404</t>
  </si>
  <si>
    <t>105889_XS405</t>
  </si>
  <si>
    <t>105889_XS406</t>
  </si>
  <si>
    <t>105889_XS407</t>
  </si>
  <si>
    <t>105889_XS408</t>
  </si>
  <si>
    <t>105889_XS409</t>
  </si>
  <si>
    <t>105889_XS410</t>
  </si>
  <si>
    <t>105889_XS411</t>
  </si>
  <si>
    <t>105889_XS412</t>
  </si>
  <si>
    <t>105889_XS413</t>
  </si>
  <si>
    <t>105889_XS414</t>
  </si>
  <si>
    <t>105889_XS415</t>
  </si>
  <si>
    <t>105889_XS416</t>
  </si>
  <si>
    <t>Right of Way</t>
  </si>
  <si>
    <t>105889_RL101</t>
  </si>
  <si>
    <t>RIGHT OF WAY LEGEND</t>
  </si>
  <si>
    <t>Ar cadis</t>
  </si>
  <si>
    <t>105889_RC000</t>
  </si>
  <si>
    <t>Garcia</t>
  </si>
  <si>
    <t>105889_RM101</t>
  </si>
  <si>
    <t>105889_RM102</t>
  </si>
  <si>
    <t>PROPERTY MAP 2 OF 2</t>
  </si>
  <si>
    <t>PROPERTY MAP 1 OF 2</t>
  </si>
  <si>
    <t>105889_RS100</t>
  </si>
  <si>
    <t>105889_RD104</t>
  </si>
  <si>
    <t xml:space="preserve">DETAIL SHEET </t>
  </si>
  <si>
    <t>105889_RD105</t>
  </si>
  <si>
    <t>105889_RD106</t>
  </si>
  <si>
    <t>105889_RD110</t>
  </si>
  <si>
    <t>105889_RD111</t>
  </si>
  <si>
    <t>105889_RD120</t>
  </si>
  <si>
    <t>105889_RD121</t>
  </si>
  <si>
    <t>105889_RD122</t>
  </si>
  <si>
    <t>SUMMARY OF ADDITIONAL RW</t>
  </si>
  <si>
    <t>RW$TTL</t>
  </si>
  <si>
    <t>105889_RS101</t>
  </si>
  <si>
    <t>$RS101</t>
  </si>
  <si>
    <t>105889_RB105</t>
  </si>
  <si>
    <t>BOUNDARY SHEET</t>
  </si>
  <si>
    <t xml:space="preserve">Arcadis </t>
  </si>
  <si>
    <t>105889_RB110</t>
  </si>
  <si>
    <t>105889_RS102</t>
  </si>
  <si>
    <t>$RS102</t>
  </si>
  <si>
    <t>RW.1</t>
  </si>
  <si>
    <t>RW.2</t>
  </si>
  <si>
    <t>RW.3</t>
  </si>
  <si>
    <t>RW.4</t>
  </si>
  <si>
    <t>RW.5</t>
  </si>
  <si>
    <t>RW.6</t>
  </si>
  <si>
    <t>RW.7</t>
  </si>
  <si>
    <t>RW.8</t>
  </si>
  <si>
    <t>RW.9</t>
  </si>
  <si>
    <t>RW.10</t>
  </si>
  <si>
    <t>RW.11</t>
  </si>
  <si>
    <t>RW.12</t>
  </si>
  <si>
    <t>RW.13</t>
  </si>
  <si>
    <t>RW.14</t>
  </si>
  <si>
    <t>RW.15</t>
  </si>
  <si>
    <t>RW.16</t>
  </si>
  <si>
    <t>RW.17</t>
  </si>
  <si>
    <t>CENTERLINE PLAT (1 OF 2)</t>
  </si>
  <si>
    <t>CENTERLINE PLAT (2 OF 2)</t>
  </si>
  <si>
    <t>105889_RC001</t>
  </si>
  <si>
    <t>RW.18</t>
  </si>
  <si>
    <t>105889_MN001</t>
  </si>
  <si>
    <t>105889_MN002</t>
  </si>
  <si>
    <t>105889_MN003</t>
  </si>
  <si>
    <t>MOT GENERAL NOTES</t>
  </si>
  <si>
    <t>105889_MD001</t>
  </si>
  <si>
    <t>MOT DETOUR PLAN - PEDESTRIAN PHASES 1-2</t>
  </si>
  <si>
    <t>MOT DETOUR PLAN - PEDESTRIAN PHASES 3-5</t>
  </si>
  <si>
    <t>MOT DETOUR PLAN - SB ON RAMP CLOSURE</t>
  </si>
  <si>
    <t>105889_MD002</t>
  </si>
  <si>
    <t>105889_MD101</t>
  </si>
  <si>
    <t>105889_MD102</t>
  </si>
  <si>
    <t>105889_MD103</t>
  </si>
  <si>
    <t>MOT DETOUR PLAN - NB RAMP CLOSURES</t>
  </si>
  <si>
    <t>MOT DETOUR PLAN - MONROE STREET CLOSURE</t>
  </si>
  <si>
    <t>105889_MY102</t>
  </si>
  <si>
    <t>105889_MY103</t>
  </si>
  <si>
    <t>105889_MY101</t>
  </si>
  <si>
    <t>MOT TYPICALS - MONROE ST</t>
  </si>
  <si>
    <t>MOT TYPICALS - MONROE ST/ALEXIS RD</t>
  </si>
  <si>
    <t>MOT TYPICALS - RAMPS C&amp;D</t>
  </si>
  <si>
    <t>105889_MP102</t>
  </si>
  <si>
    <t>MOT PLAN - PHASE 1</t>
  </si>
  <si>
    <t>105889_MP103</t>
  </si>
  <si>
    <t>105889_MP104</t>
  </si>
  <si>
    <t>MOT PLAN - PHASE 2</t>
  </si>
  <si>
    <t>105889_MP111</t>
  </si>
  <si>
    <t>105889_MP107</t>
  </si>
  <si>
    <t>105889_MP108</t>
  </si>
  <si>
    <t>105889_MP109</t>
  </si>
  <si>
    <t>105889_MP110</t>
  </si>
  <si>
    <t>MOT PLAN - PHASE 3</t>
  </si>
  <si>
    <t>MOT PLAN - PHASE 4</t>
  </si>
  <si>
    <t>105889_MP202</t>
  </si>
  <si>
    <t>105889_MP211</t>
  </si>
  <si>
    <t>105889_MP207</t>
  </si>
  <si>
    <t>105889_MP209</t>
  </si>
  <si>
    <t>105889_MP301</t>
  </si>
  <si>
    <t>105889_MP302</t>
  </si>
  <si>
    <t>105889_MP303</t>
  </si>
  <si>
    <t>105889_MP304</t>
  </si>
  <si>
    <t>105889_MP305</t>
  </si>
  <si>
    <t>105889_MP306</t>
  </si>
  <si>
    <t>105889_MP307</t>
  </si>
  <si>
    <t>105889_MP311</t>
  </si>
  <si>
    <t>105889_MP308</t>
  </si>
  <si>
    <t>105889_MP309</t>
  </si>
  <si>
    <t>105889_MP310</t>
  </si>
  <si>
    <t>105889_MP401</t>
  </si>
  <si>
    <t>105889_MP402</t>
  </si>
  <si>
    <t>105889_MP403</t>
  </si>
  <si>
    <t>105889_MP404</t>
  </si>
  <si>
    <t>105889_MP405</t>
  </si>
  <si>
    <t>105889_MP406</t>
  </si>
  <si>
    <t>105889_MP407</t>
  </si>
  <si>
    <t>105889_MP408</t>
  </si>
  <si>
    <t>105889_MP409</t>
  </si>
  <si>
    <t>105889_MP410</t>
  </si>
  <si>
    <t>105889_MP411</t>
  </si>
  <si>
    <t>MOT PLAN - PHASE 5A</t>
  </si>
  <si>
    <t>105889_MP502A</t>
  </si>
  <si>
    <t>105889_MP503A</t>
  </si>
  <si>
    <t>105889_MP504A</t>
  </si>
  <si>
    <t>105889_MP505A</t>
  </si>
  <si>
    <t>105889_MP506A</t>
  </si>
  <si>
    <t>105889_MP511A</t>
  </si>
  <si>
    <t>105889_MP507A</t>
  </si>
  <si>
    <t>105889_MP508A</t>
  </si>
  <si>
    <t>105889_MP509A</t>
  </si>
  <si>
    <t>105889_MP510A</t>
  </si>
  <si>
    <t>105889_MP502B</t>
  </si>
  <si>
    <t>105889_MP503B</t>
  </si>
  <si>
    <t>105889_MP504B</t>
  </si>
  <si>
    <t>105889_MP505B</t>
  </si>
  <si>
    <t>105889_MP506B</t>
  </si>
  <si>
    <t>105889_MP511B</t>
  </si>
  <si>
    <t>105889_MP507B</t>
  </si>
  <si>
    <t>105889_MP508B</t>
  </si>
  <si>
    <t>105889_MP509B</t>
  </si>
  <si>
    <t>105889_MP510B</t>
  </si>
  <si>
    <t>MOT PLAN - PHASE 5B</t>
  </si>
  <si>
    <t>105889_RB104</t>
  </si>
  <si>
    <t>RW.19</t>
  </si>
  <si>
    <t>105889_MD104</t>
  </si>
  <si>
    <t>MOT DETOUR PLAN - ACRES ROAD CLOSURE</t>
  </si>
  <si>
    <t>105889_MY104</t>
  </si>
  <si>
    <t>MOT TYPICALS - US-23</t>
  </si>
  <si>
    <t>105889_LN601</t>
  </si>
  <si>
    <t>105889_LP601</t>
  </si>
  <si>
    <t>105889_LP602</t>
  </si>
  <si>
    <t>105889_LP603</t>
  </si>
  <si>
    <t>105889_LP604</t>
  </si>
  <si>
    <t>105889_LC600</t>
  </si>
  <si>
    <t>LIGHTING GENERAL NOTES</t>
  </si>
  <si>
    <t>LIGHITNG PLAN - US-23</t>
  </si>
  <si>
    <t>CIRCUIT DIAGRAM - US-23</t>
  </si>
  <si>
    <t>105889_CN001</t>
  </si>
  <si>
    <t>105889_CN002</t>
  </si>
  <si>
    <t>105889_CN003</t>
  </si>
  <si>
    <t>105889_CN004</t>
  </si>
  <si>
    <t>105889_CN005</t>
  </si>
  <si>
    <t>105889_CP001</t>
  </si>
  <si>
    <t>105889_CP601</t>
  </si>
  <si>
    <t>105889_CD601</t>
  </si>
  <si>
    <t>105889_CD603</t>
  </si>
  <si>
    <t>105889_CD605</t>
  </si>
  <si>
    <t>105889_CP602</t>
  </si>
  <si>
    <t>105889_CD602</t>
  </si>
  <si>
    <t>105889_CD604</t>
  </si>
  <si>
    <t>105889_CD606</t>
  </si>
  <si>
    <t>TRAFFIC SIGNAL GENERAL NOTES</t>
  </si>
  <si>
    <t>TRAFFIC SIGNAL PLAN - MONROE ST AND KROGER DRIVE</t>
  </si>
  <si>
    <t>TRAFFIC SIGNAL PLAN - MONROE ST AND GLASGOW ROAD</t>
  </si>
  <si>
    <t>TRAFFIC SIGNAL DETAILS - MONROE ST AND GLASGOW ROAD</t>
  </si>
  <si>
    <t>TRAFFIC SIGNAL PLAN - MONROE ST AND ALEXIS ROAD</t>
  </si>
  <si>
    <t>TRAFFIC SIGNAL DETAILS - MONROE ST AND ALEXIS ROAD</t>
  </si>
  <si>
    <t>105889_DF600</t>
  </si>
  <si>
    <t>105889_GY604</t>
  </si>
  <si>
    <t>105889_GM600</t>
  </si>
  <si>
    <t>CR 4 (MONROE ST.)</t>
  </si>
  <si>
    <t>SPLITTER ISLAND PLAN</t>
  </si>
  <si>
    <t>SPLITTER ISLAND PROFILES</t>
  </si>
  <si>
    <t>105889_GA600</t>
  </si>
  <si>
    <t>MONROE ST SIDEWALK DETAILS</t>
  </si>
  <si>
    <t>STA. 166+75 TO STA. 169+25</t>
  </si>
  <si>
    <t>STA. 941+50 TO STA. 942+00</t>
  </si>
  <si>
    <t>STA. 941+50 TO STA. 942+02</t>
  </si>
  <si>
    <t>STA. 941+50 TO STA. 942+03</t>
  </si>
  <si>
    <t>STA. 941+50 TO STA. 942+04</t>
  </si>
  <si>
    <t>STA. 941+50 TO STA. 942+05</t>
  </si>
  <si>
    <t>STA. 941+50 TO STA. 942+06</t>
  </si>
  <si>
    <t>STA. 941+50 TO STA. 942+07</t>
  </si>
  <si>
    <t>STA. 942+50 TO STA. 943+00</t>
  </si>
  <si>
    <t>$XS112A</t>
  </si>
  <si>
    <t>$XS112B</t>
  </si>
  <si>
    <t>$XS112C</t>
  </si>
  <si>
    <t>$XS112D</t>
  </si>
  <si>
    <t>$XS112F</t>
  </si>
  <si>
    <t>$XS112E</t>
  </si>
  <si>
    <t>$XS112G</t>
  </si>
  <si>
    <t>105889_XS174</t>
  </si>
  <si>
    <t>105889_XS175</t>
  </si>
  <si>
    <t>SLIP LANE</t>
  </si>
  <si>
    <t>105889_GI106</t>
  </si>
  <si>
    <t>ALEXIS &amp; ACRES</t>
  </si>
  <si>
    <t>105889_GX101</t>
  </si>
  <si>
    <t>FENCING PLAN</t>
  </si>
  <si>
    <t>$GX101</t>
  </si>
  <si>
    <t>105889_GE103</t>
  </si>
  <si>
    <t>105889_GE104</t>
  </si>
  <si>
    <t>105889_GA108</t>
  </si>
  <si>
    <t>105889_GA101</t>
  </si>
  <si>
    <t>105889_GA102</t>
  </si>
  <si>
    <t>105889_GA103</t>
  </si>
  <si>
    <t>105889_GA104</t>
  </si>
  <si>
    <t>105889_GA105</t>
  </si>
  <si>
    <t>105889_GA106</t>
  </si>
  <si>
    <t>105889_GA107</t>
  </si>
  <si>
    <t>Pavement  Joint Details</t>
  </si>
  <si>
    <t>105889_XG101</t>
  </si>
  <si>
    <t>GRADING PLANS</t>
  </si>
  <si>
    <t>WATER MAIN GENERAL NOTES</t>
  </si>
  <si>
    <t>SP301</t>
  </si>
  <si>
    <t>SG301</t>
  </si>
  <si>
    <t>SN301</t>
  </si>
  <si>
    <t>SN302</t>
  </si>
  <si>
    <t>SQ301</t>
  </si>
  <si>
    <t>SO301</t>
  </si>
  <si>
    <t>SR302</t>
  </si>
  <si>
    <t>SF301</t>
  </si>
  <si>
    <t>SR301</t>
  </si>
  <si>
    <t>SR303</t>
  </si>
  <si>
    <t>SR304</t>
  </si>
  <si>
    <t>SI301</t>
  </si>
  <si>
    <t>SI302</t>
  </si>
  <si>
    <t>ST301</t>
  </si>
  <si>
    <t>SD301</t>
  </si>
  <si>
    <t>SS301</t>
  </si>
  <si>
    <t>SA301</t>
  </si>
  <si>
    <t>SA302</t>
  </si>
  <si>
    <t>SA303</t>
  </si>
  <si>
    <t>SM301</t>
  </si>
  <si>
    <t>SL301</t>
  </si>
  <si>
    <t>SL302</t>
  </si>
  <si>
    <t>SB US 23 ON RAMP GENERAL PLAN</t>
  </si>
  <si>
    <t>SB US 23 ON RAMP GENERAL NOTES</t>
  </si>
  <si>
    <t>SB US 23 ON RAMP ESTIMATED QUANTITIES</t>
  </si>
  <si>
    <t>SB US 23 ON RAMP FOUNDATION PLAN</t>
  </si>
  <si>
    <t>SB US 23 ON RAMP REAR ABUTMENT PLAN &amp; ELELVATION</t>
  </si>
  <si>
    <t>SB US 23 ON RAMP FORWARD ABUTMENT PLAN &amp; ELEVATION</t>
  </si>
  <si>
    <t>SB US 23 ON RAMP ABUTMENT DETAILS</t>
  </si>
  <si>
    <t>SB US 23 ON RAMP PIER 1 DETAILS</t>
  </si>
  <si>
    <t>SB US 23 ON RAMP PIER 2 DETAILS</t>
  </si>
  <si>
    <t>SB US 23 ON RAMP DECK PLAN</t>
  </si>
  <si>
    <t>SB US 23 ON RAMP SCREED, FINAL DECK ELEVATIONS</t>
  </si>
  <si>
    <t>SB US 23 ON RAMP RAILING DETAILS</t>
  </si>
  <si>
    <t>SB US 23 ON RAMP APPROACH SLAB DETAILS</t>
  </si>
  <si>
    <t>SB US 23 ON RAMP REINFORCING LIST</t>
  </si>
  <si>
    <t>SV301</t>
  </si>
  <si>
    <t>SV302</t>
  </si>
  <si>
    <t>SV303</t>
  </si>
  <si>
    <t>SV304</t>
  </si>
  <si>
    <t>MAINLINE US 23 SB SITE PLAN</t>
  </si>
  <si>
    <t>MAINLINE US 23 SB GENERAL NOTES</t>
  </si>
  <si>
    <t>MAINLINE US 23 SB ESTIMATED QUANTITIES</t>
  </si>
  <si>
    <t>NB US 23 OFF RAMP GENERAL PLAN</t>
  </si>
  <si>
    <t>NB US 23 OFF RAMP GENERAL NOTES</t>
  </si>
  <si>
    <t>NB US 23 OFF RAMP ESTIMATED QUANTITIES</t>
  </si>
  <si>
    <t>NB US 23 OFF RAMP FOUNDATION PLAN</t>
  </si>
  <si>
    <t>NB US 23 OFF RAMP REAR ABUTMENT PLAN &amp; ELELVATION</t>
  </si>
  <si>
    <t>NB US 23 OFF RAMP FORWARD ABUTMENT PLAN &amp; ELEVATION</t>
  </si>
  <si>
    <t>NB US 23 OFF RAMP ABUTMENT DETAILS</t>
  </si>
  <si>
    <t>NB US 23 OFF RAMP PIER 1 DETAILS</t>
  </si>
  <si>
    <t>NB US 23 OFF RAMP PIER 2 DETAILS</t>
  </si>
  <si>
    <t>NB US 23 OFF RAMP DECK PLAN</t>
  </si>
  <si>
    <t>NB US 23 OFF RAMP RAILING DETAILS</t>
  </si>
  <si>
    <t>NB US 23 OFF RAMP APPROACH SLAB DETAILS</t>
  </si>
  <si>
    <t>NB US 23 OFF RAMP REINFORCING LIST</t>
  </si>
  <si>
    <t>NB US 23 OFF RAMP SCREED &amp; FINAL DECK ELEVATIONS</t>
  </si>
  <si>
    <t>NB US 23 OFF RAMP REMOVED - GENERAL NOTES</t>
  </si>
  <si>
    <t>NB US 23 OFF RAMP REMOVED - REAR ABUTMENT REMOVAL</t>
  </si>
  <si>
    <t>NB US 23 OFF RAMP REMOVED - FORWARD ABUTMENT REMOVAL</t>
  </si>
  <si>
    <t>NB US 23 OFF RAMP REMOVED - TRANSVERSE SECTION REMOVAL</t>
  </si>
  <si>
    <t>105889_GM409</t>
  </si>
  <si>
    <t>SPLITTER ISLAND DETAILS</t>
  </si>
  <si>
    <t xml:space="preserve">Alexis </t>
  </si>
  <si>
    <t>105889_GM401</t>
  </si>
  <si>
    <t>105889_GM402</t>
  </si>
  <si>
    <t>105889_GM403</t>
  </si>
  <si>
    <t>105889_GM404</t>
  </si>
  <si>
    <t>105889_GM405</t>
  </si>
  <si>
    <t>105889_GM406</t>
  </si>
  <si>
    <t>105889_GM407</t>
  </si>
  <si>
    <t>ALEXIS RD SIDEWALK DETAILS</t>
  </si>
  <si>
    <t>105889_GM408</t>
  </si>
  <si>
    <t>ACRES RD GRADING DETAILS</t>
  </si>
  <si>
    <t>105889_TP431</t>
  </si>
  <si>
    <t>105889_TE401</t>
  </si>
  <si>
    <t>105889_TE402</t>
  </si>
  <si>
    <t>105889_TE403</t>
  </si>
  <si>
    <t>105889_TE404</t>
  </si>
  <si>
    <t>105889_TE405</t>
  </si>
  <si>
    <t>105889_TE406</t>
  </si>
  <si>
    <t>SIGN SUPPORT DETAILS</t>
  </si>
  <si>
    <t>105889_GP117</t>
  </si>
  <si>
    <t>105889_GP118</t>
  </si>
  <si>
    <t>105889_MM001</t>
  </si>
  <si>
    <t>105889_MM002</t>
  </si>
  <si>
    <t>105889_MM003</t>
  </si>
  <si>
    <t>105889_MM005</t>
  </si>
  <si>
    <t>MOT Signal Mod Harround</t>
  </si>
  <si>
    <t>MOT Signal Mod Kroger</t>
  </si>
  <si>
    <t>MOT Signal Mod Glasgow</t>
  </si>
  <si>
    <t>MOT Signal Mod NB Ramps</t>
  </si>
  <si>
    <t>105889_DF401</t>
  </si>
  <si>
    <t>DRAINAGE  PROFILE RUN SHEET</t>
  </si>
  <si>
    <t>SV305</t>
  </si>
  <si>
    <t>NB US 23 OFF RAMP REMOVED - PIER1 REMOVAL</t>
  </si>
  <si>
    <t>NB US 23 OFF RAMP REMOVED - PIER 2 REMOVAL</t>
  </si>
  <si>
    <t>TRAFFIC CONTROL NOTES AND DETAILS</t>
  </si>
  <si>
    <t>105889_TN001</t>
  </si>
  <si>
    <t>105889_TE407</t>
  </si>
  <si>
    <t>105889_TE408</t>
  </si>
  <si>
    <t xml:space="preserve">LUC -51-1285 </t>
  </si>
  <si>
    <t>SITE PLAN</t>
  </si>
  <si>
    <t>GENERAL NOTES 1 OF 3</t>
  </si>
  <si>
    <t>GENERAL NOTES 2 OF 3</t>
  </si>
  <si>
    <t>GENERAL NOTES 3 OF 3</t>
  </si>
  <si>
    <t>ESTIMATED QUANTITIES</t>
  </si>
  <si>
    <t>REMOVAL DETAILS 1 OF 2</t>
  </si>
  <si>
    <t>REMOVAL DETAILS 2 OF 2</t>
  </si>
  <si>
    <t>FOUNDATION PLAN</t>
  </si>
  <si>
    <t>REAR ABUTMENT PLAN AND ELEVATION 2 OF 2</t>
  </si>
  <si>
    <t>REAR ABUTMENT DETAILS</t>
  </si>
  <si>
    <t>RIGHT REAR WINGWALL ELEVATION</t>
  </si>
  <si>
    <t>LEFT REAR WINGWALL ELEVATION</t>
  </si>
  <si>
    <t>FORWARD ABUTMENT PLAN AND ELEVATION 1 OF 2</t>
  </si>
  <si>
    <t>FORWARD ABUTMENT PLAN AND ELEVATION 2 OF 2</t>
  </si>
  <si>
    <t>FORWARD ABUTMENT DETAILS</t>
  </si>
  <si>
    <t>RIGHT FORWARD WINGWALL DETAILS</t>
  </si>
  <si>
    <t>LEFT FORWARD WINGWALL DETAILS</t>
  </si>
  <si>
    <t>RETAINING WALL - PLAN &amp; ELEVATION</t>
  </si>
  <si>
    <t>RETAINING WALL - SOIL NAIL PLAN &amp; ELEVATION</t>
  </si>
  <si>
    <t>RETAINING WALL - SECTIONS &amp; DETAILS</t>
  </si>
  <si>
    <t>RETAINING WALL - REINFORCING DETAILS</t>
  </si>
  <si>
    <t>LEFT PIER DETAILS</t>
  </si>
  <si>
    <t>RIGHT PIER DETAILS</t>
  </si>
  <si>
    <t>BEARING DETAILS</t>
  </si>
  <si>
    <t>FRAMING PLAN</t>
  </si>
  <si>
    <t>BEAM ELEVATIONS</t>
  </si>
  <si>
    <t>SUPERSTRUCTURE DETAILS</t>
  </si>
  <si>
    <t>DEFLECTION AND CAMBER TABLES</t>
  </si>
  <si>
    <t>REAR ABUTMENT DIAPHRAGM PLAN AND ELEVATION 1 OF 2</t>
  </si>
  <si>
    <t>REAR ABUTMENT DIAPHRAGM PLAN AND ELEVATION 2 OF 2</t>
  </si>
  <si>
    <t>REAR ABUTMENT DIAPHRAGM  DETAILS</t>
  </si>
  <si>
    <t>FORWARD ABUTMENT DIAPHRAGM PLAN AND ELEVATION 2 OF 2</t>
  </si>
  <si>
    <t>FORWARD ABUTMENT DIAPHRAGM  DETAILS</t>
  </si>
  <si>
    <t>SLAB PLAN 1 OF 2</t>
  </si>
  <si>
    <t>SLAB PLAN 2 OF 2</t>
  </si>
  <si>
    <t>TRANSVERSE SECTION</t>
  </si>
  <si>
    <t>SCREED ELEVATIONS (KEY)</t>
  </si>
  <si>
    <t>SCREED ELEVATIONS (ELEVATION TABLE)</t>
  </si>
  <si>
    <t>FINISHED DECK/TOP OF HAUNCH ELEVATIONS</t>
  </si>
  <si>
    <t>RIGHT (SOUTH) RAILING PLAN</t>
  </si>
  <si>
    <t>RIGHT (SOUTH) RAILING ELEVATION</t>
  </si>
  <si>
    <t>RIGHT (SOUTH) RAILING PANEL DETAILS</t>
  </si>
  <si>
    <t>RIGHT (SOUTH) RAILING REINFORCING DETAILS</t>
  </si>
  <si>
    <t>RIGHT (SOUTH) RAILING SECTIONS</t>
  </si>
  <si>
    <t>RIGHT &amp; LEFT RAILING PILASTER DETAILS</t>
  </si>
  <si>
    <t>LEFT (NORTH) RAILING PLAN</t>
  </si>
  <si>
    <t>LEFT (NORTH) RAILING ELEVATION</t>
  </si>
  <si>
    <t>LEFT (NORTH) RAILING PANEL DETAILS</t>
  </si>
  <si>
    <t>LEFT (NORTH) RAILING REINFORCING DETAILS</t>
  </si>
  <si>
    <t>LEFT (NORTH) RAILING SECTIONS</t>
  </si>
  <si>
    <t>MIDDLE RAILING DETAILS</t>
  </si>
  <si>
    <t>MIDDLE RAILING SECTIONS &amp; DETAILS</t>
  </si>
  <si>
    <t>FENCE DETAILS</t>
  </si>
  <si>
    <t>REAR APPROACH SLAB DETAILS</t>
  </si>
  <si>
    <t>FORWARD APPROACH SLAB DETAILS</t>
  </si>
  <si>
    <t>REINFORCING SCHEDULE 1 OF 2</t>
  </si>
  <si>
    <t>REINFORCING SCHEDULE 2 OF 2</t>
  </si>
  <si>
    <t>105889_SFN4805224_SP101</t>
  </si>
  <si>
    <t>105889_SFN4805224_SN101</t>
  </si>
  <si>
    <t>105889_SFN4805224_SN102</t>
  </si>
  <si>
    <t>105889_SFN4805224_SN103</t>
  </si>
  <si>
    <t>105889_SFN4805224_SQ101</t>
  </si>
  <si>
    <t>105889_SFN4805224_SV101</t>
  </si>
  <si>
    <t>105889_SFN4805224_SV102</t>
  </si>
  <si>
    <t>105889_SFN4805224_SO101</t>
  </si>
  <si>
    <t>105889_SFN4805224_SR101</t>
  </si>
  <si>
    <t>105889_SFN4805224_SR102</t>
  </si>
  <si>
    <t>105889_SFN4805224_SR103</t>
  </si>
  <si>
    <t>105889_SFN4805224_SR104</t>
  </si>
  <si>
    <t>105889_SFN4805224_SR105</t>
  </si>
  <si>
    <t>105889_SFN4805224_SF101</t>
  </si>
  <si>
    <t>105889_SFN4805224_SF102</t>
  </si>
  <si>
    <t>105889_SFN4805224_SF103</t>
  </si>
  <si>
    <t>105889_SFN4805224_SF104</t>
  </si>
  <si>
    <t>105889_SFN4805224_SF105</t>
  </si>
  <si>
    <t>105889_SFN4805224_SM101</t>
  </si>
  <si>
    <t>105889_SFN4805224_SM102</t>
  </si>
  <si>
    <t>105889_SFN4805224_SM103</t>
  </si>
  <si>
    <t>105889_SFN4805224_SM104</t>
  </si>
  <si>
    <t>105889_SFN4805224_SI101</t>
  </si>
  <si>
    <t>105889_SFN4805224_SI102</t>
  </si>
  <si>
    <t>105889_SFN4805224_SB101</t>
  </si>
  <si>
    <t>105889_SFN4805224_SS101</t>
  </si>
  <si>
    <t>105889_SFN4805224_SS102</t>
  </si>
  <si>
    <t>105889_SFN4805224_SS103</t>
  </si>
  <si>
    <t>105889_SFN4805224_SS104</t>
  </si>
  <si>
    <t>105889_SFN4805224_SS110</t>
  </si>
  <si>
    <t>105889_SFN4805224_SS111</t>
  </si>
  <si>
    <t>105889_SFN4805224_SS112</t>
  </si>
  <si>
    <t>105889_SFN4805224_SS107</t>
  </si>
  <si>
    <t>105889_SFN4805224_SS108</t>
  </si>
  <si>
    <t>105889_SFN4805224_SS109</t>
  </si>
  <si>
    <t>105889_SFN4805224_SD101</t>
  </si>
  <si>
    <t>105889_SFN4805224_SD102</t>
  </si>
  <si>
    <t>105889_SFN4805224_ST101</t>
  </si>
  <si>
    <t>105889_SFN4805224_ST102</t>
  </si>
  <si>
    <t>105889_SFN4805224_ST103</t>
  </si>
  <si>
    <t>105889_SFN4805224_ST104</t>
  </si>
  <si>
    <t>105889_SFN4805224_SA101</t>
  </si>
  <si>
    <t>105889_SFN4805224_SA102</t>
  </si>
  <si>
    <t>105889_SFN4805224_SA103</t>
  </si>
  <si>
    <t>105889_SFN4805224_SA104</t>
  </si>
  <si>
    <t>105889_SFN4805224_SA105</t>
  </si>
  <si>
    <t>105889_SFN4805224_SA106</t>
  </si>
  <si>
    <t>105889_SFN4805224_SA107</t>
  </si>
  <si>
    <t>105889_SFN4805224_SA108</t>
  </si>
  <si>
    <t>105889_SFN4805224_SA109</t>
  </si>
  <si>
    <t>105889_SFN4805224_SA110</t>
  </si>
  <si>
    <t>105889_SFN4805224_SA111</t>
  </si>
  <si>
    <t>105889_SFN4805224_SA112</t>
  </si>
  <si>
    <t>105889_SFN4805224_SA113</t>
  </si>
  <si>
    <t>105889_SFN4805224_SA114</t>
  </si>
  <si>
    <t>105889_SFN4805224_SA115</t>
  </si>
  <si>
    <t>105889_SFN4805224_SA116</t>
  </si>
  <si>
    <t>105889_SFN4805224_SA117</t>
  </si>
  <si>
    <t>105889_SFN4805224_SA118</t>
  </si>
  <si>
    <t>105889_SFN4805224_SM105</t>
  </si>
  <si>
    <t>105889_SFN4805224_SM106</t>
  </si>
  <si>
    <t>105889_SFN4805224_SL101</t>
  </si>
  <si>
    <t>105889_SFN4805224_SL102</t>
  </si>
  <si>
    <t>$TOT</t>
  </si>
  <si>
    <t>105889_RD107</t>
  </si>
  <si>
    <t>TOPO SHEET</t>
  </si>
  <si>
    <t>$RD107</t>
  </si>
  <si>
    <t>RW$RD107</t>
  </si>
  <si>
    <t>RW.20</t>
  </si>
  <si>
    <t>105889_RB107</t>
  </si>
  <si>
    <t>$RB107</t>
  </si>
  <si>
    <t>RW$RB107</t>
  </si>
  <si>
    <t>RW.21</t>
  </si>
  <si>
    <t>105889_MP302A</t>
  </si>
  <si>
    <t>MOT PLAN - PHASE 3A</t>
  </si>
  <si>
    <t>105889_MP402A</t>
  </si>
  <si>
    <t>MOT PLAN - PHASE 4A</t>
  </si>
  <si>
    <t>105889_SFN4805224_SA119</t>
  </si>
  <si>
    <t>RIGHT &amp; LEFT RAILING PILASTER DETAILS - NORTH</t>
  </si>
  <si>
    <t>105889_SFN4805224_SM107</t>
  </si>
  <si>
    <t>BRIDGE AESTHETIC DETAILS</t>
  </si>
  <si>
    <t>105889_DE001</t>
  </si>
  <si>
    <t>PROJECT SITE PLAN</t>
  </si>
  <si>
    <t>$MP409A</t>
  </si>
  <si>
    <t>105889_MS001</t>
  </si>
  <si>
    <t>105889_MS002</t>
  </si>
  <si>
    <t>105889_MS003</t>
  </si>
  <si>
    <t>105889_MS004</t>
  </si>
  <si>
    <t>105889_MS005</t>
  </si>
  <si>
    <t>105889_MS006</t>
  </si>
  <si>
    <t>105889_MS007</t>
  </si>
  <si>
    <t>105889_MS008</t>
  </si>
  <si>
    <t>105889_MS009</t>
  </si>
  <si>
    <t>105889_MS010</t>
  </si>
  <si>
    <t>MOT SUBSUMMARY</t>
  </si>
  <si>
    <t>$MS001</t>
  </si>
  <si>
    <t>$MS002</t>
  </si>
  <si>
    <t>$MS003</t>
  </si>
  <si>
    <t>$MS004</t>
  </si>
  <si>
    <t>$MS005</t>
  </si>
  <si>
    <t>$MS006</t>
  </si>
  <si>
    <t>$MS007</t>
  </si>
  <si>
    <t>$MS008</t>
  </si>
  <si>
    <t>$MS009</t>
  </si>
  <si>
    <t>$MS010</t>
  </si>
  <si>
    <t>105889_GS601</t>
  </si>
  <si>
    <t>DRIVEWAY SUBSUMMARY</t>
  </si>
  <si>
    <t>DRAINAGE PROFILE RUN SHEET</t>
  </si>
  <si>
    <t>WATER WORK SUBSUMMARY</t>
  </si>
  <si>
    <t>105889_US001</t>
  </si>
  <si>
    <t>105889_UN001</t>
  </si>
  <si>
    <t>105889_UN002</t>
  </si>
  <si>
    <t>105889_UN003</t>
  </si>
  <si>
    <t>105889_CP604</t>
  </si>
  <si>
    <t>MONROE/US-23 ITS PLAN</t>
  </si>
  <si>
    <t>105889_CS001</t>
  </si>
  <si>
    <t>TRAFFIC SIGNAL SUBSUMMARY</t>
  </si>
  <si>
    <t>105889_CS002</t>
  </si>
  <si>
    <t>105889_CS003</t>
  </si>
  <si>
    <t>105889_CS004</t>
  </si>
  <si>
    <t>105889_CP603</t>
  </si>
  <si>
    <t>105889_CD607</t>
  </si>
  <si>
    <t>105889_CD608</t>
  </si>
  <si>
    <t>105889_CD609</t>
  </si>
  <si>
    <t>TRAFFIC SIGNAL PLAN - ALEXIS ROAD AND ELLIOT DRIVE</t>
  </si>
  <si>
    <t>TRAFFIC SIGNAL DETAILS - ALEXIS ROAD AND ELLIOT DRIVE</t>
  </si>
  <si>
    <t>105889_LS001</t>
  </si>
  <si>
    <t>105889_LS002</t>
  </si>
  <si>
    <t>LIGHTING SUBSUMMARY</t>
  </si>
  <si>
    <t>MAINLINE US 23 SB DECK PLAN &amp; TRANSERVE SECTION - REPAIR DETAILS</t>
  </si>
  <si>
    <t>MAINLINE US 23 SB REAR &amp; FORWARD ABUTMENT - REPAIR DETAILS</t>
  </si>
  <si>
    <t>MAINLINE US 23 SB PIER 1 - REPAIR DETAILS</t>
  </si>
  <si>
    <t>MAINLINE US 23 SB PIER 2 - REPAIR DETAILS</t>
  </si>
  <si>
    <t>105889_GF403</t>
  </si>
  <si>
    <t>105889_GF406</t>
  </si>
  <si>
    <t>105889_GM410</t>
  </si>
  <si>
    <t>ALEXIS RD/ELLIOT DR SIDEWALK DETAILS</t>
  </si>
  <si>
    <t>BIKE RAILING DETAILS</t>
  </si>
  <si>
    <t>105889_GM411</t>
  </si>
  <si>
    <t>105889_TS001</t>
  </si>
  <si>
    <t>PAVEMENT MARKING SUBSUMMARY</t>
  </si>
  <si>
    <t>105889_TS002</t>
  </si>
  <si>
    <t>105889_TS003</t>
  </si>
  <si>
    <t>105889_TS004</t>
  </si>
  <si>
    <t>SIGNING SUBSUMMARY</t>
  </si>
  <si>
    <t>105889_TS008</t>
  </si>
  <si>
    <t>PAVEMENT MARKING PLAN - ALEXIS RD/ELLIOT DR</t>
  </si>
  <si>
    <t>105889_TE409</t>
  </si>
  <si>
    <t>105889_TE410</t>
  </si>
  <si>
    <t>105889_TE411</t>
  </si>
  <si>
    <t>105889_TE412</t>
  </si>
  <si>
    <t>105889_TE413</t>
  </si>
  <si>
    <t>105889_TP427</t>
  </si>
  <si>
    <t>105889_TP418</t>
  </si>
  <si>
    <t>105889_GN102</t>
  </si>
  <si>
    <t>105889_GN103</t>
  </si>
  <si>
    <t>105889_TS005</t>
  </si>
  <si>
    <t>105889_TS006</t>
  </si>
  <si>
    <t>105889_TS007</t>
  </si>
  <si>
    <t>REMOVAL SUBSUM</t>
  </si>
  <si>
    <t>ROADWAY SUBSUM</t>
  </si>
  <si>
    <t>GR SUBSUM</t>
  </si>
  <si>
    <t>EC SUBSUM</t>
  </si>
  <si>
    <t>DRAINAGE SUBSUM</t>
  </si>
  <si>
    <t>UD SUBSUM</t>
  </si>
  <si>
    <t>105889_GG001</t>
  </si>
  <si>
    <t>GENSUM1</t>
  </si>
  <si>
    <t>GENSUM2</t>
  </si>
  <si>
    <t>GENSUM3</t>
  </si>
  <si>
    <t>GENSUM4</t>
  </si>
  <si>
    <t>GENSUM5</t>
  </si>
  <si>
    <t>GENSUM6</t>
  </si>
  <si>
    <t>GENSUM7</t>
  </si>
  <si>
    <t>105889_GG002</t>
  </si>
  <si>
    <t>105889_GG003</t>
  </si>
  <si>
    <t>105889_GG004</t>
  </si>
  <si>
    <t>105889_GG005</t>
  </si>
  <si>
    <t>105889_GG006</t>
  </si>
  <si>
    <t>105889_GG007</t>
  </si>
  <si>
    <t>105889_GG008</t>
  </si>
  <si>
    <t>105889_SFN4805224_SQ102</t>
  </si>
  <si>
    <t>105889_TS010</t>
  </si>
  <si>
    <t>105889_TS009</t>
  </si>
  <si>
    <t>SIGNING REMOVAL SUBSUMMARY</t>
  </si>
  <si>
    <t>105889_GS111</t>
  </si>
  <si>
    <t>105889_GS112</t>
  </si>
  <si>
    <t>105889_GS113</t>
  </si>
  <si>
    <t>105889_GS114</t>
  </si>
  <si>
    <t>105889_GS115</t>
  </si>
  <si>
    <t>105889_GS116</t>
  </si>
  <si>
    <t>105889_GS121</t>
  </si>
  <si>
    <t>105889_GS122</t>
  </si>
  <si>
    <t>105889_GS123</t>
  </si>
  <si>
    <t>105889_GS124</t>
  </si>
  <si>
    <t>105889_GS125</t>
  </si>
  <si>
    <t>105889_GS131</t>
  </si>
  <si>
    <t>105889_GS141</t>
  </si>
  <si>
    <t>105889_GS151</t>
  </si>
  <si>
    <t>105889_GS152</t>
  </si>
  <si>
    <t>105889_GS153</t>
  </si>
  <si>
    <t>105889_GS154</t>
  </si>
  <si>
    <t>105889_GS155</t>
  </si>
  <si>
    <t>105889_GS156</t>
  </si>
  <si>
    <t>105889_GS161</t>
  </si>
  <si>
    <t>105889_GS162</t>
  </si>
  <si>
    <t>105889_GS163</t>
  </si>
  <si>
    <t>105889_GG009</t>
  </si>
  <si>
    <t>105889_UP601</t>
  </si>
  <si>
    <t>105889_UP602</t>
  </si>
  <si>
    <t>105889_UP603</t>
  </si>
  <si>
    <t>105889_UP604</t>
  </si>
  <si>
    <t>105889_UP605</t>
  </si>
  <si>
    <t>105889_GY106</t>
  </si>
  <si>
    <t>105889_GN104</t>
  </si>
  <si>
    <t>105889_GN105</t>
  </si>
  <si>
    <t>PROJECT CONTROL</t>
  </si>
  <si>
    <t>GENSUM8-NOT USED</t>
  </si>
  <si>
    <t>GENSUM9-NOT USED</t>
  </si>
  <si>
    <t>105889_mn004</t>
  </si>
  <si>
    <t>$MN004</t>
  </si>
  <si>
    <t>Soil profiles</t>
  </si>
  <si>
    <t>$SP1</t>
  </si>
  <si>
    <t>$SP2</t>
  </si>
  <si>
    <t>$SP3</t>
  </si>
  <si>
    <t>$SP4</t>
  </si>
  <si>
    <t>$SP5</t>
  </si>
  <si>
    <t>$SP6</t>
  </si>
  <si>
    <t>$SP7</t>
  </si>
  <si>
    <t>$SP8</t>
  </si>
  <si>
    <t>$SP9</t>
  </si>
  <si>
    <t>$SP10</t>
  </si>
  <si>
    <t>$SP11</t>
  </si>
  <si>
    <t>$SP12</t>
  </si>
  <si>
    <t>$SP13</t>
  </si>
  <si>
    <t>$SP14</t>
  </si>
  <si>
    <t>$SP15</t>
  </si>
  <si>
    <t>$SP16</t>
  </si>
  <si>
    <t>$SP17</t>
  </si>
  <si>
    <t>$SP18</t>
  </si>
  <si>
    <t>$SP19</t>
  </si>
  <si>
    <t>$SP20</t>
  </si>
  <si>
    <t>$SP21</t>
  </si>
  <si>
    <t>$SP22</t>
  </si>
  <si>
    <t>$SP23</t>
  </si>
  <si>
    <t>$SP24</t>
  </si>
  <si>
    <t>$SP25</t>
  </si>
  <si>
    <t>$SP26</t>
  </si>
  <si>
    <t>$SP27</t>
  </si>
  <si>
    <t>$SP28</t>
  </si>
  <si>
    <t>$SP29</t>
  </si>
  <si>
    <t>$SP30</t>
  </si>
  <si>
    <t>$SP31</t>
  </si>
  <si>
    <t>$SP32</t>
  </si>
  <si>
    <t>$SP33</t>
  </si>
  <si>
    <t>$SP34</t>
  </si>
  <si>
    <t>$SP35</t>
  </si>
  <si>
    <t>$SP36</t>
  </si>
  <si>
    <t>$SP37</t>
  </si>
  <si>
    <t>$SP38</t>
  </si>
  <si>
    <t>$SP39</t>
  </si>
  <si>
    <t>$SP40</t>
  </si>
  <si>
    <t>$SP41</t>
  </si>
  <si>
    <t>$SP42</t>
  </si>
  <si>
    <t>$SP43</t>
  </si>
  <si>
    <t>$SP44</t>
  </si>
  <si>
    <t>$SP45</t>
  </si>
  <si>
    <t>$SP46</t>
  </si>
  <si>
    <t>$SP47</t>
  </si>
  <si>
    <t>$SP48</t>
  </si>
  <si>
    <t>$SP49</t>
  </si>
  <si>
    <t>$SP50</t>
  </si>
  <si>
    <t>$SP51</t>
  </si>
  <si>
    <t>$SP52</t>
  </si>
  <si>
    <t>$SP53</t>
  </si>
  <si>
    <t>$SP54</t>
  </si>
  <si>
    <t>$SP55</t>
  </si>
  <si>
    <t>$SP56</t>
  </si>
  <si>
    <t>$SP57</t>
  </si>
  <si>
    <t>$SP58</t>
  </si>
  <si>
    <t>$SP59</t>
  </si>
  <si>
    <t>$SP60</t>
  </si>
  <si>
    <t>$SP61</t>
  </si>
  <si>
    <t>$SP62</t>
  </si>
  <si>
    <t>$SP63</t>
  </si>
  <si>
    <t>$SP64</t>
  </si>
  <si>
    <t>$SP65</t>
  </si>
  <si>
    <t>$SP66</t>
  </si>
  <si>
    <t>$SP67</t>
  </si>
  <si>
    <t>$SP68</t>
  </si>
  <si>
    <t>105889_mn005</t>
  </si>
  <si>
    <t>$MN005</t>
  </si>
  <si>
    <t>105889_LN602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</si>
</sst>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/d/yy\ h:mm\ AM/PM;@"/>
    <numFmt numFmtId="165" formatCode="&quot;$&quot;#,##0\ ;\(&quot;$&quot;#,##0\)"/>
    <numFmt numFmtId="166" formatCode="m/d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i/>
      <sz val="10"/>
      <color theme="0" tint="-0.499984740745262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13">
    <xf numFmtId="0" fontId="0" fillId="0" borderId="0"/>
    <xf numFmtId="3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2" fontId="59" fillId="0" borderId="0" applyFont="0" applyFill="0" applyBorder="0" applyAlignment="0" applyProtection="0"/>
    <xf numFmtId="0" fontId="64" fillId="0" borderId="0" applyNumberFormat="0" applyFont="0" applyFill="0" applyAlignment="0" applyProtection="0"/>
    <xf numFmtId="0" fontId="65" fillId="0" borderId="0" applyNumberFormat="0" applyFont="0" applyFill="0" applyAlignment="0" applyProtection="0"/>
    <xf numFmtId="0" fontId="59" fillId="0" borderId="1" applyNumberFormat="0" applyFont="0" applyBorder="0" applyAlignment="0" applyProtection="0"/>
    <xf numFmtId="0" fontId="58" fillId="0" borderId="0"/>
    <xf numFmtId="0" fontId="56" fillId="0" borderId="0"/>
    <xf numFmtId="0" fontId="55" fillId="0" borderId="0"/>
    <xf numFmtId="0" fontId="55" fillId="0" borderId="0"/>
    <xf numFmtId="0" fontId="53" fillId="0" borderId="0"/>
  </cellStyleXfs>
  <cellXfs count="210">
    <xf numFmtId="0" fontId="0" fillId="0" borderId="0" xfId="0"/>
    <xf numFmtId="0" fontId="0" fillId="0" borderId="0" xfId="0" applyAlignment="1">
      <alignment wrapText="1"/>
    </xf>
    <xf numFmtId="0" fontId="61" fillId="0" borderId="0" xfId="0" applyFont="1" applyAlignment="1">
      <alignment wrapText="1"/>
    </xf>
    <xf numFmtId="0" fontId="59" fillId="0" borderId="0" xfId="0" applyFont="1"/>
    <xf numFmtId="164" fontId="61" fillId="0" borderId="0" xfId="0" applyNumberFormat="1" applyFont="1" applyAlignment="1">
      <alignment wrapText="1"/>
    </xf>
    <xf numFmtId="0" fontId="0" fillId="0" borderId="2" xfId="0" applyBorder="1"/>
    <xf numFmtId="0" fontId="61" fillId="0" borderId="3" xfId="0" applyFont="1" applyBorder="1"/>
    <xf numFmtId="0" fontId="0" fillId="0" borderId="4" xfId="0" applyBorder="1"/>
    <xf numFmtId="0" fontId="63" fillId="0" borderId="4" xfId="0" applyFont="1" applyBorder="1"/>
    <xf numFmtId="0" fontId="0" fillId="0" borderId="8" xfId="0" applyBorder="1"/>
    <xf numFmtId="0" fontId="0" fillId="0" borderId="12" xfId="0" applyBorder="1"/>
    <xf numFmtId="0" fontId="61" fillId="0" borderId="13" xfId="0" applyFont="1" applyBorder="1"/>
    <xf numFmtId="0" fontId="59" fillId="0" borderId="4" xfId="0" applyFont="1" applyBorder="1"/>
    <xf numFmtId="0" fontId="61" fillId="0" borderId="9" xfId="0" applyFont="1" applyBorder="1" applyAlignment="1">
      <alignment horizontal="center"/>
    </xf>
    <xf numFmtId="0" fontId="61" fillId="0" borderId="10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3" fillId="0" borderId="0" xfId="0" applyFont="1"/>
    <xf numFmtId="0" fontId="59" fillId="0" borderId="0" xfId="0" applyFont="1" applyAlignment="1">
      <alignment wrapText="1"/>
    </xf>
    <xf numFmtId="0" fontId="62" fillId="0" borderId="3" xfId="0" applyFont="1" applyBorder="1"/>
    <xf numFmtId="0" fontId="62" fillId="0" borderId="13" xfId="0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9" fillId="0" borderId="7" xfId="0" applyFont="1" applyBorder="1"/>
    <xf numFmtId="0" fontId="66" fillId="0" borderId="7" xfId="0" applyFont="1" applyBorder="1"/>
    <xf numFmtId="0" fontId="59" fillId="0" borderId="0" xfId="0" applyFont="1" applyAlignment="1">
      <alignment horizontal="left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0" xfId="0" applyAlignment="1">
      <alignment horizontal="left" wrapText="1"/>
    </xf>
    <xf numFmtId="0" fontId="61" fillId="0" borderId="3" xfId="0" applyFont="1" applyBorder="1" applyAlignment="1">
      <alignment horizontal="center" wrapText="1"/>
    </xf>
    <xf numFmtId="0" fontId="0" fillId="0" borderId="20" xfId="0" applyBorder="1" applyAlignment="1">
      <alignment horizontal="left" wrapText="1"/>
    </xf>
    <xf numFmtId="0" fontId="0" fillId="2" borderId="21" xfId="0" applyFill="1" applyBorder="1" applyAlignment="1">
      <alignment wrapText="1"/>
    </xf>
    <xf numFmtId="0" fontId="61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8" fillId="0" borderId="4" xfId="8" applyBorder="1" applyAlignment="1">
      <alignment horizontal="left" vertical="center" indent="1"/>
    </xf>
    <xf numFmtId="0" fontId="67" fillId="0" borderId="0" xfId="0" applyFont="1" applyAlignment="1">
      <alignment wrapText="1"/>
    </xf>
    <xf numFmtId="0" fontId="67" fillId="0" borderId="0" xfId="0" applyFont="1"/>
    <xf numFmtId="0" fontId="0" fillId="0" borderId="19" xfId="0" applyBorder="1"/>
    <xf numFmtId="0" fontId="67" fillId="0" borderId="22" xfId="0" applyFont="1" applyBorder="1"/>
    <xf numFmtId="0" fontId="0" fillId="0" borderId="0" xfId="0" applyAlignment="1">
      <alignment horizontal="center" vertical="center" wrapText="1"/>
    </xf>
    <xf numFmtId="0" fontId="61" fillId="0" borderId="9" xfId="0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59" fillId="0" borderId="7" xfId="0" applyFont="1" applyBorder="1" applyAlignment="1">
      <alignment horizontal="center" vertical="center"/>
    </xf>
    <xf numFmtId="0" fontId="59" fillId="0" borderId="16" xfId="0" applyFont="1" applyBorder="1" applyAlignment="1">
      <alignment horizontal="center" vertical="center"/>
    </xf>
    <xf numFmtId="0" fontId="59" fillId="2" borderId="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1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61" fillId="0" borderId="14" xfId="0" applyFon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0" fillId="2" borderId="14" xfId="0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quotePrefix="1" applyAlignment="1">
      <alignment horizontal="left" vertical="center" indent="1"/>
    </xf>
    <xf numFmtId="0" fontId="54" fillId="0" borderId="4" xfId="8" applyFont="1" applyBorder="1" applyAlignment="1">
      <alignment horizontal="left" vertical="center"/>
    </xf>
    <xf numFmtId="0" fontId="59" fillId="0" borderId="20" xfId="0" applyFont="1" applyBorder="1"/>
    <xf numFmtId="0" fontId="63" fillId="0" borderId="20" xfId="0" applyFont="1" applyBorder="1"/>
    <xf numFmtId="0" fontId="57" fillId="0" borderId="4" xfId="8" applyFont="1" applyBorder="1" applyAlignment="1">
      <alignment horizontal="left" vertical="center" indent="1"/>
    </xf>
    <xf numFmtId="0" fontId="58" fillId="0" borderId="19" xfId="8" applyBorder="1" applyAlignment="1">
      <alignment horizontal="left" vertical="center" indent="1"/>
    </xf>
    <xf numFmtId="0" fontId="52" fillId="0" borderId="4" xfId="8" applyFont="1" applyBorder="1" applyAlignment="1">
      <alignment horizontal="left" vertical="center"/>
    </xf>
    <xf numFmtId="0" fontId="63" fillId="0" borderId="19" xfId="0" applyFont="1" applyBorder="1"/>
    <xf numFmtId="0" fontId="57" fillId="0" borderId="19" xfId="8" applyFont="1" applyBorder="1" applyAlignment="1">
      <alignment horizontal="left" vertical="center" indent="1"/>
    </xf>
    <xf numFmtId="0" fontId="61" fillId="0" borderId="18" xfId="0" applyFont="1" applyBorder="1"/>
    <xf numFmtId="0" fontId="52" fillId="0" borderId="19" xfId="8" applyFont="1" applyBorder="1" applyAlignment="1">
      <alignment horizontal="left" vertical="center" indent="1"/>
    </xf>
    <xf numFmtId="0" fontId="51" fillId="0" borderId="4" xfId="8" applyFont="1" applyBorder="1" applyAlignment="1">
      <alignment horizontal="left" vertical="center"/>
    </xf>
    <xf numFmtId="0" fontId="51" fillId="0" borderId="4" xfId="8" applyFont="1" applyBorder="1" applyAlignment="1">
      <alignment horizontal="left" vertical="center" indent="1"/>
    </xf>
    <xf numFmtId="0" fontId="66" fillId="0" borderId="0" xfId="0" applyFont="1"/>
    <xf numFmtId="0" fontId="57" fillId="0" borderId="20" xfId="8" applyFont="1" applyBorder="1" applyAlignment="1">
      <alignment horizontal="left" vertical="center" indent="1"/>
    </xf>
    <xf numFmtId="0" fontId="58" fillId="0" borderId="20" xfId="8" applyBorder="1" applyAlignment="1">
      <alignment horizontal="left" vertical="center" indent="1"/>
    </xf>
    <xf numFmtId="0" fontId="50" fillId="0" borderId="20" xfId="8" applyFont="1" applyBorder="1" applyAlignment="1">
      <alignment horizontal="left" vertical="center" indent="1"/>
    </xf>
    <xf numFmtId="0" fontId="50" fillId="0" borderId="19" xfId="8" applyFont="1" applyBorder="1" applyAlignment="1">
      <alignment horizontal="left" vertical="center" indent="1"/>
    </xf>
    <xf numFmtId="0" fontId="50" fillId="0" borderId="4" xfId="8" applyFont="1" applyBorder="1" applyAlignment="1">
      <alignment horizontal="left" vertical="center"/>
    </xf>
    <xf numFmtId="0" fontId="49" fillId="0" borderId="4" xfId="8" applyFont="1" applyBorder="1" applyAlignment="1">
      <alignment horizontal="left" vertical="center"/>
    </xf>
    <xf numFmtId="0" fontId="49" fillId="0" borderId="4" xfId="8" applyFont="1" applyBorder="1" applyAlignment="1">
      <alignment horizontal="left" vertical="center" indent="1"/>
    </xf>
    <xf numFmtId="0" fontId="49" fillId="0" borderId="19" xfId="8" applyFont="1" applyBorder="1" applyAlignment="1">
      <alignment horizontal="left" vertical="center" indent="1"/>
    </xf>
    <xf numFmtId="0" fontId="48" fillId="0" borderId="4" xfId="8" applyFont="1" applyBorder="1" applyAlignment="1">
      <alignment horizontal="left" vertical="center"/>
    </xf>
    <xf numFmtId="0" fontId="48" fillId="0" borderId="4" xfId="8" applyFont="1" applyBorder="1" applyAlignment="1">
      <alignment horizontal="left" vertical="center" indent="1"/>
    </xf>
    <xf numFmtId="0" fontId="48" fillId="0" borderId="19" xfId="8" applyFont="1" applyBorder="1" applyAlignment="1">
      <alignment horizontal="left" vertical="center" indent="1"/>
    </xf>
    <xf numFmtId="0" fontId="47" fillId="0" borderId="4" xfId="8" applyFont="1" applyBorder="1" applyAlignment="1">
      <alignment horizontal="left" vertical="center"/>
    </xf>
    <xf numFmtId="0" fontId="47" fillId="0" borderId="4" xfId="8" applyFont="1" applyBorder="1" applyAlignment="1">
      <alignment horizontal="left" vertical="center" indent="1"/>
    </xf>
    <xf numFmtId="0" fontId="46" fillId="0" borderId="4" xfId="8" applyFont="1" applyBorder="1" applyAlignment="1">
      <alignment horizontal="left" vertical="center" indent="1"/>
    </xf>
    <xf numFmtId="0" fontId="46" fillId="0" borderId="19" xfId="8" applyFont="1" applyBorder="1" applyAlignment="1">
      <alignment horizontal="left" vertical="center" indent="1"/>
    </xf>
    <xf numFmtId="0" fontId="45" fillId="0" borderId="4" xfId="8" applyFont="1" applyBorder="1" applyAlignment="1">
      <alignment horizontal="left" vertical="center"/>
    </xf>
    <xf numFmtId="0" fontId="45" fillId="0" borderId="4" xfId="8" applyFont="1" applyBorder="1" applyAlignment="1">
      <alignment horizontal="left" vertical="center" indent="1"/>
    </xf>
    <xf numFmtId="0" fontId="44" fillId="0" borderId="4" xfId="8" applyFont="1" applyBorder="1" applyAlignment="1">
      <alignment horizontal="left" vertical="center" indent="1"/>
    </xf>
    <xf numFmtId="0" fontId="43" fillId="0" borderId="4" xfId="8" applyFont="1" applyBorder="1" applyAlignment="1">
      <alignment horizontal="left" vertical="center"/>
    </xf>
    <xf numFmtId="0" fontId="43" fillId="0" borderId="4" xfId="8" applyFont="1" applyBorder="1" applyAlignment="1">
      <alignment horizontal="left" vertical="center" indent="1"/>
    </xf>
    <xf numFmtId="0" fontId="42" fillId="0" borderId="4" xfId="8" applyFont="1" applyBorder="1" applyAlignment="1">
      <alignment horizontal="left" vertical="center"/>
    </xf>
    <xf numFmtId="0" fontId="42" fillId="0" borderId="4" xfId="8" applyFont="1" applyBorder="1" applyAlignment="1">
      <alignment horizontal="left" vertical="center" indent="1"/>
    </xf>
    <xf numFmtId="0" fontId="42" fillId="0" borderId="19" xfId="8" applyFont="1" applyBorder="1" applyAlignment="1">
      <alignment horizontal="left" vertical="center" indent="1"/>
    </xf>
    <xf numFmtId="0" fontId="41" fillId="0" borderId="4" xfId="8" applyFont="1" applyBorder="1" applyAlignment="1">
      <alignment horizontal="left" vertical="center"/>
    </xf>
    <xf numFmtId="0" fontId="40" fillId="0" borderId="4" xfId="8" applyFont="1" applyBorder="1" applyAlignment="1">
      <alignment horizontal="left" vertical="center"/>
    </xf>
    <xf numFmtId="0" fontId="40" fillId="0" borderId="19" xfId="8" applyFont="1" applyBorder="1" applyAlignment="1">
      <alignment horizontal="left" vertical="center" indent="1"/>
    </xf>
    <xf numFmtId="0" fontId="40" fillId="0" borderId="20" xfId="8" applyFont="1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59" fillId="0" borderId="0" xfId="0" applyFont="1" applyAlignment="1">
      <alignment horizontal="center" vertical="center"/>
    </xf>
    <xf numFmtId="0" fontId="39" fillId="0" borderId="4" xfId="8" applyFont="1" applyBorder="1" applyAlignment="1">
      <alignment horizontal="left" vertical="center"/>
    </xf>
    <xf numFmtId="0" fontId="39" fillId="0" borderId="19" xfId="8" applyFont="1" applyBorder="1" applyAlignment="1">
      <alignment horizontal="left" vertical="center" indent="1"/>
    </xf>
    <xf numFmtId="0" fontId="39" fillId="0" borderId="20" xfId="8" applyFont="1" applyBorder="1" applyAlignment="1">
      <alignment horizontal="left" vertical="center" indent="1"/>
    </xf>
    <xf numFmtId="0" fontId="38" fillId="0" borderId="4" xfId="8" applyFont="1" applyBorder="1" applyAlignment="1">
      <alignment horizontal="left" vertical="center"/>
    </xf>
    <xf numFmtId="0" fontId="37" fillId="0" borderId="19" xfId="8" applyFont="1" applyBorder="1" applyAlignment="1">
      <alignment horizontal="left" vertical="center" indent="1"/>
    </xf>
    <xf numFmtId="0" fontId="37" fillId="0" borderId="4" xfId="8" applyFont="1" applyBorder="1" applyAlignment="1">
      <alignment horizontal="left" vertical="center"/>
    </xf>
    <xf numFmtId="0" fontId="36" fillId="0" borderId="4" xfId="8" applyFont="1" applyBorder="1" applyAlignment="1">
      <alignment horizontal="left" vertical="center"/>
    </xf>
    <xf numFmtId="0" fontId="36" fillId="0" borderId="4" xfId="8" applyFont="1" applyBorder="1" applyAlignment="1">
      <alignment horizontal="left" vertical="center" indent="1"/>
    </xf>
    <xf numFmtId="0" fontId="35" fillId="0" borderId="4" xfId="8" applyFont="1" applyBorder="1" applyAlignment="1">
      <alignment horizontal="left" vertical="center"/>
    </xf>
    <xf numFmtId="0" fontId="35" fillId="0" borderId="19" xfId="8" applyFont="1" applyBorder="1" applyAlignment="1">
      <alignment horizontal="left" vertical="center" indent="1"/>
    </xf>
    <xf numFmtId="0" fontId="34" fillId="0" borderId="4" xfId="8" applyFont="1" applyBorder="1" applyAlignment="1">
      <alignment horizontal="left" vertical="center" indent="1"/>
    </xf>
    <xf numFmtId="0" fontId="34" fillId="0" borderId="19" xfId="8" applyFont="1" applyBorder="1" applyAlignment="1">
      <alignment horizontal="left" vertical="center" indent="1"/>
    </xf>
    <xf numFmtId="0" fontId="33" fillId="0" borderId="4" xfId="8" applyFont="1" applyBorder="1" applyAlignment="1">
      <alignment horizontal="left" vertical="center" indent="1"/>
    </xf>
    <xf numFmtId="0" fontId="33" fillId="0" borderId="19" xfId="8" applyFont="1" applyBorder="1" applyAlignment="1">
      <alignment horizontal="left" vertical="center" indent="1"/>
    </xf>
    <xf numFmtId="0" fontId="32" fillId="0" borderId="4" xfId="8" applyFont="1" applyBorder="1" applyAlignment="1">
      <alignment horizontal="left" vertical="center"/>
    </xf>
    <xf numFmtId="0" fontId="32" fillId="0" borderId="4" xfId="8" applyFont="1" applyBorder="1" applyAlignment="1">
      <alignment horizontal="left" vertical="center" indent="1"/>
    </xf>
    <xf numFmtId="0" fontId="32" fillId="0" borderId="20" xfId="8" applyFont="1" applyBorder="1" applyAlignment="1">
      <alignment horizontal="left" vertical="center" indent="1"/>
    </xf>
    <xf numFmtId="0" fontId="32" fillId="0" borderId="19" xfId="8" applyFont="1" applyBorder="1" applyAlignment="1">
      <alignment horizontal="left" vertical="center" indent="1"/>
    </xf>
    <xf numFmtId="0" fontId="31" fillId="0" borderId="4" xfId="8" applyFont="1" applyBorder="1" applyAlignment="1">
      <alignment horizontal="left" vertical="center"/>
    </xf>
    <xf numFmtId="0" fontId="31" fillId="0" borderId="4" xfId="8" applyFont="1" applyBorder="1" applyAlignment="1">
      <alignment horizontal="left" vertical="center" indent="1"/>
    </xf>
    <xf numFmtId="0" fontId="31" fillId="0" borderId="19" xfId="8" applyFont="1" applyBorder="1" applyAlignment="1">
      <alignment horizontal="left" vertical="center" indent="1"/>
    </xf>
    <xf numFmtId="0" fontId="30" fillId="0" borderId="19" xfId="8" applyFont="1" applyBorder="1" applyAlignment="1">
      <alignment horizontal="left" vertical="center" indent="1"/>
    </xf>
    <xf numFmtId="0" fontId="30" fillId="0" borderId="4" xfId="8" applyFont="1" applyBorder="1" applyAlignment="1">
      <alignment horizontal="left" vertical="center"/>
    </xf>
    <xf numFmtId="0" fontId="30" fillId="0" borderId="4" xfId="8" applyFont="1" applyBorder="1" applyAlignment="1">
      <alignment horizontal="left" vertical="center" indent="1"/>
    </xf>
    <xf numFmtId="0" fontId="52" fillId="0" borderId="20" xfId="8" applyFont="1" applyBorder="1" applyAlignment="1">
      <alignment horizontal="left" vertical="center" indent="1"/>
    </xf>
    <xf numFmtId="0" fontId="29" fillId="0" borderId="19" xfId="8" applyFont="1" applyBorder="1" applyAlignment="1">
      <alignment horizontal="left" vertical="center" indent="1"/>
    </xf>
    <xf numFmtId="0" fontId="28" fillId="0" borderId="19" xfId="8" applyFont="1" applyBorder="1" applyAlignment="1">
      <alignment horizontal="left" vertical="center" indent="1"/>
    </xf>
    <xf numFmtId="0" fontId="27" fillId="0" borderId="4" xfId="8" applyFont="1" applyBorder="1" applyAlignment="1">
      <alignment horizontal="left" vertical="center"/>
    </xf>
    <xf numFmtId="0" fontId="27" fillId="0" borderId="4" xfId="8" applyFont="1" applyBorder="1" applyAlignment="1">
      <alignment horizontal="left" vertical="center" indent="1"/>
    </xf>
    <xf numFmtId="0" fontId="27" fillId="0" borderId="19" xfId="8" applyFont="1" applyBorder="1" applyAlignment="1">
      <alignment horizontal="left" vertical="center" indent="1"/>
    </xf>
    <xf numFmtId="0" fontId="26" fillId="0" borderId="4" xfId="8" applyFont="1" applyBorder="1" applyAlignment="1">
      <alignment horizontal="left" vertical="center"/>
    </xf>
    <xf numFmtId="0" fontId="25" fillId="0" borderId="4" xfId="8" applyFont="1" applyBorder="1" applyAlignment="1">
      <alignment horizontal="left" vertical="center"/>
    </xf>
    <xf numFmtId="0" fontId="25" fillId="0" borderId="4" xfId="8" applyFont="1" applyBorder="1" applyAlignment="1">
      <alignment horizontal="left" vertical="center" indent="1"/>
    </xf>
    <xf numFmtId="0" fontId="24" fillId="0" borderId="4" xfId="8" applyFont="1" applyBorder="1" applyAlignment="1">
      <alignment horizontal="left" vertical="center"/>
    </xf>
    <xf numFmtId="0" fontId="24" fillId="0" borderId="19" xfId="8" applyFont="1" applyBorder="1" applyAlignment="1">
      <alignment horizontal="left" vertical="center" indent="1"/>
    </xf>
    <xf numFmtId="0" fontId="23" fillId="0" borderId="19" xfId="8" applyFont="1" applyBorder="1" applyAlignment="1">
      <alignment horizontal="left" vertical="center" indent="1"/>
    </xf>
    <xf numFmtId="0" fontId="22" fillId="0" borderId="4" xfId="8" applyFont="1" applyBorder="1" applyAlignment="1">
      <alignment horizontal="left" vertical="center" indent="1"/>
    </xf>
    <xf numFmtId="0" fontId="22" fillId="0" borderId="4" xfId="8" applyFont="1" applyBorder="1" applyAlignment="1">
      <alignment horizontal="left" vertical="center"/>
    </xf>
    <xf numFmtId="0" fontId="68" fillId="0" borderId="4" xfId="0" applyFont="1" applyBorder="1"/>
    <xf numFmtId="0" fontId="21" fillId="0" borderId="4" xfId="8" applyFont="1" applyBorder="1" applyAlignment="1">
      <alignment horizontal="left" vertical="center"/>
    </xf>
    <xf numFmtId="0" fontId="21" fillId="0" borderId="19" xfId="8" applyFont="1" applyBorder="1" applyAlignment="1">
      <alignment horizontal="left" vertical="center" indent="1"/>
    </xf>
    <xf numFmtId="0" fontId="59" fillId="3" borderId="7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9" xfId="0" applyFill="1" applyBorder="1" applyAlignment="1">
      <alignment horizontal="left" vertical="center" indent="1"/>
    </xf>
    <xf numFmtId="0" fontId="0" fillId="3" borderId="8" xfId="0" applyFill="1" applyBorder="1" applyAlignment="1">
      <alignment horizontal="left" vertical="center" indent="1"/>
    </xf>
    <xf numFmtId="0" fontId="59" fillId="4" borderId="23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9" xfId="0" applyFill="1" applyBorder="1" applyAlignment="1">
      <alignment horizontal="left" vertical="center" indent="1"/>
    </xf>
    <xf numFmtId="0" fontId="0" fillId="0" borderId="21" xfId="0" applyBorder="1" applyAlignment="1">
      <alignment wrapText="1"/>
    </xf>
    <xf numFmtId="0" fontId="59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left" vertical="center" indent="1"/>
    </xf>
    <xf numFmtId="0" fontId="59" fillId="3" borderId="16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left" vertical="center" indent="1"/>
    </xf>
    <xf numFmtId="0" fontId="59" fillId="0" borderId="2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0" fillId="0" borderId="4" xfId="8" applyFont="1" applyBorder="1" applyAlignment="1">
      <alignment horizontal="left" vertical="center"/>
    </xf>
    <xf numFmtId="0" fontId="20" fillId="0" borderId="19" xfId="8" applyFont="1" applyBorder="1" applyAlignment="1">
      <alignment horizontal="left" vertical="center" indent="1"/>
    </xf>
    <xf numFmtId="0" fontId="20" fillId="0" borderId="20" xfId="8" applyFont="1" applyBorder="1" applyAlignment="1">
      <alignment horizontal="left" vertical="center" indent="1"/>
    </xf>
    <xf numFmtId="0" fontId="19" fillId="0" borderId="4" xfId="8" applyFont="1" applyBorder="1" applyAlignment="1">
      <alignment horizontal="left" vertical="center"/>
    </xf>
    <xf numFmtId="0" fontId="19" fillId="0" borderId="4" xfId="8" applyFont="1" applyBorder="1" applyAlignment="1">
      <alignment horizontal="left" vertical="center" indent="1"/>
    </xf>
    <xf numFmtId="0" fontId="18" fillId="0" borderId="4" xfId="8" applyFont="1" applyBorder="1" applyAlignment="1">
      <alignment horizontal="left" vertical="center"/>
    </xf>
    <xf numFmtId="0" fontId="18" fillId="0" borderId="4" xfId="8" applyFont="1" applyBorder="1" applyAlignment="1">
      <alignment horizontal="left" vertical="center" indent="1"/>
    </xf>
    <xf numFmtId="0" fontId="17" fillId="0" borderId="4" xfId="8" applyFont="1" applyBorder="1" applyAlignment="1">
      <alignment horizontal="left" vertical="center"/>
    </xf>
    <xf numFmtId="0" fontId="16" fillId="0" borderId="4" xfId="8" applyFont="1" applyBorder="1" applyAlignment="1">
      <alignment horizontal="left" vertical="center"/>
    </xf>
    <xf numFmtId="0" fontId="15" fillId="0" borderId="4" xfId="8" applyFont="1" applyBorder="1" applyAlignment="1">
      <alignment horizontal="left" vertical="center" indent="1"/>
    </xf>
    <xf numFmtId="0" fontId="15" fillId="0" borderId="19" xfId="8" applyFont="1" applyBorder="1" applyAlignment="1">
      <alignment horizontal="left" vertical="center" indent="1"/>
    </xf>
    <xf numFmtId="0" fontId="14" fillId="0" borderId="4" xfId="8" applyFont="1" applyBorder="1" applyAlignment="1">
      <alignment horizontal="left" vertical="center" indent="1"/>
    </xf>
    <xf numFmtId="0" fontId="14" fillId="0" borderId="19" xfId="8" applyFont="1" applyBorder="1" applyAlignment="1">
      <alignment horizontal="left" vertical="center" indent="1"/>
    </xf>
    <xf numFmtId="0" fontId="14" fillId="0" borderId="4" xfId="8" applyFont="1" applyBorder="1" applyAlignment="1">
      <alignment horizontal="left" vertical="center"/>
    </xf>
    <xf numFmtId="0" fontId="13" fillId="0" borderId="4" xfId="8" applyFont="1" applyBorder="1" applyAlignment="1">
      <alignment horizontal="left" vertical="center"/>
    </xf>
    <xf numFmtId="0" fontId="13" fillId="0" borderId="4" xfId="8" applyFont="1" applyBorder="1" applyAlignment="1">
      <alignment horizontal="left" vertical="center" indent="1"/>
    </xf>
    <xf numFmtId="0" fontId="13" fillId="0" borderId="19" xfId="8" applyFont="1" applyBorder="1" applyAlignment="1">
      <alignment horizontal="left" vertical="center" indent="1"/>
    </xf>
    <xf numFmtId="0" fontId="13" fillId="0" borderId="20" xfId="8" applyFont="1" applyBorder="1" applyAlignment="1">
      <alignment horizontal="left" vertical="center" indent="1"/>
    </xf>
    <xf numFmtId="0" fontId="12" fillId="0" borderId="19" xfId="8" applyFont="1" applyBorder="1" applyAlignment="1">
      <alignment horizontal="left" vertical="center" indent="1"/>
    </xf>
    <xf numFmtId="0" fontId="12" fillId="0" borderId="4" xfId="8" applyFont="1" applyBorder="1" applyAlignment="1">
      <alignment horizontal="left" vertical="center"/>
    </xf>
    <xf numFmtId="0" fontId="12" fillId="0" borderId="4" xfId="8" applyFont="1" applyBorder="1" applyAlignment="1">
      <alignment horizontal="left" vertical="center" indent="1"/>
    </xf>
    <xf numFmtId="0" fontId="43" fillId="5" borderId="4" xfId="8" applyFont="1" applyFill="1" applyBorder="1" applyAlignment="1">
      <alignment horizontal="left" vertical="center"/>
    </xf>
    <xf numFmtId="0" fontId="36" fillId="5" borderId="4" xfId="8" applyFont="1" applyFill="1" applyBorder="1" applyAlignment="1">
      <alignment horizontal="left" vertical="center"/>
    </xf>
    <xf numFmtId="0" fontId="14" fillId="5" borderId="4" xfId="8" applyFont="1" applyFill="1" applyBorder="1" applyAlignment="1">
      <alignment horizontal="left" vertical="center"/>
    </xf>
    <xf numFmtId="0" fontId="15" fillId="5" borderId="4" xfId="8" applyFont="1" applyFill="1" applyBorder="1" applyAlignment="1">
      <alignment horizontal="left" vertical="center"/>
    </xf>
    <xf numFmtId="0" fontId="13" fillId="5" borderId="4" xfId="8" applyFont="1" applyFill="1" applyBorder="1" applyAlignment="1">
      <alignment horizontal="left" vertical="center"/>
    </xf>
    <xf numFmtId="0" fontId="11" fillId="0" borderId="4" xfId="8" applyFont="1" applyBorder="1" applyAlignment="1">
      <alignment horizontal="left" vertical="center"/>
    </xf>
    <xf numFmtId="0" fontId="11" fillId="0" borderId="4" xfId="8" applyFont="1" applyBorder="1" applyAlignment="1">
      <alignment horizontal="left" vertical="center" indent="1"/>
    </xf>
    <xf numFmtId="0" fontId="11" fillId="5" borderId="4" xfId="8" applyFont="1" applyFill="1" applyBorder="1" applyAlignment="1">
      <alignment horizontal="left" vertical="center"/>
    </xf>
    <xf numFmtId="0" fontId="46" fillId="5" borderId="4" xfId="8" applyFont="1" applyFill="1" applyBorder="1" applyAlignment="1">
      <alignment horizontal="left" vertical="center"/>
    </xf>
    <xf numFmtId="0" fontId="30" fillId="5" borderId="4" xfId="8" applyFont="1" applyFill="1" applyBorder="1" applyAlignment="1">
      <alignment horizontal="left" vertical="center"/>
    </xf>
    <xf numFmtId="0" fontId="21" fillId="5" borderId="4" xfId="8" applyFont="1" applyFill="1" applyBorder="1" applyAlignment="1">
      <alignment horizontal="left" vertical="center"/>
    </xf>
    <xf numFmtId="0" fontId="32" fillId="5" borderId="4" xfId="8" applyFont="1" applyFill="1" applyBorder="1" applyAlignment="1">
      <alignment horizontal="left" vertical="center"/>
    </xf>
    <xf numFmtId="0" fontId="12" fillId="5" borderId="4" xfId="8" applyFont="1" applyFill="1" applyBorder="1" applyAlignment="1">
      <alignment horizontal="left" vertical="center"/>
    </xf>
    <xf numFmtId="0" fontId="10" fillId="0" borderId="4" xfId="8" applyFont="1" applyBorder="1" applyAlignment="1">
      <alignment horizontal="left" vertical="center"/>
    </xf>
    <xf numFmtId="0" fontId="10" fillId="5" borderId="4" xfId="8" applyFont="1" applyFill="1" applyBorder="1" applyAlignment="1">
      <alignment horizontal="left" vertical="center"/>
    </xf>
    <xf numFmtId="0" fontId="10" fillId="0" borderId="4" xfId="8" applyFont="1" applyBorder="1" applyAlignment="1">
      <alignment horizontal="left" vertical="center" indent="1"/>
    </xf>
    <xf numFmtId="0" fontId="9" fillId="0" borderId="4" xfId="8" applyFont="1" applyBorder="1" applyAlignment="1">
      <alignment horizontal="left" vertical="center"/>
    </xf>
    <xf numFmtId="0" fontId="8" fillId="0" borderId="4" xfId="8" applyFont="1" applyBorder="1" applyAlignment="1">
      <alignment horizontal="left" vertical="center"/>
    </xf>
    <xf numFmtId="0" fontId="7" fillId="5" borderId="4" xfId="8" applyFont="1" applyFill="1" applyBorder="1" applyAlignment="1">
      <alignment horizontal="left" vertical="center"/>
    </xf>
    <xf numFmtId="0" fontId="7" fillId="0" borderId="4" xfId="8" applyFont="1" applyBorder="1" applyAlignment="1">
      <alignment horizontal="left" vertical="center" indent="1"/>
    </xf>
    <xf numFmtId="0" fontId="6" fillId="0" borderId="4" xfId="8" applyFont="1" applyBorder="1" applyAlignment="1">
      <alignment horizontal="left" vertical="center" indent="1"/>
    </xf>
    <xf numFmtId="0" fontId="5" fillId="0" borderId="4" xfId="8" applyFont="1" applyBorder="1" applyAlignment="1">
      <alignment horizontal="left" vertical="center"/>
    </xf>
    <xf numFmtId="0" fontId="5" fillId="0" borderId="4" xfId="8" applyFont="1" applyBorder="1" applyAlignment="1">
      <alignment horizontal="left" vertical="center" indent="1"/>
    </xf>
    <xf numFmtId="0" fontId="4" fillId="0" borderId="4" xfId="8" applyFont="1" applyBorder="1" applyAlignment="1">
      <alignment horizontal="left" vertical="center" indent="1"/>
    </xf>
    <xf numFmtId="0" fontId="4" fillId="0" borderId="19" xfId="8" applyFont="1" applyBorder="1" applyAlignment="1">
      <alignment horizontal="left" vertical="center" indent="1"/>
    </xf>
    <xf numFmtId="0" fontId="3" fillId="0" borderId="19" xfId="8" applyFont="1" applyBorder="1" applyAlignment="1">
      <alignment horizontal="left" vertical="center" indent="1"/>
    </xf>
    <xf numFmtId="0" fontId="2" fillId="0" borderId="19" xfId="8" applyFont="1" applyBorder="1" applyAlignment="1">
      <alignment horizontal="left" vertical="center" indent="1"/>
    </xf>
    <xf numFmtId="0" fontId="1" fillId="0" borderId="4" xfId="8" applyFont="1" applyBorder="1" applyAlignment="1">
      <alignment horizontal="left" vertical="center" indent="1"/>
    </xf>
    <xf numFmtId="0" fontId="1" fillId="0" borderId="19" xfId="8" applyFont="1" applyBorder="1" applyAlignment="1">
      <alignment horizontal="left" vertical="center" indent="1"/>
    </xf>
    <xf numFmtId="0" fontId="61" fillId="0" borderId="5" xfId="0" applyFont="1" applyBorder="1" applyAlignment="1">
      <alignment horizontal="center"/>
    </xf>
    <xf numFmtId="0" fontId="61" fillId="0" borderId="6" xfId="0" applyFont="1" applyBorder="1" applyAlignment="1">
      <alignment horizontal="center"/>
    </xf>
    <xf numFmtId="0" fontId="61" fillId="0" borderId="11" xfId="0" applyFont="1" applyBorder="1" applyAlignment="1">
      <alignment horizontal="center"/>
    </xf>
  </cellXfs>
  <cellStyles count="13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2" xfId="8" xr:uid="{00000000-0005-0000-0000-000007000000}"/>
    <cellStyle name="Normal 2 2" xfId="9" xr:uid="{00000000-0005-0000-0000-000007000000}"/>
    <cellStyle name="Normal 2 2 2" xfId="11" xr:uid="{00000000-0005-0000-0000-000007000000}"/>
    <cellStyle name="Normal 2 3" xfId="10" xr:uid="{00000000-0005-0000-0000-000007000000}"/>
    <cellStyle name="Normal 3" xfId="12" xr:uid="{886AAD70-12D7-41A5-85E0-6EC5007C80C0}"/>
    <cellStyle name="Total" xfId="7" builtinId="25" customBuiltin="1"/>
  </cellStyles>
  <dxfs count="7">
    <dxf>
      <fill>
        <patternFill patternType="solid">
          <bgColor indexed="3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34"/>
        </patternFill>
      </fill>
    </dxf>
    <dxf>
      <fill>
        <patternFill patternType="solid"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667"/>
  <sheetViews>
    <sheetView showGridLines="0" tabSelected="1" zoomScale="80" zoomScaleNormal="80" zoomScaleSheetLayoutView="84" workbookViewId="0">
      <pane xSplit="2" ySplit="11" topLeftCell="C623" activePane="bottomRight" state="frozen"/>
      <selection pane="topRight" activeCell="C1" sqref="C1"/>
      <selection pane="bottomLeft" activeCell="A12" sqref="A12"/>
      <selection pane="bottomRight" activeCell="H14" sqref="H14:H628"/>
    </sheetView>
  </sheetViews>
  <sheetFormatPr defaultRowHeight="13.2" x14ac:dyDescent="0.25"/>
  <cols>
    <col min="1" max="1" width="22.88671875" customWidth="1"/>
    <col min="2" max="2" width="31.44140625" bestFit="1" customWidth="1"/>
    <col min="3" max="3" width="75.6640625" style="17" customWidth="1"/>
    <col min="4" max="4" width="13.109375" style="17" bestFit="1" customWidth="1"/>
    <col min="5" max="5" width="33.33203125" style="1" customWidth="1"/>
    <col min="6" max="6" width="15.6640625" style="46" customWidth="1"/>
    <col min="7" max="7" width="10.44140625" style="46" bestFit="1" customWidth="1"/>
    <col min="8" max="8" width="20.44140625" style="57" bestFit="1" customWidth="1"/>
    <col min="9" max="9" width="10.88671875" bestFit="1" customWidth="1"/>
    <col min="10" max="10" width="10.44140625" style="22" bestFit="1" customWidth="1"/>
    <col min="11" max="11" width="24" customWidth="1"/>
    <col min="12" max="12" width="17.88671875" style="36" customWidth="1"/>
  </cols>
  <sheetData>
    <row r="1" spans="1:12" s="1" customFormat="1" x14ac:dyDescent="0.25">
      <c r="A1" s="2" t="s">
        <v>7</v>
      </c>
      <c r="B1" s="4">
        <f ca="1">NOW()</f>
        <v>45544.573844212966</v>
      </c>
      <c r="C1" s="18"/>
      <c r="D1" s="18"/>
      <c r="F1" s="39"/>
      <c r="G1" s="39"/>
      <c r="H1" s="52"/>
      <c r="J1" s="21"/>
      <c r="L1" s="35"/>
    </row>
    <row r="2" spans="1:12" s="1" customFormat="1" x14ac:dyDescent="0.25">
      <c r="C2" s="18"/>
      <c r="D2" s="18"/>
      <c r="F2" s="39"/>
      <c r="G2" s="39"/>
      <c r="H2" s="52"/>
      <c r="J2" s="21"/>
      <c r="L2" s="35"/>
    </row>
    <row r="3" spans="1:12" s="1" customFormat="1" x14ac:dyDescent="0.25">
      <c r="A3" s="2" t="s">
        <v>9</v>
      </c>
      <c r="B3" s="18" t="s">
        <v>21</v>
      </c>
      <c r="C3" s="18"/>
      <c r="D3" s="18"/>
      <c r="F3" s="39"/>
      <c r="G3" s="39"/>
      <c r="H3" s="52"/>
      <c r="J3" s="21"/>
      <c r="L3" s="35"/>
    </row>
    <row r="4" spans="1:12" s="1" customFormat="1" x14ac:dyDescent="0.25">
      <c r="A4" s="2"/>
      <c r="C4" s="18"/>
      <c r="D4" s="18"/>
      <c r="F4" s="39"/>
      <c r="G4" s="39"/>
      <c r="H4" s="52"/>
      <c r="J4" s="21"/>
      <c r="L4" s="35"/>
    </row>
    <row r="5" spans="1:12" s="1" customFormat="1" x14ac:dyDescent="0.25">
      <c r="A5" s="2" t="s">
        <v>12</v>
      </c>
      <c r="B5" s="28">
        <v>105889</v>
      </c>
      <c r="C5" s="25"/>
      <c r="D5" s="25"/>
      <c r="F5" s="39"/>
      <c r="G5" s="39"/>
      <c r="H5" s="52"/>
      <c r="J5" s="21"/>
      <c r="L5" s="35"/>
    </row>
    <row r="6" spans="1:12" s="1" customFormat="1" x14ac:dyDescent="0.25">
      <c r="C6" s="18"/>
      <c r="D6" s="18"/>
      <c r="F6" s="39"/>
      <c r="G6" s="39"/>
      <c r="H6" s="52"/>
      <c r="J6" s="21"/>
      <c r="L6" s="35"/>
    </row>
    <row r="7" spans="1:12" s="1" customFormat="1" x14ac:dyDescent="0.25">
      <c r="A7" s="2" t="s">
        <v>13</v>
      </c>
      <c r="C7" s="18"/>
      <c r="D7" s="18"/>
      <c r="F7" s="39"/>
      <c r="G7" s="39"/>
      <c r="H7" s="52"/>
      <c r="J7" s="21"/>
      <c r="L7" s="35"/>
    </row>
    <row r="8" spans="1:12" s="1" customFormat="1" x14ac:dyDescent="0.25">
      <c r="C8" s="18"/>
      <c r="D8" s="18"/>
      <c r="F8" s="39"/>
      <c r="G8" s="39"/>
      <c r="H8" s="52"/>
      <c r="J8" s="21"/>
      <c r="L8" s="35"/>
    </row>
    <row r="9" spans="1:12" s="1" customFormat="1" ht="13.8" thickBot="1" x14ac:dyDescent="0.3">
      <c r="A9" s="2" t="s">
        <v>8</v>
      </c>
      <c r="C9" s="18"/>
      <c r="D9" s="18"/>
      <c r="F9" s="39"/>
      <c r="G9" s="39"/>
      <c r="H9" s="52"/>
      <c r="J9" s="21"/>
      <c r="L9" s="35"/>
    </row>
    <row r="10" spans="1:12" ht="13.8" thickBot="1" x14ac:dyDescent="0.3">
      <c r="C10" s="3"/>
      <c r="D10" s="3"/>
      <c r="F10" s="207" t="s">
        <v>1</v>
      </c>
      <c r="G10" s="208"/>
      <c r="H10" s="209"/>
      <c r="I10" s="207" t="s">
        <v>15</v>
      </c>
      <c r="J10" s="208"/>
      <c r="K10" s="209"/>
    </row>
    <row r="11" spans="1:12" ht="13.8" thickBot="1" x14ac:dyDescent="0.3">
      <c r="A11" s="5"/>
      <c r="B11" s="6" t="s">
        <v>10</v>
      </c>
      <c r="C11" s="19" t="s">
        <v>11</v>
      </c>
      <c r="D11" s="6" t="s">
        <v>18</v>
      </c>
      <c r="E11" s="29" t="s">
        <v>6</v>
      </c>
      <c r="F11" s="40" t="s">
        <v>2</v>
      </c>
      <c r="G11" s="47" t="s">
        <v>3</v>
      </c>
      <c r="H11" s="53" t="s">
        <v>4</v>
      </c>
      <c r="I11" s="13" t="s">
        <v>2</v>
      </c>
      <c r="J11" s="14" t="s">
        <v>3</v>
      </c>
      <c r="K11" s="15" t="s">
        <v>4</v>
      </c>
    </row>
    <row r="12" spans="1:12" x14ac:dyDescent="0.25">
      <c r="A12" s="10"/>
      <c r="B12" s="11"/>
      <c r="C12" s="20"/>
      <c r="D12" s="67"/>
      <c r="E12" s="32"/>
      <c r="F12" s="41"/>
      <c r="G12" s="48"/>
      <c r="H12" s="54"/>
      <c r="L12" s="38"/>
    </row>
    <row r="13" spans="1:12" x14ac:dyDescent="0.25">
      <c r="A13" s="24" t="s">
        <v>5</v>
      </c>
      <c r="B13" s="7"/>
      <c r="C13" s="8"/>
      <c r="D13" s="65"/>
      <c r="E13" s="33"/>
      <c r="F13" s="42"/>
      <c r="G13" s="49"/>
      <c r="H13" s="54"/>
      <c r="L13" s="38"/>
    </row>
    <row r="14" spans="1:12" ht="18" customHeight="1" x14ac:dyDescent="0.25">
      <c r="B14" s="64" t="s">
        <v>17</v>
      </c>
      <c r="C14" s="34" t="s">
        <v>16</v>
      </c>
      <c r="D14" s="68" t="s">
        <v>19</v>
      </c>
      <c r="E14" s="68" t="s">
        <v>20</v>
      </c>
      <c r="F14" s="42" t="str">
        <f>"$"&amp;MID(B14,FIND("_",B14)+1,5)</f>
        <v>$GT101</v>
      </c>
      <c r="G14" s="49">
        <v>1</v>
      </c>
      <c r="H14" s="54" t="str">
        <f>IF(AND($G14&lt;&gt;"",$F14&lt;&gt;""),""""&amp;$F14&amp;""""&amp;" = "&amp;""""&amp;$G14&amp;"""","")</f>
        <v>"$GT101" = "1"</v>
      </c>
      <c r="L14" s="38"/>
    </row>
    <row r="15" spans="1:12" ht="18" customHeight="1" x14ac:dyDescent="0.25">
      <c r="B15" s="90" t="s">
        <v>179</v>
      </c>
      <c r="C15" s="88" t="s">
        <v>162</v>
      </c>
      <c r="D15" s="68" t="s">
        <v>19</v>
      </c>
      <c r="E15" s="68"/>
      <c r="F15" s="42" t="str">
        <f t="shared" ref="F15" si="0">"$"&amp;MID(B15,FIND("_",B15)+1,5)</f>
        <v>$GB101</v>
      </c>
      <c r="G15" s="49">
        <f>G14+1</f>
        <v>2</v>
      </c>
      <c r="H15" s="54" t="str">
        <f>IF(AND($G15&lt;&gt;"",$F15&lt;&gt;""),""""&amp;$F15&amp;""""&amp;" = "&amp;""""&amp;$G15&amp;"""","")</f>
        <v>"$GB101" = "2"</v>
      </c>
      <c r="L15" s="38"/>
    </row>
    <row r="16" spans="1:12" ht="18" customHeight="1" x14ac:dyDescent="0.25">
      <c r="B16" s="90" t="s">
        <v>37</v>
      </c>
      <c r="C16" s="89" t="s">
        <v>176</v>
      </c>
      <c r="D16" s="68" t="s">
        <v>19</v>
      </c>
      <c r="E16" s="94" t="s">
        <v>328</v>
      </c>
      <c r="F16" s="42" t="str">
        <f t="shared" ref="F16" si="1">"$"&amp;MID(B16,FIND("_",B16)+1,5)</f>
        <v>$GY101</v>
      </c>
      <c r="G16" s="49">
        <f t="shared" ref="G16:G79" si="2">G15+1</f>
        <v>3</v>
      </c>
      <c r="H16" s="54" t="str">
        <f>IF(AND($G16&lt;&gt;"",$F16&lt;&gt;""),""""&amp;$F16&amp;""""&amp;" = "&amp;""""&amp;$G16&amp;"""","")</f>
        <v>"$GY101" = "3"</v>
      </c>
      <c r="L16" s="38"/>
    </row>
    <row r="17" spans="2:12" ht="18" customHeight="1" x14ac:dyDescent="0.25">
      <c r="B17" s="77" t="s">
        <v>57</v>
      </c>
      <c r="C17" s="78" t="s">
        <v>58</v>
      </c>
      <c r="D17" s="79" t="s">
        <v>59</v>
      </c>
      <c r="E17" s="68"/>
      <c r="F17" s="42" t="str">
        <f>"$"&amp;MID(B17,FIND("_",B17)+1,5)</f>
        <v>$GY601</v>
      </c>
      <c r="G17" s="49">
        <f t="shared" si="2"/>
        <v>4</v>
      </c>
      <c r="H17" s="54" t="str">
        <f t="shared" ref="H17:H357" si="3">IF(AND($G17&lt;&gt;"",$F17&lt;&gt;""),""""&amp;$F17&amp;""""&amp;" = "&amp;""""&amp;$G17&amp;"""","")</f>
        <v>"$GY601" = "4"</v>
      </c>
      <c r="L17" s="38"/>
    </row>
    <row r="18" spans="2:12" ht="18" customHeight="1" x14ac:dyDescent="0.25">
      <c r="B18" s="77" t="s">
        <v>61</v>
      </c>
      <c r="C18" s="78" t="s">
        <v>60</v>
      </c>
      <c r="D18" s="79" t="s">
        <v>59</v>
      </c>
      <c r="E18" s="68"/>
      <c r="F18" s="42" t="str">
        <f t="shared" ref="F18:F29" si="4">"$"&amp;MID(B18,FIND("_",B18)+1,5)</f>
        <v>$GY602</v>
      </c>
      <c r="G18" s="49">
        <f t="shared" si="2"/>
        <v>5</v>
      </c>
      <c r="H18" s="54" t="str">
        <f t="shared" si="3"/>
        <v>"$GY602" = "5"</v>
      </c>
      <c r="L18" s="38"/>
    </row>
    <row r="19" spans="2:12" ht="18" customHeight="1" x14ac:dyDescent="0.25">
      <c r="B19" s="77" t="s">
        <v>62</v>
      </c>
      <c r="C19" s="78" t="s">
        <v>60</v>
      </c>
      <c r="D19" s="79" t="s">
        <v>59</v>
      </c>
      <c r="E19" s="68"/>
      <c r="F19" s="42" t="str">
        <f t="shared" si="4"/>
        <v>$GY603</v>
      </c>
      <c r="G19" s="49">
        <f t="shared" si="2"/>
        <v>6</v>
      </c>
      <c r="H19" s="54" t="str">
        <f t="shared" si="3"/>
        <v>"$GY603" = "6"</v>
      </c>
      <c r="L19" s="38"/>
    </row>
    <row r="20" spans="2:12" ht="18" customHeight="1" x14ac:dyDescent="0.25">
      <c r="B20" s="115" t="s">
        <v>532</v>
      </c>
      <c r="C20" s="78" t="s">
        <v>60</v>
      </c>
      <c r="D20" s="79" t="s">
        <v>59</v>
      </c>
      <c r="E20" s="68"/>
      <c r="F20" s="42" t="str">
        <f t="shared" ref="F20" si="5">"$"&amp;MID(B20,FIND("_",B20)+1,5)</f>
        <v>$GY604</v>
      </c>
      <c r="G20" s="49">
        <f t="shared" si="2"/>
        <v>7</v>
      </c>
      <c r="H20" s="54" t="str">
        <f t="shared" si="3"/>
        <v>"$GY604" = "7"</v>
      </c>
      <c r="L20" s="38"/>
    </row>
    <row r="21" spans="2:12" ht="18" customHeight="1" x14ac:dyDescent="0.25">
      <c r="B21" s="80" t="s">
        <v>88</v>
      </c>
      <c r="C21" s="81" t="s">
        <v>92</v>
      </c>
      <c r="D21" s="82" t="s">
        <v>95</v>
      </c>
      <c r="E21" s="68"/>
      <c r="F21" s="42" t="str">
        <f t="shared" si="4"/>
        <v>$GY401</v>
      </c>
      <c r="G21" s="49">
        <f t="shared" si="2"/>
        <v>8</v>
      </c>
      <c r="H21" s="54" t="str">
        <f t="shared" si="3"/>
        <v>"$GY401" = "8"</v>
      </c>
      <c r="L21" s="38"/>
    </row>
    <row r="22" spans="2:12" ht="18" customHeight="1" x14ac:dyDescent="0.25">
      <c r="B22" s="80" t="s">
        <v>89</v>
      </c>
      <c r="C22" s="81" t="s">
        <v>92</v>
      </c>
      <c r="D22" s="82" t="s">
        <v>95</v>
      </c>
      <c r="E22" s="68"/>
      <c r="F22" s="42" t="str">
        <f t="shared" si="4"/>
        <v>$GY402</v>
      </c>
      <c r="G22" s="49">
        <f t="shared" si="2"/>
        <v>9</v>
      </c>
      <c r="H22" s="54" t="str">
        <f t="shared" si="3"/>
        <v>"$GY402" = "9"</v>
      </c>
      <c r="L22" s="38"/>
    </row>
    <row r="23" spans="2:12" ht="18" customHeight="1" x14ac:dyDescent="0.25">
      <c r="B23" s="80" t="s">
        <v>90</v>
      </c>
      <c r="C23" s="81" t="s">
        <v>93</v>
      </c>
      <c r="D23" s="82" t="s">
        <v>95</v>
      </c>
      <c r="E23" s="68"/>
      <c r="F23" s="42" t="str">
        <f t="shared" si="4"/>
        <v>$GY403</v>
      </c>
      <c r="G23" s="49">
        <f t="shared" si="2"/>
        <v>10</v>
      </c>
      <c r="H23" s="54" t="str">
        <f t="shared" si="3"/>
        <v>"$GY403" = "10"</v>
      </c>
      <c r="L23" s="38"/>
    </row>
    <row r="24" spans="2:12" ht="18" customHeight="1" x14ac:dyDescent="0.25">
      <c r="B24" s="80" t="s">
        <v>91</v>
      </c>
      <c r="C24" s="81" t="s">
        <v>94</v>
      </c>
      <c r="D24" s="82" t="s">
        <v>95</v>
      </c>
      <c r="E24" s="68"/>
      <c r="F24" s="42" t="str">
        <f t="shared" si="4"/>
        <v>$GY404</v>
      </c>
      <c r="G24" s="49">
        <f t="shared" si="2"/>
        <v>11</v>
      </c>
      <c r="H24" s="54" t="str">
        <f t="shared" si="3"/>
        <v>"$GY404" = "11"</v>
      </c>
      <c r="L24" s="38"/>
    </row>
    <row r="25" spans="2:12" ht="18" customHeight="1" x14ac:dyDescent="0.25">
      <c r="B25" s="90" t="s">
        <v>38</v>
      </c>
      <c r="C25" s="70" t="s">
        <v>40</v>
      </c>
      <c r="D25" s="68" t="s">
        <v>19</v>
      </c>
      <c r="E25" s="68"/>
      <c r="F25" s="42" t="str">
        <f t="shared" si="4"/>
        <v>$GY102</v>
      </c>
      <c r="G25" s="49">
        <f t="shared" si="2"/>
        <v>12</v>
      </c>
      <c r="H25" s="54" t="str">
        <f t="shared" si="3"/>
        <v>"$GY102" = "12"</v>
      </c>
      <c r="L25" s="38"/>
    </row>
    <row r="26" spans="2:12" ht="18" customHeight="1" x14ac:dyDescent="0.25">
      <c r="B26" s="90" t="s">
        <v>39</v>
      </c>
      <c r="C26" s="70" t="s">
        <v>41</v>
      </c>
      <c r="D26" s="68" t="s">
        <v>19</v>
      </c>
      <c r="E26" s="94" t="s">
        <v>329</v>
      </c>
      <c r="F26" s="42" t="str">
        <f t="shared" si="4"/>
        <v>$GY103</v>
      </c>
      <c r="G26" s="49">
        <f t="shared" si="2"/>
        <v>13</v>
      </c>
      <c r="H26" s="54" t="str">
        <f t="shared" si="3"/>
        <v>"$GY103" = "13"</v>
      </c>
      <c r="L26" s="38"/>
    </row>
    <row r="27" spans="2:12" ht="18" customHeight="1" x14ac:dyDescent="0.25">
      <c r="B27" s="90" t="s">
        <v>177</v>
      </c>
      <c r="C27" s="200" t="s">
        <v>419</v>
      </c>
      <c r="D27" s="68" t="s">
        <v>19</v>
      </c>
      <c r="E27" s="94" t="s">
        <v>331</v>
      </c>
      <c r="F27" s="42" t="str">
        <f t="shared" si="4"/>
        <v>$GY104</v>
      </c>
      <c r="G27" s="49">
        <f t="shared" si="2"/>
        <v>14</v>
      </c>
      <c r="H27" s="54" t="str">
        <f t="shared" si="3"/>
        <v>"$GY104" = "14"</v>
      </c>
      <c r="L27" s="38"/>
    </row>
    <row r="28" spans="2:12" ht="18" customHeight="1" x14ac:dyDescent="0.25">
      <c r="B28" s="90" t="s">
        <v>178</v>
      </c>
      <c r="C28" s="70" t="s">
        <v>41</v>
      </c>
      <c r="D28" s="68" t="s">
        <v>19</v>
      </c>
      <c r="E28" s="94" t="s">
        <v>330</v>
      </c>
      <c r="F28" s="42" t="str">
        <f t="shared" si="4"/>
        <v>$GY105</v>
      </c>
      <c r="G28" s="49">
        <f t="shared" si="2"/>
        <v>15</v>
      </c>
      <c r="H28" s="54" t="str">
        <f t="shared" si="3"/>
        <v>"$GY105" = "15"</v>
      </c>
      <c r="L28" s="38"/>
    </row>
    <row r="29" spans="2:12" ht="18" customHeight="1" x14ac:dyDescent="0.25">
      <c r="B29" s="90" t="s">
        <v>948</v>
      </c>
      <c r="C29" s="70" t="s">
        <v>41</v>
      </c>
      <c r="D29" s="68" t="s">
        <v>19</v>
      </c>
      <c r="E29" s="94"/>
      <c r="F29" s="42" t="str">
        <f t="shared" si="4"/>
        <v>$GY106</v>
      </c>
      <c r="G29" s="49">
        <f t="shared" si="2"/>
        <v>16</v>
      </c>
      <c r="H29" s="54" t="str">
        <f t="shared" si="3"/>
        <v>"$GY106" = "16"</v>
      </c>
      <c r="L29" s="38"/>
    </row>
    <row r="30" spans="2:12" ht="18" customHeight="1" x14ac:dyDescent="0.25">
      <c r="B30" s="178" t="s">
        <v>165</v>
      </c>
      <c r="C30" s="88" t="s">
        <v>166</v>
      </c>
      <c r="D30" s="68" t="s">
        <v>19</v>
      </c>
      <c r="E30" s="63"/>
      <c r="F30" s="42" t="str">
        <f>"$"&amp;MID(B30,FIND("_",B30)+1,5)</f>
        <v>$GN101</v>
      </c>
      <c r="G30" s="49">
        <f t="shared" si="2"/>
        <v>17</v>
      </c>
      <c r="H30" s="54" t="str">
        <f t="shared" si="3"/>
        <v>"$GN101" = "17"</v>
      </c>
      <c r="L30" s="38"/>
    </row>
    <row r="31" spans="2:12" ht="18" customHeight="1" x14ac:dyDescent="0.25">
      <c r="B31" s="178" t="s">
        <v>890</v>
      </c>
      <c r="C31" s="88" t="s">
        <v>166</v>
      </c>
      <c r="D31" s="68" t="s">
        <v>19</v>
      </c>
      <c r="E31" s="63"/>
      <c r="F31" s="42" t="str">
        <f t="shared" ref="F31:F32" si="6">"$"&amp;MID(B31,FIND("_",B31)+1,5)</f>
        <v>$GN102</v>
      </c>
      <c r="G31" s="49">
        <f t="shared" si="2"/>
        <v>18</v>
      </c>
      <c r="H31" s="54" t="str">
        <f t="shared" si="3"/>
        <v>"$GN102" = "18"</v>
      </c>
      <c r="L31" s="38"/>
    </row>
    <row r="32" spans="2:12" ht="18" customHeight="1" x14ac:dyDescent="0.25">
      <c r="B32" s="178" t="s">
        <v>891</v>
      </c>
      <c r="C32" s="88" t="s">
        <v>166</v>
      </c>
      <c r="D32" s="68" t="s">
        <v>19</v>
      </c>
      <c r="E32" s="63"/>
      <c r="F32" s="42" t="str">
        <f t="shared" si="6"/>
        <v>$GN103</v>
      </c>
      <c r="G32" s="49">
        <f t="shared" si="2"/>
        <v>19</v>
      </c>
      <c r="H32" s="54" t="str">
        <f t="shared" si="3"/>
        <v>"$GN103" = "19"</v>
      </c>
      <c r="L32" s="38"/>
    </row>
    <row r="33" spans="2:12" ht="18" customHeight="1" x14ac:dyDescent="0.25">
      <c r="B33" s="196" t="s">
        <v>949</v>
      </c>
      <c r="C33" s="88" t="s">
        <v>166</v>
      </c>
      <c r="D33" s="68" t="s">
        <v>19</v>
      </c>
      <c r="E33" s="63"/>
      <c r="F33" s="42" t="str">
        <f t="shared" ref="F33" si="7">"$"&amp;MID(B33,FIND("_",B33)+1,5)</f>
        <v>$GN104</v>
      </c>
      <c r="G33" s="49">
        <f t="shared" si="2"/>
        <v>20</v>
      </c>
      <c r="H33" s="54" t="str">
        <f t="shared" si="3"/>
        <v>"$GN104" = "20"</v>
      </c>
      <c r="L33" s="38"/>
    </row>
    <row r="34" spans="2:12" ht="18" customHeight="1" x14ac:dyDescent="0.25">
      <c r="B34" s="196" t="s">
        <v>950</v>
      </c>
      <c r="C34" s="197" t="s">
        <v>951</v>
      </c>
      <c r="D34" s="68" t="s">
        <v>19</v>
      </c>
      <c r="E34" s="63"/>
      <c r="F34" s="42" t="str">
        <f t="shared" ref="F34" si="8">"$"&amp;MID(B34,FIND("_",B34)+1,5)</f>
        <v>$GN105</v>
      </c>
      <c r="G34" s="49">
        <f t="shared" si="2"/>
        <v>21</v>
      </c>
      <c r="H34" s="54" t="str">
        <f t="shared" si="3"/>
        <v>"$GN105" = "21"</v>
      </c>
      <c r="L34" s="38"/>
    </row>
    <row r="35" spans="2:12" ht="18" customHeight="1" x14ac:dyDescent="0.25">
      <c r="B35" s="179" t="s">
        <v>416</v>
      </c>
      <c r="C35" s="108" t="s">
        <v>419</v>
      </c>
      <c r="D35" s="68" t="s">
        <v>19</v>
      </c>
      <c r="E35" s="63"/>
      <c r="F35" s="42" t="str">
        <f>"$"&amp;MID(B35,FIND("_",B35)+1,5)</f>
        <v>$MN001</v>
      </c>
      <c r="G35" s="49">
        <f t="shared" si="2"/>
        <v>22</v>
      </c>
      <c r="H35" s="54" t="str">
        <f t="shared" ref="H35:H117" si="9">IF(AND($G35&lt;&gt;"",$F35&lt;&gt;""),""""&amp;$F35&amp;""""&amp;" = "&amp;""""&amp;$G35&amp;"""","")</f>
        <v>"$MN001" = "22"</v>
      </c>
      <c r="L35" s="38"/>
    </row>
    <row r="36" spans="2:12" ht="18" customHeight="1" x14ac:dyDescent="0.25">
      <c r="B36" s="179" t="s">
        <v>417</v>
      </c>
      <c r="C36" s="108" t="s">
        <v>419</v>
      </c>
      <c r="D36" s="68" t="s">
        <v>19</v>
      </c>
      <c r="E36" s="63"/>
      <c r="F36" s="42" t="str">
        <f t="shared" ref="F36:F45" si="10">"$"&amp;MID(B36,FIND("_",B36)+1,5)</f>
        <v>$MN002</v>
      </c>
      <c r="G36" s="49">
        <f t="shared" si="2"/>
        <v>23</v>
      </c>
      <c r="H36" s="54" t="str">
        <f t="shared" si="9"/>
        <v>"$MN002" = "23"</v>
      </c>
      <c r="L36" s="38"/>
    </row>
    <row r="37" spans="2:12" ht="18" customHeight="1" x14ac:dyDescent="0.25">
      <c r="B37" s="107" t="s">
        <v>418</v>
      </c>
      <c r="C37" s="108" t="s">
        <v>419</v>
      </c>
      <c r="D37" s="68" t="s">
        <v>19</v>
      </c>
      <c r="E37" s="63"/>
      <c r="F37" s="42" t="str">
        <f t="shared" si="10"/>
        <v>$MN003</v>
      </c>
      <c r="G37" s="49">
        <f t="shared" si="2"/>
        <v>24</v>
      </c>
      <c r="H37" s="54" t="str">
        <f t="shared" si="9"/>
        <v>"$MN003" = "24"</v>
      </c>
      <c r="L37" s="38"/>
    </row>
    <row r="38" spans="2:12" ht="18" customHeight="1" x14ac:dyDescent="0.25">
      <c r="B38" s="199" t="s">
        <v>954</v>
      </c>
      <c r="C38" s="201" t="s">
        <v>419</v>
      </c>
      <c r="D38" s="202" t="s">
        <v>19</v>
      </c>
      <c r="E38" s="63"/>
      <c r="F38" s="42" t="s">
        <v>955</v>
      </c>
      <c r="G38" s="49">
        <f t="shared" si="2"/>
        <v>25</v>
      </c>
      <c r="H38" s="54" t="str">
        <f t="shared" si="9"/>
        <v>"$MN004" = "25"</v>
      </c>
      <c r="L38" s="38"/>
    </row>
    <row r="39" spans="2:12" ht="18" customHeight="1" x14ac:dyDescent="0.25">
      <c r="B39" s="199" t="s">
        <v>1025</v>
      </c>
      <c r="C39" s="205" t="s">
        <v>419</v>
      </c>
      <c r="D39" s="206" t="s">
        <v>19</v>
      </c>
      <c r="E39" s="63"/>
      <c r="F39" s="42" t="s">
        <v>1026</v>
      </c>
      <c r="G39" s="49">
        <f t="shared" si="2"/>
        <v>26</v>
      </c>
      <c r="H39" s="54" t="str">
        <f t="shared" si="9"/>
        <v>"$MN005" = "26"</v>
      </c>
      <c r="L39" s="38"/>
    </row>
    <row r="40" spans="2:12" ht="18" customHeight="1" x14ac:dyDescent="0.25">
      <c r="B40" s="107" t="s">
        <v>420</v>
      </c>
      <c r="C40" s="108" t="s">
        <v>421</v>
      </c>
      <c r="D40" s="68" t="s">
        <v>19</v>
      </c>
      <c r="E40" s="63"/>
      <c r="F40" s="42" t="str">
        <f t="shared" si="10"/>
        <v>$MD001</v>
      </c>
      <c r="G40" s="49">
        <f t="shared" si="2"/>
        <v>27</v>
      </c>
      <c r="H40" s="54" t="str">
        <f t="shared" si="9"/>
        <v>"$MD001" = "27"</v>
      </c>
      <c r="L40" s="38"/>
    </row>
    <row r="41" spans="2:12" ht="18" customHeight="1" x14ac:dyDescent="0.25">
      <c r="B41" s="107" t="s">
        <v>424</v>
      </c>
      <c r="C41" s="108" t="s">
        <v>422</v>
      </c>
      <c r="D41" s="68" t="s">
        <v>19</v>
      </c>
      <c r="E41" s="63"/>
      <c r="F41" s="42" t="str">
        <f t="shared" si="10"/>
        <v>$MD002</v>
      </c>
      <c r="G41" s="49">
        <f t="shared" si="2"/>
        <v>28</v>
      </c>
      <c r="H41" s="54" t="str">
        <f t="shared" si="9"/>
        <v>"$MD002" = "28"</v>
      </c>
      <c r="L41" s="38"/>
    </row>
    <row r="42" spans="2:12" ht="18" customHeight="1" x14ac:dyDescent="0.25">
      <c r="B42" s="107" t="s">
        <v>425</v>
      </c>
      <c r="C42" s="108" t="s">
        <v>423</v>
      </c>
      <c r="D42" s="68" t="s">
        <v>19</v>
      </c>
      <c r="E42" s="63"/>
      <c r="F42" s="42" t="str">
        <f t="shared" si="10"/>
        <v>$MD101</v>
      </c>
      <c r="G42" s="49">
        <f t="shared" si="2"/>
        <v>29</v>
      </c>
      <c r="H42" s="54" t="str">
        <f t="shared" si="9"/>
        <v>"$MD101" = "29"</v>
      </c>
      <c r="L42" s="38"/>
    </row>
    <row r="43" spans="2:12" ht="18" customHeight="1" x14ac:dyDescent="0.25">
      <c r="B43" s="107" t="s">
        <v>426</v>
      </c>
      <c r="C43" s="108" t="s">
        <v>428</v>
      </c>
      <c r="D43" s="68" t="s">
        <v>19</v>
      </c>
      <c r="E43" s="63"/>
      <c r="F43" s="42" t="str">
        <f t="shared" si="10"/>
        <v>$MD102</v>
      </c>
      <c r="G43" s="49">
        <f t="shared" si="2"/>
        <v>30</v>
      </c>
      <c r="H43" s="54" t="str">
        <f t="shared" si="9"/>
        <v>"$MD102" = "30"</v>
      </c>
      <c r="L43" s="38"/>
    </row>
    <row r="44" spans="2:12" ht="18" customHeight="1" x14ac:dyDescent="0.25">
      <c r="B44" s="107" t="s">
        <v>427</v>
      </c>
      <c r="C44" s="108" t="s">
        <v>429</v>
      </c>
      <c r="D44" s="68" t="s">
        <v>19</v>
      </c>
      <c r="E44" s="63"/>
      <c r="F44" s="42" t="str">
        <f t="shared" si="10"/>
        <v>$MD103</v>
      </c>
      <c r="G44" s="49">
        <f t="shared" si="2"/>
        <v>31</v>
      </c>
      <c r="H44" s="54" t="str">
        <f t="shared" si="9"/>
        <v>"$MD103" = "31"</v>
      </c>
      <c r="L44" s="38"/>
    </row>
    <row r="45" spans="2:12" ht="18" customHeight="1" x14ac:dyDescent="0.25">
      <c r="B45" s="107" t="s">
        <v>498</v>
      </c>
      <c r="C45" s="111" t="s">
        <v>499</v>
      </c>
      <c r="D45" s="112" t="s">
        <v>19</v>
      </c>
      <c r="E45" s="63"/>
      <c r="F45" s="42" t="str">
        <f t="shared" si="10"/>
        <v>$MD104</v>
      </c>
      <c r="G45" s="49">
        <f t="shared" si="2"/>
        <v>32</v>
      </c>
      <c r="H45" s="54" t="str">
        <f t="shared" si="9"/>
        <v>"$MD104" = "32"</v>
      </c>
      <c r="L45" s="38"/>
    </row>
    <row r="46" spans="2:12" ht="18" customHeight="1" x14ac:dyDescent="0.25">
      <c r="B46" s="107" t="s">
        <v>432</v>
      </c>
      <c r="C46" s="108" t="s">
        <v>435</v>
      </c>
      <c r="D46" s="68" t="s">
        <v>19</v>
      </c>
      <c r="E46" s="63"/>
      <c r="F46" s="42" t="str">
        <f>"$"&amp;MID(B46,FIND("_",B47)+1,5)</f>
        <v>$MY101</v>
      </c>
      <c r="G46" s="49">
        <f t="shared" si="2"/>
        <v>33</v>
      </c>
      <c r="H46" s="54" t="str">
        <f t="shared" si="9"/>
        <v>"$MY101" = "33"</v>
      </c>
      <c r="L46" s="38"/>
    </row>
    <row r="47" spans="2:12" ht="18" customHeight="1" x14ac:dyDescent="0.25">
      <c r="B47" s="107" t="s">
        <v>430</v>
      </c>
      <c r="C47" s="108" t="s">
        <v>433</v>
      </c>
      <c r="D47" s="68" t="s">
        <v>19</v>
      </c>
      <c r="E47" s="63"/>
      <c r="F47" s="42" t="str">
        <f t="shared" ref="F47" si="11">"$"&amp;MID(B47,FIND("_",B48)+1,5)</f>
        <v>$MY102</v>
      </c>
      <c r="G47" s="49">
        <f t="shared" si="2"/>
        <v>34</v>
      </c>
      <c r="H47" s="54" t="str">
        <f t="shared" si="9"/>
        <v>"$MY102" = "34"</v>
      </c>
      <c r="L47" s="38"/>
    </row>
    <row r="48" spans="2:12" ht="18" customHeight="1" x14ac:dyDescent="0.25">
      <c r="B48" s="107" t="s">
        <v>431</v>
      </c>
      <c r="C48" s="108" t="s">
        <v>434</v>
      </c>
      <c r="D48" s="68" t="s">
        <v>19</v>
      </c>
      <c r="E48" s="63"/>
      <c r="F48" s="42" t="str">
        <f>"$"&amp;MID(B48,FIND("_",B60)+1,5)</f>
        <v>$MY103</v>
      </c>
      <c r="G48" s="49">
        <f t="shared" si="2"/>
        <v>35</v>
      </c>
      <c r="H48" s="54" t="str">
        <f t="shared" si="9"/>
        <v>"$MY103" = "35"</v>
      </c>
      <c r="L48" s="38"/>
    </row>
    <row r="49" spans="2:12" ht="18" customHeight="1" x14ac:dyDescent="0.25">
      <c r="B49" s="107" t="s">
        <v>500</v>
      </c>
      <c r="C49" s="113" t="s">
        <v>501</v>
      </c>
      <c r="D49" s="114" t="s">
        <v>19</v>
      </c>
      <c r="E49" s="63"/>
      <c r="F49" s="42" t="str">
        <f>"$"&amp;MID(B49,FIND("_",B61)+1,5)</f>
        <v>$MY104</v>
      </c>
      <c r="G49" s="49">
        <f t="shared" si="2"/>
        <v>36</v>
      </c>
      <c r="H49" s="54" t="str">
        <f t="shared" si="9"/>
        <v>"$MY104" = "36"</v>
      </c>
      <c r="L49" s="38"/>
    </row>
    <row r="50" spans="2:12" ht="18" customHeight="1" x14ac:dyDescent="0.25">
      <c r="B50" s="170" t="s">
        <v>820</v>
      </c>
      <c r="C50" s="168" t="s">
        <v>830</v>
      </c>
      <c r="D50" s="114" t="s">
        <v>19</v>
      </c>
      <c r="E50" s="63"/>
      <c r="F50" s="42" t="s">
        <v>831</v>
      </c>
      <c r="G50" s="49">
        <f t="shared" si="2"/>
        <v>37</v>
      </c>
      <c r="H50" s="54" t="str">
        <f t="shared" si="9"/>
        <v>"$MS001" = "37"</v>
      </c>
      <c r="L50" s="38"/>
    </row>
    <row r="51" spans="2:12" ht="18" customHeight="1" x14ac:dyDescent="0.25">
      <c r="B51" s="170" t="s">
        <v>821</v>
      </c>
      <c r="C51" s="168" t="s">
        <v>830</v>
      </c>
      <c r="D51" s="114" t="s">
        <v>19</v>
      </c>
      <c r="E51" s="63"/>
      <c r="F51" s="42" t="s">
        <v>832</v>
      </c>
      <c r="G51" s="49">
        <f t="shared" si="2"/>
        <v>38</v>
      </c>
      <c r="H51" s="54" t="str">
        <f t="shared" si="9"/>
        <v>"$MS002" = "38"</v>
      </c>
      <c r="L51" s="38"/>
    </row>
    <row r="52" spans="2:12" ht="18" customHeight="1" x14ac:dyDescent="0.25">
      <c r="B52" s="170" t="s">
        <v>822</v>
      </c>
      <c r="C52" s="168" t="s">
        <v>830</v>
      </c>
      <c r="D52" s="114" t="s">
        <v>19</v>
      </c>
      <c r="E52" s="63"/>
      <c r="F52" s="42" t="s">
        <v>833</v>
      </c>
      <c r="G52" s="49">
        <f t="shared" si="2"/>
        <v>39</v>
      </c>
      <c r="H52" s="54" t="str">
        <f t="shared" si="9"/>
        <v>"$MS003" = "39"</v>
      </c>
      <c r="L52" s="38"/>
    </row>
    <row r="53" spans="2:12" ht="18" customHeight="1" x14ac:dyDescent="0.25">
      <c r="B53" s="170" t="s">
        <v>823</v>
      </c>
      <c r="C53" s="168" t="s">
        <v>830</v>
      </c>
      <c r="D53" s="114" t="s">
        <v>19</v>
      </c>
      <c r="E53" s="63"/>
      <c r="F53" s="42" t="s">
        <v>834</v>
      </c>
      <c r="G53" s="49">
        <f t="shared" si="2"/>
        <v>40</v>
      </c>
      <c r="H53" s="54" t="str">
        <f t="shared" si="9"/>
        <v>"$MS004" = "40"</v>
      </c>
      <c r="L53" s="38"/>
    </row>
    <row r="54" spans="2:12" ht="18" customHeight="1" x14ac:dyDescent="0.25">
      <c r="B54" s="170" t="s">
        <v>824</v>
      </c>
      <c r="C54" s="168" t="s">
        <v>830</v>
      </c>
      <c r="D54" s="114" t="s">
        <v>19</v>
      </c>
      <c r="E54" s="63"/>
      <c r="F54" s="42" t="s">
        <v>835</v>
      </c>
      <c r="G54" s="49">
        <f t="shared" si="2"/>
        <v>41</v>
      </c>
      <c r="H54" s="54" t="str">
        <f t="shared" si="9"/>
        <v>"$MS005" = "41"</v>
      </c>
      <c r="L54" s="38"/>
    </row>
    <row r="55" spans="2:12" ht="18" customHeight="1" x14ac:dyDescent="0.25">
      <c r="B55" s="170" t="s">
        <v>825</v>
      </c>
      <c r="C55" s="168" t="s">
        <v>830</v>
      </c>
      <c r="D55" s="114" t="s">
        <v>19</v>
      </c>
      <c r="E55" s="63"/>
      <c r="F55" s="42" t="s">
        <v>836</v>
      </c>
      <c r="G55" s="49">
        <f t="shared" si="2"/>
        <v>42</v>
      </c>
      <c r="H55" s="54" t="str">
        <f t="shared" si="9"/>
        <v>"$MS006" = "42"</v>
      </c>
      <c r="L55" s="38"/>
    </row>
    <row r="56" spans="2:12" ht="18" customHeight="1" x14ac:dyDescent="0.25">
      <c r="B56" s="170" t="s">
        <v>826</v>
      </c>
      <c r="C56" s="168" t="s">
        <v>830</v>
      </c>
      <c r="D56" s="114" t="s">
        <v>19</v>
      </c>
      <c r="E56" s="63"/>
      <c r="F56" s="42" t="s">
        <v>837</v>
      </c>
      <c r="G56" s="49">
        <f t="shared" si="2"/>
        <v>43</v>
      </c>
      <c r="H56" s="54" t="str">
        <f t="shared" si="9"/>
        <v>"$MS007" = "43"</v>
      </c>
      <c r="L56" s="38"/>
    </row>
    <row r="57" spans="2:12" ht="18" customHeight="1" x14ac:dyDescent="0.25">
      <c r="B57" s="170" t="s">
        <v>827</v>
      </c>
      <c r="C57" s="168" t="s">
        <v>830</v>
      </c>
      <c r="D57" s="114" t="s">
        <v>19</v>
      </c>
      <c r="E57" s="63"/>
      <c r="F57" s="42" t="s">
        <v>838</v>
      </c>
      <c r="G57" s="49">
        <f t="shared" si="2"/>
        <v>44</v>
      </c>
      <c r="H57" s="54" t="str">
        <f t="shared" si="9"/>
        <v>"$MS008" = "44"</v>
      </c>
      <c r="L57" s="38"/>
    </row>
    <row r="58" spans="2:12" ht="18" customHeight="1" x14ac:dyDescent="0.25">
      <c r="B58" s="170" t="s">
        <v>828</v>
      </c>
      <c r="C58" s="168" t="s">
        <v>830</v>
      </c>
      <c r="D58" s="114" t="s">
        <v>19</v>
      </c>
      <c r="E58" s="63"/>
      <c r="F58" s="42" t="s">
        <v>839</v>
      </c>
      <c r="G58" s="49">
        <f t="shared" si="2"/>
        <v>45</v>
      </c>
      <c r="H58" s="54" t="str">
        <f t="shared" si="9"/>
        <v>"$MS009" = "45"</v>
      </c>
      <c r="L58" s="38"/>
    </row>
    <row r="59" spans="2:12" ht="18" customHeight="1" x14ac:dyDescent="0.25">
      <c r="B59" s="180" t="s">
        <v>829</v>
      </c>
      <c r="C59" s="168" t="s">
        <v>830</v>
      </c>
      <c r="D59" s="114" t="s">
        <v>19</v>
      </c>
      <c r="E59" s="63"/>
      <c r="F59" s="42" t="s">
        <v>840</v>
      </c>
      <c r="G59" s="49">
        <f t="shared" si="2"/>
        <v>46</v>
      </c>
      <c r="H59" s="54" t="str">
        <f t="shared" si="9"/>
        <v>"$MS010" = "46"</v>
      </c>
      <c r="L59" s="38"/>
    </row>
    <row r="60" spans="2:12" ht="18" customHeight="1" x14ac:dyDescent="0.25">
      <c r="B60" s="107" t="s">
        <v>436</v>
      </c>
      <c r="C60" s="108" t="s">
        <v>437</v>
      </c>
      <c r="D60" s="68" t="s">
        <v>19</v>
      </c>
      <c r="E60" s="63"/>
      <c r="F60" s="42" t="str">
        <f t="shared" ref="F60:F93" si="12">"$"&amp;MID(B60,FIND("_",B60)+1,5)</f>
        <v>$MP102</v>
      </c>
      <c r="G60" s="49">
        <f t="shared" si="2"/>
        <v>47</v>
      </c>
      <c r="H60" s="54" t="str">
        <f t="shared" si="9"/>
        <v>"$MP102" = "47"</v>
      </c>
      <c r="L60" s="38"/>
    </row>
    <row r="61" spans="2:12" ht="18" customHeight="1" x14ac:dyDescent="0.25">
      <c r="B61" s="107" t="s">
        <v>438</v>
      </c>
      <c r="C61" s="108" t="s">
        <v>437</v>
      </c>
      <c r="D61" s="68" t="s">
        <v>19</v>
      </c>
      <c r="E61" s="63"/>
      <c r="F61" s="42" t="str">
        <f t="shared" si="12"/>
        <v>$MP103</v>
      </c>
      <c r="G61" s="49">
        <f t="shared" si="2"/>
        <v>48</v>
      </c>
      <c r="H61" s="54" t="str">
        <f t="shared" si="9"/>
        <v>"$MP103" = "48"</v>
      </c>
      <c r="L61" s="38"/>
    </row>
    <row r="62" spans="2:12" ht="18" customHeight="1" x14ac:dyDescent="0.25">
      <c r="B62" s="107" t="s">
        <v>439</v>
      </c>
      <c r="C62" s="108" t="s">
        <v>437</v>
      </c>
      <c r="D62" s="68" t="s">
        <v>19</v>
      </c>
      <c r="E62" s="63"/>
      <c r="F62" s="42" t="str">
        <f t="shared" si="12"/>
        <v>$MP104</v>
      </c>
      <c r="G62" s="49">
        <f t="shared" si="2"/>
        <v>49</v>
      </c>
      <c r="H62" s="54" t="str">
        <f t="shared" si="9"/>
        <v>"$MP104" = "49"</v>
      </c>
      <c r="L62" s="38"/>
    </row>
    <row r="63" spans="2:12" ht="18" customHeight="1" x14ac:dyDescent="0.25">
      <c r="B63" s="107" t="s">
        <v>441</v>
      </c>
      <c r="C63" s="108" t="s">
        <v>437</v>
      </c>
      <c r="D63" s="68" t="s">
        <v>19</v>
      </c>
      <c r="E63" s="63"/>
      <c r="F63" s="42" t="str">
        <f t="shared" si="12"/>
        <v>$MP111</v>
      </c>
      <c r="G63" s="49">
        <f t="shared" si="2"/>
        <v>50</v>
      </c>
      <c r="H63" s="54" t="str">
        <f t="shared" si="9"/>
        <v>"$MP111" = "50"</v>
      </c>
      <c r="L63" s="38"/>
    </row>
    <row r="64" spans="2:12" ht="18" customHeight="1" x14ac:dyDescent="0.25">
      <c r="B64" s="107" t="s">
        <v>442</v>
      </c>
      <c r="C64" s="108" t="s">
        <v>437</v>
      </c>
      <c r="D64" s="68" t="s">
        <v>19</v>
      </c>
      <c r="E64" s="63"/>
      <c r="F64" s="42" t="str">
        <f t="shared" si="12"/>
        <v>$MP107</v>
      </c>
      <c r="G64" s="49">
        <f t="shared" si="2"/>
        <v>51</v>
      </c>
      <c r="H64" s="54" t="str">
        <f t="shared" si="9"/>
        <v>"$MP107" = "51"</v>
      </c>
      <c r="L64" s="38"/>
    </row>
    <row r="65" spans="2:12" ht="18" customHeight="1" x14ac:dyDescent="0.25">
      <c r="B65" s="107" t="s">
        <v>443</v>
      </c>
      <c r="C65" s="108" t="s">
        <v>437</v>
      </c>
      <c r="D65" s="68" t="s">
        <v>19</v>
      </c>
      <c r="E65" s="63"/>
      <c r="F65" s="42" t="str">
        <f t="shared" si="12"/>
        <v>$MP108</v>
      </c>
      <c r="G65" s="49">
        <f t="shared" si="2"/>
        <v>52</v>
      </c>
      <c r="H65" s="54" t="str">
        <f t="shared" si="9"/>
        <v>"$MP108" = "52"</v>
      </c>
      <c r="L65" s="38"/>
    </row>
    <row r="66" spans="2:12" ht="18" customHeight="1" x14ac:dyDescent="0.25">
      <c r="B66" s="107" t="s">
        <v>444</v>
      </c>
      <c r="C66" s="108" t="s">
        <v>437</v>
      </c>
      <c r="D66" s="68" t="s">
        <v>19</v>
      </c>
      <c r="E66" s="63"/>
      <c r="F66" s="42" t="str">
        <f t="shared" si="12"/>
        <v>$MP109</v>
      </c>
      <c r="G66" s="49">
        <f t="shared" si="2"/>
        <v>53</v>
      </c>
      <c r="H66" s="54" t="str">
        <f t="shared" si="9"/>
        <v>"$MP109" = "53"</v>
      </c>
      <c r="L66" s="38"/>
    </row>
    <row r="67" spans="2:12" ht="18" customHeight="1" x14ac:dyDescent="0.25">
      <c r="B67" s="107" t="s">
        <v>445</v>
      </c>
      <c r="C67" s="108" t="s">
        <v>437</v>
      </c>
      <c r="D67" s="68" t="s">
        <v>19</v>
      </c>
      <c r="E67" s="63"/>
      <c r="F67" s="42" t="str">
        <f t="shared" si="12"/>
        <v>$MP110</v>
      </c>
      <c r="G67" s="49">
        <f t="shared" si="2"/>
        <v>54</v>
      </c>
      <c r="H67" s="54" t="str">
        <f t="shared" si="9"/>
        <v>"$MP110" = "54"</v>
      </c>
      <c r="L67" s="38"/>
    </row>
    <row r="68" spans="2:12" ht="18" customHeight="1" x14ac:dyDescent="0.25">
      <c r="B68" s="107" t="s">
        <v>448</v>
      </c>
      <c r="C68" s="108" t="s">
        <v>440</v>
      </c>
      <c r="D68" s="68" t="s">
        <v>19</v>
      </c>
      <c r="E68" s="63"/>
      <c r="F68" s="42" t="str">
        <f t="shared" si="12"/>
        <v>$MP202</v>
      </c>
      <c r="G68" s="49">
        <f t="shared" si="2"/>
        <v>55</v>
      </c>
      <c r="H68" s="54" t="str">
        <f t="shared" si="9"/>
        <v>"$MP202" = "55"</v>
      </c>
      <c r="L68" s="38"/>
    </row>
    <row r="69" spans="2:12" ht="18" customHeight="1" x14ac:dyDescent="0.25">
      <c r="B69" s="107" t="s">
        <v>449</v>
      </c>
      <c r="C69" s="108" t="s">
        <v>440</v>
      </c>
      <c r="D69" s="68" t="s">
        <v>19</v>
      </c>
      <c r="E69" s="63"/>
      <c r="F69" s="42" t="str">
        <f t="shared" si="12"/>
        <v>$MP211</v>
      </c>
      <c r="G69" s="49">
        <f t="shared" si="2"/>
        <v>56</v>
      </c>
      <c r="H69" s="54" t="str">
        <f t="shared" si="9"/>
        <v>"$MP211" = "56"</v>
      </c>
      <c r="L69" s="38"/>
    </row>
    <row r="70" spans="2:12" ht="18" customHeight="1" x14ac:dyDescent="0.25">
      <c r="B70" s="107" t="s">
        <v>450</v>
      </c>
      <c r="C70" s="108" t="s">
        <v>440</v>
      </c>
      <c r="D70" s="68" t="s">
        <v>19</v>
      </c>
      <c r="E70" s="63"/>
      <c r="F70" s="42" t="str">
        <f t="shared" si="12"/>
        <v>$MP207</v>
      </c>
      <c r="G70" s="49">
        <f t="shared" si="2"/>
        <v>57</v>
      </c>
      <c r="H70" s="54" t="str">
        <f t="shared" si="9"/>
        <v>"$MP207" = "57"</v>
      </c>
      <c r="L70" s="38"/>
    </row>
    <row r="71" spans="2:12" ht="18" customHeight="1" x14ac:dyDescent="0.25">
      <c r="B71" s="107" t="s">
        <v>451</v>
      </c>
      <c r="C71" s="108" t="s">
        <v>440</v>
      </c>
      <c r="D71" s="68" t="s">
        <v>19</v>
      </c>
      <c r="E71" s="63"/>
      <c r="F71" s="42" t="str">
        <f t="shared" si="12"/>
        <v>$MP209</v>
      </c>
      <c r="G71" s="49">
        <f t="shared" si="2"/>
        <v>58</v>
      </c>
      <c r="H71" s="54" t="str">
        <f t="shared" si="9"/>
        <v>"$MP209" = "58"</v>
      </c>
      <c r="L71" s="38"/>
    </row>
    <row r="72" spans="2:12" ht="18" customHeight="1" x14ac:dyDescent="0.25">
      <c r="B72" s="107" t="s">
        <v>452</v>
      </c>
      <c r="C72" s="108" t="s">
        <v>446</v>
      </c>
      <c r="D72" s="68" t="s">
        <v>19</v>
      </c>
      <c r="E72" s="63"/>
      <c r="F72" s="42" t="str">
        <f t="shared" si="12"/>
        <v>$MP301</v>
      </c>
      <c r="G72" s="49">
        <f t="shared" si="2"/>
        <v>59</v>
      </c>
      <c r="H72" s="54" t="str">
        <f t="shared" si="9"/>
        <v>"$MP301" = "59"</v>
      </c>
      <c r="L72" s="38"/>
    </row>
    <row r="73" spans="2:12" ht="18" customHeight="1" x14ac:dyDescent="0.25">
      <c r="B73" s="107" t="s">
        <v>453</v>
      </c>
      <c r="C73" s="108" t="s">
        <v>446</v>
      </c>
      <c r="D73" s="68" t="s">
        <v>19</v>
      </c>
      <c r="E73" s="63"/>
      <c r="F73" s="42" t="str">
        <f t="shared" si="12"/>
        <v>$MP302</v>
      </c>
      <c r="G73" s="49">
        <f t="shared" si="2"/>
        <v>60</v>
      </c>
      <c r="H73" s="54" t="str">
        <f t="shared" si="9"/>
        <v>"$MP302" = "60"</v>
      </c>
      <c r="L73" s="38"/>
    </row>
    <row r="74" spans="2:12" ht="18" customHeight="1" x14ac:dyDescent="0.25">
      <c r="B74" s="107" t="s">
        <v>454</v>
      </c>
      <c r="C74" s="108" t="s">
        <v>446</v>
      </c>
      <c r="D74" s="68" t="s">
        <v>19</v>
      </c>
      <c r="E74" s="63"/>
      <c r="F74" s="42" t="str">
        <f t="shared" si="12"/>
        <v>$MP303</v>
      </c>
      <c r="G74" s="49">
        <f t="shared" si="2"/>
        <v>61</v>
      </c>
      <c r="H74" s="54" t="str">
        <f t="shared" si="9"/>
        <v>"$MP303" = "61"</v>
      </c>
      <c r="L74" s="38"/>
    </row>
    <row r="75" spans="2:12" ht="18" customHeight="1" x14ac:dyDescent="0.25">
      <c r="B75" s="107" t="s">
        <v>455</v>
      </c>
      <c r="C75" s="108" t="s">
        <v>446</v>
      </c>
      <c r="D75" s="68" t="s">
        <v>19</v>
      </c>
      <c r="E75" s="63"/>
      <c r="F75" s="42" t="str">
        <f t="shared" si="12"/>
        <v>$MP304</v>
      </c>
      <c r="G75" s="49">
        <f t="shared" si="2"/>
        <v>62</v>
      </c>
      <c r="H75" s="54" t="str">
        <f t="shared" si="9"/>
        <v>"$MP304" = "62"</v>
      </c>
      <c r="L75" s="38"/>
    </row>
    <row r="76" spans="2:12" ht="18" customHeight="1" x14ac:dyDescent="0.25">
      <c r="B76" s="107" t="s">
        <v>456</v>
      </c>
      <c r="C76" s="108" t="s">
        <v>446</v>
      </c>
      <c r="D76" s="68" t="s">
        <v>19</v>
      </c>
      <c r="E76" s="63"/>
      <c r="F76" s="42" t="str">
        <f t="shared" si="12"/>
        <v>$MP305</v>
      </c>
      <c r="G76" s="49">
        <f t="shared" si="2"/>
        <v>63</v>
      </c>
      <c r="H76" s="54" t="str">
        <f t="shared" si="9"/>
        <v>"$MP305" = "63"</v>
      </c>
      <c r="L76" s="38"/>
    </row>
    <row r="77" spans="2:12" ht="18" customHeight="1" x14ac:dyDescent="0.25">
      <c r="B77" s="107" t="s">
        <v>457</v>
      </c>
      <c r="C77" s="108" t="s">
        <v>446</v>
      </c>
      <c r="D77" s="68" t="s">
        <v>19</v>
      </c>
      <c r="E77" s="63"/>
      <c r="F77" s="42" t="str">
        <f t="shared" si="12"/>
        <v>$MP306</v>
      </c>
      <c r="G77" s="49">
        <f t="shared" si="2"/>
        <v>64</v>
      </c>
      <c r="H77" s="54" t="str">
        <f t="shared" si="9"/>
        <v>"$MP306" = "64"</v>
      </c>
      <c r="L77" s="38"/>
    </row>
    <row r="78" spans="2:12" ht="18" customHeight="1" x14ac:dyDescent="0.25">
      <c r="B78" s="107" t="s">
        <v>459</v>
      </c>
      <c r="C78" s="108" t="s">
        <v>446</v>
      </c>
      <c r="D78" s="68" t="s">
        <v>19</v>
      </c>
      <c r="E78" s="63"/>
      <c r="F78" s="42" t="str">
        <f t="shared" si="12"/>
        <v>$MP311</v>
      </c>
      <c r="G78" s="49">
        <f t="shared" si="2"/>
        <v>65</v>
      </c>
      <c r="H78" s="54" t="str">
        <f t="shared" si="9"/>
        <v>"$MP311" = "65"</v>
      </c>
      <c r="L78" s="38"/>
    </row>
    <row r="79" spans="2:12" ht="18" customHeight="1" x14ac:dyDescent="0.25">
      <c r="B79" s="107" t="s">
        <v>458</v>
      </c>
      <c r="C79" s="108" t="s">
        <v>446</v>
      </c>
      <c r="D79" s="68" t="s">
        <v>19</v>
      </c>
      <c r="E79" s="63"/>
      <c r="F79" s="42" t="str">
        <f t="shared" si="12"/>
        <v>$MP307</v>
      </c>
      <c r="G79" s="49">
        <f t="shared" si="2"/>
        <v>66</v>
      </c>
      <c r="H79" s="54" t="str">
        <f t="shared" si="9"/>
        <v>"$MP307" = "66"</v>
      </c>
      <c r="L79" s="38"/>
    </row>
    <row r="80" spans="2:12" ht="18" customHeight="1" x14ac:dyDescent="0.25">
      <c r="B80" s="107" t="s">
        <v>460</v>
      </c>
      <c r="C80" s="108" t="s">
        <v>446</v>
      </c>
      <c r="D80" s="68" t="s">
        <v>19</v>
      </c>
      <c r="E80" s="63"/>
      <c r="F80" s="42" t="str">
        <f t="shared" si="12"/>
        <v>$MP308</v>
      </c>
      <c r="G80" s="49">
        <f t="shared" ref="G80:G143" si="13">G79+1</f>
        <v>67</v>
      </c>
      <c r="H80" s="54" t="str">
        <f t="shared" si="9"/>
        <v>"$MP308" = "67"</v>
      </c>
      <c r="L80" s="38"/>
    </row>
    <row r="81" spans="2:12" ht="18" customHeight="1" x14ac:dyDescent="0.25">
      <c r="B81" s="107" t="s">
        <v>461</v>
      </c>
      <c r="C81" s="108" t="s">
        <v>446</v>
      </c>
      <c r="D81" s="68" t="s">
        <v>19</v>
      </c>
      <c r="E81" s="63"/>
      <c r="F81" s="42" t="str">
        <f t="shared" si="12"/>
        <v>$MP309</v>
      </c>
      <c r="G81" s="49">
        <f t="shared" si="13"/>
        <v>68</v>
      </c>
      <c r="H81" s="54" t="str">
        <f t="shared" si="9"/>
        <v>"$MP309" = "68"</v>
      </c>
      <c r="L81" s="38"/>
    </row>
    <row r="82" spans="2:12" ht="18" customHeight="1" x14ac:dyDescent="0.25">
      <c r="B82" s="107" t="s">
        <v>462</v>
      </c>
      <c r="C82" s="108" t="s">
        <v>446</v>
      </c>
      <c r="D82" s="68" t="s">
        <v>19</v>
      </c>
      <c r="E82" s="63"/>
      <c r="F82" s="42" t="str">
        <f t="shared" si="12"/>
        <v>$MP310</v>
      </c>
      <c r="G82" s="49">
        <f t="shared" si="13"/>
        <v>69</v>
      </c>
      <c r="H82" s="54" t="str">
        <f t="shared" si="9"/>
        <v>"$MP310" = "69"</v>
      </c>
      <c r="L82" s="38"/>
    </row>
    <row r="83" spans="2:12" ht="18" customHeight="1" x14ac:dyDescent="0.25">
      <c r="B83" s="160" t="s">
        <v>809</v>
      </c>
      <c r="C83" s="161" t="s">
        <v>810</v>
      </c>
      <c r="D83" s="68" t="s">
        <v>19</v>
      </c>
      <c r="E83" s="63"/>
      <c r="F83" s="42" t="str">
        <f>"$"&amp;MID(B83,FIND("_",B83)+1,6)</f>
        <v>$MP302A</v>
      </c>
      <c r="G83" s="49">
        <f t="shared" si="13"/>
        <v>70</v>
      </c>
      <c r="H83" s="54" t="str">
        <f t="shared" si="9"/>
        <v>"$MP302A" = "70"</v>
      </c>
      <c r="L83" s="38"/>
    </row>
    <row r="84" spans="2:12" ht="18" customHeight="1" x14ac:dyDescent="0.25">
      <c r="B84" s="107" t="s">
        <v>463</v>
      </c>
      <c r="C84" s="108" t="s">
        <v>447</v>
      </c>
      <c r="D84" s="68" t="s">
        <v>19</v>
      </c>
      <c r="E84" s="63"/>
      <c r="F84" s="42" t="str">
        <f t="shared" si="12"/>
        <v>$MP401</v>
      </c>
      <c r="G84" s="49">
        <f t="shared" si="13"/>
        <v>71</v>
      </c>
      <c r="H84" s="54" t="str">
        <f t="shared" si="9"/>
        <v>"$MP401" = "71"</v>
      </c>
      <c r="L84" s="38"/>
    </row>
    <row r="85" spans="2:12" ht="18" customHeight="1" x14ac:dyDescent="0.25">
      <c r="B85" s="107" t="s">
        <v>464</v>
      </c>
      <c r="C85" s="108" t="s">
        <v>447</v>
      </c>
      <c r="D85" s="68" t="s">
        <v>19</v>
      </c>
      <c r="E85" s="63"/>
      <c r="F85" s="42" t="str">
        <f t="shared" si="12"/>
        <v>$MP402</v>
      </c>
      <c r="G85" s="49">
        <f t="shared" si="13"/>
        <v>72</v>
      </c>
      <c r="H85" s="54" t="str">
        <f t="shared" si="9"/>
        <v>"$MP402" = "72"</v>
      </c>
      <c r="L85" s="38"/>
    </row>
    <row r="86" spans="2:12" ht="18" customHeight="1" x14ac:dyDescent="0.25">
      <c r="B86" s="107" t="s">
        <v>465</v>
      </c>
      <c r="C86" s="108" t="s">
        <v>447</v>
      </c>
      <c r="D86" s="68" t="s">
        <v>19</v>
      </c>
      <c r="E86" s="63"/>
      <c r="F86" s="42" t="str">
        <f t="shared" si="12"/>
        <v>$MP403</v>
      </c>
      <c r="G86" s="49">
        <f t="shared" si="13"/>
        <v>73</v>
      </c>
      <c r="H86" s="54" t="str">
        <f t="shared" si="9"/>
        <v>"$MP403" = "73"</v>
      </c>
      <c r="L86" s="38"/>
    </row>
    <row r="87" spans="2:12" ht="18" customHeight="1" x14ac:dyDescent="0.25">
      <c r="B87" s="107" t="s">
        <v>466</v>
      </c>
      <c r="C87" s="108" t="s">
        <v>447</v>
      </c>
      <c r="D87" s="68" t="s">
        <v>19</v>
      </c>
      <c r="E87" s="63"/>
      <c r="F87" s="42" t="str">
        <f t="shared" si="12"/>
        <v>$MP404</v>
      </c>
      <c r="G87" s="49">
        <f t="shared" si="13"/>
        <v>74</v>
      </c>
      <c r="H87" s="54" t="str">
        <f t="shared" si="9"/>
        <v>"$MP404" = "74"</v>
      </c>
      <c r="L87" s="38"/>
    </row>
    <row r="88" spans="2:12" ht="18" customHeight="1" x14ac:dyDescent="0.25">
      <c r="B88" s="107" t="s">
        <v>467</v>
      </c>
      <c r="C88" s="108" t="s">
        <v>447</v>
      </c>
      <c r="D88" s="68" t="s">
        <v>19</v>
      </c>
      <c r="E88" s="63"/>
      <c r="F88" s="42" t="str">
        <f t="shared" si="12"/>
        <v>$MP405</v>
      </c>
      <c r="G88" s="49">
        <f t="shared" si="13"/>
        <v>75</v>
      </c>
      <c r="H88" s="54" t="str">
        <f t="shared" si="9"/>
        <v>"$MP405" = "75"</v>
      </c>
      <c r="L88" s="38"/>
    </row>
    <row r="89" spans="2:12" ht="18" customHeight="1" x14ac:dyDescent="0.25">
      <c r="B89" s="107" t="s">
        <v>468</v>
      </c>
      <c r="C89" s="108" t="s">
        <v>447</v>
      </c>
      <c r="D89" s="68" t="s">
        <v>19</v>
      </c>
      <c r="E89" s="63"/>
      <c r="F89" s="42" t="str">
        <f t="shared" si="12"/>
        <v>$MP406</v>
      </c>
      <c r="G89" s="49">
        <f t="shared" si="13"/>
        <v>76</v>
      </c>
      <c r="H89" s="54" t="str">
        <f t="shared" si="9"/>
        <v>"$MP406" = "76"</v>
      </c>
      <c r="L89" s="38"/>
    </row>
    <row r="90" spans="2:12" ht="18" customHeight="1" x14ac:dyDescent="0.25">
      <c r="B90" s="107" t="s">
        <v>473</v>
      </c>
      <c r="C90" s="108" t="s">
        <v>447</v>
      </c>
      <c r="D90" s="68" t="s">
        <v>19</v>
      </c>
      <c r="E90" s="63"/>
      <c r="F90" s="42" t="str">
        <f t="shared" si="12"/>
        <v>$MP411</v>
      </c>
      <c r="G90" s="49">
        <f t="shared" si="13"/>
        <v>77</v>
      </c>
      <c r="H90" s="54" t="str">
        <f t="shared" si="9"/>
        <v>"$MP411" = "77"</v>
      </c>
      <c r="L90" s="38"/>
    </row>
    <row r="91" spans="2:12" ht="18" customHeight="1" x14ac:dyDescent="0.25">
      <c r="B91" s="107" t="s">
        <v>469</v>
      </c>
      <c r="C91" s="108" t="s">
        <v>447</v>
      </c>
      <c r="D91" s="68" t="s">
        <v>19</v>
      </c>
      <c r="E91" s="63"/>
      <c r="F91" s="42" t="str">
        <f t="shared" si="12"/>
        <v>$MP407</v>
      </c>
      <c r="G91" s="49">
        <f t="shared" si="13"/>
        <v>78</v>
      </c>
      <c r="H91" s="54" t="str">
        <f t="shared" si="9"/>
        <v>"$MP407" = "78"</v>
      </c>
      <c r="L91" s="38"/>
    </row>
    <row r="92" spans="2:12" ht="18" customHeight="1" x14ac:dyDescent="0.25">
      <c r="B92" s="107" t="s">
        <v>470</v>
      </c>
      <c r="C92" s="108" t="s">
        <v>447</v>
      </c>
      <c r="D92" s="68" t="s">
        <v>19</v>
      </c>
      <c r="E92" s="63"/>
      <c r="F92" s="42" t="str">
        <f t="shared" si="12"/>
        <v>$MP408</v>
      </c>
      <c r="G92" s="49">
        <f t="shared" si="13"/>
        <v>79</v>
      </c>
      <c r="H92" s="54" t="str">
        <f t="shared" si="9"/>
        <v>"$MP408" = "79"</v>
      </c>
      <c r="L92" s="38"/>
    </row>
    <row r="93" spans="2:12" ht="18" customHeight="1" x14ac:dyDescent="0.25">
      <c r="B93" s="107" t="s">
        <v>471</v>
      </c>
      <c r="C93" s="108" t="s">
        <v>447</v>
      </c>
      <c r="D93" s="68" t="s">
        <v>19</v>
      </c>
      <c r="E93" s="63"/>
      <c r="F93" s="42" t="str">
        <f t="shared" si="12"/>
        <v>$MP409</v>
      </c>
      <c r="G93" s="49">
        <f t="shared" si="13"/>
        <v>80</v>
      </c>
      <c r="H93" s="54" t="str">
        <f t="shared" si="9"/>
        <v>"$MP409" = "80"</v>
      </c>
      <c r="L93" s="38"/>
    </row>
    <row r="94" spans="2:12" ht="18" customHeight="1" x14ac:dyDescent="0.25">
      <c r="B94" s="107" t="s">
        <v>472</v>
      </c>
      <c r="C94" s="108" t="s">
        <v>447</v>
      </c>
      <c r="D94" s="68" t="s">
        <v>19</v>
      </c>
      <c r="E94" s="63"/>
      <c r="F94" s="42" t="str">
        <f>"$"&amp;MID(B94,FIND("_",B94)+1,5)</f>
        <v>$MP410</v>
      </c>
      <c r="G94" s="49">
        <f t="shared" si="13"/>
        <v>81</v>
      </c>
      <c r="H94" s="54" t="str">
        <f t="shared" si="9"/>
        <v>"$MP410" = "81"</v>
      </c>
      <c r="L94" s="38"/>
    </row>
    <row r="95" spans="2:12" ht="18" customHeight="1" x14ac:dyDescent="0.25">
      <c r="B95" s="162" t="s">
        <v>811</v>
      </c>
      <c r="C95" s="163" t="s">
        <v>812</v>
      </c>
      <c r="D95" s="68" t="s">
        <v>19</v>
      </c>
      <c r="E95" s="63"/>
      <c r="F95" s="42" t="str">
        <f>"$"&amp;MID(B95,FIND("_",B95)+1,6)</f>
        <v>$MP402A</v>
      </c>
      <c r="G95" s="49">
        <f t="shared" si="13"/>
        <v>82</v>
      </c>
      <c r="H95" s="54" t="str">
        <f t="shared" si="9"/>
        <v>"$MP402A" = "82"</v>
      </c>
      <c r="L95" s="38"/>
    </row>
    <row r="96" spans="2:12" ht="18" customHeight="1" x14ac:dyDescent="0.25">
      <c r="B96" s="162" t="s">
        <v>811</v>
      </c>
      <c r="C96" s="168" t="s">
        <v>812</v>
      </c>
      <c r="D96" s="169" t="s">
        <v>19</v>
      </c>
      <c r="E96" s="63"/>
      <c r="F96" s="42" t="s">
        <v>819</v>
      </c>
      <c r="G96" s="49">
        <f t="shared" si="13"/>
        <v>83</v>
      </c>
      <c r="H96" s="54" t="str">
        <f t="shared" si="9"/>
        <v>"$MP409A" = "83"</v>
      </c>
      <c r="L96" s="38"/>
    </row>
    <row r="97" spans="2:12" ht="18" customHeight="1" x14ac:dyDescent="0.25">
      <c r="B97" s="107" t="s">
        <v>475</v>
      </c>
      <c r="C97" s="108" t="s">
        <v>474</v>
      </c>
      <c r="D97" s="68" t="s">
        <v>19</v>
      </c>
      <c r="E97" s="63"/>
      <c r="F97" s="42" t="str">
        <f t="shared" ref="F97:F153" si="14">"$"&amp;MID(B97,FIND("_",B97)+1,6)</f>
        <v>$MP502A</v>
      </c>
      <c r="G97" s="49">
        <f t="shared" si="13"/>
        <v>84</v>
      </c>
      <c r="H97" s="54" t="str">
        <f t="shared" si="9"/>
        <v>"$MP502A" = "84"</v>
      </c>
      <c r="L97" s="38"/>
    </row>
    <row r="98" spans="2:12" ht="18" customHeight="1" x14ac:dyDescent="0.25">
      <c r="B98" s="107" t="s">
        <v>476</v>
      </c>
      <c r="C98" s="108" t="s">
        <v>474</v>
      </c>
      <c r="D98" s="68" t="s">
        <v>19</v>
      </c>
      <c r="E98" s="63"/>
      <c r="F98" s="42" t="str">
        <f t="shared" si="14"/>
        <v>$MP503A</v>
      </c>
      <c r="G98" s="49">
        <f t="shared" si="13"/>
        <v>85</v>
      </c>
      <c r="H98" s="54" t="str">
        <f t="shared" si="9"/>
        <v>"$MP503A" = "85"</v>
      </c>
      <c r="L98" s="38"/>
    </row>
    <row r="99" spans="2:12" ht="18" customHeight="1" x14ac:dyDescent="0.25">
      <c r="B99" s="107" t="s">
        <v>477</v>
      </c>
      <c r="C99" s="108" t="s">
        <v>474</v>
      </c>
      <c r="D99" s="68" t="s">
        <v>19</v>
      </c>
      <c r="E99" s="63"/>
      <c r="F99" s="42" t="str">
        <f t="shared" si="14"/>
        <v>$MP504A</v>
      </c>
      <c r="G99" s="49">
        <f t="shared" si="13"/>
        <v>86</v>
      </c>
      <c r="H99" s="54" t="str">
        <f t="shared" si="9"/>
        <v>"$MP504A" = "86"</v>
      </c>
      <c r="L99" s="38"/>
    </row>
    <row r="100" spans="2:12" ht="18" customHeight="1" x14ac:dyDescent="0.25">
      <c r="B100" s="107" t="s">
        <v>478</v>
      </c>
      <c r="C100" s="108" t="s">
        <v>474</v>
      </c>
      <c r="D100" s="68" t="s">
        <v>19</v>
      </c>
      <c r="E100" s="63"/>
      <c r="F100" s="42" t="str">
        <f t="shared" si="14"/>
        <v>$MP505A</v>
      </c>
      <c r="G100" s="49">
        <f t="shared" si="13"/>
        <v>87</v>
      </c>
      <c r="H100" s="54" t="str">
        <f t="shared" si="9"/>
        <v>"$MP505A" = "87"</v>
      </c>
      <c r="L100" s="38"/>
    </row>
    <row r="101" spans="2:12" ht="18" customHeight="1" x14ac:dyDescent="0.25">
      <c r="B101" s="107" t="s">
        <v>479</v>
      </c>
      <c r="C101" s="108" t="s">
        <v>474</v>
      </c>
      <c r="D101" s="68" t="s">
        <v>19</v>
      </c>
      <c r="E101" s="63"/>
      <c r="F101" s="42" t="str">
        <f t="shared" si="14"/>
        <v>$MP506A</v>
      </c>
      <c r="G101" s="49">
        <f t="shared" si="13"/>
        <v>88</v>
      </c>
      <c r="H101" s="54" t="str">
        <f t="shared" si="9"/>
        <v>"$MP506A" = "88"</v>
      </c>
      <c r="L101" s="38"/>
    </row>
    <row r="102" spans="2:12" ht="18" customHeight="1" x14ac:dyDescent="0.25">
      <c r="B102" s="107" t="s">
        <v>480</v>
      </c>
      <c r="C102" s="108" t="s">
        <v>474</v>
      </c>
      <c r="D102" s="68" t="s">
        <v>19</v>
      </c>
      <c r="E102" s="63"/>
      <c r="F102" s="42" t="str">
        <f t="shared" si="14"/>
        <v>$MP511A</v>
      </c>
      <c r="G102" s="49">
        <f t="shared" si="13"/>
        <v>89</v>
      </c>
      <c r="H102" s="54" t="str">
        <f t="shared" si="9"/>
        <v>"$MP511A" = "89"</v>
      </c>
      <c r="L102" s="38"/>
    </row>
    <row r="103" spans="2:12" ht="18" customHeight="1" x14ac:dyDescent="0.25">
      <c r="B103" s="107" t="s">
        <v>481</v>
      </c>
      <c r="C103" s="108" t="s">
        <v>474</v>
      </c>
      <c r="D103" s="68" t="s">
        <v>19</v>
      </c>
      <c r="E103" s="63"/>
      <c r="F103" s="42" t="str">
        <f t="shared" si="14"/>
        <v>$MP507A</v>
      </c>
      <c r="G103" s="49">
        <f t="shared" si="13"/>
        <v>90</v>
      </c>
      <c r="H103" s="54" t="str">
        <f t="shared" si="9"/>
        <v>"$MP507A" = "90"</v>
      </c>
      <c r="L103" s="38"/>
    </row>
    <row r="104" spans="2:12" ht="18" customHeight="1" x14ac:dyDescent="0.25">
      <c r="B104" s="107" t="s">
        <v>482</v>
      </c>
      <c r="C104" s="108" t="s">
        <v>474</v>
      </c>
      <c r="D104" s="68" t="s">
        <v>19</v>
      </c>
      <c r="E104" s="63"/>
      <c r="F104" s="42" t="str">
        <f t="shared" si="14"/>
        <v>$MP508A</v>
      </c>
      <c r="G104" s="49">
        <f t="shared" si="13"/>
        <v>91</v>
      </c>
      <c r="H104" s="54" t="str">
        <f t="shared" si="9"/>
        <v>"$MP508A" = "91"</v>
      </c>
      <c r="L104" s="38"/>
    </row>
    <row r="105" spans="2:12" ht="18" customHeight="1" x14ac:dyDescent="0.25">
      <c r="B105" s="107" t="s">
        <v>483</v>
      </c>
      <c r="C105" s="108" t="s">
        <v>474</v>
      </c>
      <c r="D105" s="68" t="s">
        <v>19</v>
      </c>
      <c r="E105" s="63"/>
      <c r="F105" s="42" t="str">
        <f t="shared" si="14"/>
        <v>$MP509A</v>
      </c>
      <c r="G105" s="49">
        <f t="shared" si="13"/>
        <v>92</v>
      </c>
      <c r="H105" s="54" t="str">
        <f t="shared" si="9"/>
        <v>"$MP509A" = "92"</v>
      </c>
      <c r="L105" s="38"/>
    </row>
    <row r="106" spans="2:12" ht="18" customHeight="1" x14ac:dyDescent="0.25">
      <c r="B106" s="107" t="s">
        <v>484</v>
      </c>
      <c r="C106" s="108" t="s">
        <v>474</v>
      </c>
      <c r="D106" s="68" t="s">
        <v>19</v>
      </c>
      <c r="E106" s="63"/>
      <c r="F106" s="42" t="str">
        <f t="shared" si="14"/>
        <v>$MP510A</v>
      </c>
      <c r="G106" s="49">
        <f t="shared" si="13"/>
        <v>93</v>
      </c>
      <c r="H106" s="54" t="str">
        <f t="shared" si="9"/>
        <v>"$MP510A" = "93"</v>
      </c>
      <c r="L106" s="38"/>
    </row>
    <row r="107" spans="2:12" ht="18" customHeight="1" x14ac:dyDescent="0.25">
      <c r="B107" s="107" t="s">
        <v>485</v>
      </c>
      <c r="C107" s="108" t="s">
        <v>495</v>
      </c>
      <c r="D107" s="68" t="s">
        <v>19</v>
      </c>
      <c r="E107" s="63"/>
      <c r="F107" s="42" t="str">
        <f t="shared" si="14"/>
        <v>$MP502B</v>
      </c>
      <c r="G107" s="49">
        <f t="shared" si="13"/>
        <v>94</v>
      </c>
      <c r="H107" s="54" t="str">
        <f t="shared" si="9"/>
        <v>"$MP502B" = "94"</v>
      </c>
      <c r="L107" s="38"/>
    </row>
    <row r="108" spans="2:12" ht="18" customHeight="1" x14ac:dyDescent="0.25">
      <c r="B108" s="107" t="s">
        <v>486</v>
      </c>
      <c r="C108" s="108" t="s">
        <v>495</v>
      </c>
      <c r="D108" s="68" t="s">
        <v>19</v>
      </c>
      <c r="E108" s="63"/>
      <c r="F108" s="42" t="str">
        <f t="shared" si="14"/>
        <v>$MP503B</v>
      </c>
      <c r="G108" s="49">
        <f t="shared" si="13"/>
        <v>95</v>
      </c>
      <c r="H108" s="54" t="str">
        <f t="shared" si="9"/>
        <v>"$MP503B" = "95"</v>
      </c>
      <c r="L108" s="38"/>
    </row>
    <row r="109" spans="2:12" ht="18" customHeight="1" x14ac:dyDescent="0.25">
      <c r="B109" s="107" t="s">
        <v>487</v>
      </c>
      <c r="C109" s="108" t="s">
        <v>495</v>
      </c>
      <c r="D109" s="68" t="s">
        <v>19</v>
      </c>
      <c r="E109" s="63"/>
      <c r="F109" s="42" t="str">
        <f t="shared" si="14"/>
        <v>$MP504B</v>
      </c>
      <c r="G109" s="49">
        <f t="shared" si="13"/>
        <v>96</v>
      </c>
      <c r="H109" s="54" t="str">
        <f t="shared" si="9"/>
        <v>"$MP504B" = "96"</v>
      </c>
      <c r="L109" s="38"/>
    </row>
    <row r="110" spans="2:12" ht="18" customHeight="1" x14ac:dyDescent="0.25">
      <c r="B110" s="107" t="s">
        <v>488</v>
      </c>
      <c r="C110" s="108" t="s">
        <v>495</v>
      </c>
      <c r="D110" s="68" t="s">
        <v>19</v>
      </c>
      <c r="E110" s="63"/>
      <c r="F110" s="42" t="str">
        <f t="shared" si="14"/>
        <v>$MP505B</v>
      </c>
      <c r="G110" s="49">
        <f t="shared" si="13"/>
        <v>97</v>
      </c>
      <c r="H110" s="54" t="str">
        <f t="shared" si="9"/>
        <v>"$MP505B" = "97"</v>
      </c>
      <c r="L110" s="38"/>
    </row>
    <row r="111" spans="2:12" ht="18" customHeight="1" x14ac:dyDescent="0.25">
      <c r="B111" s="107" t="s">
        <v>489</v>
      </c>
      <c r="C111" s="108" t="s">
        <v>495</v>
      </c>
      <c r="D111" s="68" t="s">
        <v>19</v>
      </c>
      <c r="E111" s="63"/>
      <c r="F111" s="42" t="str">
        <f t="shared" si="14"/>
        <v>$MP506B</v>
      </c>
      <c r="G111" s="49">
        <f t="shared" si="13"/>
        <v>98</v>
      </c>
      <c r="H111" s="54" t="str">
        <f t="shared" si="9"/>
        <v>"$MP506B" = "98"</v>
      </c>
      <c r="L111" s="38"/>
    </row>
    <row r="112" spans="2:12" ht="18" customHeight="1" x14ac:dyDescent="0.25">
      <c r="B112" s="107" t="s">
        <v>490</v>
      </c>
      <c r="C112" s="108" t="s">
        <v>495</v>
      </c>
      <c r="D112" s="68" t="s">
        <v>19</v>
      </c>
      <c r="E112" s="63"/>
      <c r="F112" s="42" t="str">
        <f t="shared" si="14"/>
        <v>$MP511B</v>
      </c>
      <c r="G112" s="49">
        <f t="shared" si="13"/>
        <v>99</v>
      </c>
      <c r="H112" s="54" t="str">
        <f t="shared" si="9"/>
        <v>"$MP511B" = "99"</v>
      </c>
      <c r="L112" s="38"/>
    </row>
    <row r="113" spans="2:12" ht="18" customHeight="1" x14ac:dyDescent="0.25">
      <c r="B113" s="107" t="s">
        <v>491</v>
      </c>
      <c r="C113" s="108" t="s">
        <v>495</v>
      </c>
      <c r="D113" s="68" t="s">
        <v>19</v>
      </c>
      <c r="E113" s="63"/>
      <c r="F113" s="42" t="str">
        <f t="shared" si="14"/>
        <v>$MP507B</v>
      </c>
      <c r="G113" s="49">
        <f t="shared" si="13"/>
        <v>100</v>
      </c>
      <c r="H113" s="54" t="str">
        <f t="shared" si="9"/>
        <v>"$MP507B" = "100"</v>
      </c>
      <c r="L113" s="38"/>
    </row>
    <row r="114" spans="2:12" ht="18" customHeight="1" x14ac:dyDescent="0.25">
      <c r="B114" s="107" t="s">
        <v>492</v>
      </c>
      <c r="C114" s="108" t="s">
        <v>495</v>
      </c>
      <c r="D114" s="68" t="s">
        <v>19</v>
      </c>
      <c r="E114" s="63"/>
      <c r="F114" s="42" t="str">
        <f t="shared" si="14"/>
        <v>$MP508B</v>
      </c>
      <c r="G114" s="49">
        <f t="shared" si="13"/>
        <v>101</v>
      </c>
      <c r="H114" s="54" t="str">
        <f t="shared" si="9"/>
        <v>"$MP508B" = "101"</v>
      </c>
      <c r="L114" s="38"/>
    </row>
    <row r="115" spans="2:12" ht="18" customHeight="1" x14ac:dyDescent="0.25">
      <c r="B115" s="107" t="s">
        <v>493</v>
      </c>
      <c r="C115" s="108" t="s">
        <v>495</v>
      </c>
      <c r="D115" s="68" t="s">
        <v>19</v>
      </c>
      <c r="E115" s="63"/>
      <c r="F115" s="42" t="str">
        <f t="shared" si="14"/>
        <v>$MP509B</v>
      </c>
      <c r="G115" s="49">
        <f t="shared" si="13"/>
        <v>102</v>
      </c>
      <c r="H115" s="54" t="str">
        <f t="shared" si="9"/>
        <v>"$MP509B" = "102"</v>
      </c>
      <c r="L115" s="38"/>
    </row>
    <row r="116" spans="2:12" ht="18" customHeight="1" x14ac:dyDescent="0.25">
      <c r="B116" s="107" t="s">
        <v>494</v>
      </c>
      <c r="C116" s="108" t="s">
        <v>495</v>
      </c>
      <c r="D116" s="68" t="s">
        <v>19</v>
      </c>
      <c r="E116" s="63"/>
      <c r="F116" s="42" t="str">
        <f t="shared" si="14"/>
        <v>$MP510B</v>
      </c>
      <c r="G116" s="49">
        <f t="shared" si="13"/>
        <v>103</v>
      </c>
      <c r="H116" s="54" t="str">
        <f t="shared" si="9"/>
        <v>"$MP510B" = "103"</v>
      </c>
      <c r="L116" s="38"/>
    </row>
    <row r="117" spans="2:12" ht="18" customHeight="1" x14ac:dyDescent="0.25">
      <c r="B117" s="132" t="s">
        <v>661</v>
      </c>
      <c r="C117" s="133" t="s">
        <v>665</v>
      </c>
      <c r="D117" s="68" t="s">
        <v>19</v>
      </c>
      <c r="E117" s="63"/>
      <c r="F117" s="42" t="str">
        <f t="shared" si="14"/>
        <v>$MM001</v>
      </c>
      <c r="G117" s="49">
        <f t="shared" si="13"/>
        <v>104</v>
      </c>
      <c r="H117" s="54" t="str">
        <f t="shared" si="9"/>
        <v>"$MM001" = "104"</v>
      </c>
      <c r="L117" s="38"/>
    </row>
    <row r="118" spans="2:12" ht="18" customHeight="1" x14ac:dyDescent="0.25">
      <c r="B118" s="132" t="s">
        <v>662</v>
      </c>
      <c r="C118" s="133" t="s">
        <v>666</v>
      </c>
      <c r="D118" s="68" t="s">
        <v>19</v>
      </c>
      <c r="E118" s="63"/>
      <c r="F118" s="42" t="str">
        <f t="shared" si="14"/>
        <v>$MM002</v>
      </c>
      <c r="G118" s="49">
        <f t="shared" si="13"/>
        <v>105</v>
      </c>
      <c r="H118" s="54" t="str">
        <f t="shared" ref="H118:H153" si="15">IF(AND($G118&lt;&gt;"",$F118&lt;&gt;""),""""&amp;$F118&amp;""""&amp;" = "&amp;""""&amp;$G118&amp;"""","")</f>
        <v>"$MM002" = "105"</v>
      </c>
      <c r="L118" s="38"/>
    </row>
    <row r="119" spans="2:12" ht="18" customHeight="1" x14ac:dyDescent="0.25">
      <c r="B119" s="132" t="s">
        <v>663</v>
      </c>
      <c r="C119" s="133" t="s">
        <v>667</v>
      </c>
      <c r="D119" s="68" t="s">
        <v>19</v>
      </c>
      <c r="E119" s="63"/>
      <c r="F119" s="42" t="str">
        <f t="shared" si="14"/>
        <v>$MM003</v>
      </c>
      <c r="G119" s="49">
        <f t="shared" si="13"/>
        <v>106</v>
      </c>
      <c r="H119" s="54" t="str">
        <f t="shared" si="15"/>
        <v>"$MM003" = "106"</v>
      </c>
      <c r="L119" s="38"/>
    </row>
    <row r="120" spans="2:12" ht="18" customHeight="1" x14ac:dyDescent="0.25">
      <c r="B120" s="132" t="s">
        <v>664</v>
      </c>
      <c r="C120" s="133" t="s">
        <v>668</v>
      </c>
      <c r="D120" s="68" t="s">
        <v>19</v>
      </c>
      <c r="E120" s="63"/>
      <c r="F120" s="42" t="str">
        <f t="shared" si="14"/>
        <v>$MM005</v>
      </c>
      <c r="G120" s="49">
        <f t="shared" si="13"/>
        <v>107</v>
      </c>
      <c r="H120" s="54" t="str">
        <f t="shared" si="15"/>
        <v>"$MM005" = "107"</v>
      </c>
      <c r="L120" s="38"/>
    </row>
    <row r="121" spans="2:12" ht="18" customHeight="1" x14ac:dyDescent="0.25">
      <c r="B121" s="183" t="s">
        <v>901</v>
      </c>
      <c r="C121" s="184" t="s">
        <v>902</v>
      </c>
      <c r="D121" s="68" t="s">
        <v>19</v>
      </c>
      <c r="E121" s="63"/>
      <c r="F121" s="42" t="str">
        <f t="shared" si="14"/>
        <v>$GG001</v>
      </c>
      <c r="G121" s="49">
        <f t="shared" si="13"/>
        <v>108</v>
      </c>
      <c r="H121" s="54" t="str">
        <f t="shared" si="15"/>
        <v>"$GG001" = "108"</v>
      </c>
      <c r="L121" s="38"/>
    </row>
    <row r="122" spans="2:12" ht="18" customHeight="1" x14ac:dyDescent="0.25">
      <c r="B122" s="183" t="s">
        <v>909</v>
      </c>
      <c r="C122" s="184" t="s">
        <v>903</v>
      </c>
      <c r="D122" s="68" t="s">
        <v>19</v>
      </c>
      <c r="E122" s="63"/>
      <c r="F122" s="42" t="str">
        <f t="shared" si="14"/>
        <v>$GG002</v>
      </c>
      <c r="G122" s="49">
        <f t="shared" si="13"/>
        <v>109</v>
      </c>
      <c r="H122" s="54" t="str">
        <f t="shared" si="15"/>
        <v>"$GG002" = "109"</v>
      </c>
      <c r="L122" s="38"/>
    </row>
    <row r="123" spans="2:12" ht="18" customHeight="1" x14ac:dyDescent="0.25">
      <c r="B123" s="183" t="s">
        <v>910</v>
      </c>
      <c r="C123" s="184" t="s">
        <v>904</v>
      </c>
      <c r="D123" s="68" t="s">
        <v>19</v>
      </c>
      <c r="E123" s="63"/>
      <c r="F123" s="42" t="str">
        <f t="shared" si="14"/>
        <v>$GG003</v>
      </c>
      <c r="G123" s="49">
        <f t="shared" si="13"/>
        <v>110</v>
      </c>
      <c r="H123" s="54" t="str">
        <f t="shared" si="15"/>
        <v>"$GG003" = "110"</v>
      </c>
      <c r="L123" s="38"/>
    </row>
    <row r="124" spans="2:12" ht="18" customHeight="1" x14ac:dyDescent="0.25">
      <c r="B124" s="183" t="s">
        <v>911</v>
      </c>
      <c r="C124" s="184" t="s">
        <v>905</v>
      </c>
      <c r="D124" s="68" t="s">
        <v>19</v>
      </c>
      <c r="E124" s="63"/>
      <c r="F124" s="42" t="str">
        <f t="shared" si="14"/>
        <v>$GG004</v>
      </c>
      <c r="G124" s="49">
        <f t="shared" si="13"/>
        <v>111</v>
      </c>
      <c r="H124" s="54" t="str">
        <f t="shared" si="15"/>
        <v>"$GG004" = "111"</v>
      </c>
      <c r="L124" s="38"/>
    </row>
    <row r="125" spans="2:12" ht="18" customHeight="1" x14ac:dyDescent="0.25">
      <c r="B125" s="183" t="s">
        <v>912</v>
      </c>
      <c r="C125" s="184" t="s">
        <v>906</v>
      </c>
      <c r="D125" s="68" t="s">
        <v>19</v>
      </c>
      <c r="E125" s="63"/>
      <c r="F125" s="42" t="str">
        <f t="shared" si="14"/>
        <v>$GG005</v>
      </c>
      <c r="G125" s="49">
        <f t="shared" si="13"/>
        <v>112</v>
      </c>
      <c r="H125" s="54" t="str">
        <f t="shared" si="15"/>
        <v>"$GG005" = "112"</v>
      </c>
      <c r="L125" s="38"/>
    </row>
    <row r="126" spans="2:12" ht="18" customHeight="1" x14ac:dyDescent="0.25">
      <c r="B126" s="183" t="s">
        <v>913</v>
      </c>
      <c r="C126" s="184" t="s">
        <v>907</v>
      </c>
      <c r="D126" s="68" t="s">
        <v>19</v>
      </c>
      <c r="E126" s="63"/>
      <c r="F126" s="42" t="str">
        <f t="shared" si="14"/>
        <v>$GG006</v>
      </c>
      <c r="G126" s="49">
        <f t="shared" si="13"/>
        <v>113</v>
      </c>
      <c r="H126" s="54" t="str">
        <f t="shared" si="15"/>
        <v>"$GG006" = "113"</v>
      </c>
      <c r="L126" s="38"/>
    </row>
    <row r="127" spans="2:12" ht="18" customHeight="1" x14ac:dyDescent="0.25">
      <c r="B127" s="183" t="s">
        <v>914</v>
      </c>
      <c r="C127" s="184" t="s">
        <v>908</v>
      </c>
      <c r="D127" s="68" t="s">
        <v>19</v>
      </c>
      <c r="E127" s="63"/>
      <c r="F127" s="42" t="str">
        <f t="shared" si="14"/>
        <v>$GG007</v>
      </c>
      <c r="G127" s="49">
        <f t="shared" si="13"/>
        <v>114</v>
      </c>
      <c r="H127" s="54" t="str">
        <f t="shared" si="15"/>
        <v>"$GG007" = "114"</v>
      </c>
      <c r="L127" s="38"/>
    </row>
    <row r="128" spans="2:12" ht="18" customHeight="1" x14ac:dyDescent="0.25">
      <c r="B128" s="183" t="s">
        <v>915</v>
      </c>
      <c r="C128" s="198" t="s">
        <v>952</v>
      </c>
      <c r="D128" s="68" t="s">
        <v>19</v>
      </c>
      <c r="E128" s="63"/>
      <c r="F128" s="42" t="str">
        <f t="shared" si="14"/>
        <v>$GG008</v>
      </c>
      <c r="G128" s="49">
        <f t="shared" si="13"/>
        <v>115</v>
      </c>
      <c r="H128" s="54" t="str">
        <f t="shared" si="15"/>
        <v>"$GG008" = "115"</v>
      </c>
      <c r="L128" s="38"/>
    </row>
    <row r="129" spans="2:12" ht="18" customHeight="1" x14ac:dyDescent="0.25">
      <c r="B129" s="194" t="s">
        <v>942</v>
      </c>
      <c r="C129" s="198" t="s">
        <v>953</v>
      </c>
      <c r="D129" s="68" t="s">
        <v>19</v>
      </c>
      <c r="E129" s="63"/>
      <c r="F129" s="42" t="str">
        <f t="shared" ref="F129" si="16">"$"&amp;MID(B129,FIND("_",B129)+1,6)</f>
        <v>$GG009</v>
      </c>
      <c r="G129" s="49">
        <f t="shared" si="13"/>
        <v>116</v>
      </c>
      <c r="H129" s="54" t="str">
        <f t="shared" si="15"/>
        <v>"$GG009" = "116"</v>
      </c>
      <c r="L129" s="38"/>
    </row>
    <row r="130" spans="2:12" ht="18" customHeight="1" x14ac:dyDescent="0.25">
      <c r="B130" s="191" t="s">
        <v>920</v>
      </c>
      <c r="C130" s="193" t="s">
        <v>895</v>
      </c>
      <c r="D130" s="68" t="s">
        <v>19</v>
      </c>
      <c r="E130" s="63"/>
      <c r="F130" s="42" t="str">
        <f t="shared" si="14"/>
        <v>$GS111</v>
      </c>
      <c r="G130" s="49">
        <f t="shared" si="13"/>
        <v>117</v>
      </c>
      <c r="H130" s="54" t="str">
        <f t="shared" si="15"/>
        <v>"$GS111" = "117"</v>
      </c>
      <c r="L130" s="38"/>
    </row>
    <row r="131" spans="2:12" ht="18" customHeight="1" x14ac:dyDescent="0.25">
      <c r="B131" s="191" t="s">
        <v>921</v>
      </c>
      <c r="C131" s="193" t="s">
        <v>895</v>
      </c>
      <c r="D131" s="68" t="s">
        <v>19</v>
      </c>
      <c r="E131" s="63"/>
      <c r="F131" s="42" t="str">
        <f t="shared" si="14"/>
        <v>$GS112</v>
      </c>
      <c r="G131" s="49">
        <f t="shared" si="13"/>
        <v>118</v>
      </c>
      <c r="H131" s="54" t="str">
        <f t="shared" si="15"/>
        <v>"$GS112" = "118"</v>
      </c>
      <c r="L131" s="38"/>
    </row>
    <row r="132" spans="2:12" ht="18" customHeight="1" x14ac:dyDescent="0.25">
      <c r="B132" s="191" t="s">
        <v>922</v>
      </c>
      <c r="C132" s="193" t="s">
        <v>895</v>
      </c>
      <c r="D132" s="68" t="s">
        <v>19</v>
      </c>
      <c r="E132" s="63"/>
      <c r="F132" s="42" t="str">
        <f t="shared" si="14"/>
        <v>$GS113</v>
      </c>
      <c r="G132" s="49">
        <f t="shared" si="13"/>
        <v>119</v>
      </c>
      <c r="H132" s="54" t="str">
        <f t="shared" si="15"/>
        <v>"$GS113" = "119"</v>
      </c>
      <c r="L132" s="38"/>
    </row>
    <row r="133" spans="2:12" ht="18" customHeight="1" x14ac:dyDescent="0.25">
      <c r="B133" s="191" t="s">
        <v>923</v>
      </c>
      <c r="C133" s="193" t="s">
        <v>895</v>
      </c>
      <c r="D133" s="68" t="s">
        <v>19</v>
      </c>
      <c r="E133" s="63"/>
      <c r="F133" s="42" t="str">
        <f t="shared" si="14"/>
        <v>$GS114</v>
      </c>
      <c r="G133" s="49">
        <f t="shared" si="13"/>
        <v>120</v>
      </c>
      <c r="H133" s="54" t="str">
        <f t="shared" si="15"/>
        <v>"$GS114" = "120"</v>
      </c>
      <c r="L133" s="38"/>
    </row>
    <row r="134" spans="2:12" ht="18" customHeight="1" x14ac:dyDescent="0.25">
      <c r="B134" s="192" t="s">
        <v>924</v>
      </c>
      <c r="C134" s="193" t="s">
        <v>895</v>
      </c>
      <c r="D134" s="68" t="s">
        <v>19</v>
      </c>
      <c r="E134" s="63"/>
      <c r="F134" s="42" t="str">
        <f t="shared" si="14"/>
        <v>$GS115</v>
      </c>
      <c r="G134" s="49">
        <f t="shared" si="13"/>
        <v>121</v>
      </c>
      <c r="H134" s="54" t="str">
        <f t="shared" si="15"/>
        <v>"$GS115" = "121"</v>
      </c>
      <c r="L134" s="38"/>
    </row>
    <row r="135" spans="2:12" ht="18" customHeight="1" x14ac:dyDescent="0.25">
      <c r="B135" s="192" t="s">
        <v>925</v>
      </c>
      <c r="C135" s="193" t="s">
        <v>895</v>
      </c>
      <c r="D135" s="68" t="s">
        <v>19</v>
      </c>
      <c r="E135" s="63"/>
      <c r="F135" s="42" t="str">
        <f t="shared" si="14"/>
        <v>$GS116</v>
      </c>
      <c r="G135" s="49">
        <f t="shared" si="13"/>
        <v>122</v>
      </c>
      <c r="H135" s="54" t="str">
        <f t="shared" si="15"/>
        <v>"$GS116" = "122"</v>
      </c>
      <c r="L135" s="38"/>
    </row>
    <row r="136" spans="2:12" ht="18" customHeight="1" x14ac:dyDescent="0.25">
      <c r="B136" s="191" t="s">
        <v>926</v>
      </c>
      <c r="C136" s="184" t="s">
        <v>896</v>
      </c>
      <c r="D136" s="68" t="s">
        <v>19</v>
      </c>
      <c r="E136" s="63"/>
      <c r="F136" s="42" t="str">
        <f t="shared" si="14"/>
        <v>$GS121</v>
      </c>
      <c r="G136" s="49">
        <f t="shared" si="13"/>
        <v>123</v>
      </c>
      <c r="H136" s="54" t="str">
        <f t="shared" si="15"/>
        <v>"$GS121" = "123"</v>
      </c>
      <c r="L136" s="38"/>
    </row>
    <row r="137" spans="2:12" ht="18" customHeight="1" x14ac:dyDescent="0.25">
      <c r="B137" s="191" t="s">
        <v>927</v>
      </c>
      <c r="C137" s="184" t="s">
        <v>896</v>
      </c>
      <c r="D137" s="68" t="s">
        <v>19</v>
      </c>
      <c r="E137" s="63"/>
      <c r="F137" s="42" t="str">
        <f t="shared" si="14"/>
        <v>$GS122</v>
      </c>
      <c r="G137" s="49">
        <f t="shared" si="13"/>
        <v>124</v>
      </c>
      <c r="H137" s="54" t="str">
        <f t="shared" si="15"/>
        <v>"$GS122" = "124"</v>
      </c>
      <c r="L137" s="38"/>
    </row>
    <row r="138" spans="2:12" ht="18" customHeight="1" x14ac:dyDescent="0.25">
      <c r="B138" s="191" t="s">
        <v>928</v>
      </c>
      <c r="C138" s="184" t="s">
        <v>896</v>
      </c>
      <c r="D138" s="68" t="s">
        <v>19</v>
      </c>
      <c r="E138" s="63"/>
      <c r="F138" s="42" t="str">
        <f t="shared" si="14"/>
        <v>$GS123</v>
      </c>
      <c r="G138" s="49">
        <f t="shared" si="13"/>
        <v>125</v>
      </c>
      <c r="H138" s="54" t="str">
        <f t="shared" si="15"/>
        <v>"$GS123" = "125"</v>
      </c>
      <c r="L138" s="38"/>
    </row>
    <row r="139" spans="2:12" ht="18" customHeight="1" x14ac:dyDescent="0.25">
      <c r="B139" s="191" t="s">
        <v>929</v>
      </c>
      <c r="C139" s="184" t="s">
        <v>896</v>
      </c>
      <c r="D139" s="68" t="s">
        <v>19</v>
      </c>
      <c r="E139" s="63"/>
      <c r="F139" s="42" t="str">
        <f t="shared" si="14"/>
        <v>$GS124</v>
      </c>
      <c r="G139" s="49">
        <f t="shared" si="13"/>
        <v>126</v>
      </c>
      <c r="H139" s="54" t="str">
        <f t="shared" si="15"/>
        <v>"$GS124" = "126"</v>
      </c>
      <c r="L139" s="38"/>
    </row>
    <row r="140" spans="2:12" ht="18" customHeight="1" x14ac:dyDescent="0.25">
      <c r="B140" s="192" t="s">
        <v>930</v>
      </c>
      <c r="C140" s="184" t="s">
        <v>896</v>
      </c>
      <c r="D140" s="68" t="s">
        <v>19</v>
      </c>
      <c r="E140" s="63"/>
      <c r="F140" s="42" t="str">
        <f t="shared" si="14"/>
        <v>$GS125</v>
      </c>
      <c r="G140" s="49">
        <f t="shared" si="13"/>
        <v>127</v>
      </c>
      <c r="H140" s="54" t="str">
        <f t="shared" si="15"/>
        <v>"$GS125" = "127"</v>
      </c>
      <c r="L140" s="38"/>
    </row>
    <row r="141" spans="2:12" ht="18" customHeight="1" x14ac:dyDescent="0.25">
      <c r="B141" s="192" t="s">
        <v>931</v>
      </c>
      <c r="C141" s="184" t="s">
        <v>897</v>
      </c>
      <c r="D141" s="68" t="s">
        <v>19</v>
      </c>
      <c r="E141" s="63"/>
      <c r="F141" s="42" t="str">
        <f t="shared" si="14"/>
        <v>$GS131</v>
      </c>
      <c r="G141" s="49">
        <f t="shared" si="13"/>
        <v>128</v>
      </c>
      <c r="H141" s="54" t="str">
        <f t="shared" si="15"/>
        <v>"$GS131" = "128"</v>
      </c>
      <c r="L141" s="38"/>
    </row>
    <row r="142" spans="2:12" ht="18" customHeight="1" x14ac:dyDescent="0.25">
      <c r="B142" s="192" t="s">
        <v>932</v>
      </c>
      <c r="C142" s="184" t="s">
        <v>898</v>
      </c>
      <c r="D142" s="68" t="s">
        <v>19</v>
      </c>
      <c r="E142" s="63"/>
      <c r="F142" s="42" t="str">
        <f t="shared" si="14"/>
        <v>$GS141</v>
      </c>
      <c r="G142" s="49">
        <f t="shared" si="13"/>
        <v>129</v>
      </c>
      <c r="H142" s="54" t="str">
        <f t="shared" si="15"/>
        <v>"$GS141" = "129"</v>
      </c>
      <c r="L142" s="38"/>
    </row>
    <row r="143" spans="2:12" ht="18" customHeight="1" x14ac:dyDescent="0.25">
      <c r="B143" s="191" t="s">
        <v>933</v>
      </c>
      <c r="C143" s="193" t="s">
        <v>899</v>
      </c>
      <c r="D143" s="68" t="s">
        <v>19</v>
      </c>
      <c r="E143" s="63"/>
      <c r="F143" s="42" t="str">
        <f t="shared" si="14"/>
        <v>$GS151</v>
      </c>
      <c r="G143" s="49">
        <f t="shared" si="13"/>
        <v>130</v>
      </c>
      <c r="H143" s="54" t="str">
        <f t="shared" si="15"/>
        <v>"$GS151" = "130"</v>
      </c>
      <c r="L143" s="38"/>
    </row>
    <row r="144" spans="2:12" ht="18" customHeight="1" x14ac:dyDescent="0.25">
      <c r="B144" s="191" t="s">
        <v>934</v>
      </c>
      <c r="C144" s="193" t="s">
        <v>899</v>
      </c>
      <c r="D144" s="68" t="s">
        <v>19</v>
      </c>
      <c r="E144" s="63"/>
      <c r="F144" s="42" t="str">
        <f t="shared" si="14"/>
        <v>$GS152</v>
      </c>
      <c r="G144" s="49">
        <f t="shared" ref="G144:G207" si="17">G143+1</f>
        <v>131</v>
      </c>
      <c r="H144" s="54" t="str">
        <f t="shared" si="15"/>
        <v>"$GS152" = "131"</v>
      </c>
      <c r="L144" s="38"/>
    </row>
    <row r="145" spans="2:12" ht="18" customHeight="1" x14ac:dyDescent="0.25">
      <c r="B145" s="191" t="s">
        <v>935</v>
      </c>
      <c r="C145" s="193" t="s">
        <v>899</v>
      </c>
      <c r="D145" s="68" t="s">
        <v>19</v>
      </c>
      <c r="E145" s="63"/>
      <c r="F145" s="42" t="str">
        <f t="shared" si="14"/>
        <v>$GS153</v>
      </c>
      <c r="G145" s="49">
        <f t="shared" si="17"/>
        <v>132</v>
      </c>
      <c r="H145" s="54" t="str">
        <f t="shared" si="15"/>
        <v>"$GS153" = "132"</v>
      </c>
      <c r="L145" s="38"/>
    </row>
    <row r="146" spans="2:12" ht="18" customHeight="1" x14ac:dyDescent="0.25">
      <c r="B146" s="191" t="s">
        <v>936</v>
      </c>
      <c r="C146" s="193" t="s">
        <v>899</v>
      </c>
      <c r="D146" s="68" t="s">
        <v>19</v>
      </c>
      <c r="E146" s="63"/>
      <c r="F146" s="42" t="str">
        <f t="shared" si="14"/>
        <v>$GS154</v>
      </c>
      <c r="G146" s="49">
        <f t="shared" si="17"/>
        <v>133</v>
      </c>
      <c r="H146" s="54" t="str">
        <f t="shared" si="15"/>
        <v>"$GS154" = "133"</v>
      </c>
      <c r="L146" s="38"/>
    </row>
    <row r="147" spans="2:12" ht="18" customHeight="1" x14ac:dyDescent="0.25">
      <c r="B147" s="192" t="s">
        <v>937</v>
      </c>
      <c r="C147" s="193" t="s">
        <v>899</v>
      </c>
      <c r="D147" s="68" t="s">
        <v>19</v>
      </c>
      <c r="E147" s="63"/>
      <c r="F147" s="42" t="str">
        <f t="shared" si="14"/>
        <v>$GS155</v>
      </c>
      <c r="G147" s="49">
        <f t="shared" si="17"/>
        <v>134</v>
      </c>
      <c r="H147" s="54" t="str">
        <f t="shared" si="15"/>
        <v>"$GS155" = "134"</v>
      </c>
      <c r="L147" s="38"/>
    </row>
    <row r="148" spans="2:12" ht="18" customHeight="1" x14ac:dyDescent="0.25">
      <c r="B148" s="192" t="s">
        <v>938</v>
      </c>
      <c r="C148" s="184" t="s">
        <v>899</v>
      </c>
      <c r="D148" s="68" t="s">
        <v>19</v>
      </c>
      <c r="E148" s="63"/>
      <c r="F148" s="42" t="str">
        <f t="shared" si="14"/>
        <v>$GS156</v>
      </c>
      <c r="G148" s="49">
        <f t="shared" si="17"/>
        <v>135</v>
      </c>
      <c r="H148" s="54" t="str">
        <f t="shared" si="15"/>
        <v>"$GS156" = "135"</v>
      </c>
      <c r="L148" s="38"/>
    </row>
    <row r="149" spans="2:12" ht="18" customHeight="1" x14ac:dyDescent="0.25">
      <c r="B149" s="191" t="s">
        <v>939</v>
      </c>
      <c r="C149" s="193" t="s">
        <v>900</v>
      </c>
      <c r="D149" s="68" t="s">
        <v>19</v>
      </c>
      <c r="E149" s="63"/>
      <c r="F149" s="42" t="str">
        <f t="shared" ref="F149:F150" si="18">"$"&amp;MID(B149,FIND("_",B149)+1,6)</f>
        <v>$GS161</v>
      </c>
      <c r="G149" s="49">
        <f t="shared" si="17"/>
        <v>136</v>
      </c>
      <c r="H149" s="54" t="str">
        <f t="shared" si="15"/>
        <v>"$GS161" = "136"</v>
      </c>
      <c r="L149" s="38"/>
    </row>
    <row r="150" spans="2:12" ht="18" customHeight="1" x14ac:dyDescent="0.25">
      <c r="B150" s="191" t="s">
        <v>940</v>
      </c>
      <c r="C150" s="193" t="s">
        <v>900</v>
      </c>
      <c r="D150" s="68" t="s">
        <v>19</v>
      </c>
      <c r="E150" s="63"/>
      <c r="F150" s="42" t="str">
        <f t="shared" si="18"/>
        <v>$GS162</v>
      </c>
      <c r="G150" s="49">
        <f t="shared" si="17"/>
        <v>137</v>
      </c>
      <c r="H150" s="54" t="str">
        <f t="shared" si="15"/>
        <v>"$GS162" = "137"</v>
      </c>
      <c r="L150" s="38"/>
    </row>
    <row r="151" spans="2:12" ht="18" customHeight="1" x14ac:dyDescent="0.25">
      <c r="B151" s="192" t="s">
        <v>941</v>
      </c>
      <c r="C151" s="184" t="s">
        <v>900</v>
      </c>
      <c r="D151" s="68" t="s">
        <v>19</v>
      </c>
      <c r="E151" s="63"/>
      <c r="F151" s="42" t="str">
        <f t="shared" si="14"/>
        <v>$GS163</v>
      </c>
      <c r="G151" s="49">
        <f t="shared" si="17"/>
        <v>138</v>
      </c>
      <c r="H151" s="54" t="str">
        <f t="shared" si="15"/>
        <v>"$GS163" = "138"</v>
      </c>
      <c r="L151" s="38"/>
    </row>
    <row r="152" spans="2:12" ht="18" customHeight="1" x14ac:dyDescent="0.25">
      <c r="B152" s="182" t="s">
        <v>841</v>
      </c>
      <c r="C152" s="172" t="s">
        <v>842</v>
      </c>
      <c r="D152" s="79" t="s">
        <v>59</v>
      </c>
      <c r="E152" s="63"/>
      <c r="F152" s="42" t="str">
        <f t="shared" ref="F152" si="19">"$"&amp;MID(B152,FIND("_",B152)+1,6)</f>
        <v>$GS601</v>
      </c>
      <c r="G152" s="49">
        <f t="shared" si="17"/>
        <v>139</v>
      </c>
      <c r="H152" s="54" t="str">
        <f t="shared" si="15"/>
        <v>"$GS601" = "139"</v>
      </c>
      <c r="L152" s="38"/>
    </row>
    <row r="153" spans="2:12" ht="18" customHeight="1" x14ac:dyDescent="0.25">
      <c r="B153" s="181" t="s">
        <v>817</v>
      </c>
      <c r="C153" s="166" t="s">
        <v>818</v>
      </c>
      <c r="D153" s="167" t="s">
        <v>19</v>
      </c>
      <c r="E153" s="63"/>
      <c r="F153" s="42" t="str">
        <f t="shared" si="14"/>
        <v>$DE001</v>
      </c>
      <c r="G153" s="49">
        <f t="shared" si="17"/>
        <v>140</v>
      </c>
      <c r="H153" s="54" t="str">
        <f t="shared" si="15"/>
        <v>"$DE001" = "140"</v>
      </c>
      <c r="L153" s="38"/>
    </row>
    <row r="154" spans="2:12" ht="18" customHeight="1" x14ac:dyDescent="0.25">
      <c r="B154" s="69" t="s">
        <v>22</v>
      </c>
      <c r="C154" s="70" t="s">
        <v>42</v>
      </c>
      <c r="D154" s="68" t="s">
        <v>19</v>
      </c>
      <c r="E154" s="63"/>
      <c r="F154" s="42" t="str">
        <f t="shared" ref="F154:F189" si="20">"$"&amp;MID(B154,FIND("_",B154)+1,5)</f>
        <v>$GP101</v>
      </c>
      <c r="G154" s="49">
        <f t="shared" si="17"/>
        <v>141</v>
      </c>
      <c r="H154" s="54" t="str">
        <f>IF(AND($G154&lt;&gt;"",$F154&lt;&gt;""),""""&amp;$F154&amp;""""&amp;" = "&amp;""""&amp;$G154&amp;"""","")</f>
        <v>"$GP101" = "141"</v>
      </c>
      <c r="L154" s="38"/>
    </row>
    <row r="155" spans="2:12" ht="18" customHeight="1" x14ac:dyDescent="0.25">
      <c r="B155" s="69" t="s">
        <v>23</v>
      </c>
      <c r="C155" s="70" t="s">
        <v>42</v>
      </c>
      <c r="D155" s="68" t="s">
        <v>19</v>
      </c>
      <c r="E155" s="63"/>
      <c r="F155" s="42" t="str">
        <f t="shared" si="20"/>
        <v>$GP102</v>
      </c>
      <c r="G155" s="49">
        <f t="shared" si="17"/>
        <v>142</v>
      </c>
      <c r="H155" s="54" t="str">
        <f>IF(AND($G155&lt;&gt;"",$F155&lt;&gt;""),""""&amp;$F155&amp;""""&amp;" = "&amp;""""&amp;$G155&amp;"""","")</f>
        <v>"$GP102" = "142"</v>
      </c>
      <c r="L155" s="38"/>
    </row>
    <row r="156" spans="2:12" ht="18" customHeight="1" x14ac:dyDescent="0.25">
      <c r="B156" s="69" t="s">
        <v>24</v>
      </c>
      <c r="C156" s="70" t="s">
        <v>42</v>
      </c>
      <c r="D156" s="68" t="s">
        <v>19</v>
      </c>
      <c r="E156" s="63"/>
      <c r="F156" s="42" t="str">
        <f t="shared" si="20"/>
        <v>$GP103</v>
      </c>
      <c r="G156" s="49">
        <f t="shared" si="17"/>
        <v>143</v>
      </c>
      <c r="H156" s="54" t="str">
        <f>IF(AND($G156&lt;&gt;"",$F156&lt;&gt;""),""""&amp;$F156&amp;""""&amp;" = "&amp;""""&amp;$G156&amp;"""","")</f>
        <v>"$GP103" = "143"</v>
      </c>
      <c r="L156" s="38"/>
    </row>
    <row r="157" spans="2:12" ht="18" customHeight="1" x14ac:dyDescent="0.25">
      <c r="B157" s="131" t="s">
        <v>659</v>
      </c>
      <c r="C157" s="70" t="s">
        <v>42</v>
      </c>
      <c r="D157" s="68" t="s">
        <v>19</v>
      </c>
      <c r="E157" s="63"/>
      <c r="F157" s="42" t="str">
        <f t="shared" si="20"/>
        <v>$GP117</v>
      </c>
      <c r="G157" s="49">
        <f t="shared" si="17"/>
        <v>144</v>
      </c>
      <c r="H157" s="54" t="str">
        <f t="shared" ref="H157:H158" si="21">IF(AND($G157&lt;&gt;"",$F157&lt;&gt;""),""""&amp;$F157&amp;""""&amp;" = "&amp;""""&amp;$G157&amp;"""","")</f>
        <v>"$GP117" = "144"</v>
      </c>
      <c r="L157" s="38"/>
    </row>
    <row r="158" spans="2:12" ht="18" customHeight="1" x14ac:dyDescent="0.25">
      <c r="B158" s="131" t="s">
        <v>660</v>
      </c>
      <c r="C158" s="70" t="s">
        <v>42</v>
      </c>
      <c r="D158" s="68" t="s">
        <v>19</v>
      </c>
      <c r="E158" s="63"/>
      <c r="F158" s="42" t="str">
        <f t="shared" si="20"/>
        <v>$GP118</v>
      </c>
      <c r="G158" s="49">
        <f t="shared" si="17"/>
        <v>145</v>
      </c>
      <c r="H158" s="54" t="str">
        <f t="shared" si="21"/>
        <v>"$GP118" = "145"</v>
      </c>
      <c r="L158" s="38"/>
    </row>
    <row r="159" spans="2:12" ht="18" customHeight="1" x14ac:dyDescent="0.25">
      <c r="B159" s="77" t="s">
        <v>63</v>
      </c>
      <c r="C159" s="78" t="s">
        <v>66</v>
      </c>
      <c r="D159" s="79" t="s">
        <v>59</v>
      </c>
      <c r="E159" s="68"/>
      <c r="F159" s="42" t="str">
        <f t="shared" si="20"/>
        <v>$GP601</v>
      </c>
      <c r="G159" s="49">
        <f t="shared" si="17"/>
        <v>146</v>
      </c>
      <c r="H159" s="54" t="str">
        <f t="shared" si="3"/>
        <v>"$GP601" = "146"</v>
      </c>
      <c r="L159" s="38"/>
    </row>
    <row r="160" spans="2:12" ht="18" customHeight="1" x14ac:dyDescent="0.25">
      <c r="B160" s="77" t="s">
        <v>64</v>
      </c>
      <c r="C160" s="78" t="s">
        <v>66</v>
      </c>
      <c r="D160" s="79" t="s">
        <v>59</v>
      </c>
      <c r="E160" s="68"/>
      <c r="F160" s="42" t="str">
        <f t="shared" si="20"/>
        <v>$GP602</v>
      </c>
      <c r="G160" s="49">
        <f t="shared" si="17"/>
        <v>147</v>
      </c>
      <c r="H160" s="54" t="str">
        <f t="shared" si="3"/>
        <v>"$GP602" = "147"</v>
      </c>
      <c r="L160" s="38"/>
    </row>
    <row r="161" spans="2:12" ht="18" customHeight="1" x14ac:dyDescent="0.25">
      <c r="B161" s="77" t="s">
        <v>65</v>
      </c>
      <c r="C161" s="78" t="s">
        <v>66</v>
      </c>
      <c r="D161" s="79" t="s">
        <v>59</v>
      </c>
      <c r="E161" s="68"/>
      <c r="F161" s="42" t="str">
        <f t="shared" si="20"/>
        <v>$GP603</v>
      </c>
      <c r="G161" s="49">
        <f t="shared" si="17"/>
        <v>148</v>
      </c>
      <c r="H161" s="54" t="str">
        <f t="shared" si="3"/>
        <v>"$GP603" = "148"</v>
      </c>
      <c r="L161" s="38"/>
    </row>
    <row r="162" spans="2:12" ht="18" customHeight="1" x14ac:dyDescent="0.25">
      <c r="B162" s="80" t="s">
        <v>96</v>
      </c>
      <c r="C162" s="78" t="s">
        <v>66</v>
      </c>
      <c r="D162" s="82" t="s">
        <v>95</v>
      </c>
      <c r="E162" s="68"/>
      <c r="F162" s="42" t="str">
        <f t="shared" si="20"/>
        <v>$GP401</v>
      </c>
      <c r="G162" s="49">
        <f t="shared" si="17"/>
        <v>149</v>
      </c>
      <c r="H162" s="54" t="str">
        <f t="shared" si="3"/>
        <v>"$GP401" = "149"</v>
      </c>
      <c r="L162" s="38"/>
    </row>
    <row r="163" spans="2:12" ht="18" customHeight="1" x14ac:dyDescent="0.25">
      <c r="B163" s="80" t="s">
        <v>97</v>
      </c>
      <c r="C163" s="78" t="s">
        <v>66</v>
      </c>
      <c r="D163" s="82" t="s">
        <v>95</v>
      </c>
      <c r="E163" s="68"/>
      <c r="F163" s="42" t="str">
        <f t="shared" si="20"/>
        <v>$GP402</v>
      </c>
      <c r="G163" s="49">
        <f t="shared" si="17"/>
        <v>150</v>
      </c>
      <c r="H163" s="54" t="str">
        <f t="shared" si="3"/>
        <v>"$GP402" = "150"</v>
      </c>
      <c r="L163" s="38"/>
    </row>
    <row r="164" spans="2:12" ht="18" customHeight="1" x14ac:dyDescent="0.25">
      <c r="B164" s="80" t="s">
        <v>98</v>
      </c>
      <c r="C164" s="78" t="s">
        <v>66</v>
      </c>
      <c r="D164" s="82" t="s">
        <v>95</v>
      </c>
      <c r="E164" s="68"/>
      <c r="F164" s="42" t="str">
        <f t="shared" si="20"/>
        <v>$GP403</v>
      </c>
      <c r="G164" s="49">
        <f t="shared" si="17"/>
        <v>151</v>
      </c>
      <c r="H164" s="54" t="str">
        <f t="shared" si="3"/>
        <v>"$GP403" = "151"</v>
      </c>
      <c r="L164" s="38"/>
    </row>
    <row r="165" spans="2:12" ht="18" customHeight="1" x14ac:dyDescent="0.25">
      <c r="B165" s="176" t="s">
        <v>869</v>
      </c>
      <c r="C165" s="78" t="s">
        <v>66</v>
      </c>
      <c r="D165" s="82" t="s">
        <v>95</v>
      </c>
      <c r="E165" s="68"/>
      <c r="F165" s="42" t="str">
        <f t="shared" si="20"/>
        <v>$GF403</v>
      </c>
      <c r="G165" s="49">
        <f t="shared" si="17"/>
        <v>152</v>
      </c>
      <c r="H165" s="54" t="str">
        <f t="shared" si="3"/>
        <v>"$GF403" = "152"</v>
      </c>
      <c r="L165" s="38"/>
    </row>
    <row r="166" spans="2:12" ht="18" customHeight="1" x14ac:dyDescent="0.25">
      <c r="B166" s="80" t="s">
        <v>99</v>
      </c>
      <c r="C166" s="78" t="s">
        <v>66</v>
      </c>
      <c r="D166" s="82" t="s">
        <v>95</v>
      </c>
      <c r="E166" s="68"/>
      <c r="F166" s="42" t="str">
        <f t="shared" si="20"/>
        <v>$GP404</v>
      </c>
      <c r="G166" s="49">
        <f t="shared" si="17"/>
        <v>153</v>
      </c>
      <c r="H166" s="54" t="str">
        <f t="shared" si="3"/>
        <v>"$GP404" = "153"</v>
      </c>
      <c r="L166" s="38"/>
    </row>
    <row r="167" spans="2:12" ht="18" customHeight="1" x14ac:dyDescent="0.25">
      <c r="B167" s="80" t="s">
        <v>100</v>
      </c>
      <c r="C167" s="78" t="s">
        <v>66</v>
      </c>
      <c r="D167" s="82" t="s">
        <v>95</v>
      </c>
      <c r="E167" s="68"/>
      <c r="F167" s="42" t="str">
        <f t="shared" si="20"/>
        <v>$GP405</v>
      </c>
      <c r="G167" s="49">
        <f t="shared" si="17"/>
        <v>154</v>
      </c>
      <c r="H167" s="54" t="str">
        <f t="shared" si="3"/>
        <v>"$GP405" = "154"</v>
      </c>
      <c r="L167" s="38"/>
    </row>
    <row r="168" spans="2:12" ht="18" customHeight="1" x14ac:dyDescent="0.25">
      <c r="B168" s="80" t="s">
        <v>101</v>
      </c>
      <c r="C168" s="81" t="s">
        <v>106</v>
      </c>
      <c r="D168" s="82" t="s">
        <v>95</v>
      </c>
      <c r="E168" s="68"/>
      <c r="F168" s="42" t="str">
        <f t="shared" si="20"/>
        <v>$GP406</v>
      </c>
      <c r="G168" s="49">
        <f t="shared" si="17"/>
        <v>155</v>
      </c>
      <c r="H168" s="54" t="str">
        <f t="shared" si="3"/>
        <v>"$GP406" = "155"</v>
      </c>
      <c r="L168" s="38"/>
    </row>
    <row r="169" spans="2:12" ht="18" customHeight="1" x14ac:dyDescent="0.25">
      <c r="B169" s="176" t="s">
        <v>870</v>
      </c>
      <c r="C169" s="81" t="s">
        <v>106</v>
      </c>
      <c r="D169" s="82" t="s">
        <v>95</v>
      </c>
      <c r="E169" s="68"/>
      <c r="F169" s="42" t="str">
        <f t="shared" ref="F169" si="22">"$"&amp;MID(B169,FIND("_",B169)+1,5)</f>
        <v>$GF406</v>
      </c>
      <c r="G169" s="49">
        <f t="shared" si="17"/>
        <v>156</v>
      </c>
      <c r="H169" s="54" t="str">
        <f t="shared" si="3"/>
        <v>"$GF406" = "156"</v>
      </c>
      <c r="L169" s="38"/>
    </row>
    <row r="170" spans="2:12" ht="18" customHeight="1" x14ac:dyDescent="0.25">
      <c r="B170" s="80" t="s">
        <v>102</v>
      </c>
      <c r="C170" s="81" t="s">
        <v>106</v>
      </c>
      <c r="D170" s="82" t="s">
        <v>95</v>
      </c>
      <c r="E170" s="68"/>
      <c r="F170" s="42" t="str">
        <f t="shared" si="20"/>
        <v>$GP407</v>
      </c>
      <c r="G170" s="49">
        <f t="shared" si="17"/>
        <v>157</v>
      </c>
      <c r="H170" s="54" t="str">
        <f t="shared" si="3"/>
        <v>"$GP407" = "157"</v>
      </c>
      <c r="L170" s="38"/>
    </row>
    <row r="171" spans="2:12" ht="18" customHeight="1" x14ac:dyDescent="0.25">
      <c r="B171" s="176" t="s">
        <v>105</v>
      </c>
      <c r="C171" s="81" t="s">
        <v>106</v>
      </c>
      <c r="D171" s="82" t="s">
        <v>95</v>
      </c>
      <c r="E171" s="68"/>
      <c r="F171" s="42" t="str">
        <f t="shared" si="20"/>
        <v>$GP410</v>
      </c>
      <c r="G171" s="49">
        <f t="shared" si="17"/>
        <v>158</v>
      </c>
      <c r="H171" s="54" t="str">
        <f t="shared" si="3"/>
        <v>"$GP410" = "158"</v>
      </c>
      <c r="L171" s="38"/>
    </row>
    <row r="172" spans="2:12" ht="18" customHeight="1" x14ac:dyDescent="0.25">
      <c r="B172" s="176" t="s">
        <v>103</v>
      </c>
      <c r="C172" s="81" t="s">
        <v>107</v>
      </c>
      <c r="D172" s="82" t="s">
        <v>95</v>
      </c>
      <c r="E172" s="68"/>
      <c r="F172" s="42" t="str">
        <f t="shared" si="20"/>
        <v>$GP408</v>
      </c>
      <c r="G172" s="49">
        <f t="shared" si="17"/>
        <v>159</v>
      </c>
      <c r="H172" s="54" t="str">
        <f t="shared" si="3"/>
        <v>"$GP408" = "159"</v>
      </c>
      <c r="L172" s="38"/>
    </row>
    <row r="173" spans="2:12" ht="18" customHeight="1" x14ac:dyDescent="0.25">
      <c r="B173" s="176" t="s">
        <v>104</v>
      </c>
      <c r="C173" s="81" t="s">
        <v>107</v>
      </c>
      <c r="D173" s="82" t="s">
        <v>95</v>
      </c>
      <c r="E173" s="68"/>
      <c r="F173" s="42" t="str">
        <f t="shared" si="20"/>
        <v>$GP409</v>
      </c>
      <c r="G173" s="49">
        <f t="shared" si="17"/>
        <v>160</v>
      </c>
      <c r="H173" s="54" t="str">
        <f t="shared" si="3"/>
        <v>"$GP409" = "160"</v>
      </c>
      <c r="L173" s="38"/>
    </row>
    <row r="174" spans="2:12" ht="18" customHeight="1" x14ac:dyDescent="0.25">
      <c r="B174" s="90" t="s">
        <v>29</v>
      </c>
      <c r="C174" s="91" t="s">
        <v>180</v>
      </c>
      <c r="D174" s="68" t="s">
        <v>19</v>
      </c>
      <c r="E174" s="63"/>
      <c r="F174" s="42" t="str">
        <f t="shared" si="20"/>
        <v>$GP108</v>
      </c>
      <c r="G174" s="49">
        <f t="shared" si="17"/>
        <v>161</v>
      </c>
      <c r="H174" s="54" t="str">
        <f t="shared" si="3"/>
        <v>"$GP108" = "161"</v>
      </c>
      <c r="L174" s="38"/>
    </row>
    <row r="175" spans="2:12" ht="18" customHeight="1" x14ac:dyDescent="0.25">
      <c r="B175" s="90" t="s">
        <v>30</v>
      </c>
      <c r="C175" s="91" t="s">
        <v>44</v>
      </c>
      <c r="D175" s="68" t="s">
        <v>19</v>
      </c>
      <c r="E175" s="63"/>
      <c r="F175" s="42" t="str">
        <f t="shared" si="20"/>
        <v>$GP109</v>
      </c>
      <c r="G175" s="49">
        <f t="shared" si="17"/>
        <v>162</v>
      </c>
      <c r="H175" s="54" t="str">
        <f t="shared" si="3"/>
        <v>"$GP109" = "162"</v>
      </c>
      <c r="L175" s="38"/>
    </row>
    <row r="176" spans="2:12" ht="18" customHeight="1" x14ac:dyDescent="0.25">
      <c r="B176" s="90" t="s">
        <v>31</v>
      </c>
      <c r="C176" s="91" t="s">
        <v>44</v>
      </c>
      <c r="D176" s="68" t="s">
        <v>19</v>
      </c>
      <c r="E176" s="63"/>
      <c r="F176" s="42" t="str">
        <f t="shared" si="20"/>
        <v>$GP110</v>
      </c>
      <c r="G176" s="49">
        <f t="shared" si="17"/>
        <v>163</v>
      </c>
      <c r="H176" s="54" t="str">
        <f t="shared" si="3"/>
        <v>"$GP110" = "163"</v>
      </c>
      <c r="L176" s="38"/>
    </row>
    <row r="177" spans="2:12" ht="18" customHeight="1" x14ac:dyDescent="0.25">
      <c r="B177" s="90" t="s">
        <v>32</v>
      </c>
      <c r="C177" s="91" t="s">
        <v>44</v>
      </c>
      <c r="D177" s="68" t="s">
        <v>19</v>
      </c>
      <c r="E177" s="63"/>
      <c r="F177" s="42" t="str">
        <f t="shared" si="20"/>
        <v>$GP111</v>
      </c>
      <c r="G177" s="49">
        <f t="shared" si="17"/>
        <v>164</v>
      </c>
      <c r="H177" s="54" t="str">
        <f t="shared" si="3"/>
        <v>"$GP111" = "164"</v>
      </c>
      <c r="L177" s="38"/>
    </row>
    <row r="178" spans="2:12" ht="18" customHeight="1" x14ac:dyDescent="0.25">
      <c r="B178" s="90" t="s">
        <v>33</v>
      </c>
      <c r="C178" s="91" t="s">
        <v>44</v>
      </c>
      <c r="D178" s="68" t="s">
        <v>19</v>
      </c>
      <c r="E178" s="63"/>
      <c r="F178" s="42" t="str">
        <f t="shared" si="20"/>
        <v>$GP112</v>
      </c>
      <c r="G178" s="49">
        <f t="shared" si="17"/>
        <v>165</v>
      </c>
      <c r="H178" s="54" t="str">
        <f t="shared" si="3"/>
        <v>"$GP112" = "165"</v>
      </c>
      <c r="L178" s="38"/>
    </row>
    <row r="179" spans="2:12" ht="18" customHeight="1" x14ac:dyDescent="0.25">
      <c r="B179" s="90" t="s">
        <v>34</v>
      </c>
      <c r="C179" s="91" t="s">
        <v>46</v>
      </c>
      <c r="D179" s="68" t="s">
        <v>19</v>
      </c>
      <c r="E179" s="63"/>
      <c r="F179" s="42" t="str">
        <f t="shared" si="20"/>
        <v>$GP113</v>
      </c>
      <c r="G179" s="49">
        <f t="shared" si="17"/>
        <v>166</v>
      </c>
      <c r="H179" s="54" t="str">
        <f t="shared" si="3"/>
        <v>"$GP113" = "166"</v>
      </c>
      <c r="L179" s="38"/>
    </row>
    <row r="180" spans="2:12" ht="18" customHeight="1" x14ac:dyDescent="0.25">
      <c r="B180" s="90" t="s">
        <v>35</v>
      </c>
      <c r="C180" s="91" t="s">
        <v>46</v>
      </c>
      <c r="D180" s="68" t="s">
        <v>19</v>
      </c>
      <c r="E180" s="63"/>
      <c r="F180" s="42" t="str">
        <f t="shared" si="20"/>
        <v>$GP114</v>
      </c>
      <c r="G180" s="49">
        <f t="shared" si="17"/>
        <v>167</v>
      </c>
      <c r="H180" s="54" t="str">
        <f t="shared" si="3"/>
        <v>"$GP114" = "167"</v>
      </c>
      <c r="L180" s="38"/>
    </row>
    <row r="181" spans="2:12" ht="18" customHeight="1" x14ac:dyDescent="0.25">
      <c r="B181" s="90" t="s">
        <v>36</v>
      </c>
      <c r="C181" s="91" t="s">
        <v>46</v>
      </c>
      <c r="D181" s="68" t="s">
        <v>19</v>
      </c>
      <c r="E181" s="63"/>
      <c r="F181" s="42" t="str">
        <f t="shared" si="20"/>
        <v>$GP115</v>
      </c>
      <c r="G181" s="49">
        <f t="shared" si="17"/>
        <v>168</v>
      </c>
      <c r="H181" s="54" t="str">
        <f t="shared" si="3"/>
        <v>"$GP115" = "168"</v>
      </c>
      <c r="L181" s="38"/>
    </row>
    <row r="182" spans="2:12" ht="18" customHeight="1" x14ac:dyDescent="0.25">
      <c r="B182" s="90" t="s">
        <v>45</v>
      </c>
      <c r="C182" s="91" t="s">
        <v>46</v>
      </c>
      <c r="D182" s="68" t="s">
        <v>19</v>
      </c>
      <c r="E182" s="63"/>
      <c r="F182" s="42" t="str">
        <f t="shared" si="20"/>
        <v>$GP116</v>
      </c>
      <c r="G182" s="49">
        <f t="shared" si="17"/>
        <v>169</v>
      </c>
      <c r="H182" s="54" t="str">
        <f t="shared" si="3"/>
        <v>"$GP116" = "169"</v>
      </c>
      <c r="L182" s="38"/>
    </row>
    <row r="183" spans="2:12" ht="18" customHeight="1" x14ac:dyDescent="0.25">
      <c r="B183" s="90" t="s">
        <v>25</v>
      </c>
      <c r="C183" s="91" t="s">
        <v>181</v>
      </c>
      <c r="D183" s="68" t="s">
        <v>19</v>
      </c>
      <c r="E183" s="63"/>
      <c r="F183" s="42" t="str">
        <f t="shared" si="20"/>
        <v>$GP104</v>
      </c>
      <c r="G183" s="49">
        <f t="shared" si="17"/>
        <v>170</v>
      </c>
      <c r="H183" s="54" t="str">
        <f t="shared" si="3"/>
        <v>"$GP104" = "170"</v>
      </c>
      <c r="L183" s="38"/>
    </row>
    <row r="184" spans="2:12" ht="18" customHeight="1" x14ac:dyDescent="0.25">
      <c r="B184" s="90" t="s">
        <v>26</v>
      </c>
      <c r="C184" s="91" t="s">
        <v>181</v>
      </c>
      <c r="D184" s="68" t="s">
        <v>19</v>
      </c>
      <c r="E184" s="63"/>
      <c r="F184" s="42" t="str">
        <f t="shared" si="20"/>
        <v>$GP105</v>
      </c>
      <c r="G184" s="49">
        <f t="shared" si="17"/>
        <v>171</v>
      </c>
      <c r="H184" s="54" t="str">
        <f t="shared" si="3"/>
        <v>"$GP105" = "171"</v>
      </c>
      <c r="L184" s="38"/>
    </row>
    <row r="185" spans="2:12" ht="18" customHeight="1" x14ac:dyDescent="0.25">
      <c r="B185" s="90" t="s">
        <v>27</v>
      </c>
      <c r="C185" s="91" t="s">
        <v>43</v>
      </c>
      <c r="D185" s="68" t="s">
        <v>19</v>
      </c>
      <c r="E185" s="63"/>
      <c r="F185" s="42" t="str">
        <f t="shared" si="20"/>
        <v>$GP106</v>
      </c>
      <c r="G185" s="49">
        <f t="shared" si="17"/>
        <v>172</v>
      </c>
      <c r="H185" s="54" t="str">
        <f t="shared" si="3"/>
        <v>"$GP106" = "172"</v>
      </c>
      <c r="L185" s="38"/>
    </row>
    <row r="186" spans="2:12" ht="18" customHeight="1" x14ac:dyDescent="0.25">
      <c r="B186" s="90" t="s">
        <v>28</v>
      </c>
      <c r="C186" s="91" t="s">
        <v>43</v>
      </c>
      <c r="D186" s="68" t="s">
        <v>19</v>
      </c>
      <c r="E186" s="63"/>
      <c r="F186" s="42" t="str">
        <f t="shared" si="20"/>
        <v>$GP107</v>
      </c>
      <c r="G186" s="49">
        <f t="shared" si="17"/>
        <v>173</v>
      </c>
      <c r="H186" s="54" t="str">
        <f t="shared" si="3"/>
        <v>"$GP107" = "173"</v>
      </c>
      <c r="L186" s="38"/>
    </row>
    <row r="187" spans="2:12" ht="18" customHeight="1" x14ac:dyDescent="0.25">
      <c r="B187" s="87" t="s">
        <v>163</v>
      </c>
      <c r="C187" s="88" t="s">
        <v>164</v>
      </c>
      <c r="D187" s="68" t="s">
        <v>19</v>
      </c>
      <c r="E187" s="94" t="s">
        <v>311</v>
      </c>
      <c r="F187" s="42" t="str">
        <f t="shared" si="20"/>
        <v>$XS101</v>
      </c>
      <c r="G187" s="49">
        <f t="shared" si="17"/>
        <v>174</v>
      </c>
      <c r="H187" s="54" t="str">
        <f t="shared" si="3"/>
        <v>"$XS101" = "174"</v>
      </c>
      <c r="L187" s="38"/>
    </row>
    <row r="188" spans="2:12" ht="18" customHeight="1" x14ac:dyDescent="0.25">
      <c r="B188" s="92" t="s">
        <v>182</v>
      </c>
      <c r="C188" s="88" t="s">
        <v>164</v>
      </c>
      <c r="D188" s="68" t="s">
        <v>19</v>
      </c>
      <c r="E188" s="94" t="s">
        <v>312</v>
      </c>
      <c r="F188" s="42" t="str">
        <f t="shared" si="20"/>
        <v>$XS102</v>
      </c>
      <c r="G188" s="49">
        <f t="shared" si="17"/>
        <v>175</v>
      </c>
      <c r="H188" s="54" t="str">
        <f t="shared" si="3"/>
        <v>"$XS102" = "175"</v>
      </c>
      <c r="L188" s="38"/>
    </row>
    <row r="189" spans="2:12" ht="18" customHeight="1" x14ac:dyDescent="0.25">
      <c r="B189" s="92" t="s">
        <v>183</v>
      </c>
      <c r="C189" s="88" t="s">
        <v>164</v>
      </c>
      <c r="D189" s="68" t="s">
        <v>19</v>
      </c>
      <c r="E189" s="94" t="s">
        <v>313</v>
      </c>
      <c r="F189" s="42" t="str">
        <f t="shared" si="20"/>
        <v>$XS103</v>
      </c>
      <c r="G189" s="49">
        <f t="shared" si="17"/>
        <v>176</v>
      </c>
      <c r="H189" s="54" t="str">
        <f t="shared" si="3"/>
        <v>"$XS103" = "176"</v>
      </c>
      <c r="L189" s="38"/>
    </row>
    <row r="190" spans="2:12" ht="18" customHeight="1" x14ac:dyDescent="0.25">
      <c r="B190" s="92" t="s">
        <v>184</v>
      </c>
      <c r="C190" s="88" t="s">
        <v>164</v>
      </c>
      <c r="D190" s="68" t="s">
        <v>19</v>
      </c>
      <c r="E190" s="94" t="s">
        <v>314</v>
      </c>
      <c r="F190" s="42" t="str">
        <f t="shared" ref="F190:F228" si="23">"$"&amp;MID(B190,FIND("_",B190)+1,5)</f>
        <v>$XS104</v>
      </c>
      <c r="G190" s="49">
        <f t="shared" si="17"/>
        <v>177</v>
      </c>
      <c r="H190" s="54" t="str">
        <f t="shared" si="3"/>
        <v>"$XS104" = "177"</v>
      </c>
      <c r="L190" s="38"/>
    </row>
    <row r="191" spans="2:12" ht="18" customHeight="1" x14ac:dyDescent="0.25">
      <c r="B191" s="92" t="s">
        <v>185</v>
      </c>
      <c r="C191" s="88" t="s">
        <v>164</v>
      </c>
      <c r="D191" s="68" t="s">
        <v>19</v>
      </c>
      <c r="E191" s="94" t="s">
        <v>315</v>
      </c>
      <c r="F191" s="42" t="str">
        <f t="shared" si="23"/>
        <v>$XS105</v>
      </c>
      <c r="G191" s="49">
        <f t="shared" si="17"/>
        <v>178</v>
      </c>
      <c r="H191" s="54" t="str">
        <f t="shared" si="3"/>
        <v>"$XS105" = "178"</v>
      </c>
      <c r="L191" s="38"/>
    </row>
    <row r="192" spans="2:12" ht="18" customHeight="1" x14ac:dyDescent="0.25">
      <c r="B192" s="92" t="s">
        <v>186</v>
      </c>
      <c r="C192" s="88" t="s">
        <v>164</v>
      </c>
      <c r="D192" s="68" t="s">
        <v>19</v>
      </c>
      <c r="E192" s="94" t="s">
        <v>316</v>
      </c>
      <c r="F192" s="42" t="str">
        <f t="shared" si="23"/>
        <v>$XS106</v>
      </c>
      <c r="G192" s="49">
        <f t="shared" si="17"/>
        <v>179</v>
      </c>
      <c r="H192" s="54" t="str">
        <f t="shared" si="3"/>
        <v>"$XS106" = "179"</v>
      </c>
      <c r="L192" s="38"/>
    </row>
    <row r="193" spans="2:12" ht="18" customHeight="1" x14ac:dyDescent="0.25">
      <c r="B193" s="92" t="s">
        <v>187</v>
      </c>
      <c r="C193" s="88" t="s">
        <v>164</v>
      </c>
      <c r="D193" s="68" t="s">
        <v>19</v>
      </c>
      <c r="E193" s="94" t="s">
        <v>317</v>
      </c>
      <c r="F193" s="42" t="str">
        <f t="shared" si="23"/>
        <v>$XS107</v>
      </c>
      <c r="G193" s="49">
        <f t="shared" si="17"/>
        <v>180</v>
      </c>
      <c r="H193" s="54" t="str">
        <f t="shared" si="3"/>
        <v>"$XS107" = "180"</v>
      </c>
      <c r="L193" s="38"/>
    </row>
    <row r="194" spans="2:12" ht="18" customHeight="1" x14ac:dyDescent="0.25">
      <c r="B194" s="92" t="s">
        <v>188</v>
      </c>
      <c r="C194" s="88" t="s">
        <v>164</v>
      </c>
      <c r="D194" s="68" t="s">
        <v>19</v>
      </c>
      <c r="E194" s="94" t="s">
        <v>318</v>
      </c>
      <c r="F194" s="42" t="str">
        <f t="shared" si="23"/>
        <v>$XS108</v>
      </c>
      <c r="G194" s="49">
        <f t="shared" si="17"/>
        <v>181</v>
      </c>
      <c r="H194" s="54" t="str">
        <f t="shared" si="3"/>
        <v>"$XS108" = "181"</v>
      </c>
      <c r="L194" s="38"/>
    </row>
    <row r="195" spans="2:12" ht="18" customHeight="1" x14ac:dyDescent="0.25">
      <c r="B195" s="92" t="s">
        <v>189</v>
      </c>
      <c r="C195" s="88" t="s">
        <v>164</v>
      </c>
      <c r="D195" s="68" t="s">
        <v>19</v>
      </c>
      <c r="E195" s="94" t="s">
        <v>319</v>
      </c>
      <c r="F195" s="42" t="str">
        <f t="shared" si="23"/>
        <v>$XS109</v>
      </c>
      <c r="G195" s="49">
        <f t="shared" si="17"/>
        <v>182</v>
      </c>
      <c r="H195" s="54" t="str">
        <f t="shared" si="3"/>
        <v>"$XS109" = "182"</v>
      </c>
      <c r="L195" s="38"/>
    </row>
    <row r="196" spans="2:12" ht="18" customHeight="1" x14ac:dyDescent="0.25">
      <c r="B196" s="92" t="s">
        <v>190</v>
      </c>
      <c r="C196" s="88" t="s">
        <v>164</v>
      </c>
      <c r="D196" s="68" t="s">
        <v>19</v>
      </c>
      <c r="E196" s="94" t="s">
        <v>320</v>
      </c>
      <c r="F196" s="42" t="str">
        <f t="shared" si="23"/>
        <v>$XS110</v>
      </c>
      <c r="G196" s="49">
        <f t="shared" si="17"/>
        <v>183</v>
      </c>
      <c r="H196" s="54" t="str">
        <f t="shared" si="3"/>
        <v>"$XS110" = "183"</v>
      </c>
      <c r="L196" s="38"/>
    </row>
    <row r="197" spans="2:12" ht="18" customHeight="1" x14ac:dyDescent="0.25">
      <c r="B197" s="92" t="s">
        <v>191</v>
      </c>
      <c r="C197" s="88" t="s">
        <v>164</v>
      </c>
      <c r="D197" s="68" t="s">
        <v>19</v>
      </c>
      <c r="E197" s="94" t="s">
        <v>321</v>
      </c>
      <c r="F197" s="42" t="str">
        <f t="shared" si="23"/>
        <v>$XS111</v>
      </c>
      <c r="G197" s="49">
        <f t="shared" si="17"/>
        <v>184</v>
      </c>
      <c r="H197" s="54" t="str">
        <f t="shared" si="3"/>
        <v>"$XS111" = "184"</v>
      </c>
      <c r="L197" s="38"/>
    </row>
    <row r="198" spans="2:12" ht="18" customHeight="1" x14ac:dyDescent="0.25">
      <c r="B198" s="92" t="s">
        <v>192</v>
      </c>
      <c r="C198" s="88" t="s">
        <v>164</v>
      </c>
      <c r="D198" s="68" t="s">
        <v>19</v>
      </c>
      <c r="E198" s="122" t="s">
        <v>540</v>
      </c>
      <c r="F198" s="42" t="str">
        <f t="shared" si="23"/>
        <v>$XS112</v>
      </c>
      <c r="G198" s="49">
        <f t="shared" si="17"/>
        <v>185</v>
      </c>
      <c r="H198" s="54" t="str">
        <f t="shared" si="3"/>
        <v>"$XS112" = "185"</v>
      </c>
      <c r="L198" s="38"/>
    </row>
    <row r="199" spans="2:12" ht="18" customHeight="1" x14ac:dyDescent="0.25">
      <c r="B199" s="123" t="s">
        <v>183</v>
      </c>
      <c r="C199" s="88" t="s">
        <v>164</v>
      </c>
      <c r="D199" s="68" t="s">
        <v>19</v>
      </c>
      <c r="E199" s="122" t="s">
        <v>547</v>
      </c>
      <c r="F199" s="42" t="s">
        <v>548</v>
      </c>
      <c r="G199" s="49">
        <f t="shared" si="17"/>
        <v>186</v>
      </c>
      <c r="H199" s="54" t="str">
        <f t="shared" si="3"/>
        <v>"$XS112A" = "186"</v>
      </c>
      <c r="L199" s="38"/>
    </row>
    <row r="200" spans="2:12" ht="18" customHeight="1" x14ac:dyDescent="0.25">
      <c r="B200" s="123" t="s">
        <v>183</v>
      </c>
      <c r="C200" s="88" t="s">
        <v>164</v>
      </c>
      <c r="D200" s="68" t="s">
        <v>19</v>
      </c>
      <c r="E200" s="122" t="s">
        <v>541</v>
      </c>
      <c r="F200" s="42" t="s">
        <v>549</v>
      </c>
      <c r="G200" s="49">
        <f t="shared" si="17"/>
        <v>187</v>
      </c>
      <c r="H200" s="54" t="str">
        <f t="shared" si="3"/>
        <v>"$XS112B" = "187"</v>
      </c>
      <c r="L200" s="38"/>
    </row>
    <row r="201" spans="2:12" ht="18" customHeight="1" x14ac:dyDescent="0.25">
      <c r="B201" s="123" t="s">
        <v>183</v>
      </c>
      <c r="C201" s="88" t="s">
        <v>164</v>
      </c>
      <c r="D201" s="68" t="s">
        <v>19</v>
      </c>
      <c r="E201" s="122" t="s">
        <v>542</v>
      </c>
      <c r="F201" s="42" t="s">
        <v>550</v>
      </c>
      <c r="G201" s="49">
        <f t="shared" si="17"/>
        <v>188</v>
      </c>
      <c r="H201" s="54" t="str">
        <f t="shared" si="3"/>
        <v>"$XS112C" = "188"</v>
      </c>
      <c r="L201" s="38"/>
    </row>
    <row r="202" spans="2:12" ht="18" customHeight="1" x14ac:dyDescent="0.25">
      <c r="B202" s="123" t="s">
        <v>183</v>
      </c>
      <c r="C202" s="88" t="s">
        <v>164</v>
      </c>
      <c r="D202" s="68" t="s">
        <v>19</v>
      </c>
      <c r="E202" s="122" t="s">
        <v>543</v>
      </c>
      <c r="F202" s="42" t="s">
        <v>551</v>
      </c>
      <c r="G202" s="49">
        <f t="shared" si="17"/>
        <v>189</v>
      </c>
      <c r="H202" s="54" t="str">
        <f t="shared" si="3"/>
        <v>"$XS112D" = "189"</v>
      </c>
      <c r="L202" s="38"/>
    </row>
    <row r="203" spans="2:12" ht="18" customHeight="1" x14ac:dyDescent="0.25">
      <c r="B203" s="123" t="s">
        <v>183</v>
      </c>
      <c r="C203" s="88" t="s">
        <v>164</v>
      </c>
      <c r="D203" s="68" t="s">
        <v>19</v>
      </c>
      <c r="E203" s="122" t="s">
        <v>544</v>
      </c>
      <c r="F203" s="42" t="s">
        <v>553</v>
      </c>
      <c r="G203" s="49">
        <f t="shared" si="17"/>
        <v>190</v>
      </c>
      <c r="H203" s="54" t="str">
        <f t="shared" si="3"/>
        <v>"$XS112E" = "190"</v>
      </c>
      <c r="L203" s="38"/>
    </row>
    <row r="204" spans="2:12" ht="18" customHeight="1" x14ac:dyDescent="0.25">
      <c r="B204" s="123" t="s">
        <v>183</v>
      </c>
      <c r="C204" s="88" t="s">
        <v>164</v>
      </c>
      <c r="D204" s="68" t="s">
        <v>19</v>
      </c>
      <c r="E204" s="122" t="s">
        <v>545</v>
      </c>
      <c r="F204" s="42" t="s">
        <v>552</v>
      </c>
      <c r="G204" s="49">
        <f t="shared" si="17"/>
        <v>191</v>
      </c>
      <c r="H204" s="54" t="str">
        <f t="shared" si="3"/>
        <v>"$XS112F" = "191"</v>
      </c>
      <c r="L204" s="38"/>
    </row>
    <row r="205" spans="2:12" ht="18" customHeight="1" x14ac:dyDescent="0.25">
      <c r="B205" s="123" t="s">
        <v>183</v>
      </c>
      <c r="C205" s="88" t="s">
        <v>164</v>
      </c>
      <c r="D205" s="68" t="s">
        <v>19</v>
      </c>
      <c r="E205" s="122" t="s">
        <v>546</v>
      </c>
      <c r="F205" s="42" t="s">
        <v>554</v>
      </c>
      <c r="G205" s="49">
        <f t="shared" si="17"/>
        <v>192</v>
      </c>
      <c r="H205" s="54" t="str">
        <f t="shared" si="3"/>
        <v>"$XS112G" = "192"</v>
      </c>
      <c r="L205" s="38"/>
    </row>
    <row r="206" spans="2:12" ht="18" customHeight="1" x14ac:dyDescent="0.25">
      <c r="B206" s="92" t="s">
        <v>193</v>
      </c>
      <c r="C206" s="88" t="s">
        <v>164</v>
      </c>
      <c r="D206" s="68" t="s">
        <v>19</v>
      </c>
      <c r="E206" s="94" t="s">
        <v>322</v>
      </c>
      <c r="F206" s="42" t="str">
        <f t="shared" si="23"/>
        <v>$XS113</v>
      </c>
      <c r="G206" s="49">
        <f t="shared" si="17"/>
        <v>193</v>
      </c>
      <c r="H206" s="54" t="str">
        <f t="shared" si="3"/>
        <v>"$XS113" = "193"</v>
      </c>
      <c r="L206" s="38"/>
    </row>
    <row r="207" spans="2:12" ht="18" customHeight="1" x14ac:dyDescent="0.25">
      <c r="B207" s="92" t="s">
        <v>194</v>
      </c>
      <c r="C207" s="88" t="s">
        <v>164</v>
      </c>
      <c r="D207" s="68" t="s">
        <v>19</v>
      </c>
      <c r="E207" s="94" t="s">
        <v>323</v>
      </c>
      <c r="F207" s="42" t="str">
        <f t="shared" si="23"/>
        <v>$XS114</v>
      </c>
      <c r="G207" s="49">
        <f t="shared" si="17"/>
        <v>194</v>
      </c>
      <c r="H207" s="54" t="str">
        <f t="shared" si="3"/>
        <v>"$XS114" = "194"</v>
      </c>
      <c r="L207" s="38"/>
    </row>
    <row r="208" spans="2:12" ht="18" customHeight="1" x14ac:dyDescent="0.25">
      <c r="B208" s="92" t="s">
        <v>195</v>
      </c>
      <c r="C208" s="88" t="s">
        <v>164</v>
      </c>
      <c r="D208" s="68" t="s">
        <v>19</v>
      </c>
      <c r="E208" s="94" t="s">
        <v>324</v>
      </c>
      <c r="F208" s="42" t="str">
        <f t="shared" si="23"/>
        <v>$XS115</v>
      </c>
      <c r="G208" s="49">
        <f t="shared" ref="G208:G271" si="24">G207+1</f>
        <v>195</v>
      </c>
      <c r="H208" s="54" t="str">
        <f t="shared" si="3"/>
        <v>"$XS115" = "195"</v>
      </c>
      <c r="L208" s="38"/>
    </row>
    <row r="209" spans="2:12" ht="18" customHeight="1" x14ac:dyDescent="0.25">
      <c r="B209" s="92" t="s">
        <v>196</v>
      </c>
      <c r="C209" s="88" t="s">
        <v>164</v>
      </c>
      <c r="D209" s="68" t="s">
        <v>19</v>
      </c>
      <c r="E209" s="94" t="s">
        <v>325</v>
      </c>
      <c r="F209" s="42" t="str">
        <f t="shared" si="23"/>
        <v>$XS116</v>
      </c>
      <c r="G209" s="49">
        <f t="shared" si="24"/>
        <v>196</v>
      </c>
      <c r="H209" s="54" t="str">
        <f t="shared" si="3"/>
        <v>"$XS116" = "196"</v>
      </c>
      <c r="L209" s="38"/>
    </row>
    <row r="210" spans="2:12" ht="18" customHeight="1" x14ac:dyDescent="0.25">
      <c r="B210" s="92" t="s">
        <v>197</v>
      </c>
      <c r="C210" s="88" t="s">
        <v>164</v>
      </c>
      <c r="D210" s="68" t="s">
        <v>19</v>
      </c>
      <c r="E210" s="94" t="s">
        <v>326</v>
      </c>
      <c r="F210" s="42" t="str">
        <f t="shared" si="23"/>
        <v>$XS117</v>
      </c>
      <c r="G210" s="49">
        <f t="shared" si="24"/>
        <v>197</v>
      </c>
      <c r="H210" s="54" t="str">
        <f t="shared" si="3"/>
        <v>"$XS117" = "197"</v>
      </c>
      <c r="L210" s="38"/>
    </row>
    <row r="211" spans="2:12" ht="18" customHeight="1" x14ac:dyDescent="0.25">
      <c r="B211" s="92" t="s">
        <v>198</v>
      </c>
      <c r="C211" s="88" t="s">
        <v>164</v>
      </c>
      <c r="D211" s="68" t="s">
        <v>19</v>
      </c>
      <c r="E211" s="94" t="s">
        <v>327</v>
      </c>
      <c r="F211" s="42" t="str">
        <f t="shared" si="23"/>
        <v>$XS118</v>
      </c>
      <c r="G211" s="49">
        <f t="shared" si="24"/>
        <v>198</v>
      </c>
      <c r="H211" s="54" t="str">
        <f t="shared" si="3"/>
        <v>"$XS118" = "198"</v>
      </c>
      <c r="L211" s="38"/>
    </row>
    <row r="212" spans="2:12" ht="18" customHeight="1" x14ac:dyDescent="0.25">
      <c r="B212" s="77" t="s">
        <v>68</v>
      </c>
      <c r="C212" s="78" t="s">
        <v>67</v>
      </c>
      <c r="D212" s="79" t="s">
        <v>59</v>
      </c>
      <c r="E212" s="79" t="s">
        <v>69</v>
      </c>
      <c r="F212" s="42" t="str">
        <f t="shared" si="23"/>
        <v>$XS601</v>
      </c>
      <c r="G212" s="49">
        <f t="shared" si="24"/>
        <v>199</v>
      </c>
      <c r="H212" s="54" t="str">
        <f t="shared" si="3"/>
        <v>"$XS601" = "199"</v>
      </c>
      <c r="L212" s="38"/>
    </row>
    <row r="213" spans="2:12" ht="18" customHeight="1" x14ac:dyDescent="0.25">
      <c r="B213" s="95" t="s">
        <v>338</v>
      </c>
      <c r="C213" s="78" t="s">
        <v>67</v>
      </c>
      <c r="D213" s="79" t="s">
        <v>59</v>
      </c>
      <c r="E213" s="79" t="s">
        <v>70</v>
      </c>
      <c r="F213" s="42" t="str">
        <f t="shared" si="23"/>
        <v>$XS602</v>
      </c>
      <c r="G213" s="49">
        <f t="shared" si="24"/>
        <v>200</v>
      </c>
      <c r="H213" s="54" t="str">
        <f t="shared" si="3"/>
        <v>"$XS602" = "200"</v>
      </c>
      <c r="L213" s="38"/>
    </row>
    <row r="214" spans="2:12" ht="18" customHeight="1" x14ac:dyDescent="0.25">
      <c r="B214" s="95" t="s">
        <v>339</v>
      </c>
      <c r="C214" s="78" t="s">
        <v>67</v>
      </c>
      <c r="D214" s="79" t="s">
        <v>59</v>
      </c>
      <c r="E214" s="79" t="s">
        <v>71</v>
      </c>
      <c r="F214" s="42" t="str">
        <f t="shared" si="23"/>
        <v>$XS603</v>
      </c>
      <c r="G214" s="49">
        <f t="shared" si="24"/>
        <v>201</v>
      </c>
      <c r="H214" s="54" t="str">
        <f t="shared" si="3"/>
        <v>"$XS603" = "201"</v>
      </c>
      <c r="L214" s="38"/>
    </row>
    <row r="215" spans="2:12" ht="18" customHeight="1" x14ac:dyDescent="0.25">
      <c r="B215" s="95" t="s">
        <v>340</v>
      </c>
      <c r="C215" s="78" t="s">
        <v>67</v>
      </c>
      <c r="D215" s="79" t="s">
        <v>59</v>
      </c>
      <c r="E215" s="79" t="s">
        <v>72</v>
      </c>
      <c r="F215" s="42" t="str">
        <f t="shared" si="23"/>
        <v>$XS604</v>
      </c>
      <c r="G215" s="49">
        <f t="shared" si="24"/>
        <v>202</v>
      </c>
      <c r="H215" s="54" t="str">
        <f t="shared" si="3"/>
        <v>"$XS604" = "202"</v>
      </c>
      <c r="L215" s="38"/>
    </row>
    <row r="216" spans="2:12" ht="18" customHeight="1" x14ac:dyDescent="0.25">
      <c r="B216" s="95" t="s">
        <v>341</v>
      </c>
      <c r="C216" s="78" t="s">
        <v>67</v>
      </c>
      <c r="D216" s="79" t="s">
        <v>59</v>
      </c>
      <c r="E216" s="79" t="s">
        <v>73</v>
      </c>
      <c r="F216" s="42" t="str">
        <f t="shared" si="23"/>
        <v>$XS605</v>
      </c>
      <c r="G216" s="49">
        <f t="shared" si="24"/>
        <v>203</v>
      </c>
      <c r="H216" s="54" t="str">
        <f t="shared" si="3"/>
        <v>"$XS605" = "203"</v>
      </c>
      <c r="L216" s="38"/>
    </row>
    <row r="217" spans="2:12" ht="18" customHeight="1" x14ac:dyDescent="0.25">
      <c r="B217" s="95" t="s">
        <v>342</v>
      </c>
      <c r="C217" s="78" t="s">
        <v>67</v>
      </c>
      <c r="D217" s="79" t="s">
        <v>59</v>
      </c>
      <c r="E217" s="79" t="s">
        <v>74</v>
      </c>
      <c r="F217" s="42" t="str">
        <f t="shared" si="23"/>
        <v>$XS606</v>
      </c>
      <c r="G217" s="49">
        <f t="shared" si="24"/>
        <v>204</v>
      </c>
      <c r="H217" s="54" t="str">
        <f t="shared" si="3"/>
        <v>"$XS606" = "204"</v>
      </c>
      <c r="L217" s="38"/>
    </row>
    <row r="218" spans="2:12" ht="18" customHeight="1" x14ac:dyDescent="0.25">
      <c r="B218" s="95" t="s">
        <v>343</v>
      </c>
      <c r="C218" s="78" t="s">
        <v>67</v>
      </c>
      <c r="D218" s="79" t="s">
        <v>59</v>
      </c>
      <c r="E218" s="79" t="s">
        <v>75</v>
      </c>
      <c r="F218" s="42" t="str">
        <f t="shared" si="23"/>
        <v>$XS607</v>
      </c>
      <c r="G218" s="49">
        <f t="shared" si="24"/>
        <v>205</v>
      </c>
      <c r="H218" s="54" t="str">
        <f t="shared" si="3"/>
        <v>"$XS607" = "205"</v>
      </c>
      <c r="L218" s="38"/>
    </row>
    <row r="219" spans="2:12" ht="18" customHeight="1" x14ac:dyDescent="0.25">
      <c r="B219" s="95" t="s">
        <v>344</v>
      </c>
      <c r="C219" s="78" t="s">
        <v>67</v>
      </c>
      <c r="D219" s="79" t="s">
        <v>59</v>
      </c>
      <c r="E219" s="79" t="s">
        <v>76</v>
      </c>
      <c r="F219" s="42" t="str">
        <f t="shared" si="23"/>
        <v>$XS608</v>
      </c>
      <c r="G219" s="49">
        <f t="shared" si="24"/>
        <v>206</v>
      </c>
      <c r="H219" s="54" t="str">
        <f t="shared" si="3"/>
        <v>"$XS608" = "206"</v>
      </c>
      <c r="L219" s="38"/>
    </row>
    <row r="220" spans="2:12" ht="18" customHeight="1" x14ac:dyDescent="0.25">
      <c r="B220" s="95" t="s">
        <v>345</v>
      </c>
      <c r="C220" s="78" t="s">
        <v>67</v>
      </c>
      <c r="D220" s="79" t="s">
        <v>59</v>
      </c>
      <c r="E220" s="79" t="s">
        <v>77</v>
      </c>
      <c r="F220" s="42" t="str">
        <f t="shared" si="23"/>
        <v>$XS609</v>
      </c>
      <c r="G220" s="49">
        <f t="shared" si="24"/>
        <v>207</v>
      </c>
      <c r="H220" s="54" t="str">
        <f t="shared" si="3"/>
        <v>"$XS609" = "207"</v>
      </c>
      <c r="L220" s="38"/>
    </row>
    <row r="221" spans="2:12" ht="18" customHeight="1" x14ac:dyDescent="0.25">
      <c r="B221" s="95" t="s">
        <v>346</v>
      </c>
      <c r="C221" s="78" t="s">
        <v>67</v>
      </c>
      <c r="D221" s="79" t="s">
        <v>59</v>
      </c>
      <c r="E221" s="79" t="s">
        <v>78</v>
      </c>
      <c r="F221" s="42" t="str">
        <f t="shared" si="23"/>
        <v>$XS610</v>
      </c>
      <c r="G221" s="49">
        <f t="shared" si="24"/>
        <v>208</v>
      </c>
      <c r="H221" s="54" t="str">
        <f t="shared" si="3"/>
        <v>"$XS610" = "208"</v>
      </c>
      <c r="L221" s="38"/>
    </row>
    <row r="222" spans="2:12" ht="18" customHeight="1" x14ac:dyDescent="0.25">
      <c r="B222" s="95" t="s">
        <v>347</v>
      </c>
      <c r="C222" s="78" t="s">
        <v>67</v>
      </c>
      <c r="D222" s="79" t="s">
        <v>59</v>
      </c>
      <c r="E222" s="79" t="s">
        <v>79</v>
      </c>
      <c r="F222" s="42" t="str">
        <f t="shared" si="23"/>
        <v>$XS611</v>
      </c>
      <c r="G222" s="49">
        <f t="shared" si="24"/>
        <v>209</v>
      </c>
      <c r="H222" s="54" t="str">
        <f t="shared" si="3"/>
        <v>"$XS611" = "209"</v>
      </c>
      <c r="L222" s="38"/>
    </row>
    <row r="223" spans="2:12" ht="18" customHeight="1" x14ac:dyDescent="0.25">
      <c r="B223" s="95" t="s">
        <v>348</v>
      </c>
      <c r="C223" s="78" t="s">
        <v>67</v>
      </c>
      <c r="D223" s="79" t="s">
        <v>59</v>
      </c>
      <c r="E223" s="79" t="s">
        <v>80</v>
      </c>
      <c r="F223" s="42" t="str">
        <f t="shared" si="23"/>
        <v>$XS612</v>
      </c>
      <c r="G223" s="49">
        <f t="shared" si="24"/>
        <v>210</v>
      </c>
      <c r="H223" s="54" t="str">
        <f t="shared" si="3"/>
        <v>"$XS612" = "210"</v>
      </c>
      <c r="L223" s="38"/>
    </row>
    <row r="224" spans="2:12" ht="18" customHeight="1" x14ac:dyDescent="0.25">
      <c r="B224" s="95" t="s">
        <v>349</v>
      </c>
      <c r="C224" s="78" t="s">
        <v>67</v>
      </c>
      <c r="D224" s="79" t="s">
        <v>59</v>
      </c>
      <c r="E224" s="79" t="s">
        <v>81</v>
      </c>
      <c r="F224" s="42" t="str">
        <f t="shared" si="23"/>
        <v>$XS613</v>
      </c>
      <c r="G224" s="49">
        <f t="shared" si="24"/>
        <v>211</v>
      </c>
      <c r="H224" s="54" t="str">
        <f t="shared" si="3"/>
        <v>"$XS613" = "211"</v>
      </c>
      <c r="L224" s="38"/>
    </row>
    <row r="225" spans="2:12" ht="18" customHeight="1" x14ac:dyDescent="0.25">
      <c r="B225" s="80" t="s">
        <v>108</v>
      </c>
      <c r="C225" s="81" t="s">
        <v>67</v>
      </c>
      <c r="D225" s="82" t="s">
        <v>95</v>
      </c>
      <c r="E225" s="79" t="s">
        <v>110</v>
      </c>
      <c r="F225" s="42" t="str">
        <f t="shared" si="23"/>
        <v>$XS401</v>
      </c>
      <c r="G225" s="49">
        <f t="shared" si="24"/>
        <v>212</v>
      </c>
      <c r="H225" s="54" t="str">
        <f t="shared" si="3"/>
        <v>"$XS401" = "212"</v>
      </c>
      <c r="L225" s="38"/>
    </row>
    <row r="226" spans="2:12" ht="18" customHeight="1" x14ac:dyDescent="0.25">
      <c r="B226" s="95" t="s">
        <v>350</v>
      </c>
      <c r="C226" s="81" t="s">
        <v>67</v>
      </c>
      <c r="D226" s="82" t="s">
        <v>95</v>
      </c>
      <c r="E226" s="79" t="s">
        <v>111</v>
      </c>
      <c r="F226" s="42" t="str">
        <f t="shared" si="23"/>
        <v>$XS402</v>
      </c>
      <c r="G226" s="49">
        <f t="shared" si="24"/>
        <v>213</v>
      </c>
      <c r="H226" s="54" t="str">
        <f t="shared" si="3"/>
        <v>"$XS402" = "213"</v>
      </c>
      <c r="L226" s="38"/>
    </row>
    <row r="227" spans="2:12" ht="18" customHeight="1" x14ac:dyDescent="0.25">
      <c r="B227" s="95" t="s">
        <v>351</v>
      </c>
      <c r="C227" s="81" t="s">
        <v>67</v>
      </c>
      <c r="D227" s="82" t="s">
        <v>95</v>
      </c>
      <c r="E227" s="79" t="s">
        <v>112</v>
      </c>
      <c r="F227" s="42" t="str">
        <f t="shared" si="23"/>
        <v>$XS403</v>
      </c>
      <c r="G227" s="49">
        <f t="shared" si="24"/>
        <v>214</v>
      </c>
      <c r="H227" s="54" t="str">
        <f t="shared" si="3"/>
        <v>"$XS403" = "214"</v>
      </c>
      <c r="L227" s="38"/>
    </row>
    <row r="228" spans="2:12" ht="18" customHeight="1" x14ac:dyDescent="0.25">
      <c r="B228" s="95" t="s">
        <v>352</v>
      </c>
      <c r="C228" s="81" t="s">
        <v>67</v>
      </c>
      <c r="D228" s="82" t="s">
        <v>95</v>
      </c>
      <c r="E228" s="79" t="s">
        <v>113</v>
      </c>
      <c r="F228" s="42" t="str">
        <f t="shared" si="23"/>
        <v>$XS404</v>
      </c>
      <c r="G228" s="49">
        <f t="shared" si="24"/>
        <v>215</v>
      </c>
      <c r="H228" s="54" t="str">
        <f t="shared" si="3"/>
        <v>"$XS404" = "215"</v>
      </c>
      <c r="L228" s="38"/>
    </row>
    <row r="229" spans="2:12" ht="18" customHeight="1" x14ac:dyDescent="0.25">
      <c r="B229" s="95" t="s">
        <v>353</v>
      </c>
      <c r="C229" s="81" t="s">
        <v>67</v>
      </c>
      <c r="D229" s="82" t="s">
        <v>95</v>
      </c>
      <c r="E229" s="79" t="s">
        <v>114</v>
      </c>
      <c r="F229" s="42" t="str">
        <f t="shared" ref="F229:F260" si="25">"$"&amp;MID(B229,FIND("_",B229)+1,5)</f>
        <v>$XS405</v>
      </c>
      <c r="G229" s="49">
        <f t="shared" si="24"/>
        <v>216</v>
      </c>
      <c r="H229" s="54" t="str">
        <f t="shared" si="3"/>
        <v>"$XS405" = "216"</v>
      </c>
      <c r="L229" s="38"/>
    </row>
    <row r="230" spans="2:12" ht="18" customHeight="1" x14ac:dyDescent="0.25">
      <c r="B230" s="95" t="s">
        <v>354</v>
      </c>
      <c r="C230" s="81" t="s">
        <v>67</v>
      </c>
      <c r="D230" s="82" t="s">
        <v>95</v>
      </c>
      <c r="E230" s="79" t="s">
        <v>115</v>
      </c>
      <c r="F230" s="42" t="str">
        <f t="shared" si="25"/>
        <v>$XS406</v>
      </c>
      <c r="G230" s="49">
        <f t="shared" si="24"/>
        <v>217</v>
      </c>
      <c r="H230" s="54" t="str">
        <f t="shared" si="3"/>
        <v>"$XS406" = "217"</v>
      </c>
      <c r="L230" s="38"/>
    </row>
    <row r="231" spans="2:12" ht="18" customHeight="1" x14ac:dyDescent="0.25">
      <c r="B231" s="95" t="s">
        <v>355</v>
      </c>
      <c r="C231" s="81" t="s">
        <v>67</v>
      </c>
      <c r="D231" s="82" t="s">
        <v>95</v>
      </c>
      <c r="E231" s="79" t="s">
        <v>116</v>
      </c>
      <c r="F231" s="42" t="str">
        <f t="shared" si="25"/>
        <v>$XS407</v>
      </c>
      <c r="G231" s="49">
        <f t="shared" si="24"/>
        <v>218</v>
      </c>
      <c r="H231" s="54" t="str">
        <f t="shared" si="3"/>
        <v>"$XS407" = "218"</v>
      </c>
      <c r="L231" s="38"/>
    </row>
    <row r="232" spans="2:12" ht="18" customHeight="1" x14ac:dyDescent="0.25">
      <c r="B232" s="95" t="s">
        <v>356</v>
      </c>
      <c r="C232" s="81" t="s">
        <v>67</v>
      </c>
      <c r="D232" s="82" t="s">
        <v>95</v>
      </c>
      <c r="E232" s="79" t="s">
        <v>117</v>
      </c>
      <c r="F232" s="42" t="str">
        <f t="shared" si="25"/>
        <v>$XS408</v>
      </c>
      <c r="G232" s="49">
        <f t="shared" si="24"/>
        <v>219</v>
      </c>
      <c r="H232" s="54" t="str">
        <f t="shared" si="3"/>
        <v>"$XS408" = "219"</v>
      </c>
      <c r="L232" s="38"/>
    </row>
    <row r="233" spans="2:12" ht="18" customHeight="1" x14ac:dyDescent="0.25">
      <c r="B233" s="95" t="s">
        <v>357</v>
      </c>
      <c r="C233" s="81" t="s">
        <v>67</v>
      </c>
      <c r="D233" s="82" t="s">
        <v>95</v>
      </c>
      <c r="E233" s="79" t="s">
        <v>118</v>
      </c>
      <c r="F233" s="42" t="str">
        <f t="shared" si="25"/>
        <v>$XS409</v>
      </c>
      <c r="G233" s="49">
        <f t="shared" si="24"/>
        <v>220</v>
      </c>
      <c r="H233" s="54" t="str">
        <f t="shared" si="3"/>
        <v>"$XS409" = "220"</v>
      </c>
      <c r="L233" s="38"/>
    </row>
    <row r="234" spans="2:12" ht="18" customHeight="1" x14ac:dyDescent="0.25">
      <c r="B234" s="95" t="s">
        <v>358</v>
      </c>
      <c r="C234" s="81" t="s">
        <v>67</v>
      </c>
      <c r="D234" s="82" t="s">
        <v>95</v>
      </c>
      <c r="E234" s="79" t="s">
        <v>119</v>
      </c>
      <c r="F234" s="42" t="str">
        <f t="shared" si="25"/>
        <v>$XS410</v>
      </c>
      <c r="G234" s="49">
        <f t="shared" si="24"/>
        <v>221</v>
      </c>
      <c r="H234" s="54" t="str">
        <f t="shared" si="3"/>
        <v>"$XS410" = "221"</v>
      </c>
      <c r="L234" s="38"/>
    </row>
    <row r="235" spans="2:12" ht="18" customHeight="1" x14ac:dyDescent="0.25">
      <c r="B235" s="95" t="s">
        <v>359</v>
      </c>
      <c r="C235" s="81" t="s">
        <v>67</v>
      </c>
      <c r="D235" s="82" t="s">
        <v>95</v>
      </c>
      <c r="E235" s="79" t="s">
        <v>120</v>
      </c>
      <c r="F235" s="42" t="str">
        <f t="shared" si="25"/>
        <v>$XS411</v>
      </c>
      <c r="G235" s="49">
        <f t="shared" si="24"/>
        <v>222</v>
      </c>
      <c r="H235" s="54" t="str">
        <f t="shared" si="3"/>
        <v>"$XS411" = "222"</v>
      </c>
      <c r="L235" s="38"/>
    </row>
    <row r="236" spans="2:12" ht="18" customHeight="1" x14ac:dyDescent="0.25">
      <c r="B236" s="95" t="s">
        <v>360</v>
      </c>
      <c r="C236" s="81" t="s">
        <v>109</v>
      </c>
      <c r="D236" s="82" t="s">
        <v>95</v>
      </c>
      <c r="E236" s="79" t="s">
        <v>121</v>
      </c>
      <c r="F236" s="42" t="str">
        <f t="shared" si="25"/>
        <v>$XS412</v>
      </c>
      <c r="G236" s="49">
        <f t="shared" si="24"/>
        <v>223</v>
      </c>
      <c r="H236" s="54" t="str">
        <f t="shared" si="3"/>
        <v>"$XS412" = "223"</v>
      </c>
      <c r="L236" s="38"/>
    </row>
    <row r="237" spans="2:12" ht="18" customHeight="1" x14ac:dyDescent="0.25">
      <c r="B237" s="95" t="s">
        <v>361</v>
      </c>
      <c r="C237" s="81" t="s">
        <v>109</v>
      </c>
      <c r="D237" s="82" t="s">
        <v>95</v>
      </c>
      <c r="E237" s="79" t="s">
        <v>122</v>
      </c>
      <c r="F237" s="42" t="str">
        <f t="shared" si="25"/>
        <v>$XS413</v>
      </c>
      <c r="G237" s="49">
        <f t="shared" si="24"/>
        <v>224</v>
      </c>
      <c r="H237" s="54" t="str">
        <f t="shared" si="3"/>
        <v>"$XS413" = "224"</v>
      </c>
      <c r="L237" s="38"/>
    </row>
    <row r="238" spans="2:12" ht="18" customHeight="1" x14ac:dyDescent="0.25">
      <c r="B238" s="95" t="s">
        <v>362</v>
      </c>
      <c r="C238" s="81" t="s">
        <v>109</v>
      </c>
      <c r="D238" s="82" t="s">
        <v>95</v>
      </c>
      <c r="E238" s="79" t="s">
        <v>123</v>
      </c>
      <c r="F238" s="42" t="str">
        <f t="shared" si="25"/>
        <v>$XS414</v>
      </c>
      <c r="G238" s="49">
        <f t="shared" si="24"/>
        <v>225</v>
      </c>
      <c r="H238" s="54" t="str">
        <f t="shared" si="3"/>
        <v>"$XS414" = "225"</v>
      </c>
      <c r="L238" s="38"/>
    </row>
    <row r="239" spans="2:12" ht="18" customHeight="1" x14ac:dyDescent="0.25">
      <c r="B239" s="95" t="s">
        <v>363</v>
      </c>
      <c r="C239" s="81" t="s">
        <v>109</v>
      </c>
      <c r="D239" s="82" t="s">
        <v>95</v>
      </c>
      <c r="E239" s="79" t="s">
        <v>124</v>
      </c>
      <c r="F239" s="42" t="str">
        <f t="shared" si="25"/>
        <v>$XS415</v>
      </c>
      <c r="G239" s="49">
        <f t="shared" si="24"/>
        <v>226</v>
      </c>
      <c r="H239" s="54" t="str">
        <f t="shared" si="3"/>
        <v>"$XS415" = "226"</v>
      </c>
      <c r="L239" s="38"/>
    </row>
    <row r="240" spans="2:12" ht="18" customHeight="1" x14ac:dyDescent="0.25">
      <c r="B240" s="95" t="s">
        <v>364</v>
      </c>
      <c r="C240" s="81" t="s">
        <v>109</v>
      </c>
      <c r="D240" s="82" t="s">
        <v>95</v>
      </c>
      <c r="E240" s="79" t="s">
        <v>125</v>
      </c>
      <c r="F240" s="42" t="str">
        <f t="shared" si="25"/>
        <v>$XS416</v>
      </c>
      <c r="G240" s="49">
        <f t="shared" si="24"/>
        <v>227</v>
      </c>
      <c r="H240" s="54" t="str">
        <f t="shared" si="3"/>
        <v>"$XS416" = "227"</v>
      </c>
      <c r="L240" s="38"/>
    </row>
    <row r="241" spans="2:12" ht="14.4" x14ac:dyDescent="0.25">
      <c r="B241" s="92" t="s">
        <v>199</v>
      </c>
      <c r="C241" s="93" t="s">
        <v>200</v>
      </c>
      <c r="D241" s="68" t="s">
        <v>19</v>
      </c>
      <c r="E241" s="94" t="s">
        <v>201</v>
      </c>
      <c r="F241" s="42" t="str">
        <f t="shared" si="25"/>
        <v>$XS119</v>
      </c>
      <c r="G241" s="49">
        <f t="shared" si="24"/>
        <v>228</v>
      </c>
      <c r="H241" s="54" t="str">
        <f t="shared" si="3"/>
        <v>"$XS119" = "228"</v>
      </c>
      <c r="L241" s="38"/>
    </row>
    <row r="242" spans="2:12" ht="18" customHeight="1" x14ac:dyDescent="0.25">
      <c r="B242" s="92" t="s">
        <v>202</v>
      </c>
      <c r="C242" s="93" t="s">
        <v>200</v>
      </c>
      <c r="D242" s="68" t="s">
        <v>19</v>
      </c>
      <c r="E242" s="94" t="s">
        <v>203</v>
      </c>
      <c r="F242" s="42" t="str">
        <f t="shared" si="25"/>
        <v>$XS120</v>
      </c>
      <c r="G242" s="49">
        <f t="shared" si="24"/>
        <v>229</v>
      </c>
      <c r="H242" s="54" t="str">
        <f t="shared" si="3"/>
        <v>"$XS120" = "229"</v>
      </c>
      <c r="L242" s="38"/>
    </row>
    <row r="243" spans="2:12" ht="18" customHeight="1" x14ac:dyDescent="0.25">
      <c r="B243" s="92" t="s">
        <v>204</v>
      </c>
      <c r="C243" s="93" t="s">
        <v>205</v>
      </c>
      <c r="D243" s="68" t="s">
        <v>19</v>
      </c>
      <c r="E243" s="94" t="s">
        <v>207</v>
      </c>
      <c r="F243" s="42" t="str">
        <f t="shared" si="25"/>
        <v>$XS121</v>
      </c>
      <c r="G243" s="49">
        <f t="shared" si="24"/>
        <v>230</v>
      </c>
      <c r="H243" s="54" t="str">
        <f t="shared" si="3"/>
        <v>"$XS121" = "230"</v>
      </c>
      <c r="L243" s="38"/>
    </row>
    <row r="244" spans="2:12" ht="18" customHeight="1" x14ac:dyDescent="0.25">
      <c r="B244" s="92" t="s">
        <v>208</v>
      </c>
      <c r="C244" s="93" t="s">
        <v>205</v>
      </c>
      <c r="D244" s="68" t="s">
        <v>19</v>
      </c>
      <c r="E244" s="94" t="s">
        <v>206</v>
      </c>
      <c r="F244" s="42" t="str">
        <f t="shared" si="25"/>
        <v>$XS122</v>
      </c>
      <c r="G244" s="49">
        <f t="shared" si="24"/>
        <v>231</v>
      </c>
      <c r="H244" s="54" t="str">
        <f t="shared" si="3"/>
        <v>"$XS122" = "231"</v>
      </c>
      <c r="L244" s="38"/>
    </row>
    <row r="245" spans="2:12" ht="18" customHeight="1" x14ac:dyDescent="0.25">
      <c r="B245" s="92" t="s">
        <v>209</v>
      </c>
      <c r="C245" s="93" t="s">
        <v>205</v>
      </c>
      <c r="D245" s="68" t="s">
        <v>19</v>
      </c>
      <c r="E245" s="94" t="s">
        <v>210</v>
      </c>
      <c r="F245" s="42" t="str">
        <f t="shared" si="25"/>
        <v>$XS123</v>
      </c>
      <c r="G245" s="49">
        <f t="shared" si="24"/>
        <v>232</v>
      </c>
      <c r="H245" s="54" t="str">
        <f t="shared" si="3"/>
        <v>"$XS123" = "232"</v>
      </c>
      <c r="L245" s="38"/>
    </row>
    <row r="246" spans="2:12" ht="18" customHeight="1" x14ac:dyDescent="0.25">
      <c r="B246" s="92" t="s">
        <v>211</v>
      </c>
      <c r="C246" s="93" t="s">
        <v>205</v>
      </c>
      <c r="D246" s="68" t="s">
        <v>19</v>
      </c>
      <c r="E246" s="94" t="s">
        <v>212</v>
      </c>
      <c r="F246" s="42" t="str">
        <f t="shared" si="25"/>
        <v>$XS124</v>
      </c>
      <c r="G246" s="49">
        <f t="shared" si="24"/>
        <v>233</v>
      </c>
      <c r="H246" s="54" t="str">
        <f t="shared" si="3"/>
        <v>"$XS124" = "233"</v>
      </c>
      <c r="L246" s="38"/>
    </row>
    <row r="247" spans="2:12" ht="18" customHeight="1" x14ac:dyDescent="0.25">
      <c r="B247" s="92" t="s">
        <v>213</v>
      </c>
      <c r="C247" s="93" t="s">
        <v>205</v>
      </c>
      <c r="D247" s="68" t="s">
        <v>19</v>
      </c>
      <c r="E247" s="94" t="s">
        <v>214</v>
      </c>
      <c r="F247" s="42" t="str">
        <f t="shared" si="25"/>
        <v>$XS125</v>
      </c>
      <c r="G247" s="49">
        <f t="shared" si="24"/>
        <v>234</v>
      </c>
      <c r="H247" s="54" t="str">
        <f t="shared" si="3"/>
        <v>"$XS125" = "234"</v>
      </c>
      <c r="L247" s="38"/>
    </row>
    <row r="248" spans="2:12" ht="18" customHeight="1" x14ac:dyDescent="0.25">
      <c r="B248" s="92" t="s">
        <v>215</v>
      </c>
      <c r="C248" s="93" t="s">
        <v>205</v>
      </c>
      <c r="D248" s="68" t="s">
        <v>19</v>
      </c>
      <c r="E248" s="94" t="s">
        <v>216</v>
      </c>
      <c r="F248" s="42" t="str">
        <f t="shared" si="25"/>
        <v>$XS126</v>
      </c>
      <c r="G248" s="49">
        <f t="shared" si="24"/>
        <v>235</v>
      </c>
      <c r="H248" s="54" t="str">
        <f t="shared" si="3"/>
        <v>"$XS126" = "235"</v>
      </c>
      <c r="L248" s="38"/>
    </row>
    <row r="249" spans="2:12" ht="18" customHeight="1" x14ac:dyDescent="0.25">
      <c r="B249" s="92" t="s">
        <v>217</v>
      </c>
      <c r="C249" s="93" t="s">
        <v>205</v>
      </c>
      <c r="D249" s="68" t="s">
        <v>19</v>
      </c>
      <c r="E249" s="94" t="s">
        <v>218</v>
      </c>
      <c r="F249" s="42" t="str">
        <f t="shared" si="25"/>
        <v>$XS127</v>
      </c>
      <c r="G249" s="49">
        <f t="shared" si="24"/>
        <v>236</v>
      </c>
      <c r="H249" s="54" t="str">
        <f t="shared" si="3"/>
        <v>"$XS127" = "236"</v>
      </c>
      <c r="L249" s="38"/>
    </row>
    <row r="250" spans="2:12" ht="18" customHeight="1" x14ac:dyDescent="0.25">
      <c r="B250" s="92" t="s">
        <v>219</v>
      </c>
      <c r="C250" s="93" t="s">
        <v>205</v>
      </c>
      <c r="D250" s="68" t="s">
        <v>19</v>
      </c>
      <c r="E250" s="94" t="s">
        <v>220</v>
      </c>
      <c r="F250" s="42" t="str">
        <f t="shared" si="25"/>
        <v>$XS128</v>
      </c>
      <c r="G250" s="49">
        <f t="shared" si="24"/>
        <v>237</v>
      </c>
      <c r="H250" s="54" t="str">
        <f t="shared" si="3"/>
        <v>"$XS128" = "237"</v>
      </c>
      <c r="L250" s="38"/>
    </row>
    <row r="251" spans="2:12" ht="18" customHeight="1" x14ac:dyDescent="0.25">
      <c r="B251" s="92" t="s">
        <v>221</v>
      </c>
      <c r="C251" s="93" t="s">
        <v>205</v>
      </c>
      <c r="D251" s="68" t="s">
        <v>19</v>
      </c>
      <c r="E251" s="94" t="s">
        <v>222</v>
      </c>
      <c r="F251" s="42" t="str">
        <f t="shared" si="25"/>
        <v>$XS129</v>
      </c>
      <c r="G251" s="49">
        <f t="shared" si="24"/>
        <v>238</v>
      </c>
      <c r="H251" s="54" t="str">
        <f t="shared" si="3"/>
        <v>"$XS129" = "238"</v>
      </c>
      <c r="L251" s="38"/>
    </row>
    <row r="252" spans="2:12" ht="18" customHeight="1" x14ac:dyDescent="0.25">
      <c r="B252" s="92" t="s">
        <v>223</v>
      </c>
      <c r="C252" s="93" t="s">
        <v>205</v>
      </c>
      <c r="D252" s="68" t="s">
        <v>19</v>
      </c>
      <c r="E252" s="94" t="s">
        <v>224</v>
      </c>
      <c r="F252" s="42" t="str">
        <f t="shared" si="25"/>
        <v>$XS130</v>
      </c>
      <c r="G252" s="49">
        <f t="shared" si="24"/>
        <v>239</v>
      </c>
      <c r="H252" s="54" t="str">
        <f t="shared" si="3"/>
        <v>"$XS130" = "239"</v>
      </c>
      <c r="L252" s="38"/>
    </row>
    <row r="253" spans="2:12" ht="18" customHeight="1" x14ac:dyDescent="0.25">
      <c r="B253" s="92" t="s">
        <v>225</v>
      </c>
      <c r="C253" s="93" t="s">
        <v>205</v>
      </c>
      <c r="D253" s="68" t="s">
        <v>19</v>
      </c>
      <c r="E253" s="94" t="s">
        <v>226</v>
      </c>
      <c r="F253" s="42" t="str">
        <f t="shared" si="25"/>
        <v>$XS131</v>
      </c>
      <c r="G253" s="49">
        <f t="shared" si="24"/>
        <v>240</v>
      </c>
      <c r="H253" s="54" t="str">
        <f t="shared" si="3"/>
        <v>"$XS131" = "240"</v>
      </c>
      <c r="L253" s="38"/>
    </row>
    <row r="254" spans="2:12" ht="18" customHeight="1" x14ac:dyDescent="0.25">
      <c r="B254" s="92" t="s">
        <v>227</v>
      </c>
      <c r="C254" s="93" t="s">
        <v>205</v>
      </c>
      <c r="D254" s="68" t="s">
        <v>19</v>
      </c>
      <c r="E254" s="94" t="s">
        <v>228</v>
      </c>
      <c r="F254" s="42" t="str">
        <f t="shared" si="25"/>
        <v>$XS132</v>
      </c>
      <c r="G254" s="49">
        <f t="shared" si="24"/>
        <v>241</v>
      </c>
      <c r="H254" s="54" t="str">
        <f t="shared" si="3"/>
        <v>"$XS132" = "241"</v>
      </c>
      <c r="L254" s="38"/>
    </row>
    <row r="255" spans="2:12" ht="18" customHeight="1" x14ac:dyDescent="0.25">
      <c r="B255" s="92" t="s">
        <v>229</v>
      </c>
      <c r="C255" s="93" t="s">
        <v>205</v>
      </c>
      <c r="D255" s="68" t="s">
        <v>19</v>
      </c>
      <c r="E255" s="94" t="s">
        <v>230</v>
      </c>
      <c r="F255" s="42" t="str">
        <f t="shared" si="25"/>
        <v>$XS133</v>
      </c>
      <c r="G255" s="49">
        <f t="shared" si="24"/>
        <v>242</v>
      </c>
      <c r="H255" s="54" t="str">
        <f t="shared" si="3"/>
        <v>"$XS133" = "242"</v>
      </c>
      <c r="L255" s="38"/>
    </row>
    <row r="256" spans="2:12" ht="18" customHeight="1" x14ac:dyDescent="0.25">
      <c r="B256" s="92" t="s">
        <v>231</v>
      </c>
      <c r="C256" s="93" t="s">
        <v>205</v>
      </c>
      <c r="D256" s="68" t="s">
        <v>19</v>
      </c>
      <c r="E256" s="94" t="s">
        <v>232</v>
      </c>
      <c r="F256" s="42" t="str">
        <f t="shared" si="25"/>
        <v>$XS134</v>
      </c>
      <c r="G256" s="49">
        <f t="shared" si="24"/>
        <v>243</v>
      </c>
      <c r="H256" s="54" t="str">
        <f t="shared" si="3"/>
        <v>"$XS134" = "243"</v>
      </c>
      <c r="L256" s="38"/>
    </row>
    <row r="257" spans="2:12" ht="18" customHeight="1" x14ac:dyDescent="0.25">
      <c r="B257" s="92" t="s">
        <v>233</v>
      </c>
      <c r="C257" s="93" t="s">
        <v>205</v>
      </c>
      <c r="D257" s="68" t="s">
        <v>19</v>
      </c>
      <c r="E257" s="94" t="s">
        <v>234</v>
      </c>
      <c r="F257" s="42" t="str">
        <f t="shared" si="25"/>
        <v>$XS135</v>
      </c>
      <c r="G257" s="49">
        <f t="shared" si="24"/>
        <v>244</v>
      </c>
      <c r="H257" s="54" t="str">
        <f t="shared" si="3"/>
        <v>"$XS135" = "244"</v>
      </c>
      <c r="L257" s="38"/>
    </row>
    <row r="258" spans="2:12" ht="18" customHeight="1" x14ac:dyDescent="0.25">
      <c r="B258" s="92" t="s">
        <v>235</v>
      </c>
      <c r="C258" s="93" t="s">
        <v>205</v>
      </c>
      <c r="D258" s="68" t="s">
        <v>19</v>
      </c>
      <c r="E258" s="94" t="s">
        <v>236</v>
      </c>
      <c r="F258" s="42" t="str">
        <f t="shared" si="25"/>
        <v>$XS136</v>
      </c>
      <c r="G258" s="49">
        <f t="shared" si="24"/>
        <v>245</v>
      </c>
      <c r="H258" s="54" t="str">
        <f t="shared" si="3"/>
        <v>"$XS136" = "245"</v>
      </c>
      <c r="L258" s="38"/>
    </row>
    <row r="259" spans="2:12" ht="18" customHeight="1" x14ac:dyDescent="0.25">
      <c r="B259" s="92" t="s">
        <v>237</v>
      </c>
      <c r="C259" s="93" t="s">
        <v>205</v>
      </c>
      <c r="D259" s="68" t="s">
        <v>19</v>
      </c>
      <c r="E259" s="94" t="s">
        <v>238</v>
      </c>
      <c r="F259" s="42" t="str">
        <f t="shared" si="25"/>
        <v>$XS137</v>
      </c>
      <c r="G259" s="49">
        <f t="shared" si="24"/>
        <v>246</v>
      </c>
      <c r="H259" s="54" t="str">
        <f t="shared" si="3"/>
        <v>"$XS137" = "246"</v>
      </c>
      <c r="L259" s="38"/>
    </row>
    <row r="260" spans="2:12" ht="18" customHeight="1" x14ac:dyDescent="0.25">
      <c r="B260" s="92" t="s">
        <v>239</v>
      </c>
      <c r="C260" s="93" t="s">
        <v>240</v>
      </c>
      <c r="D260" s="68" t="s">
        <v>19</v>
      </c>
      <c r="E260" s="94" t="s">
        <v>241</v>
      </c>
      <c r="F260" s="42" t="str">
        <f t="shared" si="25"/>
        <v>$XS138</v>
      </c>
      <c r="G260" s="49">
        <f t="shared" si="24"/>
        <v>247</v>
      </c>
      <c r="H260" s="54" t="str">
        <f t="shared" si="3"/>
        <v>"$XS138" = "247"</v>
      </c>
      <c r="L260" s="38"/>
    </row>
    <row r="261" spans="2:12" ht="18" customHeight="1" x14ac:dyDescent="0.25">
      <c r="B261" s="92" t="s">
        <v>242</v>
      </c>
      <c r="C261" s="93" t="s">
        <v>240</v>
      </c>
      <c r="D261" s="68" t="s">
        <v>19</v>
      </c>
      <c r="E261" s="94" t="s">
        <v>243</v>
      </c>
      <c r="F261" s="42" t="str">
        <f t="shared" ref="F261:F292" si="26">"$"&amp;MID(B261,FIND("_",B261)+1,5)</f>
        <v>$XS139</v>
      </c>
      <c r="G261" s="49">
        <f t="shared" si="24"/>
        <v>248</v>
      </c>
      <c r="H261" s="54" t="str">
        <f t="shared" si="3"/>
        <v>"$XS139" = "248"</v>
      </c>
      <c r="L261" s="38"/>
    </row>
    <row r="262" spans="2:12" ht="18" customHeight="1" x14ac:dyDescent="0.25">
      <c r="B262" s="92" t="s">
        <v>244</v>
      </c>
      <c r="C262" s="93" t="s">
        <v>240</v>
      </c>
      <c r="D262" s="68" t="s">
        <v>19</v>
      </c>
      <c r="E262" s="94" t="s">
        <v>245</v>
      </c>
      <c r="F262" s="42" t="str">
        <f t="shared" si="26"/>
        <v>$XS140</v>
      </c>
      <c r="G262" s="49">
        <f t="shared" si="24"/>
        <v>249</v>
      </c>
      <c r="H262" s="54" t="str">
        <f t="shared" si="3"/>
        <v>"$XS140" = "249"</v>
      </c>
      <c r="L262" s="38"/>
    </row>
    <row r="263" spans="2:12" ht="18" customHeight="1" x14ac:dyDescent="0.25">
      <c r="B263" s="92" t="s">
        <v>246</v>
      </c>
      <c r="C263" s="93" t="s">
        <v>240</v>
      </c>
      <c r="D263" s="68" t="s">
        <v>19</v>
      </c>
      <c r="E263" s="94" t="s">
        <v>247</v>
      </c>
      <c r="F263" s="42" t="str">
        <f t="shared" si="26"/>
        <v>$XS141</v>
      </c>
      <c r="G263" s="49">
        <f t="shared" si="24"/>
        <v>250</v>
      </c>
      <c r="H263" s="54" t="str">
        <f t="shared" si="3"/>
        <v>"$XS141" = "250"</v>
      </c>
      <c r="L263" s="38"/>
    </row>
    <row r="264" spans="2:12" ht="18" customHeight="1" x14ac:dyDescent="0.25">
      <c r="B264" s="92" t="s">
        <v>248</v>
      </c>
      <c r="C264" s="93" t="s">
        <v>240</v>
      </c>
      <c r="D264" s="68" t="s">
        <v>19</v>
      </c>
      <c r="E264" s="94" t="s">
        <v>249</v>
      </c>
      <c r="F264" s="42" t="str">
        <f t="shared" si="26"/>
        <v>$XS142</v>
      </c>
      <c r="G264" s="49">
        <f t="shared" si="24"/>
        <v>251</v>
      </c>
      <c r="H264" s="54" t="str">
        <f t="shared" si="3"/>
        <v>"$XS142" = "251"</v>
      </c>
      <c r="L264" s="38"/>
    </row>
    <row r="265" spans="2:12" ht="18" customHeight="1" x14ac:dyDescent="0.25">
      <c r="B265" s="92" t="s">
        <v>250</v>
      </c>
      <c r="C265" s="93" t="s">
        <v>240</v>
      </c>
      <c r="D265" s="68" t="s">
        <v>19</v>
      </c>
      <c r="E265" s="94" t="s">
        <v>251</v>
      </c>
      <c r="F265" s="42" t="str">
        <f t="shared" si="26"/>
        <v>$XS143</v>
      </c>
      <c r="G265" s="49">
        <f t="shared" si="24"/>
        <v>252</v>
      </c>
      <c r="H265" s="54" t="str">
        <f t="shared" si="3"/>
        <v>"$XS143" = "252"</v>
      </c>
      <c r="L265" s="38"/>
    </row>
    <row r="266" spans="2:12" ht="18" customHeight="1" x14ac:dyDescent="0.25">
      <c r="B266" s="92" t="s">
        <v>252</v>
      </c>
      <c r="C266" s="93" t="s">
        <v>240</v>
      </c>
      <c r="D266" s="68" t="s">
        <v>19</v>
      </c>
      <c r="E266" s="94" t="s">
        <v>253</v>
      </c>
      <c r="F266" s="42" t="str">
        <f t="shared" si="26"/>
        <v>$XS144</v>
      </c>
      <c r="G266" s="49">
        <f t="shared" si="24"/>
        <v>253</v>
      </c>
      <c r="H266" s="54" t="str">
        <f t="shared" si="3"/>
        <v>"$XS144" = "253"</v>
      </c>
      <c r="L266" s="38"/>
    </row>
    <row r="267" spans="2:12" ht="18" customHeight="1" x14ac:dyDescent="0.25">
      <c r="B267" s="92" t="s">
        <v>254</v>
      </c>
      <c r="C267" s="93" t="s">
        <v>240</v>
      </c>
      <c r="D267" s="68" t="s">
        <v>19</v>
      </c>
      <c r="E267" s="94" t="s">
        <v>255</v>
      </c>
      <c r="F267" s="42" t="str">
        <f t="shared" si="26"/>
        <v>$XS145</v>
      </c>
      <c r="G267" s="49">
        <f t="shared" si="24"/>
        <v>254</v>
      </c>
      <c r="H267" s="54" t="str">
        <f t="shared" si="3"/>
        <v>"$XS145" = "254"</v>
      </c>
      <c r="L267" s="38"/>
    </row>
    <row r="268" spans="2:12" ht="18" customHeight="1" x14ac:dyDescent="0.25">
      <c r="B268" s="92" t="s">
        <v>256</v>
      </c>
      <c r="C268" s="93" t="s">
        <v>240</v>
      </c>
      <c r="D268" s="68" t="s">
        <v>19</v>
      </c>
      <c r="E268" s="94" t="s">
        <v>257</v>
      </c>
      <c r="F268" s="42" t="str">
        <f t="shared" si="26"/>
        <v>$XS146</v>
      </c>
      <c r="G268" s="49">
        <f t="shared" si="24"/>
        <v>255</v>
      </c>
      <c r="H268" s="54" t="str">
        <f t="shared" si="3"/>
        <v>"$XS146" = "255"</v>
      </c>
      <c r="L268" s="38"/>
    </row>
    <row r="269" spans="2:12" ht="18" customHeight="1" x14ac:dyDescent="0.25">
      <c r="B269" s="92" t="s">
        <v>258</v>
      </c>
      <c r="C269" s="93" t="s">
        <v>240</v>
      </c>
      <c r="D269" s="68" t="s">
        <v>19</v>
      </c>
      <c r="E269" s="94" t="s">
        <v>259</v>
      </c>
      <c r="F269" s="42" t="str">
        <f t="shared" si="26"/>
        <v>$XS147</v>
      </c>
      <c r="G269" s="49">
        <f t="shared" si="24"/>
        <v>256</v>
      </c>
      <c r="H269" s="54" t="str">
        <f t="shared" si="3"/>
        <v>"$XS147" = "256"</v>
      </c>
      <c r="L269" s="38"/>
    </row>
    <row r="270" spans="2:12" ht="18" customHeight="1" x14ac:dyDescent="0.25">
      <c r="B270" s="92" t="s">
        <v>260</v>
      </c>
      <c r="C270" s="93" t="s">
        <v>240</v>
      </c>
      <c r="D270" s="68" t="s">
        <v>19</v>
      </c>
      <c r="E270" s="94" t="s">
        <v>261</v>
      </c>
      <c r="F270" s="42" t="str">
        <f t="shared" si="26"/>
        <v>$XS148</v>
      </c>
      <c r="G270" s="49">
        <f t="shared" si="24"/>
        <v>257</v>
      </c>
      <c r="H270" s="54" t="str">
        <f t="shared" si="3"/>
        <v>"$XS148" = "257"</v>
      </c>
      <c r="L270" s="38"/>
    </row>
    <row r="271" spans="2:12" ht="18" customHeight="1" x14ac:dyDescent="0.25">
      <c r="B271" s="92" t="s">
        <v>262</v>
      </c>
      <c r="C271" s="93" t="s">
        <v>240</v>
      </c>
      <c r="D271" s="68" t="s">
        <v>19</v>
      </c>
      <c r="E271" s="94" t="s">
        <v>263</v>
      </c>
      <c r="F271" s="42" t="str">
        <f t="shared" si="26"/>
        <v>$XS149</v>
      </c>
      <c r="G271" s="49">
        <f t="shared" si="24"/>
        <v>258</v>
      </c>
      <c r="H271" s="54" t="str">
        <f t="shared" si="3"/>
        <v>"$XS149" = "258"</v>
      </c>
      <c r="L271" s="38"/>
    </row>
    <row r="272" spans="2:12" ht="18" customHeight="1" x14ac:dyDescent="0.25">
      <c r="B272" s="92" t="s">
        <v>264</v>
      </c>
      <c r="C272" s="93" t="s">
        <v>240</v>
      </c>
      <c r="D272" s="68" t="s">
        <v>19</v>
      </c>
      <c r="E272" s="94" t="s">
        <v>122</v>
      </c>
      <c r="F272" s="42" t="str">
        <f t="shared" si="26"/>
        <v>$XS150</v>
      </c>
      <c r="G272" s="49">
        <f t="shared" ref="G272:G335" si="27">G271+1</f>
        <v>259</v>
      </c>
      <c r="H272" s="54" t="str">
        <f t="shared" si="3"/>
        <v>"$XS150" = "259"</v>
      </c>
      <c r="L272" s="38"/>
    </row>
    <row r="273" spans="2:12" ht="18" customHeight="1" x14ac:dyDescent="0.25">
      <c r="B273" s="92" t="s">
        <v>265</v>
      </c>
      <c r="C273" s="93" t="s">
        <v>240</v>
      </c>
      <c r="D273" s="68" t="s">
        <v>19</v>
      </c>
      <c r="E273" s="94" t="s">
        <v>123</v>
      </c>
      <c r="F273" s="42" t="str">
        <f t="shared" si="26"/>
        <v>$XS151</v>
      </c>
      <c r="G273" s="49">
        <f t="shared" si="27"/>
        <v>260</v>
      </c>
      <c r="H273" s="54" t="str">
        <f t="shared" si="3"/>
        <v>"$XS151" = "260"</v>
      </c>
      <c r="L273" s="38"/>
    </row>
    <row r="274" spans="2:12" ht="18" customHeight="1" x14ac:dyDescent="0.25">
      <c r="B274" s="92" t="s">
        <v>266</v>
      </c>
      <c r="C274" s="93" t="s">
        <v>240</v>
      </c>
      <c r="D274" s="68" t="s">
        <v>19</v>
      </c>
      <c r="E274" s="94" t="s">
        <v>124</v>
      </c>
      <c r="F274" s="42" t="str">
        <f t="shared" si="26"/>
        <v>$XS152</v>
      </c>
      <c r="G274" s="49">
        <f t="shared" si="27"/>
        <v>261</v>
      </c>
      <c r="H274" s="54" t="str">
        <f t="shared" si="3"/>
        <v>"$XS152" = "261"</v>
      </c>
      <c r="L274" s="38"/>
    </row>
    <row r="275" spans="2:12" ht="18" customHeight="1" x14ac:dyDescent="0.25">
      <c r="B275" s="92" t="s">
        <v>267</v>
      </c>
      <c r="C275" s="93" t="s">
        <v>240</v>
      </c>
      <c r="D275" s="68" t="s">
        <v>19</v>
      </c>
      <c r="E275" s="94" t="s">
        <v>268</v>
      </c>
      <c r="F275" s="42" t="str">
        <f t="shared" si="26"/>
        <v>$XS153</v>
      </c>
      <c r="G275" s="49">
        <f t="shared" si="27"/>
        <v>262</v>
      </c>
      <c r="H275" s="54" t="str">
        <f t="shared" si="3"/>
        <v>"$XS153" = "262"</v>
      </c>
      <c r="L275" s="38"/>
    </row>
    <row r="276" spans="2:12" ht="18" customHeight="1" x14ac:dyDescent="0.25">
      <c r="B276" s="92" t="s">
        <v>269</v>
      </c>
      <c r="C276" s="93" t="s">
        <v>270</v>
      </c>
      <c r="D276" s="68" t="s">
        <v>19</v>
      </c>
      <c r="E276" s="94" t="s">
        <v>271</v>
      </c>
      <c r="F276" s="42" t="str">
        <f t="shared" si="26"/>
        <v>$XS154</v>
      </c>
      <c r="G276" s="49">
        <f t="shared" si="27"/>
        <v>263</v>
      </c>
      <c r="H276" s="54" t="str">
        <f t="shared" si="3"/>
        <v>"$XS154" = "263"</v>
      </c>
      <c r="L276" s="38"/>
    </row>
    <row r="277" spans="2:12" ht="18" customHeight="1" x14ac:dyDescent="0.25">
      <c r="B277" s="92" t="s">
        <v>272</v>
      </c>
      <c r="C277" s="93" t="s">
        <v>270</v>
      </c>
      <c r="D277" s="68" t="s">
        <v>19</v>
      </c>
      <c r="E277" s="94" t="s">
        <v>273</v>
      </c>
      <c r="F277" s="42" t="str">
        <f t="shared" si="26"/>
        <v>$XS155</v>
      </c>
      <c r="G277" s="49">
        <f t="shared" si="27"/>
        <v>264</v>
      </c>
      <c r="H277" s="54" t="str">
        <f t="shared" si="3"/>
        <v>"$XS155" = "264"</v>
      </c>
      <c r="L277" s="38"/>
    </row>
    <row r="278" spans="2:12" ht="18" customHeight="1" x14ac:dyDescent="0.25">
      <c r="B278" s="92" t="s">
        <v>274</v>
      </c>
      <c r="C278" s="93" t="s">
        <v>270</v>
      </c>
      <c r="D278" s="68" t="s">
        <v>19</v>
      </c>
      <c r="E278" s="94" t="s">
        <v>275</v>
      </c>
      <c r="F278" s="42" t="str">
        <f t="shared" si="26"/>
        <v>$XS156</v>
      </c>
      <c r="G278" s="49">
        <f t="shared" si="27"/>
        <v>265</v>
      </c>
      <c r="H278" s="54" t="str">
        <f t="shared" si="3"/>
        <v>"$XS156" = "265"</v>
      </c>
      <c r="L278" s="38"/>
    </row>
    <row r="279" spans="2:12" ht="18" customHeight="1" x14ac:dyDescent="0.25">
      <c r="B279" s="92" t="s">
        <v>276</v>
      </c>
      <c r="C279" s="93" t="s">
        <v>270</v>
      </c>
      <c r="D279" s="68" t="s">
        <v>19</v>
      </c>
      <c r="E279" s="94" t="s">
        <v>277</v>
      </c>
      <c r="F279" s="42" t="str">
        <f t="shared" si="26"/>
        <v>$XS157</v>
      </c>
      <c r="G279" s="49">
        <f t="shared" si="27"/>
        <v>266</v>
      </c>
      <c r="H279" s="54" t="str">
        <f t="shared" si="3"/>
        <v>"$XS157" = "266"</v>
      </c>
      <c r="L279" s="38"/>
    </row>
    <row r="280" spans="2:12" ht="18" customHeight="1" x14ac:dyDescent="0.25">
      <c r="B280" s="92" t="s">
        <v>278</v>
      </c>
      <c r="C280" s="93" t="s">
        <v>270</v>
      </c>
      <c r="D280" s="68" t="s">
        <v>19</v>
      </c>
      <c r="E280" s="94" t="s">
        <v>281</v>
      </c>
      <c r="F280" s="42" t="str">
        <f t="shared" si="26"/>
        <v>$XS158</v>
      </c>
      <c r="G280" s="49">
        <f t="shared" si="27"/>
        <v>267</v>
      </c>
      <c r="H280" s="54" t="str">
        <f t="shared" si="3"/>
        <v>"$XS158" = "267"</v>
      </c>
      <c r="L280" s="38"/>
    </row>
    <row r="281" spans="2:12" ht="18" customHeight="1" x14ac:dyDescent="0.25">
      <c r="B281" s="92" t="s">
        <v>279</v>
      </c>
      <c r="C281" s="93" t="s">
        <v>280</v>
      </c>
      <c r="D281" s="68" t="s">
        <v>19</v>
      </c>
      <c r="E281" s="94" t="s">
        <v>282</v>
      </c>
      <c r="F281" s="42" t="str">
        <f t="shared" si="26"/>
        <v>$XS159</v>
      </c>
      <c r="G281" s="49">
        <f t="shared" si="27"/>
        <v>268</v>
      </c>
      <c r="H281" s="54" t="str">
        <f t="shared" si="3"/>
        <v>"$XS159" = "268"</v>
      </c>
      <c r="L281" s="38"/>
    </row>
    <row r="282" spans="2:12" ht="18" customHeight="1" x14ac:dyDescent="0.25">
      <c r="B282" s="92" t="s">
        <v>283</v>
      </c>
      <c r="C282" s="93" t="s">
        <v>280</v>
      </c>
      <c r="D282" s="68" t="s">
        <v>19</v>
      </c>
      <c r="E282" s="94" t="s">
        <v>284</v>
      </c>
      <c r="F282" s="42" t="str">
        <f t="shared" si="26"/>
        <v>$XS160</v>
      </c>
      <c r="G282" s="49">
        <f t="shared" si="27"/>
        <v>269</v>
      </c>
      <c r="H282" s="54" t="str">
        <f t="shared" si="3"/>
        <v>"$XS160" = "269"</v>
      </c>
      <c r="L282" s="38"/>
    </row>
    <row r="283" spans="2:12" ht="18" customHeight="1" x14ac:dyDescent="0.25">
      <c r="B283" s="92" t="s">
        <v>285</v>
      </c>
      <c r="C283" s="93" t="s">
        <v>280</v>
      </c>
      <c r="D283" s="68" t="s">
        <v>19</v>
      </c>
      <c r="E283" s="94" t="s">
        <v>286</v>
      </c>
      <c r="F283" s="42" t="str">
        <f t="shared" si="26"/>
        <v>$XS161</v>
      </c>
      <c r="G283" s="49">
        <f t="shared" si="27"/>
        <v>270</v>
      </c>
      <c r="H283" s="54" t="str">
        <f t="shared" si="3"/>
        <v>"$XS161" = "270"</v>
      </c>
      <c r="L283" s="38"/>
    </row>
    <row r="284" spans="2:12" ht="18" customHeight="1" x14ac:dyDescent="0.25">
      <c r="B284" s="92" t="s">
        <v>287</v>
      </c>
      <c r="C284" s="93" t="s">
        <v>288</v>
      </c>
      <c r="D284" s="68" t="s">
        <v>19</v>
      </c>
      <c r="E284" s="94" t="s">
        <v>289</v>
      </c>
      <c r="F284" s="42" t="str">
        <f t="shared" si="26"/>
        <v>$XS162</v>
      </c>
      <c r="G284" s="49">
        <f t="shared" si="27"/>
        <v>271</v>
      </c>
      <c r="H284" s="54" t="str">
        <f t="shared" si="3"/>
        <v>"$XS162" = "271"</v>
      </c>
      <c r="L284" s="38"/>
    </row>
    <row r="285" spans="2:12" ht="18" customHeight="1" x14ac:dyDescent="0.25">
      <c r="B285" s="92" t="s">
        <v>290</v>
      </c>
      <c r="C285" s="93" t="s">
        <v>288</v>
      </c>
      <c r="D285" s="68" t="s">
        <v>19</v>
      </c>
      <c r="E285" s="94" t="s">
        <v>286</v>
      </c>
      <c r="F285" s="42" t="str">
        <f t="shared" si="26"/>
        <v>$XS163</v>
      </c>
      <c r="G285" s="49">
        <f t="shared" si="27"/>
        <v>272</v>
      </c>
      <c r="H285" s="54" t="str">
        <f t="shared" si="3"/>
        <v>"$XS163" = "272"</v>
      </c>
      <c r="L285" s="38"/>
    </row>
    <row r="286" spans="2:12" ht="18" customHeight="1" x14ac:dyDescent="0.25">
      <c r="B286" s="92" t="s">
        <v>291</v>
      </c>
      <c r="C286" s="93" t="s">
        <v>288</v>
      </c>
      <c r="D286" s="68" t="s">
        <v>19</v>
      </c>
      <c r="E286" s="94" t="s">
        <v>292</v>
      </c>
      <c r="F286" s="42" t="str">
        <f t="shared" si="26"/>
        <v>$XS164</v>
      </c>
      <c r="G286" s="49">
        <f t="shared" si="27"/>
        <v>273</v>
      </c>
      <c r="H286" s="54" t="str">
        <f t="shared" si="3"/>
        <v>"$XS164" = "273"</v>
      </c>
      <c r="L286" s="38"/>
    </row>
    <row r="287" spans="2:12" ht="18" customHeight="1" x14ac:dyDescent="0.25">
      <c r="B287" s="92" t="s">
        <v>293</v>
      </c>
      <c r="C287" s="93" t="s">
        <v>288</v>
      </c>
      <c r="D287" s="68" t="s">
        <v>19</v>
      </c>
      <c r="E287" s="94" t="s">
        <v>294</v>
      </c>
      <c r="F287" s="42" t="str">
        <f t="shared" si="26"/>
        <v>$XS165</v>
      </c>
      <c r="G287" s="49">
        <f t="shared" si="27"/>
        <v>274</v>
      </c>
      <c r="H287" s="54" t="str">
        <f t="shared" si="3"/>
        <v>"$XS165" = "274"</v>
      </c>
      <c r="L287" s="38"/>
    </row>
    <row r="288" spans="2:12" ht="18" customHeight="1" x14ac:dyDescent="0.25">
      <c r="B288" s="92" t="s">
        <v>295</v>
      </c>
      <c r="C288" s="93" t="s">
        <v>288</v>
      </c>
      <c r="D288" s="68" t="s">
        <v>19</v>
      </c>
      <c r="E288" s="94" t="s">
        <v>296</v>
      </c>
      <c r="F288" s="42" t="str">
        <f t="shared" si="26"/>
        <v>$XS166</v>
      </c>
      <c r="G288" s="49">
        <f t="shared" si="27"/>
        <v>275</v>
      </c>
      <c r="H288" s="54" t="str">
        <f t="shared" si="3"/>
        <v>"$XS166" = "275"</v>
      </c>
      <c r="L288" s="38"/>
    </row>
    <row r="289" spans="2:12" ht="18" customHeight="1" x14ac:dyDescent="0.25">
      <c r="B289" s="92" t="s">
        <v>297</v>
      </c>
      <c r="C289" s="93" t="s">
        <v>288</v>
      </c>
      <c r="D289" s="68" t="s">
        <v>19</v>
      </c>
      <c r="E289" s="94" t="s">
        <v>298</v>
      </c>
      <c r="F289" s="42" t="str">
        <f t="shared" si="26"/>
        <v>$XS167</v>
      </c>
      <c r="G289" s="49">
        <f t="shared" si="27"/>
        <v>276</v>
      </c>
      <c r="H289" s="54" t="str">
        <f t="shared" si="3"/>
        <v>"$XS167" = "276"</v>
      </c>
      <c r="L289" s="38"/>
    </row>
    <row r="290" spans="2:12" ht="18" customHeight="1" x14ac:dyDescent="0.25">
      <c r="B290" s="92" t="s">
        <v>299</v>
      </c>
      <c r="C290" s="93" t="s">
        <v>288</v>
      </c>
      <c r="D290" s="68" t="s">
        <v>19</v>
      </c>
      <c r="E290" s="94" t="s">
        <v>300</v>
      </c>
      <c r="F290" s="42" t="str">
        <f t="shared" si="26"/>
        <v>$XS168</v>
      </c>
      <c r="G290" s="49">
        <f t="shared" si="27"/>
        <v>277</v>
      </c>
      <c r="H290" s="54" t="str">
        <f t="shared" si="3"/>
        <v>"$XS168" = "277"</v>
      </c>
      <c r="L290" s="38"/>
    </row>
    <row r="291" spans="2:12" ht="18" customHeight="1" x14ac:dyDescent="0.25">
      <c r="B291" s="92" t="s">
        <v>301</v>
      </c>
      <c r="C291" s="93" t="s">
        <v>288</v>
      </c>
      <c r="D291" s="68" t="s">
        <v>19</v>
      </c>
      <c r="E291" s="94" t="s">
        <v>302</v>
      </c>
      <c r="F291" s="42" t="str">
        <f t="shared" si="26"/>
        <v>$XS169</v>
      </c>
      <c r="G291" s="49">
        <f t="shared" si="27"/>
        <v>278</v>
      </c>
      <c r="H291" s="54" t="str">
        <f t="shared" si="3"/>
        <v>"$XS169" = "278"</v>
      </c>
      <c r="L291" s="38"/>
    </row>
    <row r="292" spans="2:12" ht="18" customHeight="1" x14ac:dyDescent="0.25">
      <c r="B292" s="92" t="s">
        <v>303</v>
      </c>
      <c r="C292" s="93" t="s">
        <v>288</v>
      </c>
      <c r="D292" s="68" t="s">
        <v>19</v>
      </c>
      <c r="E292" s="94" t="s">
        <v>304</v>
      </c>
      <c r="F292" s="42" t="str">
        <f t="shared" si="26"/>
        <v>$XS170</v>
      </c>
      <c r="G292" s="49">
        <f t="shared" si="27"/>
        <v>279</v>
      </c>
      <c r="H292" s="54" t="str">
        <f t="shared" si="3"/>
        <v>"$XS170" = "279"</v>
      </c>
      <c r="L292" s="38"/>
    </row>
    <row r="293" spans="2:12" ht="18" customHeight="1" x14ac:dyDescent="0.25">
      <c r="B293" s="92" t="s">
        <v>305</v>
      </c>
      <c r="C293" s="93" t="s">
        <v>288</v>
      </c>
      <c r="D293" s="68" t="s">
        <v>19</v>
      </c>
      <c r="E293" s="94" t="s">
        <v>306</v>
      </c>
      <c r="F293" s="42" t="str">
        <f t="shared" ref="F293:F375" si="28">"$"&amp;MID(B293,FIND("_",B293)+1,5)</f>
        <v>$XS171</v>
      </c>
      <c r="G293" s="49">
        <f t="shared" si="27"/>
        <v>280</v>
      </c>
      <c r="H293" s="54" t="str">
        <f t="shared" si="3"/>
        <v>"$XS171" = "280"</v>
      </c>
      <c r="L293" s="38"/>
    </row>
    <row r="294" spans="2:12" ht="18" customHeight="1" x14ac:dyDescent="0.25">
      <c r="B294" s="92" t="s">
        <v>307</v>
      </c>
      <c r="C294" s="93" t="s">
        <v>288</v>
      </c>
      <c r="D294" s="68" t="s">
        <v>19</v>
      </c>
      <c r="E294" s="94" t="s">
        <v>309</v>
      </c>
      <c r="F294" s="42" t="str">
        <f t="shared" si="28"/>
        <v>$XS172</v>
      </c>
      <c r="G294" s="49">
        <f t="shared" si="27"/>
        <v>281</v>
      </c>
      <c r="H294" s="54" t="str">
        <f t="shared" si="3"/>
        <v>"$XS172" = "281"</v>
      </c>
      <c r="L294" s="38"/>
    </row>
    <row r="295" spans="2:12" ht="18" customHeight="1" x14ac:dyDescent="0.25">
      <c r="B295" s="92" t="s">
        <v>308</v>
      </c>
      <c r="C295" s="93" t="s">
        <v>288</v>
      </c>
      <c r="D295" s="68" t="s">
        <v>19</v>
      </c>
      <c r="E295" s="94" t="s">
        <v>310</v>
      </c>
      <c r="F295" s="42" t="str">
        <f t="shared" si="28"/>
        <v>$XS173</v>
      </c>
      <c r="G295" s="49">
        <f t="shared" si="27"/>
        <v>282</v>
      </c>
      <c r="H295" s="54" t="str">
        <f t="shared" si="3"/>
        <v>"$XS173" = "282"</v>
      </c>
      <c r="L295" s="38"/>
    </row>
    <row r="296" spans="2:12" ht="18" customHeight="1" x14ac:dyDescent="0.25">
      <c r="B296" s="92" t="s">
        <v>555</v>
      </c>
      <c r="C296" s="124" t="s">
        <v>557</v>
      </c>
      <c r="D296" s="68" t="s">
        <v>19</v>
      </c>
      <c r="E296" s="94"/>
      <c r="F296" s="42" t="str">
        <f t="shared" si="28"/>
        <v>$XS174</v>
      </c>
      <c r="G296" s="49">
        <f t="shared" si="27"/>
        <v>283</v>
      </c>
      <c r="H296" s="54" t="str">
        <f t="shared" si="3"/>
        <v>"$XS174" = "283"</v>
      </c>
      <c r="L296" s="38"/>
    </row>
    <row r="297" spans="2:12" ht="18" customHeight="1" x14ac:dyDescent="0.25">
      <c r="B297" s="92" t="s">
        <v>556</v>
      </c>
      <c r="C297" s="124" t="s">
        <v>557</v>
      </c>
      <c r="D297" s="68" t="s">
        <v>19</v>
      </c>
      <c r="E297" s="94"/>
      <c r="F297" s="42" t="str">
        <f t="shared" si="28"/>
        <v>$XS175</v>
      </c>
      <c r="G297" s="49">
        <f t="shared" si="27"/>
        <v>284</v>
      </c>
      <c r="H297" s="54" t="str">
        <f t="shared" si="3"/>
        <v>"$XS175" = "284"</v>
      </c>
      <c r="L297" s="38"/>
    </row>
    <row r="298" spans="2:12" ht="18" customHeight="1" x14ac:dyDescent="0.25">
      <c r="B298" s="92" t="s">
        <v>174</v>
      </c>
      <c r="C298" s="93" t="s">
        <v>167</v>
      </c>
      <c r="D298" s="68" t="s">
        <v>19</v>
      </c>
      <c r="E298" s="79"/>
      <c r="F298" s="42" t="str">
        <f t="shared" si="28"/>
        <v>$GE101</v>
      </c>
      <c r="G298" s="49">
        <f t="shared" si="27"/>
        <v>285</v>
      </c>
      <c r="H298" s="54" t="str">
        <f t="shared" si="3"/>
        <v>"$GE101" = "285"</v>
      </c>
      <c r="L298" s="38"/>
    </row>
    <row r="299" spans="2:12" ht="18" customHeight="1" x14ac:dyDescent="0.25">
      <c r="B299" s="92" t="s">
        <v>175</v>
      </c>
      <c r="C299" s="88" t="s">
        <v>167</v>
      </c>
      <c r="D299" s="68" t="s">
        <v>19</v>
      </c>
      <c r="E299" s="79"/>
      <c r="F299" s="42" t="str">
        <f t="shared" si="28"/>
        <v>$GE102</v>
      </c>
      <c r="G299" s="49">
        <f t="shared" si="27"/>
        <v>286</v>
      </c>
      <c r="H299" s="54" t="str">
        <f t="shared" si="3"/>
        <v>"$GE102" = "286"</v>
      </c>
      <c r="L299" s="38"/>
    </row>
    <row r="300" spans="2:12" ht="18" customHeight="1" x14ac:dyDescent="0.25">
      <c r="B300" s="92" t="s">
        <v>563</v>
      </c>
      <c r="C300" s="88" t="s">
        <v>167</v>
      </c>
      <c r="D300" s="68" t="s">
        <v>19</v>
      </c>
      <c r="E300" s="79"/>
      <c r="F300" s="42" t="str">
        <f t="shared" si="28"/>
        <v>$GE103</v>
      </c>
      <c r="G300" s="49">
        <f t="shared" si="27"/>
        <v>287</v>
      </c>
      <c r="H300" s="54" t="str">
        <f t="shared" si="3"/>
        <v>"$GE103" = "287"</v>
      </c>
      <c r="L300" s="38"/>
    </row>
    <row r="301" spans="2:12" ht="18" customHeight="1" x14ac:dyDescent="0.25">
      <c r="B301" s="92" t="s">
        <v>564</v>
      </c>
      <c r="C301" s="88" t="s">
        <v>167</v>
      </c>
      <c r="D301" s="68" t="s">
        <v>19</v>
      </c>
      <c r="E301" s="79"/>
      <c r="F301" s="42" t="str">
        <f t="shared" si="28"/>
        <v>$GE104</v>
      </c>
      <c r="G301" s="49">
        <f t="shared" si="27"/>
        <v>288</v>
      </c>
      <c r="H301" s="54" t="str">
        <f t="shared" si="3"/>
        <v>"$GE104" = "288"</v>
      </c>
      <c r="L301" s="38"/>
    </row>
    <row r="302" spans="2:12" ht="18" customHeight="1" x14ac:dyDescent="0.25">
      <c r="B302" s="92" t="s">
        <v>171</v>
      </c>
      <c r="C302" s="93" t="s">
        <v>169</v>
      </c>
      <c r="D302" s="68" t="s">
        <v>19</v>
      </c>
      <c r="E302" s="94" t="s">
        <v>332</v>
      </c>
      <c r="F302" s="42" t="str">
        <f t="shared" si="28"/>
        <v>$GI102</v>
      </c>
      <c r="G302" s="49">
        <f t="shared" si="27"/>
        <v>289</v>
      </c>
      <c r="H302" s="54" t="str">
        <f t="shared" si="3"/>
        <v>"$GI102" = "289"</v>
      </c>
      <c r="L302" s="38"/>
    </row>
    <row r="303" spans="2:12" ht="18" customHeight="1" x14ac:dyDescent="0.25">
      <c r="B303" s="92" t="s">
        <v>172</v>
      </c>
      <c r="C303" s="93" t="s">
        <v>169</v>
      </c>
      <c r="D303" s="68" t="s">
        <v>19</v>
      </c>
      <c r="E303" s="94" t="s">
        <v>333</v>
      </c>
      <c r="F303" s="42" t="str">
        <f t="shared" si="28"/>
        <v>$GI103</v>
      </c>
      <c r="G303" s="49">
        <f t="shared" si="27"/>
        <v>290</v>
      </c>
      <c r="H303" s="54" t="str">
        <f t="shared" si="3"/>
        <v>"$GI103" = "290"</v>
      </c>
      <c r="L303" s="38"/>
    </row>
    <row r="304" spans="2:12" ht="18" customHeight="1" x14ac:dyDescent="0.25">
      <c r="B304" s="92" t="s">
        <v>170</v>
      </c>
      <c r="C304" s="93" t="s">
        <v>169</v>
      </c>
      <c r="D304" s="68" t="s">
        <v>19</v>
      </c>
      <c r="E304" s="94" t="s">
        <v>334</v>
      </c>
      <c r="F304" s="42" t="str">
        <f t="shared" si="28"/>
        <v>$GI101</v>
      </c>
      <c r="G304" s="49">
        <f t="shared" si="27"/>
        <v>291</v>
      </c>
      <c r="H304" s="54" t="str">
        <f t="shared" si="3"/>
        <v>"$GI101" = "291"</v>
      </c>
      <c r="L304" s="38"/>
    </row>
    <row r="305" spans="2:12" ht="18" customHeight="1" x14ac:dyDescent="0.25">
      <c r="B305" s="119" t="s">
        <v>533</v>
      </c>
      <c r="C305" s="120" t="s">
        <v>535</v>
      </c>
      <c r="D305" s="79" t="s">
        <v>59</v>
      </c>
      <c r="E305" s="121" t="s">
        <v>534</v>
      </c>
      <c r="F305" s="42" t="str">
        <f t="shared" ref="F305" si="29">"$"&amp;MID(B305,FIND("_",B305)+1,5)</f>
        <v>$GM600</v>
      </c>
      <c r="G305" s="49">
        <f t="shared" si="27"/>
        <v>292</v>
      </c>
      <c r="H305" s="54" t="str">
        <f t="shared" si="3"/>
        <v>"$GM600" = "292"</v>
      </c>
      <c r="L305" s="38"/>
    </row>
    <row r="306" spans="2:12" ht="18" customHeight="1" x14ac:dyDescent="0.25">
      <c r="B306" s="119" t="s">
        <v>533</v>
      </c>
      <c r="C306" s="120" t="s">
        <v>536</v>
      </c>
      <c r="D306" s="79" t="s">
        <v>59</v>
      </c>
      <c r="E306" s="121" t="s">
        <v>534</v>
      </c>
      <c r="F306" s="42" t="str">
        <f t="shared" ref="F306:F307" si="30">"$"&amp;MID(B306,FIND("_",B306)+1,5)</f>
        <v>$GM600</v>
      </c>
      <c r="G306" s="49">
        <f t="shared" si="27"/>
        <v>293</v>
      </c>
      <c r="H306" s="54" t="str">
        <f t="shared" si="3"/>
        <v>"$GM600" = "293"</v>
      </c>
      <c r="L306" s="38"/>
    </row>
    <row r="307" spans="2:12" ht="18" customHeight="1" x14ac:dyDescent="0.25">
      <c r="B307" s="128" t="s">
        <v>638</v>
      </c>
      <c r="C307" s="129" t="s">
        <v>639</v>
      </c>
      <c r="D307" s="130" t="s">
        <v>95</v>
      </c>
      <c r="E307" s="130" t="s">
        <v>640</v>
      </c>
      <c r="F307" s="42" t="str">
        <f t="shared" si="30"/>
        <v>$GM409</v>
      </c>
      <c r="G307" s="49">
        <f t="shared" si="27"/>
        <v>294</v>
      </c>
      <c r="H307" s="54" t="str">
        <f t="shared" si="3"/>
        <v>"$GM409" = "294"</v>
      </c>
      <c r="L307" s="38"/>
    </row>
    <row r="308" spans="2:12" ht="18" customHeight="1" x14ac:dyDescent="0.25">
      <c r="B308" s="92" t="s">
        <v>173</v>
      </c>
      <c r="C308" s="93" t="s">
        <v>168</v>
      </c>
      <c r="D308" s="68" t="s">
        <v>19</v>
      </c>
      <c r="E308" s="94" t="s">
        <v>336</v>
      </c>
      <c r="F308" s="42" t="str">
        <f t="shared" si="28"/>
        <v>$GI104</v>
      </c>
      <c r="G308" s="49">
        <f t="shared" si="27"/>
        <v>295</v>
      </c>
      <c r="H308" s="54" t="str">
        <f t="shared" si="3"/>
        <v>"$GI104" = "295"</v>
      </c>
      <c r="L308" s="38"/>
    </row>
    <row r="309" spans="2:12" ht="18" customHeight="1" x14ac:dyDescent="0.25">
      <c r="B309" s="92" t="s">
        <v>337</v>
      </c>
      <c r="C309" s="93" t="s">
        <v>168</v>
      </c>
      <c r="D309" s="68" t="s">
        <v>19</v>
      </c>
      <c r="E309" s="94" t="s">
        <v>335</v>
      </c>
      <c r="F309" s="42" t="str">
        <f t="shared" si="28"/>
        <v>$GI105</v>
      </c>
      <c r="G309" s="49">
        <f t="shared" si="27"/>
        <v>296</v>
      </c>
      <c r="H309" s="54" t="str">
        <f t="shared" si="3"/>
        <v>"$GI105" = "296"</v>
      </c>
      <c r="L309" s="38"/>
    </row>
    <row r="310" spans="2:12" ht="18" customHeight="1" x14ac:dyDescent="0.25">
      <c r="B310" s="92" t="s">
        <v>558</v>
      </c>
      <c r="C310" s="93" t="s">
        <v>168</v>
      </c>
      <c r="D310" s="68" t="s">
        <v>19</v>
      </c>
      <c r="E310" s="122" t="s">
        <v>559</v>
      </c>
      <c r="F310" s="42" t="str">
        <f t="shared" si="28"/>
        <v>$GI106</v>
      </c>
      <c r="G310" s="49">
        <f t="shared" si="27"/>
        <v>297</v>
      </c>
      <c r="H310" s="54" t="str">
        <f t="shared" si="3"/>
        <v>"$GI106" = "297"</v>
      </c>
      <c r="L310" s="38"/>
    </row>
    <row r="311" spans="2:12" ht="18" customHeight="1" x14ac:dyDescent="0.25">
      <c r="B311" s="77" t="s">
        <v>82</v>
      </c>
      <c r="C311" s="78" t="s">
        <v>83</v>
      </c>
      <c r="D311" s="79" t="s">
        <v>59</v>
      </c>
      <c r="E311" s="68"/>
      <c r="F311" s="42" t="str">
        <f t="shared" ref="F311" si="31">"$"&amp;MID(B311,FIND("_",B311)+1,5)</f>
        <v>$GF600</v>
      </c>
      <c r="G311" s="49">
        <f t="shared" si="27"/>
        <v>298</v>
      </c>
      <c r="H311" s="54" t="str">
        <f t="shared" si="3"/>
        <v>"$GF600" = "298"</v>
      </c>
      <c r="L311" s="38"/>
    </row>
    <row r="312" spans="2:12" ht="18" customHeight="1" x14ac:dyDescent="0.25">
      <c r="B312" s="119" t="s">
        <v>537</v>
      </c>
      <c r="C312" s="120" t="s">
        <v>538</v>
      </c>
      <c r="D312" s="79" t="s">
        <v>59</v>
      </c>
      <c r="E312" s="121" t="s">
        <v>539</v>
      </c>
      <c r="F312" s="42" t="str">
        <f t="shared" ref="F312" si="32">"$"&amp;MID(B312,FIND("_",B312)+1,5)</f>
        <v>$GA600</v>
      </c>
      <c r="G312" s="49">
        <f t="shared" si="27"/>
        <v>299</v>
      </c>
      <c r="H312" s="54" t="str">
        <f t="shared" si="3"/>
        <v>"$GA600" = "299"</v>
      </c>
      <c r="L312" s="38"/>
    </row>
    <row r="313" spans="2:12" ht="18" customHeight="1" x14ac:dyDescent="0.25">
      <c r="B313" s="128" t="s">
        <v>641</v>
      </c>
      <c r="C313" s="129" t="s">
        <v>538</v>
      </c>
      <c r="D313" s="130" t="s">
        <v>95</v>
      </c>
      <c r="E313" s="68"/>
      <c r="F313" s="42" t="str">
        <f t="shared" si="28"/>
        <v>$GM401</v>
      </c>
      <c r="G313" s="49">
        <f t="shared" si="27"/>
        <v>300</v>
      </c>
      <c r="H313" s="54" t="str">
        <f t="shared" si="3"/>
        <v>"$GM401" = "300"</v>
      </c>
      <c r="L313" s="38"/>
    </row>
    <row r="314" spans="2:12" ht="18" customHeight="1" x14ac:dyDescent="0.25">
      <c r="B314" s="128" t="s">
        <v>642</v>
      </c>
      <c r="C314" s="129" t="s">
        <v>538</v>
      </c>
      <c r="D314" s="130" t="s">
        <v>95</v>
      </c>
      <c r="E314" s="68"/>
      <c r="F314" s="42" t="str">
        <f t="shared" si="28"/>
        <v>$GM402</v>
      </c>
      <c r="G314" s="49">
        <f t="shared" si="27"/>
        <v>301</v>
      </c>
      <c r="H314" s="54" t="str">
        <f t="shared" si="3"/>
        <v>"$GM402" = "301"</v>
      </c>
      <c r="L314" s="38"/>
    </row>
    <row r="315" spans="2:12" ht="18" customHeight="1" x14ac:dyDescent="0.25">
      <c r="B315" s="128" t="s">
        <v>643</v>
      </c>
      <c r="C315" s="129" t="s">
        <v>538</v>
      </c>
      <c r="D315" s="130" t="s">
        <v>95</v>
      </c>
      <c r="E315" s="68"/>
      <c r="F315" s="42" t="str">
        <f t="shared" si="28"/>
        <v>$GM403</v>
      </c>
      <c r="G315" s="49">
        <f t="shared" si="27"/>
        <v>302</v>
      </c>
      <c r="H315" s="54" t="str">
        <f t="shared" si="3"/>
        <v>"$GM403" = "302"</v>
      </c>
      <c r="L315" s="38"/>
    </row>
    <row r="316" spans="2:12" ht="18" customHeight="1" x14ac:dyDescent="0.25">
      <c r="B316" s="128" t="s">
        <v>644</v>
      </c>
      <c r="C316" s="129" t="s">
        <v>538</v>
      </c>
      <c r="D316" s="130" t="s">
        <v>95</v>
      </c>
      <c r="E316" s="68"/>
      <c r="F316" s="42" t="str">
        <f t="shared" si="28"/>
        <v>$GM404</v>
      </c>
      <c r="G316" s="49">
        <f t="shared" si="27"/>
        <v>303</v>
      </c>
      <c r="H316" s="54" t="str">
        <f t="shared" si="3"/>
        <v>"$GM404" = "303"</v>
      </c>
      <c r="L316" s="38"/>
    </row>
    <row r="317" spans="2:12" ht="18" customHeight="1" x14ac:dyDescent="0.25">
      <c r="B317" s="128" t="s">
        <v>645</v>
      </c>
      <c r="C317" s="129" t="s">
        <v>538</v>
      </c>
      <c r="D317" s="130" t="s">
        <v>95</v>
      </c>
      <c r="E317" s="68"/>
      <c r="F317" s="42" t="str">
        <f t="shared" si="28"/>
        <v>$GM405</v>
      </c>
      <c r="G317" s="49">
        <f t="shared" si="27"/>
        <v>304</v>
      </c>
      <c r="H317" s="54" t="str">
        <f t="shared" si="3"/>
        <v>"$GM405" = "304"</v>
      </c>
      <c r="L317" s="38"/>
    </row>
    <row r="318" spans="2:12" ht="18" customHeight="1" x14ac:dyDescent="0.25">
      <c r="B318" s="128" t="s">
        <v>646</v>
      </c>
      <c r="C318" s="129" t="s">
        <v>648</v>
      </c>
      <c r="D318" s="130" t="s">
        <v>95</v>
      </c>
      <c r="E318" s="68"/>
      <c r="F318" s="42" t="str">
        <f t="shared" si="28"/>
        <v>$GM406</v>
      </c>
      <c r="G318" s="49">
        <f t="shared" si="27"/>
        <v>305</v>
      </c>
      <c r="H318" s="54" t="str">
        <f t="shared" si="3"/>
        <v>"$GM406" = "305"</v>
      </c>
      <c r="L318" s="38"/>
    </row>
    <row r="319" spans="2:12" ht="18" customHeight="1" x14ac:dyDescent="0.25">
      <c r="B319" s="128" t="s">
        <v>647</v>
      </c>
      <c r="C319" s="129" t="s">
        <v>648</v>
      </c>
      <c r="D319" s="130" t="s">
        <v>95</v>
      </c>
      <c r="E319" s="68"/>
      <c r="F319" s="42" t="str">
        <f t="shared" si="28"/>
        <v>$GM407</v>
      </c>
      <c r="G319" s="49">
        <f t="shared" si="27"/>
        <v>306</v>
      </c>
      <c r="H319" s="54" t="str">
        <f t="shared" si="3"/>
        <v>"$GM407" = "306"</v>
      </c>
      <c r="L319" s="38"/>
    </row>
    <row r="320" spans="2:12" ht="18" customHeight="1" x14ac:dyDescent="0.25">
      <c r="B320" s="176" t="s">
        <v>871</v>
      </c>
      <c r="C320" s="177" t="s">
        <v>872</v>
      </c>
      <c r="D320" s="130" t="s">
        <v>95</v>
      </c>
      <c r="E320" s="68"/>
      <c r="F320" s="42" t="str">
        <f t="shared" ref="F320" si="33">"$"&amp;MID(B320,FIND("_",B320)+1,5)</f>
        <v>$GM410</v>
      </c>
      <c r="G320" s="49">
        <f t="shared" si="27"/>
        <v>307</v>
      </c>
      <c r="H320" s="54" t="str">
        <f t="shared" si="3"/>
        <v>"$GM410" = "307"</v>
      </c>
      <c r="L320" s="38"/>
    </row>
    <row r="321" spans="1:12" ht="18" customHeight="1" x14ac:dyDescent="0.25">
      <c r="B321" s="176" t="s">
        <v>874</v>
      </c>
      <c r="C321" s="177" t="s">
        <v>873</v>
      </c>
      <c r="D321" s="130" t="s">
        <v>95</v>
      </c>
      <c r="E321" s="68"/>
      <c r="F321" s="42" t="str">
        <f t="shared" ref="F321" si="34">"$"&amp;MID(B321,FIND("_",B321)+1,5)</f>
        <v>$GM411</v>
      </c>
      <c r="G321" s="49">
        <f t="shared" si="27"/>
        <v>308</v>
      </c>
      <c r="H321" s="54" t="str">
        <f t="shared" si="3"/>
        <v>"$GM411" = "308"</v>
      </c>
      <c r="L321" s="38"/>
    </row>
    <row r="322" spans="1:12" ht="18" customHeight="1" x14ac:dyDescent="0.25">
      <c r="B322" s="128" t="s">
        <v>649</v>
      </c>
      <c r="C322" s="129" t="s">
        <v>650</v>
      </c>
      <c r="D322" s="130" t="s">
        <v>95</v>
      </c>
      <c r="E322" s="68"/>
      <c r="F322" s="42" t="str">
        <f t="shared" si="28"/>
        <v>$GM408</v>
      </c>
      <c r="G322" s="49">
        <f t="shared" si="27"/>
        <v>309</v>
      </c>
      <c r="H322" s="54" t="str">
        <f t="shared" si="3"/>
        <v>"$GM408" = "309"</v>
      </c>
      <c r="L322" s="38"/>
    </row>
    <row r="323" spans="1:12" ht="18" customHeight="1" x14ac:dyDescent="0.25">
      <c r="B323" s="115" t="s">
        <v>531</v>
      </c>
      <c r="C323" s="172" t="s">
        <v>843</v>
      </c>
      <c r="D323" s="79" t="s">
        <v>59</v>
      </c>
      <c r="E323" s="68"/>
      <c r="F323" s="42" t="str">
        <f t="shared" ref="F323" si="35">"$"&amp;MID(B323,FIND("_",B323)+1,5)</f>
        <v>$DF600</v>
      </c>
      <c r="G323" s="49">
        <f t="shared" si="27"/>
        <v>310</v>
      </c>
      <c r="H323" s="54" t="str">
        <f t="shared" si="3"/>
        <v>"$DF600" = "310"</v>
      </c>
      <c r="L323" s="38"/>
    </row>
    <row r="324" spans="1:12" ht="18" customHeight="1" x14ac:dyDescent="0.25">
      <c r="B324" s="134" t="s">
        <v>669</v>
      </c>
      <c r="C324" s="177" t="s">
        <v>670</v>
      </c>
      <c r="D324" s="135" t="s">
        <v>95</v>
      </c>
      <c r="E324" s="68"/>
      <c r="F324" s="42" t="str">
        <f t="shared" ref="F324" si="36">"$"&amp;MID(B324,FIND("_",B324)+1,5)</f>
        <v>$DF401</v>
      </c>
      <c r="G324" s="49">
        <f t="shared" si="27"/>
        <v>311</v>
      </c>
      <c r="H324" s="54" t="str">
        <f t="shared" si="3"/>
        <v>"$DF401" = "311"</v>
      </c>
      <c r="L324" s="38"/>
    </row>
    <row r="325" spans="1:12" ht="18" customHeight="1" x14ac:dyDescent="0.25">
      <c r="B325" s="186" t="s">
        <v>159</v>
      </c>
      <c r="C325" s="85" t="s">
        <v>161</v>
      </c>
      <c r="D325" s="86" t="s">
        <v>51</v>
      </c>
      <c r="E325" s="68"/>
      <c r="F325" s="42" t="str">
        <f t="shared" si="28"/>
        <v>$DC301</v>
      </c>
      <c r="G325" s="49">
        <f t="shared" si="27"/>
        <v>312</v>
      </c>
      <c r="H325" s="54" t="str">
        <f t="shared" si="3"/>
        <v>"$DC301" = "312"</v>
      </c>
      <c r="L325" s="38"/>
    </row>
    <row r="326" spans="1:12" ht="18" customHeight="1" x14ac:dyDescent="0.25">
      <c r="B326" s="186" t="s">
        <v>160</v>
      </c>
      <c r="C326" s="85" t="s">
        <v>161</v>
      </c>
      <c r="D326" s="86" t="s">
        <v>51</v>
      </c>
      <c r="E326" s="68"/>
      <c r="F326" s="42" t="str">
        <f t="shared" si="28"/>
        <v>$DC302</v>
      </c>
      <c r="G326" s="49">
        <f t="shared" si="27"/>
        <v>313</v>
      </c>
      <c r="H326" s="54" t="str">
        <f t="shared" si="3"/>
        <v>"$DC302" = "313"</v>
      </c>
      <c r="L326" s="38"/>
    </row>
    <row r="327" spans="1:12" ht="18" customHeight="1" x14ac:dyDescent="0.25">
      <c r="B327" s="171" t="s">
        <v>846</v>
      </c>
      <c r="C327" s="126" t="s">
        <v>576</v>
      </c>
      <c r="D327" s="86" t="s">
        <v>59</v>
      </c>
      <c r="E327" s="125"/>
      <c r="F327" s="42" t="str">
        <f t="shared" si="28"/>
        <v>$UN001</v>
      </c>
      <c r="G327" s="49">
        <f t="shared" si="27"/>
        <v>314</v>
      </c>
      <c r="H327" s="54" t="str">
        <f t="shared" si="3"/>
        <v>"$UN001" = "314"</v>
      </c>
      <c r="L327" s="38"/>
    </row>
    <row r="328" spans="1:12" ht="18" customHeight="1" x14ac:dyDescent="0.25">
      <c r="B328" s="171" t="s">
        <v>847</v>
      </c>
      <c r="C328" s="126" t="s">
        <v>576</v>
      </c>
      <c r="D328" s="86" t="s">
        <v>59</v>
      </c>
      <c r="E328" s="125"/>
      <c r="F328" s="42" t="str">
        <f t="shared" si="28"/>
        <v>$UN002</v>
      </c>
      <c r="G328" s="49">
        <f t="shared" si="27"/>
        <v>315</v>
      </c>
      <c r="H328" s="54" t="str">
        <f t="shared" si="3"/>
        <v>"$UN002" = "315"</v>
      </c>
      <c r="L328" s="38"/>
    </row>
    <row r="329" spans="1:12" ht="18" customHeight="1" x14ac:dyDescent="0.25">
      <c r="B329" s="171" t="s">
        <v>848</v>
      </c>
      <c r="C329" s="126" t="s">
        <v>576</v>
      </c>
      <c r="D329" s="86" t="s">
        <v>59</v>
      </c>
      <c r="E329" s="125"/>
      <c r="F329" s="42" t="str">
        <f t="shared" si="28"/>
        <v>$UN003</v>
      </c>
      <c r="G329" s="49">
        <f t="shared" si="27"/>
        <v>316</v>
      </c>
      <c r="H329" s="54" t="str">
        <f t="shared" si="3"/>
        <v>"$UN003" = "316"</v>
      </c>
      <c r="L329" s="38"/>
    </row>
    <row r="330" spans="1:12" ht="18" customHeight="1" x14ac:dyDescent="0.25">
      <c r="B330" s="182" t="s">
        <v>845</v>
      </c>
      <c r="C330" s="173" t="s">
        <v>844</v>
      </c>
      <c r="D330" s="86" t="s">
        <v>59</v>
      </c>
      <c r="E330" s="125"/>
      <c r="F330" s="42" t="str">
        <f t="shared" ref="F330" si="37">"$"&amp;MID(B330,FIND("_",B330)+1,5)</f>
        <v>$US001</v>
      </c>
      <c r="G330" s="49">
        <f t="shared" si="27"/>
        <v>317</v>
      </c>
      <c r="H330" s="54" t="str">
        <f>IF(AND($G330&lt;&gt;"",$F330&lt;&gt;""),""""&amp;$F330&amp;""""&amp;" = "&amp;""""&amp;$G330&amp;"""","")</f>
        <v>"$US001" = "317"</v>
      </c>
      <c r="L330" s="38"/>
    </row>
    <row r="331" spans="1:12" ht="18" customHeight="1" x14ac:dyDescent="0.25">
      <c r="A331" s="71"/>
      <c r="B331" s="171" t="s">
        <v>84</v>
      </c>
      <c r="C331" s="79" t="s">
        <v>85</v>
      </c>
      <c r="D331" s="79" t="s">
        <v>59</v>
      </c>
      <c r="E331" s="73"/>
      <c r="F331" s="42" t="str">
        <f>"$"&amp;MID(B331,FIND("_",B331)+1,5)</f>
        <v>$UP600</v>
      </c>
      <c r="G331" s="49">
        <f t="shared" si="27"/>
        <v>318</v>
      </c>
      <c r="H331" s="54" t="str">
        <f t="shared" ref="H331:H345" si="38">IF(AND($G331&lt;&gt;"",$F331&lt;&gt;""),""""&amp;$F331&amp;""""&amp;" = "&amp;""""&amp;$G331&amp;"""","")</f>
        <v>"$UP600" = "318"</v>
      </c>
      <c r="L331" s="38"/>
    </row>
    <row r="332" spans="1:12" ht="18" customHeight="1" x14ac:dyDescent="0.25">
      <c r="A332" s="71"/>
      <c r="B332" s="195" t="s">
        <v>943</v>
      </c>
      <c r="C332" s="79" t="s">
        <v>85</v>
      </c>
      <c r="D332" s="79" t="s">
        <v>59</v>
      </c>
      <c r="E332" s="73"/>
      <c r="F332" s="42" t="str">
        <f>"$"&amp;MID(B332,FIND("_",B332)+1,5)</f>
        <v>$UP601</v>
      </c>
      <c r="G332" s="49">
        <f t="shared" si="27"/>
        <v>319</v>
      </c>
      <c r="H332" s="54" t="str">
        <f t="shared" si="38"/>
        <v>"$UP601" = "319"</v>
      </c>
      <c r="L332" s="38"/>
    </row>
    <row r="333" spans="1:12" ht="18" customHeight="1" x14ac:dyDescent="0.25">
      <c r="A333" s="71"/>
      <c r="B333" s="195" t="s">
        <v>944</v>
      </c>
      <c r="C333" s="79" t="s">
        <v>86</v>
      </c>
      <c r="D333" s="79" t="s">
        <v>59</v>
      </c>
      <c r="E333" s="73"/>
      <c r="F333" s="42" t="str">
        <f>"$"&amp;MID(B333,FIND("_",B333)+1,5)</f>
        <v>$UP602</v>
      </c>
      <c r="G333" s="49">
        <f t="shared" si="27"/>
        <v>320</v>
      </c>
      <c r="H333" s="54" t="str">
        <f t="shared" si="38"/>
        <v>"$UP602" = "320"</v>
      </c>
      <c r="L333" s="38"/>
    </row>
    <row r="334" spans="1:12" ht="18" customHeight="1" x14ac:dyDescent="0.25">
      <c r="A334" s="71"/>
      <c r="B334" s="195" t="s">
        <v>945</v>
      </c>
      <c r="C334" s="79" t="s">
        <v>86</v>
      </c>
      <c r="D334" s="79" t="s">
        <v>59</v>
      </c>
      <c r="E334" s="73"/>
      <c r="F334" s="42" t="str">
        <f>"$"&amp;MID(B334,FIND("_",B334)+1,5)</f>
        <v>$UP603</v>
      </c>
      <c r="G334" s="49">
        <f t="shared" si="27"/>
        <v>321</v>
      </c>
      <c r="H334" s="54" t="str">
        <f t="shared" si="38"/>
        <v>"$UP603" = "321"</v>
      </c>
      <c r="L334" s="38"/>
    </row>
    <row r="335" spans="1:12" ht="18" customHeight="1" x14ac:dyDescent="0.25">
      <c r="A335" s="71"/>
      <c r="B335" s="195" t="s">
        <v>946</v>
      </c>
      <c r="C335" s="79" t="s">
        <v>86</v>
      </c>
      <c r="D335" s="79" t="s">
        <v>59</v>
      </c>
      <c r="E335" s="73"/>
      <c r="F335" s="42" t="str">
        <f t="shared" ref="F335:F346" si="39">"$"&amp;MID(B335,FIND("_",B335)+1,5)</f>
        <v>$UP604</v>
      </c>
      <c r="G335" s="49">
        <f t="shared" si="27"/>
        <v>322</v>
      </c>
      <c r="H335" s="54" t="str">
        <f t="shared" si="38"/>
        <v>"$UP604" = "322"</v>
      </c>
      <c r="L335" s="38"/>
    </row>
    <row r="336" spans="1:12" ht="18" customHeight="1" x14ac:dyDescent="0.25">
      <c r="A336" s="71"/>
      <c r="B336" s="195" t="s">
        <v>947</v>
      </c>
      <c r="C336" s="79" t="s">
        <v>87</v>
      </c>
      <c r="D336" s="79" t="s">
        <v>59</v>
      </c>
      <c r="E336" s="73"/>
      <c r="F336" s="42" t="str">
        <f t="shared" si="39"/>
        <v>$UP605</v>
      </c>
      <c r="G336" s="49">
        <f t="shared" ref="G336:G399" si="40">G335+1</f>
        <v>323</v>
      </c>
      <c r="H336" s="54" t="str">
        <f t="shared" si="38"/>
        <v>"$UP605" = "323"</v>
      </c>
      <c r="L336" s="38"/>
    </row>
    <row r="337" spans="1:12" ht="18" customHeight="1" x14ac:dyDescent="0.25">
      <c r="A337" s="71"/>
      <c r="B337" s="123" t="s">
        <v>566</v>
      </c>
      <c r="C337" s="122" t="s">
        <v>573</v>
      </c>
      <c r="D337" s="68" t="s">
        <v>19</v>
      </c>
      <c r="E337" s="73"/>
      <c r="F337" s="42" t="str">
        <f t="shared" si="39"/>
        <v>$GA101</v>
      </c>
      <c r="G337" s="49">
        <f t="shared" si="40"/>
        <v>324</v>
      </c>
      <c r="H337" s="54" t="str">
        <f t="shared" si="38"/>
        <v>"$GA101" = "324"</v>
      </c>
      <c r="L337" s="38"/>
    </row>
    <row r="338" spans="1:12" ht="18" customHeight="1" x14ac:dyDescent="0.25">
      <c r="A338" s="71"/>
      <c r="B338" s="123" t="s">
        <v>567</v>
      </c>
      <c r="C338" s="122" t="s">
        <v>573</v>
      </c>
      <c r="D338" s="141" t="s">
        <v>19</v>
      </c>
      <c r="E338" s="73"/>
      <c r="F338" s="42" t="str">
        <f t="shared" si="39"/>
        <v>$GA102</v>
      </c>
      <c r="G338" s="49">
        <f t="shared" si="40"/>
        <v>325</v>
      </c>
      <c r="H338" s="54" t="str">
        <f t="shared" si="38"/>
        <v>"$GA102" = "325"</v>
      </c>
      <c r="L338" s="38"/>
    </row>
    <row r="339" spans="1:12" ht="18" customHeight="1" x14ac:dyDescent="0.25">
      <c r="A339" s="71"/>
      <c r="B339" s="123" t="s">
        <v>568</v>
      </c>
      <c r="C339" s="122" t="s">
        <v>573</v>
      </c>
      <c r="D339" s="68" t="s">
        <v>19</v>
      </c>
      <c r="E339" s="73"/>
      <c r="F339" s="42" t="str">
        <f t="shared" si="39"/>
        <v>$GA103</v>
      </c>
      <c r="G339" s="49">
        <f t="shared" si="40"/>
        <v>326</v>
      </c>
      <c r="H339" s="54" t="str">
        <f t="shared" si="38"/>
        <v>"$GA103" = "326"</v>
      </c>
      <c r="L339" s="38"/>
    </row>
    <row r="340" spans="1:12" ht="18" customHeight="1" x14ac:dyDescent="0.25">
      <c r="A340" s="71"/>
      <c r="B340" s="123" t="s">
        <v>569</v>
      </c>
      <c r="C340" s="122" t="s">
        <v>573</v>
      </c>
      <c r="D340" s="68" t="s">
        <v>19</v>
      </c>
      <c r="E340" s="73"/>
      <c r="F340" s="42" t="str">
        <f t="shared" si="39"/>
        <v>$GA104</v>
      </c>
      <c r="G340" s="49">
        <f t="shared" si="40"/>
        <v>327</v>
      </c>
      <c r="H340" s="54" t="str">
        <f t="shared" si="38"/>
        <v>"$GA104" = "327"</v>
      </c>
      <c r="L340" s="38"/>
    </row>
    <row r="341" spans="1:12" ht="18" customHeight="1" x14ac:dyDescent="0.25">
      <c r="A341" s="71"/>
      <c r="B341" s="123" t="s">
        <v>570</v>
      </c>
      <c r="C341" s="122" t="s">
        <v>573</v>
      </c>
      <c r="D341" s="68" t="s">
        <v>19</v>
      </c>
      <c r="E341" s="73"/>
      <c r="F341" s="42" t="str">
        <f t="shared" si="39"/>
        <v>$GA105</v>
      </c>
      <c r="G341" s="49">
        <f t="shared" si="40"/>
        <v>328</v>
      </c>
      <c r="H341" s="54" t="str">
        <f t="shared" si="38"/>
        <v>"$GA105" = "328"</v>
      </c>
      <c r="L341" s="38"/>
    </row>
    <row r="342" spans="1:12" ht="18" customHeight="1" x14ac:dyDescent="0.25">
      <c r="A342" s="71"/>
      <c r="B342" s="123" t="s">
        <v>571</v>
      </c>
      <c r="C342" s="122" t="s">
        <v>573</v>
      </c>
      <c r="D342" s="68" t="s">
        <v>19</v>
      </c>
      <c r="E342" s="73"/>
      <c r="F342" s="42" t="str">
        <f t="shared" si="39"/>
        <v>$GA106</v>
      </c>
      <c r="G342" s="49">
        <f t="shared" si="40"/>
        <v>329</v>
      </c>
      <c r="H342" s="54" t="str">
        <f t="shared" si="38"/>
        <v>"$GA106" = "329"</v>
      </c>
      <c r="L342" s="38"/>
    </row>
    <row r="343" spans="1:12" ht="18" customHeight="1" x14ac:dyDescent="0.25">
      <c r="A343" s="71"/>
      <c r="B343" s="123" t="s">
        <v>572</v>
      </c>
      <c r="C343" s="122" t="s">
        <v>573</v>
      </c>
      <c r="D343" s="68" t="s">
        <v>19</v>
      </c>
      <c r="E343" s="73"/>
      <c r="F343" s="42" t="str">
        <f t="shared" si="39"/>
        <v>$GA107</v>
      </c>
      <c r="G343" s="49">
        <f t="shared" si="40"/>
        <v>330</v>
      </c>
      <c r="H343" s="54" t="str">
        <f t="shared" si="38"/>
        <v>"$GA107" = "330"</v>
      </c>
      <c r="L343" s="38"/>
    </row>
    <row r="344" spans="1:12" ht="18" customHeight="1" x14ac:dyDescent="0.25">
      <c r="A344" s="71"/>
      <c r="B344" s="123" t="s">
        <v>565</v>
      </c>
      <c r="C344" s="122" t="s">
        <v>573</v>
      </c>
      <c r="D344" s="68" t="s">
        <v>19</v>
      </c>
      <c r="E344" s="73"/>
      <c r="F344" s="42" t="str">
        <f t="shared" si="39"/>
        <v>$GA108</v>
      </c>
      <c r="G344" s="49">
        <f t="shared" si="40"/>
        <v>331</v>
      </c>
      <c r="H344" s="54" t="str">
        <f t="shared" si="38"/>
        <v>"$GA108" = "331"</v>
      </c>
      <c r="L344" s="38"/>
    </row>
    <row r="345" spans="1:12" ht="18" customHeight="1" x14ac:dyDescent="0.25">
      <c r="A345" s="71"/>
      <c r="B345" s="123" t="s">
        <v>574</v>
      </c>
      <c r="C345" s="203" t="s">
        <v>575</v>
      </c>
      <c r="D345" s="68" t="s">
        <v>19</v>
      </c>
      <c r="E345" s="73"/>
      <c r="F345" s="42" t="str">
        <f t="shared" si="39"/>
        <v>$XG101</v>
      </c>
      <c r="G345" s="49">
        <f t="shared" si="40"/>
        <v>332</v>
      </c>
      <c r="H345" s="54" t="str">
        <f t="shared" si="38"/>
        <v>"$XG101" = "332"</v>
      </c>
      <c r="L345" s="38"/>
    </row>
    <row r="346" spans="1:12" ht="18" customHeight="1" x14ac:dyDescent="0.25">
      <c r="B346" s="138" t="s">
        <v>675</v>
      </c>
      <c r="C346" s="137" t="s">
        <v>674</v>
      </c>
      <c r="D346" s="82" t="s">
        <v>95</v>
      </c>
      <c r="E346" s="68"/>
      <c r="F346" s="42" t="str">
        <f t="shared" si="39"/>
        <v>$TN001</v>
      </c>
      <c r="G346" s="49">
        <f t="shared" si="40"/>
        <v>333</v>
      </c>
      <c r="H346" s="54" t="str">
        <f t="shared" si="3"/>
        <v>"$TN001" = "333"</v>
      </c>
      <c r="L346" s="38"/>
    </row>
    <row r="347" spans="1:12" ht="18" customHeight="1" x14ac:dyDescent="0.25">
      <c r="B347" s="176" t="s">
        <v>875</v>
      </c>
      <c r="C347" s="177" t="s">
        <v>876</v>
      </c>
      <c r="D347" s="82" t="s">
        <v>95</v>
      </c>
      <c r="E347" s="68"/>
      <c r="F347" s="42" t="str">
        <f t="shared" ref="F347" si="41">"$"&amp;MID(B347,FIND("_",B347)+1,5)</f>
        <v>$TS001</v>
      </c>
      <c r="G347" s="49">
        <f t="shared" si="40"/>
        <v>334</v>
      </c>
      <c r="H347" s="54" t="str">
        <f t="shared" si="3"/>
        <v>"$TS001" = "334"</v>
      </c>
      <c r="L347" s="38"/>
    </row>
    <row r="348" spans="1:12" ht="18" customHeight="1" x14ac:dyDescent="0.25">
      <c r="B348" s="176" t="s">
        <v>877</v>
      </c>
      <c r="C348" s="177" t="s">
        <v>876</v>
      </c>
      <c r="D348" s="82" t="s">
        <v>95</v>
      </c>
      <c r="E348" s="68"/>
      <c r="F348" s="42" t="str">
        <f t="shared" ref="F348:F352" si="42">"$"&amp;MID(B348,FIND("_",B348)+1,5)</f>
        <v>$TS002</v>
      </c>
      <c r="G348" s="49">
        <f t="shared" si="40"/>
        <v>335</v>
      </c>
      <c r="H348" s="54" t="str">
        <f t="shared" si="3"/>
        <v>"$TS002" = "335"</v>
      </c>
      <c r="L348" s="38"/>
    </row>
    <row r="349" spans="1:12" ht="18" customHeight="1" x14ac:dyDescent="0.25">
      <c r="B349" s="176" t="s">
        <v>878</v>
      </c>
      <c r="C349" s="177" t="s">
        <v>876</v>
      </c>
      <c r="D349" s="82" t="s">
        <v>95</v>
      </c>
      <c r="E349" s="68"/>
      <c r="F349" s="42" t="str">
        <f t="shared" si="42"/>
        <v>$TS003</v>
      </c>
      <c r="G349" s="49">
        <f t="shared" si="40"/>
        <v>336</v>
      </c>
      <c r="H349" s="54" t="str">
        <f t="shared" si="3"/>
        <v>"$TS003" = "336"</v>
      </c>
      <c r="L349" s="38"/>
    </row>
    <row r="350" spans="1:12" ht="18" customHeight="1" x14ac:dyDescent="0.25">
      <c r="B350" s="185" t="s">
        <v>918</v>
      </c>
      <c r="C350" s="177" t="s">
        <v>876</v>
      </c>
      <c r="D350" s="82" t="s">
        <v>95</v>
      </c>
      <c r="E350" s="68"/>
      <c r="F350" s="42" t="str">
        <f t="shared" si="42"/>
        <v>$TS009</v>
      </c>
      <c r="G350" s="49">
        <f t="shared" si="40"/>
        <v>337</v>
      </c>
      <c r="H350" s="54" t="str">
        <f t="shared" si="3"/>
        <v>"$TS009" = "337"</v>
      </c>
      <c r="L350" s="38"/>
    </row>
    <row r="351" spans="1:12" ht="18" customHeight="1" x14ac:dyDescent="0.25">
      <c r="B351" s="185" t="s">
        <v>917</v>
      </c>
      <c r="C351" s="177" t="s">
        <v>876</v>
      </c>
      <c r="D351" s="82" t="s">
        <v>95</v>
      </c>
      <c r="E351" s="68"/>
      <c r="F351" s="42" t="str">
        <f t="shared" ref="F351" si="43">"$"&amp;MID(B351,FIND("_",B351)+1,5)</f>
        <v>$TS010</v>
      </c>
      <c r="G351" s="49">
        <f t="shared" si="40"/>
        <v>338</v>
      </c>
      <c r="H351" s="54" t="str">
        <f t="shared" si="3"/>
        <v>"$TS010" = "338"</v>
      </c>
      <c r="L351" s="38"/>
    </row>
    <row r="352" spans="1:12" ht="18" customHeight="1" x14ac:dyDescent="0.25">
      <c r="B352" s="176" t="s">
        <v>879</v>
      </c>
      <c r="C352" s="184" t="s">
        <v>919</v>
      </c>
      <c r="D352" s="82" t="s">
        <v>95</v>
      </c>
      <c r="E352" s="68"/>
      <c r="F352" s="42" t="str">
        <f t="shared" si="42"/>
        <v>$TS004</v>
      </c>
      <c r="G352" s="49">
        <f t="shared" si="40"/>
        <v>339</v>
      </c>
      <c r="H352" s="54" t="str">
        <f t="shared" si="3"/>
        <v>"$TS004" = "339"</v>
      </c>
      <c r="L352" s="38"/>
    </row>
    <row r="353" spans="2:12" ht="18" customHeight="1" x14ac:dyDescent="0.25">
      <c r="B353" s="190" t="s">
        <v>892</v>
      </c>
      <c r="C353" s="184" t="s">
        <v>919</v>
      </c>
      <c r="D353" s="82" t="s">
        <v>95</v>
      </c>
      <c r="E353" s="68"/>
      <c r="F353" s="42" t="str">
        <f t="shared" ref="F353:F355" si="44">"$"&amp;MID(B353,FIND("_",B353)+1,5)</f>
        <v>$TS005</v>
      </c>
      <c r="G353" s="49">
        <f t="shared" si="40"/>
        <v>340</v>
      </c>
      <c r="H353" s="54" t="str">
        <f t="shared" si="3"/>
        <v>"$TS005" = "340"</v>
      </c>
      <c r="L353" s="38"/>
    </row>
    <row r="354" spans="2:12" ht="18" customHeight="1" x14ac:dyDescent="0.25">
      <c r="B354" s="176" t="s">
        <v>893</v>
      </c>
      <c r="C354" s="177" t="s">
        <v>880</v>
      </c>
      <c r="D354" s="82" t="s">
        <v>95</v>
      </c>
      <c r="E354" s="68"/>
      <c r="F354" s="42" t="str">
        <f t="shared" si="44"/>
        <v>$TS006</v>
      </c>
      <c r="G354" s="49">
        <f t="shared" si="40"/>
        <v>341</v>
      </c>
      <c r="H354" s="54" t="str">
        <f t="shared" si="3"/>
        <v>"$TS006" = "341"</v>
      </c>
      <c r="L354" s="38"/>
    </row>
    <row r="355" spans="2:12" ht="18" customHeight="1" x14ac:dyDescent="0.25">
      <c r="B355" s="176" t="s">
        <v>894</v>
      </c>
      <c r="C355" s="177" t="s">
        <v>880</v>
      </c>
      <c r="D355" s="82" t="s">
        <v>95</v>
      </c>
      <c r="E355" s="68"/>
      <c r="F355" s="42" t="str">
        <f t="shared" si="44"/>
        <v>$TS007</v>
      </c>
      <c r="G355" s="49">
        <f t="shared" si="40"/>
        <v>342</v>
      </c>
      <c r="H355" s="54" t="str">
        <f t="shared" si="3"/>
        <v>"$TS007" = "342"</v>
      </c>
      <c r="L355" s="38"/>
    </row>
    <row r="356" spans="2:12" ht="18" customHeight="1" x14ac:dyDescent="0.25">
      <c r="B356" s="190" t="s">
        <v>881</v>
      </c>
      <c r="C356" s="177" t="s">
        <v>880</v>
      </c>
      <c r="D356" s="82" t="s">
        <v>95</v>
      </c>
      <c r="E356" s="68"/>
      <c r="F356" s="42" t="str">
        <f t="shared" ref="F356" si="45">"$"&amp;MID(B356,FIND("_",B356)+1,5)</f>
        <v>$TS008</v>
      </c>
      <c r="G356" s="49">
        <f t="shared" si="40"/>
        <v>343</v>
      </c>
      <c r="H356" s="54" t="str">
        <f t="shared" si="3"/>
        <v>"$TS008" = "343"</v>
      </c>
      <c r="L356" s="38"/>
    </row>
    <row r="357" spans="2:12" ht="18" customHeight="1" x14ac:dyDescent="0.25">
      <c r="B357" s="80" t="s">
        <v>126</v>
      </c>
      <c r="C357" s="78" t="s">
        <v>148</v>
      </c>
      <c r="D357" s="82" t="s">
        <v>95</v>
      </c>
      <c r="E357" s="68"/>
      <c r="F357" s="42" t="str">
        <f t="shared" si="28"/>
        <v>$TP401</v>
      </c>
      <c r="G357" s="49">
        <f t="shared" si="40"/>
        <v>344</v>
      </c>
      <c r="H357" s="54" t="str">
        <f t="shared" si="3"/>
        <v>"$TP401" = "344"</v>
      </c>
      <c r="L357" s="38"/>
    </row>
    <row r="358" spans="2:12" ht="18" customHeight="1" x14ac:dyDescent="0.25">
      <c r="B358" s="80" t="s">
        <v>127</v>
      </c>
      <c r="C358" s="78" t="s">
        <v>148</v>
      </c>
      <c r="D358" s="82" t="s">
        <v>95</v>
      </c>
      <c r="E358" s="68"/>
      <c r="F358" s="42" t="str">
        <f t="shared" si="28"/>
        <v>$TP402</v>
      </c>
      <c r="G358" s="49">
        <f t="shared" si="40"/>
        <v>345</v>
      </c>
      <c r="H358" s="54" t="str">
        <f t="shared" ref="H358:H427" si="46">IF(AND($G358&lt;&gt;"",$F358&lt;&gt;""),""""&amp;$F358&amp;""""&amp;" = "&amp;""""&amp;$G358&amp;"""","")</f>
        <v>"$TP402" = "345"</v>
      </c>
      <c r="L358" s="38"/>
    </row>
    <row r="359" spans="2:12" ht="18" customHeight="1" x14ac:dyDescent="0.25">
      <c r="B359" s="80" t="s">
        <v>128</v>
      </c>
      <c r="C359" s="78" t="s">
        <v>148</v>
      </c>
      <c r="D359" s="82" t="s">
        <v>95</v>
      </c>
      <c r="E359" s="68"/>
      <c r="F359" s="42" t="str">
        <f t="shared" si="28"/>
        <v>$TP403</v>
      </c>
      <c r="G359" s="49">
        <f t="shared" si="40"/>
        <v>346</v>
      </c>
      <c r="H359" s="54" t="str">
        <f t="shared" si="46"/>
        <v>"$TP403" = "346"</v>
      </c>
      <c r="L359" s="38"/>
    </row>
    <row r="360" spans="2:12" ht="18" customHeight="1" x14ac:dyDescent="0.25">
      <c r="B360" s="80" t="s">
        <v>129</v>
      </c>
      <c r="C360" s="78" t="s">
        <v>148</v>
      </c>
      <c r="D360" s="82" t="s">
        <v>95</v>
      </c>
      <c r="E360" s="68"/>
      <c r="F360" s="42" t="str">
        <f t="shared" si="28"/>
        <v>$TP404</v>
      </c>
      <c r="G360" s="49">
        <f t="shared" si="40"/>
        <v>347</v>
      </c>
      <c r="H360" s="54" t="str">
        <f t="shared" si="46"/>
        <v>"$TP404" = "347"</v>
      </c>
      <c r="L360" s="38"/>
    </row>
    <row r="361" spans="2:12" ht="18" customHeight="1" x14ac:dyDescent="0.25">
      <c r="B361" s="80" t="s">
        <v>130</v>
      </c>
      <c r="C361" s="78" t="s">
        <v>149</v>
      </c>
      <c r="D361" s="82" t="s">
        <v>95</v>
      </c>
      <c r="E361" s="68"/>
      <c r="F361" s="42" t="str">
        <f t="shared" si="28"/>
        <v>$TP405</v>
      </c>
      <c r="G361" s="49">
        <f t="shared" si="40"/>
        <v>348</v>
      </c>
      <c r="H361" s="54" t="str">
        <f t="shared" si="46"/>
        <v>"$TP405" = "348"</v>
      </c>
      <c r="L361" s="38"/>
    </row>
    <row r="362" spans="2:12" ht="18" customHeight="1" x14ac:dyDescent="0.25">
      <c r="B362" s="176" t="s">
        <v>888</v>
      </c>
      <c r="C362" s="177" t="s">
        <v>882</v>
      </c>
      <c r="D362" s="82" t="s">
        <v>95</v>
      </c>
      <c r="E362" s="68"/>
      <c r="F362" s="42" t="str">
        <f t="shared" ref="F362" si="47">"$"&amp;MID(B362,FIND("_",B362)+1,5)</f>
        <v>$TP427</v>
      </c>
      <c r="G362" s="49">
        <f t="shared" si="40"/>
        <v>349</v>
      </c>
      <c r="H362" s="54" t="str">
        <f t="shared" si="46"/>
        <v>"$TP427" = "349"</v>
      </c>
      <c r="L362" s="38"/>
    </row>
    <row r="363" spans="2:12" ht="18" customHeight="1" x14ac:dyDescent="0.25">
      <c r="B363" s="80" t="s">
        <v>131</v>
      </c>
      <c r="C363" s="78" t="s">
        <v>150</v>
      </c>
      <c r="D363" s="82" t="s">
        <v>95</v>
      </c>
      <c r="E363" s="68"/>
      <c r="F363" s="42" t="str">
        <f t="shared" si="28"/>
        <v>$TP406</v>
      </c>
      <c r="G363" s="49">
        <f t="shared" si="40"/>
        <v>350</v>
      </c>
      <c r="H363" s="54" t="str">
        <f t="shared" si="46"/>
        <v>"$TP406" = "350"</v>
      </c>
      <c r="L363" s="38"/>
    </row>
    <row r="364" spans="2:12" ht="18" customHeight="1" x14ac:dyDescent="0.25">
      <c r="B364" s="80" t="s">
        <v>132</v>
      </c>
      <c r="C364" s="78" t="s">
        <v>150</v>
      </c>
      <c r="D364" s="82" t="s">
        <v>95</v>
      </c>
      <c r="E364" s="68"/>
      <c r="F364" s="42" t="str">
        <f t="shared" si="28"/>
        <v>$TP407</v>
      </c>
      <c r="G364" s="49">
        <f t="shared" si="40"/>
        <v>351</v>
      </c>
      <c r="H364" s="54" t="str">
        <f t="shared" si="46"/>
        <v>"$TP407" = "351"</v>
      </c>
      <c r="L364" s="38"/>
    </row>
    <row r="365" spans="2:12" ht="18" customHeight="1" x14ac:dyDescent="0.25">
      <c r="B365" s="80" t="s">
        <v>133</v>
      </c>
      <c r="C365" s="78" t="s">
        <v>151</v>
      </c>
      <c r="D365" s="82" t="s">
        <v>95</v>
      </c>
      <c r="E365" s="68"/>
      <c r="F365" s="42" t="str">
        <f t="shared" si="28"/>
        <v>$TP408</v>
      </c>
      <c r="G365" s="49">
        <f t="shared" si="40"/>
        <v>352</v>
      </c>
      <c r="H365" s="54" t="str">
        <f t="shared" si="46"/>
        <v>"$TP408" = "352"</v>
      </c>
      <c r="L365" s="38"/>
    </row>
    <row r="366" spans="2:12" ht="18" customHeight="1" x14ac:dyDescent="0.25">
      <c r="B366" s="80" t="s">
        <v>134</v>
      </c>
      <c r="C366" s="78" t="s">
        <v>152</v>
      </c>
      <c r="D366" s="82" t="s">
        <v>95</v>
      </c>
      <c r="E366" s="68"/>
      <c r="F366" s="42" t="str">
        <f t="shared" si="28"/>
        <v>$TP409</v>
      </c>
      <c r="G366" s="49">
        <f t="shared" si="40"/>
        <v>353</v>
      </c>
      <c r="H366" s="54" t="str">
        <f t="shared" si="46"/>
        <v>"$TP409" = "353"</v>
      </c>
      <c r="L366" s="38"/>
    </row>
    <row r="367" spans="2:12" ht="18" customHeight="1" x14ac:dyDescent="0.25">
      <c r="B367" s="80" t="s">
        <v>135</v>
      </c>
      <c r="C367" s="78" t="s">
        <v>153</v>
      </c>
      <c r="D367" s="82" t="s">
        <v>95</v>
      </c>
      <c r="E367" s="68"/>
      <c r="F367" s="42" t="str">
        <f t="shared" si="28"/>
        <v>$TP411</v>
      </c>
      <c r="G367" s="49">
        <f t="shared" si="40"/>
        <v>354</v>
      </c>
      <c r="H367" s="54" t="str">
        <f t="shared" si="46"/>
        <v>"$TP411" = "354"</v>
      </c>
      <c r="L367" s="38"/>
    </row>
    <row r="368" spans="2:12" ht="18" customHeight="1" x14ac:dyDescent="0.25">
      <c r="B368" s="80" t="s">
        <v>136</v>
      </c>
      <c r="C368" s="78" t="s">
        <v>153</v>
      </c>
      <c r="D368" s="82" t="s">
        <v>95</v>
      </c>
      <c r="E368" s="68"/>
      <c r="F368" s="42" t="str">
        <f t="shared" si="28"/>
        <v>$TP412</v>
      </c>
      <c r="G368" s="49">
        <f t="shared" si="40"/>
        <v>355</v>
      </c>
      <c r="H368" s="54" t="str">
        <f t="shared" si="46"/>
        <v>"$TP412" = "355"</v>
      </c>
      <c r="L368" s="38"/>
    </row>
    <row r="369" spans="2:12" ht="18" customHeight="1" x14ac:dyDescent="0.25">
      <c r="B369" s="80" t="s">
        <v>137</v>
      </c>
      <c r="C369" s="78" t="s">
        <v>153</v>
      </c>
      <c r="D369" s="82" t="s">
        <v>95</v>
      </c>
      <c r="E369" s="68"/>
      <c r="F369" s="42" t="str">
        <f t="shared" si="28"/>
        <v>$TP413</v>
      </c>
      <c r="G369" s="49">
        <f t="shared" si="40"/>
        <v>356</v>
      </c>
      <c r="H369" s="54" t="str">
        <f t="shared" si="46"/>
        <v>"$TP413" = "356"</v>
      </c>
      <c r="L369" s="38"/>
    </row>
    <row r="370" spans="2:12" ht="18" customHeight="1" x14ac:dyDescent="0.25">
      <c r="B370" s="80" t="s">
        <v>138</v>
      </c>
      <c r="C370" s="78" t="s">
        <v>153</v>
      </c>
      <c r="D370" s="82" t="s">
        <v>95</v>
      </c>
      <c r="E370" s="68"/>
      <c r="F370" s="42" t="str">
        <f t="shared" si="28"/>
        <v>$TP414</v>
      </c>
      <c r="G370" s="49">
        <f t="shared" si="40"/>
        <v>357</v>
      </c>
      <c r="H370" s="54" t="str">
        <f t="shared" si="46"/>
        <v>"$TP414" = "357"</v>
      </c>
      <c r="L370" s="38"/>
    </row>
    <row r="371" spans="2:12" ht="18" customHeight="1" x14ac:dyDescent="0.25">
      <c r="B371" s="80" t="s">
        <v>139</v>
      </c>
      <c r="C371" s="78" t="s">
        <v>153</v>
      </c>
      <c r="D371" s="82" t="s">
        <v>95</v>
      </c>
      <c r="E371" s="68"/>
      <c r="F371" s="42" t="str">
        <f t="shared" si="28"/>
        <v>$TP415</v>
      </c>
      <c r="G371" s="49">
        <f t="shared" si="40"/>
        <v>358</v>
      </c>
      <c r="H371" s="54" t="str">
        <f t="shared" si="46"/>
        <v>"$TP415" = "358"</v>
      </c>
      <c r="L371" s="38"/>
    </row>
    <row r="372" spans="2:12" ht="18" customHeight="1" x14ac:dyDescent="0.25">
      <c r="B372" s="80" t="s">
        <v>140</v>
      </c>
      <c r="C372" s="78" t="s">
        <v>153</v>
      </c>
      <c r="D372" s="82" t="s">
        <v>95</v>
      </c>
      <c r="E372" s="68"/>
      <c r="F372" s="42" t="str">
        <f t="shared" si="28"/>
        <v>$TP416</v>
      </c>
      <c r="G372" s="49">
        <f t="shared" si="40"/>
        <v>359</v>
      </c>
      <c r="H372" s="54" t="str">
        <f t="shared" si="46"/>
        <v>"$TP416" = "359"</v>
      </c>
      <c r="L372" s="38"/>
    </row>
    <row r="373" spans="2:12" ht="18" customHeight="1" x14ac:dyDescent="0.25">
      <c r="B373" s="80" t="s">
        <v>141</v>
      </c>
      <c r="C373" s="78" t="s">
        <v>153</v>
      </c>
      <c r="D373" s="82" t="s">
        <v>95</v>
      </c>
      <c r="E373" s="68"/>
      <c r="F373" s="42" t="str">
        <f t="shared" si="28"/>
        <v>$TP417</v>
      </c>
      <c r="G373" s="49">
        <f t="shared" si="40"/>
        <v>360</v>
      </c>
      <c r="H373" s="54" t="str">
        <f t="shared" si="46"/>
        <v>"$TP417" = "360"</v>
      </c>
      <c r="L373" s="38"/>
    </row>
    <row r="374" spans="2:12" ht="18" customHeight="1" x14ac:dyDescent="0.25">
      <c r="B374" s="176" t="s">
        <v>889</v>
      </c>
      <c r="C374" s="78" t="s">
        <v>154</v>
      </c>
      <c r="D374" s="82" t="s">
        <v>95</v>
      </c>
      <c r="E374" s="68"/>
      <c r="F374" s="42" t="str">
        <f t="shared" si="28"/>
        <v>$TP418</v>
      </c>
      <c r="G374" s="49">
        <f t="shared" si="40"/>
        <v>361</v>
      </c>
      <c r="H374" s="54" t="str">
        <f t="shared" si="46"/>
        <v>"$TP418" = "361"</v>
      </c>
      <c r="L374" s="38"/>
    </row>
    <row r="375" spans="2:12" ht="18" customHeight="1" x14ac:dyDescent="0.25">
      <c r="B375" s="80" t="s">
        <v>142</v>
      </c>
      <c r="C375" s="78" t="s">
        <v>155</v>
      </c>
      <c r="D375" s="82" t="s">
        <v>95</v>
      </c>
      <c r="E375" s="68"/>
      <c r="F375" s="42" t="str">
        <f t="shared" si="28"/>
        <v>$TP421</v>
      </c>
      <c r="G375" s="49">
        <f t="shared" si="40"/>
        <v>362</v>
      </c>
      <c r="H375" s="54" t="str">
        <f t="shared" si="46"/>
        <v>"$TP421" = "362"</v>
      </c>
      <c r="L375" s="38"/>
    </row>
    <row r="376" spans="2:12" ht="18" customHeight="1" x14ac:dyDescent="0.25">
      <c r="B376" s="80" t="s">
        <v>143</v>
      </c>
      <c r="C376" s="78" t="s">
        <v>155</v>
      </c>
      <c r="D376" s="82" t="s">
        <v>95</v>
      </c>
      <c r="E376" s="68"/>
      <c r="F376" s="42" t="str">
        <f t="shared" ref="F376:F410" si="48">"$"&amp;MID(B376,FIND("_",B376)+1,5)</f>
        <v>$TP422</v>
      </c>
      <c r="G376" s="49">
        <f t="shared" si="40"/>
        <v>363</v>
      </c>
      <c r="H376" s="54" t="str">
        <f t="shared" si="46"/>
        <v>"$TP422" = "363"</v>
      </c>
      <c r="L376" s="38"/>
    </row>
    <row r="377" spans="2:12" ht="18" customHeight="1" x14ac:dyDescent="0.25">
      <c r="B377" s="80" t="s">
        <v>144</v>
      </c>
      <c r="C377" s="78" t="s">
        <v>155</v>
      </c>
      <c r="D377" s="82" t="s">
        <v>95</v>
      </c>
      <c r="E377" s="68"/>
      <c r="F377" s="42" t="str">
        <f t="shared" si="48"/>
        <v>$TP423</v>
      </c>
      <c r="G377" s="49">
        <f t="shared" si="40"/>
        <v>364</v>
      </c>
      <c r="H377" s="54" t="str">
        <f t="shared" si="46"/>
        <v>"$TP423" = "364"</v>
      </c>
      <c r="L377" s="38"/>
    </row>
    <row r="378" spans="2:12" ht="18" customHeight="1" x14ac:dyDescent="0.25">
      <c r="B378" s="80" t="s">
        <v>145</v>
      </c>
      <c r="C378" s="78" t="s">
        <v>155</v>
      </c>
      <c r="D378" s="82" t="s">
        <v>95</v>
      </c>
      <c r="E378" s="68"/>
      <c r="F378" s="42" t="str">
        <f t="shared" si="48"/>
        <v>$TP424</v>
      </c>
      <c r="G378" s="49">
        <f t="shared" si="40"/>
        <v>365</v>
      </c>
      <c r="H378" s="54" t="str">
        <f t="shared" si="46"/>
        <v>"$TP424" = "365"</v>
      </c>
      <c r="L378" s="38"/>
    </row>
    <row r="379" spans="2:12" ht="18" customHeight="1" x14ac:dyDescent="0.25">
      <c r="B379" s="80" t="s">
        <v>146</v>
      </c>
      <c r="C379" s="78" t="s">
        <v>156</v>
      </c>
      <c r="D379" s="82" t="s">
        <v>95</v>
      </c>
      <c r="E379" s="68"/>
      <c r="F379" s="42" t="str">
        <f t="shared" si="48"/>
        <v>$TP425</v>
      </c>
      <c r="G379" s="49">
        <f t="shared" si="40"/>
        <v>366</v>
      </c>
      <c r="H379" s="54" t="str">
        <f t="shared" si="46"/>
        <v>"$TP425" = "366"</v>
      </c>
      <c r="L379" s="38"/>
    </row>
    <row r="380" spans="2:12" ht="18" customHeight="1" x14ac:dyDescent="0.25">
      <c r="B380" s="80" t="s">
        <v>147</v>
      </c>
      <c r="C380" s="78" t="s">
        <v>156</v>
      </c>
      <c r="D380" s="82" t="s">
        <v>95</v>
      </c>
      <c r="E380" s="68"/>
      <c r="F380" s="42" t="str">
        <f t="shared" si="48"/>
        <v>$TP426</v>
      </c>
      <c r="G380" s="49">
        <f t="shared" si="40"/>
        <v>367</v>
      </c>
      <c r="H380" s="54" t="str">
        <f t="shared" si="46"/>
        <v>"$TP426" = "367"</v>
      </c>
      <c r="L380" s="38"/>
    </row>
    <row r="381" spans="2:12" ht="18" customHeight="1" x14ac:dyDescent="0.25">
      <c r="B381" s="83" t="s">
        <v>157</v>
      </c>
      <c r="C381" s="84" t="s">
        <v>158</v>
      </c>
      <c r="D381" s="82" t="s">
        <v>95</v>
      </c>
      <c r="E381" s="63"/>
      <c r="F381" s="42" t="str">
        <f t="shared" si="48"/>
        <v>$TP430</v>
      </c>
      <c r="G381" s="49">
        <f t="shared" si="40"/>
        <v>368</v>
      </c>
      <c r="H381" s="54" t="str">
        <f t="shared" si="46"/>
        <v>"$TP430" = "368"</v>
      </c>
      <c r="L381" s="38"/>
    </row>
    <row r="382" spans="2:12" ht="18" customHeight="1" x14ac:dyDescent="0.25">
      <c r="B382" s="83" t="s">
        <v>651</v>
      </c>
      <c r="C382" s="129" t="s">
        <v>158</v>
      </c>
      <c r="D382" s="82" t="s">
        <v>95</v>
      </c>
      <c r="E382" s="63"/>
      <c r="F382" s="42" t="str">
        <f t="shared" ref="F382:F389" si="49">"$"&amp;MID(B382,FIND("_",B382)+1,5)</f>
        <v>$TP431</v>
      </c>
      <c r="G382" s="49">
        <f t="shared" si="40"/>
        <v>369</v>
      </c>
      <c r="H382" s="54" t="str">
        <f t="shared" si="46"/>
        <v>"$TP431" = "369"</v>
      </c>
      <c r="L382" s="38"/>
    </row>
    <row r="383" spans="2:12" ht="18" customHeight="1" x14ac:dyDescent="0.25">
      <c r="B383" s="128" t="s">
        <v>652</v>
      </c>
      <c r="C383" s="129" t="s">
        <v>658</v>
      </c>
      <c r="D383" s="82" t="s">
        <v>95</v>
      </c>
      <c r="E383" s="63"/>
      <c r="F383" s="42" t="str">
        <f t="shared" si="49"/>
        <v>$TE401</v>
      </c>
      <c r="G383" s="49">
        <f t="shared" si="40"/>
        <v>370</v>
      </c>
      <c r="H383" s="54" t="str">
        <f t="shared" si="46"/>
        <v>"$TE401" = "370"</v>
      </c>
      <c r="L383" s="38"/>
    </row>
    <row r="384" spans="2:12" ht="18" customHeight="1" x14ac:dyDescent="0.25">
      <c r="B384" s="128" t="s">
        <v>653</v>
      </c>
      <c r="C384" s="129" t="s">
        <v>658</v>
      </c>
      <c r="D384" s="82" t="s">
        <v>95</v>
      </c>
      <c r="E384" s="63"/>
      <c r="F384" s="42" t="str">
        <f t="shared" si="49"/>
        <v>$TE402</v>
      </c>
      <c r="G384" s="49">
        <f t="shared" si="40"/>
        <v>371</v>
      </c>
      <c r="H384" s="54" t="str">
        <f t="shared" si="46"/>
        <v>"$TE402" = "371"</v>
      </c>
      <c r="L384" s="38"/>
    </row>
    <row r="385" spans="2:12" ht="18" customHeight="1" x14ac:dyDescent="0.25">
      <c r="B385" s="128" t="s">
        <v>654</v>
      </c>
      <c r="C385" s="129" t="s">
        <v>658</v>
      </c>
      <c r="D385" s="82" t="s">
        <v>95</v>
      </c>
      <c r="E385" s="63"/>
      <c r="F385" s="42" t="str">
        <f t="shared" si="49"/>
        <v>$TE403</v>
      </c>
      <c r="G385" s="49">
        <f t="shared" si="40"/>
        <v>372</v>
      </c>
      <c r="H385" s="54" t="str">
        <f t="shared" si="46"/>
        <v>"$TE403" = "372"</v>
      </c>
      <c r="L385" s="38"/>
    </row>
    <row r="386" spans="2:12" ht="18" customHeight="1" x14ac:dyDescent="0.25">
      <c r="B386" s="128" t="s">
        <v>655</v>
      </c>
      <c r="C386" s="129" t="s">
        <v>658</v>
      </c>
      <c r="D386" s="82" t="s">
        <v>95</v>
      </c>
      <c r="E386" s="63"/>
      <c r="F386" s="42" t="str">
        <f t="shared" si="49"/>
        <v>$TE404</v>
      </c>
      <c r="G386" s="49">
        <f t="shared" si="40"/>
        <v>373</v>
      </c>
      <c r="H386" s="54" t="str">
        <f t="shared" si="46"/>
        <v>"$TE404" = "373"</v>
      </c>
      <c r="L386" s="38"/>
    </row>
    <row r="387" spans="2:12" ht="18" customHeight="1" x14ac:dyDescent="0.25">
      <c r="B387" s="128" t="s">
        <v>656</v>
      </c>
      <c r="C387" s="129" t="s">
        <v>658</v>
      </c>
      <c r="D387" s="82" t="s">
        <v>95</v>
      </c>
      <c r="E387" s="63"/>
      <c r="F387" s="42" t="str">
        <f t="shared" si="49"/>
        <v>$TE405</v>
      </c>
      <c r="G387" s="49">
        <f t="shared" si="40"/>
        <v>374</v>
      </c>
      <c r="H387" s="54" t="str">
        <f t="shared" si="46"/>
        <v>"$TE405" = "374"</v>
      </c>
      <c r="L387" s="38"/>
    </row>
    <row r="388" spans="2:12" ht="18" customHeight="1" x14ac:dyDescent="0.25">
      <c r="B388" s="128" t="s">
        <v>657</v>
      </c>
      <c r="C388" s="129" t="s">
        <v>658</v>
      </c>
      <c r="D388" s="82" t="s">
        <v>95</v>
      </c>
      <c r="E388" s="63"/>
      <c r="F388" s="42" t="str">
        <f t="shared" si="49"/>
        <v>$TE406</v>
      </c>
      <c r="G388" s="49">
        <f t="shared" si="40"/>
        <v>375</v>
      </c>
      <c r="H388" s="54" t="str">
        <f t="shared" si="46"/>
        <v>"$TE406" = "375"</v>
      </c>
      <c r="L388" s="38"/>
    </row>
    <row r="389" spans="2:12" ht="18" customHeight="1" x14ac:dyDescent="0.25">
      <c r="B389" s="128" t="s">
        <v>676</v>
      </c>
      <c r="C389" s="129" t="s">
        <v>658</v>
      </c>
      <c r="D389" s="82" t="s">
        <v>95</v>
      </c>
      <c r="E389" s="63"/>
      <c r="F389" s="42" t="str">
        <f t="shared" si="49"/>
        <v>$TE407</v>
      </c>
      <c r="G389" s="49">
        <f t="shared" si="40"/>
        <v>376</v>
      </c>
      <c r="H389" s="54" t="str">
        <f t="shared" si="46"/>
        <v>"$TE407" = "376"</v>
      </c>
      <c r="L389" s="38"/>
    </row>
    <row r="390" spans="2:12" ht="18" customHeight="1" x14ac:dyDescent="0.25">
      <c r="B390" s="128" t="s">
        <v>677</v>
      </c>
      <c r="C390" s="129" t="s">
        <v>658</v>
      </c>
      <c r="D390" s="82" t="s">
        <v>95</v>
      </c>
      <c r="E390" s="63"/>
      <c r="F390" s="42" t="str">
        <f t="shared" ref="F390:F402" si="50">"$"&amp;MID(B390,FIND("_",B390)+1,5)</f>
        <v>$TE408</v>
      </c>
      <c r="G390" s="49">
        <f t="shared" si="40"/>
        <v>377</v>
      </c>
      <c r="H390" s="54" t="str">
        <f t="shared" si="46"/>
        <v>"$TE408" = "377"</v>
      </c>
      <c r="L390" s="38"/>
    </row>
    <row r="391" spans="2:12" ht="18" customHeight="1" x14ac:dyDescent="0.25">
      <c r="B391" s="128" t="s">
        <v>883</v>
      </c>
      <c r="C391" s="129" t="s">
        <v>658</v>
      </c>
      <c r="D391" s="82" t="s">
        <v>95</v>
      </c>
      <c r="E391" s="63"/>
      <c r="F391" s="42" t="str">
        <f t="shared" si="50"/>
        <v>$TE409</v>
      </c>
      <c r="G391" s="49">
        <f t="shared" si="40"/>
        <v>378</v>
      </c>
      <c r="H391" s="54" t="str">
        <f t="shared" si="46"/>
        <v>"$TE409" = "378"</v>
      </c>
      <c r="L391" s="38"/>
    </row>
    <row r="392" spans="2:12" ht="18" customHeight="1" x14ac:dyDescent="0.25">
      <c r="B392" s="128" t="s">
        <v>884</v>
      </c>
      <c r="C392" s="129" t="s">
        <v>658</v>
      </c>
      <c r="D392" s="82" t="s">
        <v>95</v>
      </c>
      <c r="E392" s="63"/>
      <c r="F392" s="42" t="str">
        <f t="shared" si="50"/>
        <v>$TE410</v>
      </c>
      <c r="G392" s="49">
        <f t="shared" si="40"/>
        <v>379</v>
      </c>
      <c r="H392" s="54" t="str">
        <f t="shared" si="46"/>
        <v>"$TE410" = "379"</v>
      </c>
      <c r="L392" s="38"/>
    </row>
    <row r="393" spans="2:12" ht="18" customHeight="1" x14ac:dyDescent="0.25">
      <c r="B393" s="128" t="s">
        <v>885</v>
      </c>
      <c r="C393" s="129" t="s">
        <v>658</v>
      </c>
      <c r="D393" s="82" t="s">
        <v>95</v>
      </c>
      <c r="E393" s="63"/>
      <c r="F393" s="42" t="str">
        <f t="shared" si="50"/>
        <v>$TE411</v>
      </c>
      <c r="G393" s="49">
        <f t="shared" si="40"/>
        <v>380</v>
      </c>
      <c r="H393" s="54" t="str">
        <f t="shared" si="46"/>
        <v>"$TE411" = "380"</v>
      </c>
      <c r="L393" s="38"/>
    </row>
    <row r="394" spans="2:12" ht="18" customHeight="1" x14ac:dyDescent="0.25">
      <c r="B394" s="128" t="s">
        <v>886</v>
      </c>
      <c r="C394" s="129" t="s">
        <v>658</v>
      </c>
      <c r="D394" s="82" t="s">
        <v>95</v>
      </c>
      <c r="E394" s="63"/>
      <c r="F394" s="42" t="str">
        <f t="shared" si="50"/>
        <v>$TE412</v>
      </c>
      <c r="G394" s="49">
        <f t="shared" si="40"/>
        <v>381</v>
      </c>
      <c r="H394" s="54" t="str">
        <f t="shared" si="46"/>
        <v>"$TE412" = "381"</v>
      </c>
      <c r="L394" s="38"/>
    </row>
    <row r="395" spans="2:12" ht="18" customHeight="1" x14ac:dyDescent="0.25">
      <c r="B395" s="128" t="s">
        <v>887</v>
      </c>
      <c r="C395" s="129" t="s">
        <v>658</v>
      </c>
      <c r="D395" s="82" t="s">
        <v>95</v>
      </c>
      <c r="E395" s="63"/>
      <c r="F395" s="42" t="str">
        <f t="shared" si="50"/>
        <v>$TE413</v>
      </c>
      <c r="G395" s="49">
        <f t="shared" si="40"/>
        <v>382</v>
      </c>
      <c r="H395" s="54" t="str">
        <f t="shared" si="46"/>
        <v>"$TE413" = "382"</v>
      </c>
      <c r="L395" s="38"/>
    </row>
    <row r="396" spans="2:12" ht="18" customHeight="1" x14ac:dyDescent="0.25">
      <c r="B396" s="182" t="s">
        <v>849</v>
      </c>
      <c r="C396" s="172" t="s">
        <v>850</v>
      </c>
      <c r="D396" s="79" t="s">
        <v>59</v>
      </c>
      <c r="E396" s="68"/>
      <c r="F396" s="42" t="str">
        <f t="shared" si="50"/>
        <v>$CP604</v>
      </c>
      <c r="G396" s="49">
        <f t="shared" si="40"/>
        <v>383</v>
      </c>
      <c r="H396" s="54" t="str">
        <f t="shared" si="46"/>
        <v>"$CP604" = "383"</v>
      </c>
      <c r="L396" s="38"/>
    </row>
    <row r="397" spans="2:12" ht="18" customHeight="1" x14ac:dyDescent="0.25">
      <c r="B397" s="189" t="s">
        <v>511</v>
      </c>
      <c r="C397" s="116" t="s">
        <v>525</v>
      </c>
      <c r="D397" s="79" t="s">
        <v>59</v>
      </c>
      <c r="E397" s="68"/>
      <c r="F397" s="42" t="str">
        <f>"$"&amp;MID(B397,FIND("_",B397)+1,5)</f>
        <v>$CN001</v>
      </c>
      <c r="G397" s="49">
        <f t="shared" si="40"/>
        <v>384</v>
      </c>
      <c r="H397" s="54" t="str">
        <f>IF(AND($G397&lt;&gt;"",$F397&lt;&gt;""),""""&amp;$F397&amp;""""&amp;" = "&amp;""""&amp;$G397&amp;"""","")</f>
        <v>"$CN001" = "384"</v>
      </c>
      <c r="L397" s="38"/>
    </row>
    <row r="398" spans="2:12" ht="18" customHeight="1" x14ac:dyDescent="0.25">
      <c r="B398" s="115" t="s">
        <v>512</v>
      </c>
      <c r="C398" s="116" t="s">
        <v>525</v>
      </c>
      <c r="D398" s="79" t="s">
        <v>59</v>
      </c>
      <c r="E398" s="68"/>
      <c r="F398" s="42" t="str">
        <f>"$"&amp;MID(B398,FIND("_",B398)+1,5)</f>
        <v>$CN002</v>
      </c>
      <c r="G398" s="49">
        <f t="shared" si="40"/>
        <v>385</v>
      </c>
      <c r="H398" s="54" t="str">
        <f>IF(AND($G398&lt;&gt;"",$F398&lt;&gt;""),""""&amp;$F398&amp;""""&amp;" = "&amp;""""&amp;$G398&amp;"""","")</f>
        <v>"$CN002" = "385"</v>
      </c>
      <c r="L398" s="38"/>
    </row>
    <row r="399" spans="2:12" ht="18" customHeight="1" x14ac:dyDescent="0.25">
      <c r="B399" s="115" t="s">
        <v>513</v>
      </c>
      <c r="C399" s="116" t="s">
        <v>525</v>
      </c>
      <c r="D399" s="79" t="s">
        <v>59</v>
      </c>
      <c r="E399" s="68"/>
      <c r="F399" s="42" t="str">
        <f>"$"&amp;MID(B399,FIND("_",B399)+1,5)</f>
        <v>$CN003</v>
      </c>
      <c r="G399" s="49">
        <f t="shared" si="40"/>
        <v>386</v>
      </c>
      <c r="H399" s="54" t="str">
        <f>IF(AND($G399&lt;&gt;"",$F399&lt;&gt;""),""""&amp;$F399&amp;""""&amp;" = "&amp;""""&amp;$G399&amp;"""","")</f>
        <v>"$CN003" = "386"</v>
      </c>
      <c r="L399" s="38"/>
    </row>
    <row r="400" spans="2:12" ht="18" customHeight="1" x14ac:dyDescent="0.25">
      <c r="B400" s="115" t="s">
        <v>514</v>
      </c>
      <c r="C400" s="116" t="s">
        <v>525</v>
      </c>
      <c r="D400" s="79" t="s">
        <v>59</v>
      </c>
      <c r="E400" s="68"/>
      <c r="F400" s="42" t="str">
        <f>"$"&amp;MID(B400,FIND("_",B400)+1,5)</f>
        <v>$CN004</v>
      </c>
      <c r="G400" s="49">
        <f t="shared" ref="G400:G428" si="51">G399+1</f>
        <v>387</v>
      </c>
      <c r="H400" s="54" t="str">
        <f>IF(AND($G400&lt;&gt;"",$F400&lt;&gt;""),""""&amp;$F400&amp;""""&amp;" = "&amp;""""&amp;$G400&amp;"""","")</f>
        <v>"$CN004" = "387"</v>
      </c>
      <c r="L400" s="38"/>
    </row>
    <row r="401" spans="2:12" ht="18" customHeight="1" x14ac:dyDescent="0.25">
      <c r="B401" s="115" t="s">
        <v>515</v>
      </c>
      <c r="C401" s="116" t="s">
        <v>525</v>
      </c>
      <c r="D401" s="79" t="s">
        <v>59</v>
      </c>
      <c r="E401" s="68"/>
      <c r="F401" s="42" t="str">
        <f>"$"&amp;MID(B401,FIND("_",B401)+1,5)</f>
        <v>$CN005</v>
      </c>
      <c r="G401" s="49">
        <f t="shared" si="51"/>
        <v>388</v>
      </c>
      <c r="H401" s="54" t="str">
        <f>IF(AND($G401&lt;&gt;"",$F401&lt;&gt;""),""""&amp;$F401&amp;""""&amp;" = "&amp;""""&amp;$G401&amp;"""","")</f>
        <v>"$CN005" = "388"</v>
      </c>
      <c r="L401" s="38"/>
    </row>
    <row r="402" spans="2:12" ht="18" customHeight="1" x14ac:dyDescent="0.25">
      <c r="B402" s="182" t="s">
        <v>851</v>
      </c>
      <c r="C402" s="172" t="s">
        <v>852</v>
      </c>
      <c r="D402" s="79" t="s">
        <v>59</v>
      </c>
      <c r="E402" s="68"/>
      <c r="F402" s="42" t="str">
        <f t="shared" si="50"/>
        <v>$CS001</v>
      </c>
      <c r="G402" s="49">
        <f t="shared" si="51"/>
        <v>389</v>
      </c>
      <c r="H402" s="54" t="str">
        <f t="shared" si="46"/>
        <v>"$CS001" = "389"</v>
      </c>
      <c r="L402" s="38"/>
    </row>
    <row r="403" spans="2:12" ht="18" customHeight="1" x14ac:dyDescent="0.25">
      <c r="B403" s="182" t="s">
        <v>853</v>
      </c>
      <c r="C403" s="172" t="s">
        <v>852</v>
      </c>
      <c r="D403" s="79" t="s">
        <v>59</v>
      </c>
      <c r="E403" s="68"/>
      <c r="F403" s="42" t="str">
        <f t="shared" ref="F403:F404" si="52">"$"&amp;MID(B403,FIND("_",B403)+1,5)</f>
        <v>$CS002</v>
      </c>
      <c r="G403" s="49">
        <f t="shared" si="51"/>
        <v>390</v>
      </c>
      <c r="H403" s="54" t="str">
        <f t="shared" si="46"/>
        <v>"$CS002" = "390"</v>
      </c>
      <c r="L403" s="38"/>
    </row>
    <row r="404" spans="2:12" ht="18" customHeight="1" x14ac:dyDescent="0.25">
      <c r="B404" s="182" t="s">
        <v>854</v>
      </c>
      <c r="C404" s="172" t="s">
        <v>852</v>
      </c>
      <c r="D404" s="79" t="s">
        <v>59</v>
      </c>
      <c r="E404" s="68"/>
      <c r="F404" s="42" t="str">
        <f t="shared" si="52"/>
        <v>$CS003</v>
      </c>
      <c r="G404" s="49">
        <f t="shared" si="51"/>
        <v>391</v>
      </c>
      <c r="H404" s="54" t="str">
        <f t="shared" si="46"/>
        <v>"$CS003" = "391"</v>
      </c>
      <c r="L404" s="38"/>
    </row>
    <row r="405" spans="2:12" ht="18" customHeight="1" x14ac:dyDescent="0.25">
      <c r="B405" s="182" t="s">
        <v>855</v>
      </c>
      <c r="C405" s="172" t="s">
        <v>852</v>
      </c>
      <c r="D405" s="79" t="s">
        <v>59</v>
      </c>
      <c r="E405" s="68"/>
      <c r="F405" s="42" t="str">
        <f t="shared" ref="F405" si="53">"$"&amp;MID(B405,FIND("_",B405)+1,5)</f>
        <v>$CS004</v>
      </c>
      <c r="G405" s="49">
        <f t="shared" si="51"/>
        <v>392</v>
      </c>
      <c r="H405" s="54" t="str">
        <f t="shared" si="46"/>
        <v>"$CS004" = "392"</v>
      </c>
      <c r="L405" s="38"/>
    </row>
    <row r="406" spans="2:12" ht="18" customHeight="1" x14ac:dyDescent="0.25">
      <c r="B406" s="115" t="s">
        <v>516</v>
      </c>
      <c r="C406" s="116" t="s">
        <v>526</v>
      </c>
      <c r="D406" s="79" t="s">
        <v>59</v>
      </c>
      <c r="E406" s="68"/>
      <c r="F406" s="42" t="str">
        <f t="shared" si="48"/>
        <v>$CP001</v>
      </c>
      <c r="G406" s="49">
        <f t="shared" si="51"/>
        <v>393</v>
      </c>
      <c r="H406" s="54" t="str">
        <f t="shared" si="46"/>
        <v>"$CP001" = "393"</v>
      </c>
      <c r="L406" s="38"/>
    </row>
    <row r="407" spans="2:12" ht="18" customHeight="1" x14ac:dyDescent="0.25">
      <c r="B407" s="115" t="s">
        <v>517</v>
      </c>
      <c r="C407" s="116" t="s">
        <v>527</v>
      </c>
      <c r="D407" s="79" t="s">
        <v>59</v>
      </c>
      <c r="E407" s="68"/>
      <c r="F407" s="42" t="str">
        <f t="shared" si="48"/>
        <v>$CP601</v>
      </c>
      <c r="G407" s="49">
        <f t="shared" si="51"/>
        <v>394</v>
      </c>
      <c r="H407" s="54" t="str">
        <f t="shared" si="46"/>
        <v>"$CP601" = "394"</v>
      </c>
      <c r="L407" s="38"/>
    </row>
    <row r="408" spans="2:12" ht="18" customHeight="1" x14ac:dyDescent="0.25">
      <c r="B408" s="115" t="s">
        <v>518</v>
      </c>
      <c r="C408" s="116" t="s">
        <v>528</v>
      </c>
      <c r="D408" s="79" t="s">
        <v>59</v>
      </c>
      <c r="E408" s="68"/>
      <c r="F408" s="42" t="str">
        <f t="shared" si="48"/>
        <v>$CD601</v>
      </c>
      <c r="G408" s="49">
        <f t="shared" si="51"/>
        <v>395</v>
      </c>
      <c r="H408" s="54" t="str">
        <f t="shared" si="46"/>
        <v>"$CD601" = "395"</v>
      </c>
      <c r="L408" s="38"/>
    </row>
    <row r="409" spans="2:12" ht="18" customHeight="1" x14ac:dyDescent="0.25">
      <c r="B409" s="115" t="s">
        <v>519</v>
      </c>
      <c r="C409" s="116" t="s">
        <v>528</v>
      </c>
      <c r="D409" s="79" t="s">
        <v>59</v>
      </c>
      <c r="E409" s="68"/>
      <c r="F409" s="42" t="str">
        <f t="shared" si="48"/>
        <v>$CD603</v>
      </c>
      <c r="G409" s="49">
        <f t="shared" si="51"/>
        <v>396</v>
      </c>
      <c r="H409" s="54" t="str">
        <f t="shared" si="46"/>
        <v>"$CD603" = "396"</v>
      </c>
      <c r="L409" s="38"/>
    </row>
    <row r="410" spans="2:12" ht="18" customHeight="1" x14ac:dyDescent="0.25">
      <c r="B410" s="115" t="s">
        <v>520</v>
      </c>
      <c r="C410" s="116" t="s">
        <v>528</v>
      </c>
      <c r="D410" s="79" t="s">
        <v>59</v>
      </c>
      <c r="E410" s="68"/>
      <c r="F410" s="42" t="str">
        <f t="shared" si="48"/>
        <v>$CD605</v>
      </c>
      <c r="G410" s="49">
        <f t="shared" si="51"/>
        <v>397</v>
      </c>
      <c r="H410" s="54" t="str">
        <f t="shared" si="46"/>
        <v>"$CD605" = "397"</v>
      </c>
      <c r="L410" s="38"/>
    </row>
    <row r="411" spans="2:12" ht="18" customHeight="1" x14ac:dyDescent="0.25">
      <c r="B411" s="115" t="s">
        <v>521</v>
      </c>
      <c r="C411" s="116" t="s">
        <v>529</v>
      </c>
      <c r="D411" s="79" t="s">
        <v>59</v>
      </c>
      <c r="E411" s="68"/>
      <c r="F411" s="42" t="str">
        <f t="shared" ref="F411:F414" si="54">"$"&amp;MID(B411,FIND("_",B411)+1,5)</f>
        <v>$CP602</v>
      </c>
      <c r="G411" s="49">
        <f t="shared" si="51"/>
        <v>398</v>
      </c>
      <c r="H411" s="54" t="str">
        <f t="shared" si="46"/>
        <v>"$CP602" = "398"</v>
      </c>
      <c r="L411" s="38"/>
    </row>
    <row r="412" spans="2:12" ht="18" customHeight="1" x14ac:dyDescent="0.25">
      <c r="B412" s="115" t="s">
        <v>522</v>
      </c>
      <c r="C412" s="116" t="s">
        <v>530</v>
      </c>
      <c r="D412" s="79" t="s">
        <v>59</v>
      </c>
      <c r="E412" s="68"/>
      <c r="F412" s="42" t="str">
        <f t="shared" si="54"/>
        <v>$CD602</v>
      </c>
      <c r="G412" s="49">
        <f t="shared" si="51"/>
        <v>399</v>
      </c>
      <c r="H412" s="54" t="str">
        <f t="shared" si="46"/>
        <v>"$CD602" = "399"</v>
      </c>
      <c r="L412" s="38"/>
    </row>
    <row r="413" spans="2:12" ht="18" customHeight="1" x14ac:dyDescent="0.25">
      <c r="B413" s="115" t="s">
        <v>523</v>
      </c>
      <c r="C413" s="116" t="s">
        <v>530</v>
      </c>
      <c r="D413" s="79" t="s">
        <v>59</v>
      </c>
      <c r="E413" s="68"/>
      <c r="F413" s="42" t="str">
        <f t="shared" si="54"/>
        <v>$CD604</v>
      </c>
      <c r="G413" s="49">
        <f t="shared" si="51"/>
        <v>400</v>
      </c>
      <c r="H413" s="54" t="str">
        <f t="shared" si="46"/>
        <v>"$CD604" = "400"</v>
      </c>
      <c r="L413" s="38"/>
    </row>
    <row r="414" spans="2:12" ht="18" customHeight="1" x14ac:dyDescent="0.25">
      <c r="B414" s="115" t="s">
        <v>524</v>
      </c>
      <c r="C414" s="116" t="s">
        <v>530</v>
      </c>
      <c r="D414" s="79" t="s">
        <v>59</v>
      </c>
      <c r="E414" s="68"/>
      <c r="F414" s="42" t="str">
        <f t="shared" si="54"/>
        <v>$CD606</v>
      </c>
      <c r="G414" s="49">
        <f t="shared" si="51"/>
        <v>401</v>
      </c>
      <c r="H414" s="54" t="str">
        <f t="shared" si="46"/>
        <v>"$CD606" = "401"</v>
      </c>
      <c r="L414" s="38"/>
    </row>
    <row r="415" spans="2:12" ht="18" customHeight="1" x14ac:dyDescent="0.25">
      <c r="B415" s="171" t="s">
        <v>856</v>
      </c>
      <c r="C415" s="172" t="s">
        <v>860</v>
      </c>
      <c r="D415" s="79" t="s">
        <v>59</v>
      </c>
      <c r="E415" s="68"/>
      <c r="F415" s="42" t="str">
        <f t="shared" ref="F415:F422" si="55">"$"&amp;MID(B415,FIND("_",B415)+1,5)</f>
        <v>$CP603</v>
      </c>
      <c r="G415" s="49">
        <f t="shared" si="51"/>
        <v>402</v>
      </c>
      <c r="H415" s="54" t="str">
        <f t="shared" si="46"/>
        <v>"$CP603" = "402"</v>
      </c>
      <c r="L415" s="38"/>
    </row>
    <row r="416" spans="2:12" ht="18" customHeight="1" x14ac:dyDescent="0.25">
      <c r="B416" s="171" t="s">
        <v>857</v>
      </c>
      <c r="C416" s="172" t="s">
        <v>861</v>
      </c>
      <c r="D416" s="79" t="s">
        <v>59</v>
      </c>
      <c r="E416" s="68"/>
      <c r="F416" s="42" t="str">
        <f t="shared" si="55"/>
        <v>$CD607</v>
      </c>
      <c r="G416" s="49">
        <f t="shared" si="51"/>
        <v>403</v>
      </c>
      <c r="H416" s="54" t="str">
        <f t="shared" si="46"/>
        <v>"$CD607" = "403"</v>
      </c>
      <c r="L416" s="38"/>
    </row>
    <row r="417" spans="1:12" ht="18" customHeight="1" x14ac:dyDescent="0.25">
      <c r="B417" s="171" t="s">
        <v>858</v>
      </c>
      <c r="C417" s="172" t="s">
        <v>861</v>
      </c>
      <c r="D417" s="79" t="s">
        <v>59</v>
      </c>
      <c r="E417" s="68"/>
      <c r="F417" s="42" t="str">
        <f t="shared" si="55"/>
        <v>$CD608</v>
      </c>
      <c r="G417" s="49">
        <f t="shared" si="51"/>
        <v>404</v>
      </c>
      <c r="H417" s="54" t="str">
        <f t="shared" si="46"/>
        <v>"$CD608" = "404"</v>
      </c>
      <c r="L417" s="38"/>
    </row>
    <row r="418" spans="1:12" ht="18" customHeight="1" x14ac:dyDescent="0.25">
      <c r="B418" s="171" t="s">
        <v>859</v>
      </c>
      <c r="C418" s="172" t="s">
        <v>861</v>
      </c>
      <c r="D418" s="79" t="s">
        <v>59</v>
      </c>
      <c r="E418" s="68"/>
      <c r="F418" s="42" t="str">
        <f t="shared" si="55"/>
        <v>$CD609</v>
      </c>
      <c r="G418" s="49">
        <f t="shared" si="51"/>
        <v>405</v>
      </c>
      <c r="H418" s="54" t="str">
        <f t="shared" si="46"/>
        <v>"$CD609" = "405"</v>
      </c>
      <c r="L418" s="38"/>
    </row>
    <row r="419" spans="1:12" ht="18" customHeight="1" x14ac:dyDescent="0.25">
      <c r="B419" s="189" t="s">
        <v>502</v>
      </c>
      <c r="C419" s="116" t="s">
        <v>508</v>
      </c>
      <c r="D419" s="79" t="s">
        <v>59</v>
      </c>
      <c r="E419" s="68"/>
      <c r="F419" s="42" t="str">
        <f>"$"&amp;MID(B419,FIND("_",B419)+1,5)</f>
        <v>$LN601</v>
      </c>
      <c r="G419" s="49">
        <f>G418+1</f>
        <v>406</v>
      </c>
      <c r="H419" s="54" t="str">
        <f>IF(AND($G419&lt;&gt;"",$F419&lt;&gt;""),""""&amp;$F419&amp;""""&amp;" = "&amp;""""&amp;$G419&amp;"""","")</f>
        <v>"$LN601" = "406"</v>
      </c>
      <c r="L419" s="38"/>
    </row>
    <row r="420" spans="1:12" ht="18" customHeight="1" x14ac:dyDescent="0.25">
      <c r="B420" s="189" t="s">
        <v>1027</v>
      </c>
      <c r="C420" s="116" t="s">
        <v>508</v>
      </c>
      <c r="D420" s="79" t="s">
        <v>59</v>
      </c>
      <c r="E420" s="68"/>
      <c r="F420" s="42" t="str">
        <f>"$"&amp;MID(B420,FIND("_",B420)+1,5)</f>
        <v>$LN602</v>
      </c>
      <c r="G420" s="49">
        <f t="shared" ref="G420:G421" si="56">G419+1</f>
        <v>407</v>
      </c>
      <c r="H420" s="54" t="str">
        <f t="shared" ref="H420:H421" si="57">IF(AND($G420&lt;&gt;"",$F420&lt;&gt;""),""""&amp;$F420&amp;""""&amp;" = "&amp;""""&amp;$G420&amp;"""","")</f>
        <v>"$LN602" = "407"</v>
      </c>
      <c r="L420" s="38"/>
    </row>
    <row r="421" spans="1:12" ht="18" customHeight="1" x14ac:dyDescent="0.25">
      <c r="B421" s="182" t="s">
        <v>862</v>
      </c>
      <c r="C421" s="172" t="s">
        <v>864</v>
      </c>
      <c r="D421" s="79" t="s">
        <v>59</v>
      </c>
      <c r="E421" s="68"/>
      <c r="F421" s="42" t="str">
        <f t="shared" si="55"/>
        <v>$LS001</v>
      </c>
      <c r="G421" s="49">
        <f t="shared" si="56"/>
        <v>408</v>
      </c>
      <c r="H421" s="54" t="str">
        <f t="shared" si="57"/>
        <v>"$LS001" = "408"</v>
      </c>
      <c r="L421" s="38"/>
    </row>
    <row r="422" spans="1:12" ht="18" customHeight="1" x14ac:dyDescent="0.25">
      <c r="B422" s="182" t="s">
        <v>863</v>
      </c>
      <c r="C422" s="172" t="s">
        <v>864</v>
      </c>
      <c r="D422" s="79" t="s">
        <v>59</v>
      </c>
      <c r="E422" s="68"/>
      <c r="F422" s="42" t="str">
        <f t="shared" si="55"/>
        <v>$LS002</v>
      </c>
      <c r="G422" s="49">
        <f t="shared" si="51"/>
        <v>409</v>
      </c>
      <c r="H422" s="54" t="str">
        <f t="shared" si="46"/>
        <v>"$LS002" = "409"</v>
      </c>
      <c r="L422" s="38"/>
    </row>
    <row r="423" spans="1:12" ht="18" customHeight="1" x14ac:dyDescent="0.25">
      <c r="B423" s="115" t="s">
        <v>503</v>
      </c>
      <c r="C423" s="116" t="s">
        <v>509</v>
      </c>
      <c r="D423" s="79" t="s">
        <v>59</v>
      </c>
      <c r="E423" s="68"/>
      <c r="F423" s="42" t="str">
        <f t="shared" ref="F423:F426" si="58">"$"&amp;MID(B423,FIND("_",B423)+1,5)</f>
        <v>$LP601</v>
      </c>
      <c r="G423" s="49">
        <f t="shared" si="51"/>
        <v>410</v>
      </c>
      <c r="H423" s="54" t="str">
        <f t="shared" si="46"/>
        <v>"$LP601" = "410"</v>
      </c>
      <c r="L423" s="38"/>
    </row>
    <row r="424" spans="1:12" ht="18" customHeight="1" x14ac:dyDescent="0.25">
      <c r="B424" s="115" t="s">
        <v>504</v>
      </c>
      <c r="C424" s="116" t="s">
        <v>509</v>
      </c>
      <c r="D424" s="79" t="s">
        <v>59</v>
      </c>
      <c r="E424" s="68"/>
      <c r="F424" s="42" t="str">
        <f t="shared" si="58"/>
        <v>$LP602</v>
      </c>
      <c r="G424" s="49">
        <f t="shared" si="51"/>
        <v>411</v>
      </c>
      <c r="H424" s="54" t="str">
        <f t="shared" si="46"/>
        <v>"$LP602" = "411"</v>
      </c>
      <c r="L424" s="38"/>
    </row>
    <row r="425" spans="1:12" ht="18" customHeight="1" x14ac:dyDescent="0.25">
      <c r="B425" s="115" t="s">
        <v>505</v>
      </c>
      <c r="C425" s="116" t="s">
        <v>509</v>
      </c>
      <c r="D425" s="79" t="s">
        <v>59</v>
      </c>
      <c r="E425" s="68"/>
      <c r="F425" s="42" t="str">
        <f t="shared" si="58"/>
        <v>$LP603</v>
      </c>
      <c r="G425" s="49">
        <f t="shared" si="51"/>
        <v>412</v>
      </c>
      <c r="H425" s="54" t="str">
        <f t="shared" si="46"/>
        <v>"$LP603" = "412"</v>
      </c>
      <c r="L425" s="38"/>
    </row>
    <row r="426" spans="1:12" ht="18" customHeight="1" x14ac:dyDescent="0.25">
      <c r="B426" s="115" t="s">
        <v>506</v>
      </c>
      <c r="C426" s="116" t="s">
        <v>509</v>
      </c>
      <c r="D426" s="79" t="s">
        <v>59</v>
      </c>
      <c r="E426" s="68"/>
      <c r="F426" s="42" t="str">
        <f t="shared" si="58"/>
        <v>$LP604</v>
      </c>
      <c r="G426" s="49">
        <f t="shared" si="51"/>
        <v>413</v>
      </c>
      <c r="H426" s="54" t="str">
        <f t="shared" si="46"/>
        <v>"$LP604" = "413"</v>
      </c>
      <c r="L426" s="38"/>
    </row>
    <row r="427" spans="1:12" ht="18" customHeight="1" x14ac:dyDescent="0.25">
      <c r="B427" s="115" t="s">
        <v>507</v>
      </c>
      <c r="C427" s="116" t="s">
        <v>510</v>
      </c>
      <c r="D427" s="79" t="s">
        <v>59</v>
      </c>
      <c r="E427" s="68"/>
      <c r="F427" s="42" t="str">
        <f>"$"&amp;MID(B427,FIND("_",B427)+1,5)</f>
        <v>$LC600</v>
      </c>
      <c r="G427" s="49">
        <f t="shared" si="51"/>
        <v>414</v>
      </c>
      <c r="H427" s="54" t="str">
        <f t="shared" si="46"/>
        <v>"$LC600" = "414"</v>
      </c>
      <c r="L427" s="38"/>
    </row>
    <row r="428" spans="1:12" ht="18" customHeight="1" x14ac:dyDescent="0.25">
      <c r="A428" s="71"/>
      <c r="B428" s="187" t="s">
        <v>560</v>
      </c>
      <c r="C428" s="122" t="s">
        <v>561</v>
      </c>
      <c r="D428" s="174" t="s">
        <v>19</v>
      </c>
      <c r="E428" s="63"/>
      <c r="F428" s="43" t="s">
        <v>562</v>
      </c>
      <c r="G428" s="49">
        <f t="shared" si="51"/>
        <v>415</v>
      </c>
      <c r="H428" s="54" t="str">
        <f>IF(AND($G428&lt;&gt;"",$F428&lt;&gt;""),""""&amp;$F428&amp;""""&amp;" = "&amp;""""&amp;$G428&amp;"""","")</f>
        <v>"$GX101" = "415"</v>
      </c>
      <c r="L428" s="38"/>
    </row>
    <row r="429" spans="1:12" ht="18" customHeight="1" x14ac:dyDescent="0.25">
      <c r="A429" s="71"/>
      <c r="B429" s="123"/>
      <c r="C429" s="122"/>
      <c r="D429" s="117"/>
      <c r="E429" s="63"/>
      <c r="F429" s="43"/>
      <c r="G429" s="50"/>
      <c r="H429" s="54"/>
      <c r="L429" s="38"/>
    </row>
    <row r="430" spans="1:12" ht="18" customHeight="1" x14ac:dyDescent="0.25">
      <c r="A430" s="24" t="s">
        <v>678</v>
      </c>
      <c r="B430" s="140" t="s">
        <v>736</v>
      </c>
      <c r="C430" s="7" t="s">
        <v>679</v>
      </c>
      <c r="D430" s="141" t="s">
        <v>19</v>
      </c>
      <c r="E430" s="73"/>
      <c r="F430" s="42" t="str">
        <f>"$"&amp;MID(B430,FIND("_",B430)+12,15)</f>
        <v>$SP101</v>
      </c>
      <c r="G430" s="49">
        <f>G428+1</f>
        <v>416</v>
      </c>
      <c r="H430" s="54" t="str">
        <f t="shared" ref="H430:H495" si="59">IF(AND($G430&lt;&gt;"",$F430&lt;&gt;""),""""&amp;$F430&amp;""""&amp;" = "&amp;""""&amp;$G430&amp;"""","")</f>
        <v>"$SP101" = "416"</v>
      </c>
      <c r="I430" s="42" t="str">
        <f>"$$"&amp;MID(B430,FIND("_",B430)+12,15)</f>
        <v>$$SP101</v>
      </c>
      <c r="J430" s="49">
        <v>1</v>
      </c>
      <c r="K430" s="54" t="str">
        <f>IF(AND($J430&lt;&gt;"",$I430&lt;&gt;""),""""&amp;$I430&amp;""""&amp;" = "&amp;""""&amp;$J430&amp;"""","")</f>
        <v>"$$SP101" = "1"</v>
      </c>
      <c r="L430" s="38"/>
    </row>
    <row r="431" spans="1:12" ht="18" customHeight="1" x14ac:dyDescent="0.25">
      <c r="A431" s="71"/>
      <c r="B431" s="165" t="s">
        <v>815</v>
      </c>
      <c r="C431" s="7" t="s">
        <v>816</v>
      </c>
      <c r="D431" s="141" t="s">
        <v>19</v>
      </c>
      <c r="E431" s="73"/>
      <c r="F431" s="42" t="str">
        <f>"$"&amp;MID(B431,FIND("_",B431)+12,15)</f>
        <v>$SM107</v>
      </c>
      <c r="G431" s="49">
        <f>G430+1</f>
        <v>417</v>
      </c>
      <c r="H431" s="54" t="str">
        <f t="shared" si="59"/>
        <v>"$SM107" = "417"</v>
      </c>
      <c r="I431" s="42" t="str">
        <f>"$$"&amp;MID(B431,FIND("_",B431)+12,15)</f>
        <v>$$SM107</v>
      </c>
      <c r="J431" s="49">
        <v>2</v>
      </c>
      <c r="K431" s="54" t="str">
        <f>IF(AND($J431&lt;&gt;"",$I431&lt;&gt;""),""""&amp;$I431&amp;""""&amp;" = "&amp;""""&amp;$J431&amp;"""","")</f>
        <v>"$$SM107" = "2"</v>
      </c>
      <c r="L431" s="38"/>
    </row>
    <row r="432" spans="1:12" ht="18" customHeight="1" x14ac:dyDescent="0.25">
      <c r="B432" s="140" t="s">
        <v>737</v>
      </c>
      <c r="C432" s="7" t="s">
        <v>680</v>
      </c>
      <c r="D432" s="141" t="s">
        <v>19</v>
      </c>
      <c r="E432" s="68"/>
      <c r="F432" s="42" t="str">
        <f t="shared" ref="F432:F495" si="60">"$"&amp;MID(B432,FIND("_",B432)+12,15)</f>
        <v>$SN101</v>
      </c>
      <c r="G432" s="49">
        <f>G431+1</f>
        <v>418</v>
      </c>
      <c r="H432" s="54" t="str">
        <f t="shared" si="59"/>
        <v>"$SN101" = "418"</v>
      </c>
      <c r="I432" s="42" t="str">
        <f t="shared" ref="I432:I495" si="61">"$$"&amp;MID(B432,FIND("_",B432)+12,15)</f>
        <v>$$SN101</v>
      </c>
      <c r="J432" s="49">
        <v>3</v>
      </c>
      <c r="K432" s="54" t="str">
        <f t="shared" ref="K432:K495" si="62">IF(AND($J432&lt;&gt;"",$I432&lt;&gt;""),""""&amp;$I432&amp;""""&amp;" = "&amp;""""&amp;$J432&amp;"""","")</f>
        <v>"$$SN101" = "3"</v>
      </c>
      <c r="L432" s="38"/>
    </row>
    <row r="433" spans="2:12" ht="18" customHeight="1" x14ac:dyDescent="0.25">
      <c r="B433" s="140" t="s">
        <v>738</v>
      </c>
      <c r="C433" s="7" t="s">
        <v>681</v>
      </c>
      <c r="D433" s="141" t="s">
        <v>19</v>
      </c>
      <c r="E433" s="68"/>
      <c r="F433" s="42" t="str">
        <f t="shared" si="60"/>
        <v>$SN102</v>
      </c>
      <c r="G433" s="49">
        <f>G432+1</f>
        <v>419</v>
      </c>
      <c r="H433" s="54" t="str">
        <f t="shared" si="59"/>
        <v>"$SN102" = "419"</v>
      </c>
      <c r="I433" s="42" t="str">
        <f t="shared" si="61"/>
        <v>$$SN102</v>
      </c>
      <c r="J433" s="49">
        <v>4</v>
      </c>
      <c r="K433" s="54" t="str">
        <f t="shared" si="62"/>
        <v>"$$SN102" = "4"</v>
      </c>
      <c r="L433" s="38"/>
    </row>
    <row r="434" spans="2:12" ht="18" customHeight="1" x14ac:dyDescent="0.25">
      <c r="B434" s="140" t="s">
        <v>739</v>
      </c>
      <c r="C434" s="7" t="s">
        <v>682</v>
      </c>
      <c r="D434" s="141" t="s">
        <v>19</v>
      </c>
      <c r="E434" s="68"/>
      <c r="F434" s="42" t="str">
        <f t="shared" si="60"/>
        <v>$SN103</v>
      </c>
      <c r="G434" s="49">
        <f t="shared" ref="G434:G495" si="63">G433+1</f>
        <v>420</v>
      </c>
      <c r="H434" s="54" t="str">
        <f t="shared" si="59"/>
        <v>"$SN103" = "420"</v>
      </c>
      <c r="I434" s="42" t="str">
        <f t="shared" si="61"/>
        <v>$$SN103</v>
      </c>
      <c r="J434" s="49">
        <v>5</v>
      </c>
      <c r="K434" s="54" t="str">
        <f t="shared" si="62"/>
        <v>"$$SN103" = "5"</v>
      </c>
      <c r="L434" s="38"/>
    </row>
    <row r="435" spans="2:12" ht="18" customHeight="1" x14ac:dyDescent="0.25">
      <c r="B435" s="188" t="s">
        <v>740</v>
      </c>
      <c r="C435" s="7" t="s">
        <v>683</v>
      </c>
      <c r="D435" s="141" t="s">
        <v>19</v>
      </c>
      <c r="E435" s="68"/>
      <c r="F435" s="42" t="str">
        <f t="shared" si="60"/>
        <v>$SQ101</v>
      </c>
      <c r="G435" s="49">
        <f t="shared" si="63"/>
        <v>421</v>
      </c>
      <c r="H435" s="54" t="str">
        <f t="shared" si="59"/>
        <v>"$SQ101" = "421"</v>
      </c>
      <c r="I435" s="42" t="str">
        <f t="shared" si="61"/>
        <v>$$SQ101</v>
      </c>
      <c r="J435" s="49">
        <v>6</v>
      </c>
      <c r="K435" s="54" t="str">
        <f t="shared" si="62"/>
        <v>"$$SQ101" = "6"</v>
      </c>
      <c r="L435" s="38"/>
    </row>
    <row r="436" spans="2:12" ht="18" customHeight="1" x14ac:dyDescent="0.25">
      <c r="B436" s="188" t="s">
        <v>916</v>
      </c>
      <c r="C436" s="7" t="s">
        <v>683</v>
      </c>
      <c r="D436" s="141" t="s">
        <v>19</v>
      </c>
      <c r="E436" s="68"/>
      <c r="F436" s="42" t="str">
        <f t="shared" si="60"/>
        <v>$SQ102</v>
      </c>
      <c r="G436" s="49">
        <f t="shared" si="63"/>
        <v>422</v>
      </c>
      <c r="H436" s="54" t="str">
        <f t="shared" si="59"/>
        <v>"$SQ102" = "422"</v>
      </c>
      <c r="I436" s="42" t="str">
        <f t="shared" si="61"/>
        <v>$$SQ102</v>
      </c>
      <c r="J436" s="49">
        <v>7</v>
      </c>
      <c r="K436" s="54" t="str">
        <f t="shared" si="62"/>
        <v>"$$SQ102" = "7"</v>
      </c>
      <c r="L436" s="38"/>
    </row>
    <row r="437" spans="2:12" ht="18" customHeight="1" x14ac:dyDescent="0.25">
      <c r="B437" s="140" t="s">
        <v>741</v>
      </c>
      <c r="C437" s="7" t="s">
        <v>684</v>
      </c>
      <c r="D437" s="141" t="s">
        <v>19</v>
      </c>
      <c r="E437" s="68"/>
      <c r="F437" s="42" t="str">
        <f t="shared" si="60"/>
        <v>$SV101</v>
      </c>
      <c r="G437" s="49">
        <f t="shared" si="63"/>
        <v>423</v>
      </c>
      <c r="H437" s="54" t="str">
        <f t="shared" si="59"/>
        <v>"$SV101" = "423"</v>
      </c>
      <c r="I437" s="42" t="str">
        <f t="shared" si="61"/>
        <v>$$SV101</v>
      </c>
      <c r="J437" s="49">
        <v>8</v>
      </c>
      <c r="K437" s="54" t="str">
        <f t="shared" si="62"/>
        <v>"$$SV101" = "8"</v>
      </c>
      <c r="L437" s="38"/>
    </row>
    <row r="438" spans="2:12" ht="18" customHeight="1" x14ac:dyDescent="0.25">
      <c r="B438" s="140" t="s">
        <v>742</v>
      </c>
      <c r="C438" s="7" t="s">
        <v>685</v>
      </c>
      <c r="D438" s="141" t="s">
        <v>19</v>
      </c>
      <c r="E438" s="68"/>
      <c r="F438" s="42" t="str">
        <f t="shared" si="60"/>
        <v>$SV102</v>
      </c>
      <c r="G438" s="49">
        <f t="shared" si="63"/>
        <v>424</v>
      </c>
      <c r="H438" s="54" t="str">
        <f t="shared" si="59"/>
        <v>"$SV102" = "424"</v>
      </c>
      <c r="I438" s="42" t="str">
        <f t="shared" si="61"/>
        <v>$$SV102</v>
      </c>
      <c r="J438" s="49">
        <v>9</v>
      </c>
      <c r="K438" s="54" t="str">
        <f t="shared" si="62"/>
        <v>"$$SV102" = "9"</v>
      </c>
      <c r="L438" s="38"/>
    </row>
    <row r="439" spans="2:12" ht="18" customHeight="1" x14ac:dyDescent="0.25">
      <c r="B439" s="140" t="s">
        <v>743</v>
      </c>
      <c r="C439" s="7" t="s">
        <v>686</v>
      </c>
      <c r="D439" s="141" t="s">
        <v>19</v>
      </c>
      <c r="E439" s="68"/>
      <c r="F439" s="42" t="str">
        <f t="shared" si="60"/>
        <v>$SO101</v>
      </c>
      <c r="G439" s="49">
        <f t="shared" si="63"/>
        <v>425</v>
      </c>
      <c r="H439" s="54" t="str">
        <f t="shared" si="59"/>
        <v>"$SO101" = "425"</v>
      </c>
      <c r="I439" s="42" t="str">
        <f t="shared" si="61"/>
        <v>$$SO101</v>
      </c>
      <c r="J439" s="49">
        <v>10</v>
      </c>
      <c r="K439" s="54" t="str">
        <f t="shared" si="62"/>
        <v>"$$SO101" = "10"</v>
      </c>
      <c r="L439" s="38"/>
    </row>
    <row r="440" spans="2:12" ht="18" customHeight="1" x14ac:dyDescent="0.25">
      <c r="B440" s="140" t="s">
        <v>744</v>
      </c>
      <c r="C440" s="140" t="s">
        <v>745</v>
      </c>
      <c r="D440" s="141" t="s">
        <v>19</v>
      </c>
      <c r="E440" s="68"/>
      <c r="F440" s="42" t="str">
        <f t="shared" si="60"/>
        <v>$SR101</v>
      </c>
      <c r="G440" s="49">
        <f t="shared" si="63"/>
        <v>426</v>
      </c>
      <c r="H440" s="54" t="str">
        <f t="shared" si="59"/>
        <v>"$SR101" = "426"</v>
      </c>
      <c r="I440" s="42" t="str">
        <f t="shared" si="61"/>
        <v>$$SR101</v>
      </c>
      <c r="J440" s="49">
        <v>11</v>
      </c>
      <c r="K440" s="54" t="str">
        <f t="shared" si="62"/>
        <v>"$$SR101" = "11"</v>
      </c>
      <c r="L440" s="38"/>
    </row>
    <row r="441" spans="2:12" ht="18" customHeight="1" x14ac:dyDescent="0.25">
      <c r="B441" s="140" t="s">
        <v>745</v>
      </c>
      <c r="C441" s="7" t="s">
        <v>687</v>
      </c>
      <c r="D441" s="141" t="s">
        <v>19</v>
      </c>
      <c r="E441" s="68"/>
      <c r="F441" s="42" t="str">
        <f t="shared" si="60"/>
        <v>$SR102</v>
      </c>
      <c r="G441" s="49">
        <f t="shared" si="63"/>
        <v>427</v>
      </c>
      <c r="H441" s="54" t="str">
        <f t="shared" si="59"/>
        <v>"$SR102" = "427"</v>
      </c>
      <c r="I441" s="42" t="str">
        <f t="shared" si="61"/>
        <v>$$SR102</v>
      </c>
      <c r="J441" s="49">
        <v>12</v>
      </c>
      <c r="K441" s="54" t="str">
        <f t="shared" si="62"/>
        <v>"$$SR102" = "12"</v>
      </c>
      <c r="L441" s="38"/>
    </row>
    <row r="442" spans="2:12" ht="18" customHeight="1" x14ac:dyDescent="0.25">
      <c r="B442" s="140" t="s">
        <v>746</v>
      </c>
      <c r="C442" s="7" t="s">
        <v>688</v>
      </c>
      <c r="D442" s="141" t="s">
        <v>19</v>
      </c>
      <c r="E442" s="68"/>
      <c r="F442" s="42" t="str">
        <f t="shared" si="60"/>
        <v>$SR103</v>
      </c>
      <c r="G442" s="49">
        <f t="shared" si="63"/>
        <v>428</v>
      </c>
      <c r="H442" s="54" t="str">
        <f t="shared" si="59"/>
        <v>"$SR103" = "428"</v>
      </c>
      <c r="I442" s="42" t="str">
        <f t="shared" si="61"/>
        <v>$$SR103</v>
      </c>
      <c r="J442" s="49">
        <v>13</v>
      </c>
      <c r="K442" s="54" t="str">
        <f t="shared" si="62"/>
        <v>"$$SR103" = "13"</v>
      </c>
      <c r="L442" s="38"/>
    </row>
    <row r="443" spans="2:12" ht="18" customHeight="1" x14ac:dyDescent="0.25">
      <c r="B443" s="140" t="s">
        <v>747</v>
      </c>
      <c r="C443" s="7" t="s">
        <v>689</v>
      </c>
      <c r="D443" s="141" t="s">
        <v>19</v>
      </c>
      <c r="E443" s="68"/>
      <c r="F443" s="42" t="str">
        <f t="shared" si="60"/>
        <v>$SR104</v>
      </c>
      <c r="G443" s="49">
        <f t="shared" si="63"/>
        <v>429</v>
      </c>
      <c r="H443" s="54" t="str">
        <f t="shared" si="59"/>
        <v>"$SR104" = "429"</v>
      </c>
      <c r="I443" s="42" t="str">
        <f t="shared" si="61"/>
        <v>$$SR104</v>
      </c>
      <c r="J443" s="49">
        <v>14</v>
      </c>
      <c r="K443" s="54" t="str">
        <f t="shared" si="62"/>
        <v>"$$SR104" = "14"</v>
      </c>
      <c r="L443" s="38"/>
    </row>
    <row r="444" spans="2:12" ht="18" customHeight="1" x14ac:dyDescent="0.25">
      <c r="B444" s="140" t="s">
        <v>748</v>
      </c>
      <c r="C444" s="7" t="s">
        <v>690</v>
      </c>
      <c r="D444" s="141" t="s">
        <v>19</v>
      </c>
      <c r="E444" s="68"/>
      <c r="F444" s="42" t="str">
        <f t="shared" si="60"/>
        <v>$SR105</v>
      </c>
      <c r="G444" s="49">
        <f t="shared" si="63"/>
        <v>430</v>
      </c>
      <c r="H444" s="54" t="str">
        <f t="shared" si="59"/>
        <v>"$SR105" = "430"</v>
      </c>
      <c r="I444" s="42" t="str">
        <f t="shared" si="61"/>
        <v>$$SR105</v>
      </c>
      <c r="J444" s="49">
        <v>15</v>
      </c>
      <c r="K444" s="54" t="str">
        <f t="shared" si="62"/>
        <v>"$$SR105" = "15"</v>
      </c>
      <c r="L444" s="38"/>
    </row>
    <row r="445" spans="2:12" ht="18" customHeight="1" x14ac:dyDescent="0.25">
      <c r="B445" s="140" t="s">
        <v>749</v>
      </c>
      <c r="C445" s="7" t="s">
        <v>691</v>
      </c>
      <c r="D445" s="141" t="s">
        <v>19</v>
      </c>
      <c r="E445" s="68"/>
      <c r="F445" s="42" t="str">
        <f t="shared" si="60"/>
        <v>$SF101</v>
      </c>
      <c r="G445" s="49">
        <f t="shared" si="63"/>
        <v>431</v>
      </c>
      <c r="H445" s="54" t="str">
        <f t="shared" si="59"/>
        <v>"$SF101" = "431"</v>
      </c>
      <c r="I445" s="42" t="str">
        <f t="shared" si="61"/>
        <v>$$SF101</v>
      </c>
      <c r="J445" s="49">
        <v>16</v>
      </c>
      <c r="K445" s="54" t="str">
        <f t="shared" si="62"/>
        <v>"$$SF101" = "16"</v>
      </c>
      <c r="L445" s="38"/>
    </row>
    <row r="446" spans="2:12" ht="18" customHeight="1" x14ac:dyDescent="0.25">
      <c r="B446" s="140" t="s">
        <v>750</v>
      </c>
      <c r="C446" s="7" t="s">
        <v>692</v>
      </c>
      <c r="D446" s="141" t="s">
        <v>19</v>
      </c>
      <c r="E446" s="68"/>
      <c r="F446" s="42" t="str">
        <f t="shared" si="60"/>
        <v>$SF102</v>
      </c>
      <c r="G446" s="49">
        <f t="shared" si="63"/>
        <v>432</v>
      </c>
      <c r="H446" s="54" t="str">
        <f t="shared" si="59"/>
        <v>"$SF102" = "432"</v>
      </c>
      <c r="I446" s="42" t="str">
        <f t="shared" si="61"/>
        <v>$$SF102</v>
      </c>
      <c r="J446" s="49">
        <v>17</v>
      </c>
      <c r="K446" s="54" t="str">
        <f t="shared" si="62"/>
        <v>"$$SF102" = "17"</v>
      </c>
      <c r="L446" s="38"/>
    </row>
    <row r="447" spans="2:12" ht="18" customHeight="1" x14ac:dyDescent="0.25">
      <c r="B447" s="140" t="s">
        <v>751</v>
      </c>
      <c r="C447" s="7" t="s">
        <v>693</v>
      </c>
      <c r="D447" s="141" t="s">
        <v>19</v>
      </c>
      <c r="E447" s="68"/>
      <c r="F447" s="42" t="str">
        <f t="shared" si="60"/>
        <v>$SF103</v>
      </c>
      <c r="G447" s="49">
        <f t="shared" si="63"/>
        <v>433</v>
      </c>
      <c r="H447" s="54" t="str">
        <f t="shared" si="59"/>
        <v>"$SF103" = "433"</v>
      </c>
      <c r="I447" s="42" t="str">
        <f t="shared" si="61"/>
        <v>$$SF103</v>
      </c>
      <c r="J447" s="49">
        <v>18</v>
      </c>
      <c r="K447" s="54" t="str">
        <f t="shared" si="62"/>
        <v>"$$SF103" = "18"</v>
      </c>
      <c r="L447" s="38"/>
    </row>
    <row r="448" spans="2:12" ht="18" customHeight="1" x14ac:dyDescent="0.25">
      <c r="B448" s="140" t="s">
        <v>752</v>
      </c>
      <c r="C448" s="7" t="s">
        <v>694</v>
      </c>
      <c r="D448" s="141" t="s">
        <v>19</v>
      </c>
      <c r="E448" s="68"/>
      <c r="F448" s="42" t="str">
        <f t="shared" si="60"/>
        <v>$SF104</v>
      </c>
      <c r="G448" s="49">
        <f t="shared" si="63"/>
        <v>434</v>
      </c>
      <c r="H448" s="54" t="str">
        <f t="shared" si="59"/>
        <v>"$SF104" = "434"</v>
      </c>
      <c r="I448" s="42" t="str">
        <f t="shared" si="61"/>
        <v>$$SF104</v>
      </c>
      <c r="J448" s="49">
        <v>19</v>
      </c>
      <c r="K448" s="54" t="str">
        <f t="shared" si="62"/>
        <v>"$$SF104" = "19"</v>
      </c>
      <c r="L448" s="38"/>
    </row>
    <row r="449" spans="2:12" ht="18" customHeight="1" x14ac:dyDescent="0.25">
      <c r="B449" s="140" t="s">
        <v>753</v>
      </c>
      <c r="C449" s="7" t="s">
        <v>695</v>
      </c>
      <c r="D449" s="141" t="s">
        <v>19</v>
      </c>
      <c r="E449" s="68"/>
      <c r="F449" s="42" t="str">
        <f t="shared" si="60"/>
        <v>$SF105</v>
      </c>
      <c r="G449" s="49">
        <f t="shared" si="63"/>
        <v>435</v>
      </c>
      <c r="H449" s="54" t="str">
        <f t="shared" si="59"/>
        <v>"$SF105" = "435"</v>
      </c>
      <c r="I449" s="42" t="str">
        <f t="shared" si="61"/>
        <v>$$SF105</v>
      </c>
      <c r="J449" s="49">
        <v>20</v>
      </c>
      <c r="K449" s="54" t="str">
        <f t="shared" si="62"/>
        <v>"$$SF105" = "20"</v>
      </c>
      <c r="L449" s="38"/>
    </row>
    <row r="450" spans="2:12" ht="18" customHeight="1" x14ac:dyDescent="0.25">
      <c r="B450" s="140" t="s">
        <v>754</v>
      </c>
      <c r="C450" s="7" t="s">
        <v>696</v>
      </c>
      <c r="D450" s="141" t="s">
        <v>19</v>
      </c>
      <c r="E450" s="68"/>
      <c r="F450" s="42" t="str">
        <f t="shared" si="60"/>
        <v>$SM101</v>
      </c>
      <c r="G450" s="49">
        <f t="shared" si="63"/>
        <v>436</v>
      </c>
      <c r="H450" s="54" t="str">
        <f t="shared" si="59"/>
        <v>"$SM101" = "436"</v>
      </c>
      <c r="I450" s="42" t="str">
        <f t="shared" si="61"/>
        <v>$$SM101</v>
      </c>
      <c r="J450" s="49">
        <v>21</v>
      </c>
      <c r="K450" s="54" t="str">
        <f t="shared" si="62"/>
        <v>"$$SM101" = "21"</v>
      </c>
      <c r="L450" s="38"/>
    </row>
    <row r="451" spans="2:12" ht="18" customHeight="1" x14ac:dyDescent="0.25">
      <c r="B451" s="140" t="s">
        <v>755</v>
      </c>
      <c r="C451" s="7" t="s">
        <v>697</v>
      </c>
      <c r="D451" s="141" t="s">
        <v>19</v>
      </c>
      <c r="E451" s="68"/>
      <c r="F451" s="42" t="str">
        <f t="shared" si="60"/>
        <v>$SM102</v>
      </c>
      <c r="G451" s="49">
        <f t="shared" si="63"/>
        <v>437</v>
      </c>
      <c r="H451" s="54" t="str">
        <f t="shared" si="59"/>
        <v>"$SM102" = "437"</v>
      </c>
      <c r="I451" s="42" t="str">
        <f t="shared" si="61"/>
        <v>$$SM102</v>
      </c>
      <c r="J451" s="49">
        <v>22</v>
      </c>
      <c r="K451" s="54" t="str">
        <f t="shared" si="62"/>
        <v>"$$SM102" = "22"</v>
      </c>
      <c r="L451" s="38"/>
    </row>
    <row r="452" spans="2:12" ht="18" customHeight="1" x14ac:dyDescent="0.25">
      <c r="B452" s="140" t="s">
        <v>756</v>
      </c>
      <c r="C452" s="7" t="s">
        <v>698</v>
      </c>
      <c r="D452" s="141" t="s">
        <v>19</v>
      </c>
      <c r="E452" s="68"/>
      <c r="F452" s="42" t="str">
        <f t="shared" si="60"/>
        <v>$SM103</v>
      </c>
      <c r="G452" s="49">
        <f t="shared" si="63"/>
        <v>438</v>
      </c>
      <c r="H452" s="54" t="str">
        <f t="shared" si="59"/>
        <v>"$SM103" = "438"</v>
      </c>
      <c r="I452" s="42" t="str">
        <f t="shared" si="61"/>
        <v>$$SM103</v>
      </c>
      <c r="J452" s="49">
        <v>23</v>
      </c>
      <c r="K452" s="54" t="str">
        <f t="shared" si="62"/>
        <v>"$$SM103" = "23"</v>
      </c>
      <c r="L452" s="38"/>
    </row>
    <row r="453" spans="2:12" ht="18" customHeight="1" x14ac:dyDescent="0.25">
      <c r="B453" s="140" t="s">
        <v>757</v>
      </c>
      <c r="C453" s="7" t="s">
        <v>699</v>
      </c>
      <c r="D453" s="141" t="s">
        <v>19</v>
      </c>
      <c r="E453" s="68"/>
      <c r="F453" s="42" t="str">
        <f t="shared" si="60"/>
        <v>$SM104</v>
      </c>
      <c r="G453" s="49">
        <f t="shared" si="63"/>
        <v>439</v>
      </c>
      <c r="H453" s="54" t="str">
        <f t="shared" si="59"/>
        <v>"$SM104" = "439"</v>
      </c>
      <c r="I453" s="42" t="str">
        <f t="shared" si="61"/>
        <v>$$SM104</v>
      </c>
      <c r="J453" s="49">
        <v>24</v>
      </c>
      <c r="K453" s="54" t="str">
        <f t="shared" si="62"/>
        <v>"$$SM104" = "24"</v>
      </c>
      <c r="L453" s="38"/>
    </row>
    <row r="454" spans="2:12" ht="18" customHeight="1" x14ac:dyDescent="0.25">
      <c r="B454" s="140" t="s">
        <v>758</v>
      </c>
      <c r="C454" s="7" t="s">
        <v>700</v>
      </c>
      <c r="D454" s="141" t="s">
        <v>19</v>
      </c>
      <c r="E454" s="68"/>
      <c r="F454" s="42" t="str">
        <f t="shared" si="60"/>
        <v>$SI101</v>
      </c>
      <c r="G454" s="49">
        <f t="shared" si="63"/>
        <v>440</v>
      </c>
      <c r="H454" s="54" t="str">
        <f t="shared" si="59"/>
        <v>"$SI101" = "440"</v>
      </c>
      <c r="I454" s="42" t="str">
        <f t="shared" si="61"/>
        <v>$$SI101</v>
      </c>
      <c r="J454" s="49">
        <v>25</v>
      </c>
      <c r="K454" s="54" t="str">
        <f t="shared" si="62"/>
        <v>"$$SI101" = "25"</v>
      </c>
      <c r="L454" s="38"/>
    </row>
    <row r="455" spans="2:12" ht="18" customHeight="1" x14ac:dyDescent="0.25">
      <c r="B455" s="140" t="s">
        <v>759</v>
      </c>
      <c r="C455" s="7" t="s">
        <v>701</v>
      </c>
      <c r="D455" s="141" t="s">
        <v>19</v>
      </c>
      <c r="E455" s="68"/>
      <c r="F455" s="42" t="str">
        <f t="shared" si="60"/>
        <v>$SI102</v>
      </c>
      <c r="G455" s="49">
        <f t="shared" si="63"/>
        <v>441</v>
      </c>
      <c r="H455" s="54" t="str">
        <f t="shared" si="59"/>
        <v>"$SI102" = "441"</v>
      </c>
      <c r="I455" s="42" t="str">
        <f t="shared" si="61"/>
        <v>$$SI102</v>
      </c>
      <c r="J455" s="49">
        <v>26</v>
      </c>
      <c r="K455" s="54" t="str">
        <f t="shared" si="62"/>
        <v>"$$SI102" = "26"</v>
      </c>
      <c r="L455" s="38"/>
    </row>
    <row r="456" spans="2:12" ht="18" customHeight="1" x14ac:dyDescent="0.25">
      <c r="B456" s="140" t="s">
        <v>760</v>
      </c>
      <c r="C456" s="7" t="s">
        <v>702</v>
      </c>
      <c r="D456" s="141" t="s">
        <v>19</v>
      </c>
      <c r="E456" s="68"/>
      <c r="F456" s="42" t="str">
        <f t="shared" si="60"/>
        <v>$SB101</v>
      </c>
      <c r="G456" s="49">
        <f t="shared" si="63"/>
        <v>442</v>
      </c>
      <c r="H456" s="54" t="str">
        <f t="shared" si="59"/>
        <v>"$SB101" = "442"</v>
      </c>
      <c r="I456" s="42" t="str">
        <f t="shared" si="61"/>
        <v>$$SB101</v>
      </c>
      <c r="J456" s="49">
        <v>27</v>
      </c>
      <c r="K456" s="54" t="str">
        <f t="shared" si="62"/>
        <v>"$$SB101" = "27"</v>
      </c>
      <c r="L456" s="38"/>
    </row>
    <row r="457" spans="2:12" ht="18" customHeight="1" x14ac:dyDescent="0.3">
      <c r="B457" s="140" t="s">
        <v>761</v>
      </c>
      <c r="C457" s="139" t="s">
        <v>703</v>
      </c>
      <c r="D457" s="141" t="s">
        <v>19</v>
      </c>
      <c r="E457" s="68"/>
      <c r="F457" s="42" t="str">
        <f t="shared" si="60"/>
        <v>$SS101</v>
      </c>
      <c r="G457" s="49">
        <f t="shared" si="63"/>
        <v>443</v>
      </c>
      <c r="H457" s="54" t="str">
        <f t="shared" si="59"/>
        <v>"$SS101" = "443"</v>
      </c>
      <c r="I457" s="42" t="str">
        <f t="shared" si="61"/>
        <v>$$SS101</v>
      </c>
      <c r="J457" s="49">
        <v>28</v>
      </c>
      <c r="K457" s="54" t="str">
        <f t="shared" si="62"/>
        <v>"$$SS101" = "28"</v>
      </c>
      <c r="L457" s="38"/>
    </row>
    <row r="458" spans="2:12" ht="18" customHeight="1" x14ac:dyDescent="0.25">
      <c r="B458" s="140" t="s">
        <v>762</v>
      </c>
      <c r="C458" s="7" t="s">
        <v>704</v>
      </c>
      <c r="D458" s="141" t="s">
        <v>19</v>
      </c>
      <c r="E458" s="68"/>
      <c r="F458" s="42" t="str">
        <f t="shared" si="60"/>
        <v>$SS102</v>
      </c>
      <c r="G458" s="49">
        <f t="shared" si="63"/>
        <v>444</v>
      </c>
      <c r="H458" s="54" t="str">
        <f t="shared" si="59"/>
        <v>"$SS102" = "444"</v>
      </c>
      <c r="I458" s="42" t="str">
        <f t="shared" si="61"/>
        <v>$$SS102</v>
      </c>
      <c r="J458" s="49">
        <v>29</v>
      </c>
      <c r="K458" s="54" t="str">
        <f t="shared" si="62"/>
        <v>"$$SS102" = "29"</v>
      </c>
      <c r="L458" s="38"/>
    </row>
    <row r="459" spans="2:12" ht="18" customHeight="1" x14ac:dyDescent="0.25">
      <c r="B459" s="140" t="s">
        <v>763</v>
      </c>
      <c r="C459" s="7" t="s">
        <v>705</v>
      </c>
      <c r="D459" s="141" t="s">
        <v>19</v>
      </c>
      <c r="E459" s="68"/>
      <c r="F459" s="42" t="str">
        <f t="shared" si="60"/>
        <v>$SS103</v>
      </c>
      <c r="G459" s="49">
        <f t="shared" si="63"/>
        <v>445</v>
      </c>
      <c r="H459" s="54" t="str">
        <f t="shared" si="59"/>
        <v>"$SS103" = "445"</v>
      </c>
      <c r="I459" s="42" t="str">
        <f t="shared" si="61"/>
        <v>$$SS103</v>
      </c>
      <c r="J459" s="49">
        <v>30</v>
      </c>
      <c r="K459" s="54" t="str">
        <f t="shared" si="62"/>
        <v>"$$SS103" = "30"</v>
      </c>
      <c r="L459" s="38"/>
    </row>
    <row r="460" spans="2:12" ht="18" customHeight="1" x14ac:dyDescent="0.25">
      <c r="B460" s="140" t="s">
        <v>764</v>
      </c>
      <c r="C460" s="7" t="s">
        <v>706</v>
      </c>
      <c r="D460" s="141" t="s">
        <v>19</v>
      </c>
      <c r="E460" s="68"/>
      <c r="F460" s="42" t="str">
        <f t="shared" si="60"/>
        <v>$SS104</v>
      </c>
      <c r="G460" s="49">
        <f t="shared" si="63"/>
        <v>446</v>
      </c>
      <c r="H460" s="54" t="str">
        <f t="shared" si="59"/>
        <v>"$SS104" = "446"</v>
      </c>
      <c r="I460" s="42" t="str">
        <f t="shared" si="61"/>
        <v>$$SS104</v>
      </c>
      <c r="J460" s="49">
        <v>31</v>
      </c>
      <c r="K460" s="54" t="str">
        <f t="shared" si="62"/>
        <v>"$$SS104" = "31"</v>
      </c>
      <c r="L460" s="38"/>
    </row>
    <row r="461" spans="2:12" ht="18" customHeight="1" x14ac:dyDescent="0.25">
      <c r="B461" s="140" t="s">
        <v>765</v>
      </c>
      <c r="C461" s="7" t="s">
        <v>707</v>
      </c>
      <c r="D461" s="141" t="s">
        <v>19</v>
      </c>
      <c r="E461" s="68"/>
      <c r="F461" s="42" t="str">
        <f t="shared" si="60"/>
        <v>$SS110</v>
      </c>
      <c r="G461" s="49">
        <f t="shared" si="63"/>
        <v>447</v>
      </c>
      <c r="H461" s="54" t="str">
        <f t="shared" si="59"/>
        <v>"$SS110" = "447"</v>
      </c>
      <c r="I461" s="42" t="str">
        <f t="shared" si="61"/>
        <v>$$SS110</v>
      </c>
      <c r="J461" s="49">
        <v>32</v>
      </c>
      <c r="K461" s="54" t="str">
        <f t="shared" si="62"/>
        <v>"$$SS110" = "32"</v>
      </c>
      <c r="L461" s="38"/>
    </row>
    <row r="462" spans="2:12" ht="18" customHeight="1" x14ac:dyDescent="0.25">
      <c r="B462" s="140" t="s">
        <v>766</v>
      </c>
      <c r="C462" s="7" t="s">
        <v>708</v>
      </c>
      <c r="D462" s="141" t="s">
        <v>19</v>
      </c>
      <c r="E462" s="68"/>
      <c r="F462" s="42" t="str">
        <f t="shared" si="60"/>
        <v>$SS111</v>
      </c>
      <c r="G462" s="49">
        <f t="shared" si="63"/>
        <v>448</v>
      </c>
      <c r="H462" s="54" t="str">
        <f t="shared" si="59"/>
        <v>"$SS111" = "448"</v>
      </c>
      <c r="I462" s="42" t="str">
        <f t="shared" si="61"/>
        <v>$$SS111</v>
      </c>
      <c r="J462" s="49">
        <v>33</v>
      </c>
      <c r="K462" s="54" t="str">
        <f t="shared" si="62"/>
        <v>"$$SS111" = "33"</v>
      </c>
      <c r="L462" s="38"/>
    </row>
    <row r="463" spans="2:12" ht="18" customHeight="1" x14ac:dyDescent="0.25">
      <c r="B463" s="140" t="s">
        <v>767</v>
      </c>
      <c r="C463" s="7" t="s">
        <v>709</v>
      </c>
      <c r="D463" s="141" t="s">
        <v>19</v>
      </c>
      <c r="E463" s="68"/>
      <c r="F463" s="42" t="str">
        <f t="shared" si="60"/>
        <v>$SS112</v>
      </c>
      <c r="G463" s="49">
        <f t="shared" si="63"/>
        <v>449</v>
      </c>
      <c r="H463" s="54" t="str">
        <f t="shared" si="59"/>
        <v>"$SS112" = "449"</v>
      </c>
      <c r="I463" s="42" t="str">
        <f t="shared" si="61"/>
        <v>$$SS112</v>
      </c>
      <c r="J463" s="49">
        <v>34</v>
      </c>
      <c r="K463" s="54" t="str">
        <f t="shared" si="62"/>
        <v>"$$SS112" = "34"</v>
      </c>
      <c r="L463" s="38"/>
    </row>
    <row r="464" spans="2:12" ht="18" customHeight="1" x14ac:dyDescent="0.25">
      <c r="B464" s="140" t="s">
        <v>768</v>
      </c>
      <c r="C464" s="140" t="s">
        <v>769</v>
      </c>
      <c r="D464" s="141" t="s">
        <v>19</v>
      </c>
      <c r="E464" s="68"/>
      <c r="F464" s="42" t="str">
        <f t="shared" si="60"/>
        <v>$SS107</v>
      </c>
      <c r="G464" s="49">
        <f t="shared" si="63"/>
        <v>450</v>
      </c>
      <c r="H464" s="54" t="str">
        <f t="shared" si="59"/>
        <v>"$SS107" = "450"</v>
      </c>
      <c r="I464" s="42" t="str">
        <f t="shared" si="61"/>
        <v>$$SS107</v>
      </c>
      <c r="J464" s="49">
        <v>35</v>
      </c>
      <c r="K464" s="54" t="str">
        <f t="shared" si="62"/>
        <v>"$$SS107" = "35"</v>
      </c>
      <c r="L464" s="38"/>
    </row>
    <row r="465" spans="2:12" ht="18" customHeight="1" x14ac:dyDescent="0.25">
      <c r="B465" s="140" t="s">
        <v>769</v>
      </c>
      <c r="C465" s="7" t="s">
        <v>710</v>
      </c>
      <c r="D465" s="141" t="s">
        <v>19</v>
      </c>
      <c r="E465" s="68"/>
      <c r="F465" s="42" t="str">
        <f t="shared" si="60"/>
        <v>$SS108</v>
      </c>
      <c r="G465" s="49">
        <f t="shared" si="63"/>
        <v>451</v>
      </c>
      <c r="H465" s="54" t="str">
        <f t="shared" si="59"/>
        <v>"$SS108" = "451"</v>
      </c>
      <c r="I465" s="42" t="str">
        <f t="shared" si="61"/>
        <v>$$SS108</v>
      </c>
      <c r="J465" s="49">
        <v>36</v>
      </c>
      <c r="K465" s="54" t="str">
        <f t="shared" si="62"/>
        <v>"$$SS108" = "36"</v>
      </c>
      <c r="L465" s="38"/>
    </row>
    <row r="466" spans="2:12" ht="18" customHeight="1" x14ac:dyDescent="0.25">
      <c r="B466" s="140" t="s">
        <v>770</v>
      </c>
      <c r="C466" s="7" t="s">
        <v>711</v>
      </c>
      <c r="D466" s="141" t="s">
        <v>19</v>
      </c>
      <c r="E466" s="68"/>
      <c r="F466" s="42" t="str">
        <f t="shared" si="60"/>
        <v>$SS109</v>
      </c>
      <c r="G466" s="49">
        <f t="shared" si="63"/>
        <v>452</v>
      </c>
      <c r="H466" s="54" t="str">
        <f t="shared" si="59"/>
        <v>"$SS109" = "452"</v>
      </c>
      <c r="I466" s="42" t="str">
        <f t="shared" si="61"/>
        <v>$$SS109</v>
      </c>
      <c r="J466" s="49">
        <v>37</v>
      </c>
      <c r="K466" s="54" t="str">
        <f t="shared" si="62"/>
        <v>"$$SS109" = "37"</v>
      </c>
      <c r="L466" s="38"/>
    </row>
    <row r="467" spans="2:12" ht="18" customHeight="1" x14ac:dyDescent="0.25">
      <c r="B467" s="140" t="s">
        <v>771</v>
      </c>
      <c r="C467" s="7" t="s">
        <v>712</v>
      </c>
      <c r="D467" s="141" t="s">
        <v>19</v>
      </c>
      <c r="E467" s="68"/>
      <c r="F467" s="42" t="str">
        <f t="shared" si="60"/>
        <v>$SD101</v>
      </c>
      <c r="G467" s="49">
        <f t="shared" si="63"/>
        <v>453</v>
      </c>
      <c r="H467" s="54" t="str">
        <f t="shared" si="59"/>
        <v>"$SD101" = "453"</v>
      </c>
      <c r="I467" s="42" t="str">
        <f t="shared" si="61"/>
        <v>$$SD101</v>
      </c>
      <c r="J467" s="49">
        <v>38</v>
      </c>
      <c r="K467" s="54" t="str">
        <f t="shared" si="62"/>
        <v>"$$SD101" = "38"</v>
      </c>
      <c r="L467" s="38"/>
    </row>
    <row r="468" spans="2:12" ht="18" customHeight="1" x14ac:dyDescent="0.25">
      <c r="B468" s="140" t="s">
        <v>772</v>
      </c>
      <c r="C468" s="7" t="s">
        <v>713</v>
      </c>
      <c r="D468" s="141" t="s">
        <v>19</v>
      </c>
      <c r="E468" s="68"/>
      <c r="F468" s="42" t="str">
        <f t="shared" si="60"/>
        <v>$SD102</v>
      </c>
      <c r="G468" s="49">
        <f t="shared" si="63"/>
        <v>454</v>
      </c>
      <c r="H468" s="54" t="str">
        <f t="shared" si="59"/>
        <v>"$SD102" = "454"</v>
      </c>
      <c r="I468" s="42" t="str">
        <f t="shared" si="61"/>
        <v>$$SD102</v>
      </c>
      <c r="J468" s="49">
        <v>39</v>
      </c>
      <c r="K468" s="54" t="str">
        <f t="shared" si="62"/>
        <v>"$$SD102" = "39"</v>
      </c>
      <c r="L468" s="38"/>
    </row>
    <row r="469" spans="2:12" ht="18" customHeight="1" x14ac:dyDescent="0.25">
      <c r="B469" s="140" t="s">
        <v>773</v>
      </c>
      <c r="C469" s="7" t="s">
        <v>714</v>
      </c>
      <c r="D469" s="141" t="s">
        <v>19</v>
      </c>
      <c r="E469" s="68"/>
      <c r="F469" s="42" t="str">
        <f t="shared" si="60"/>
        <v>$ST101</v>
      </c>
      <c r="G469" s="49">
        <f t="shared" si="63"/>
        <v>455</v>
      </c>
      <c r="H469" s="54" t="str">
        <f t="shared" si="59"/>
        <v>"$ST101" = "455"</v>
      </c>
      <c r="I469" s="42" t="str">
        <f t="shared" si="61"/>
        <v>$$ST101</v>
      </c>
      <c r="J469" s="49">
        <v>40</v>
      </c>
      <c r="K469" s="54" t="str">
        <f t="shared" si="62"/>
        <v>"$$ST101" = "40"</v>
      </c>
      <c r="L469" s="38"/>
    </row>
    <row r="470" spans="2:12" ht="18" customHeight="1" x14ac:dyDescent="0.25">
      <c r="B470" s="140" t="s">
        <v>774</v>
      </c>
      <c r="C470" s="7" t="s">
        <v>715</v>
      </c>
      <c r="D470" s="141" t="s">
        <v>19</v>
      </c>
      <c r="E470" s="68"/>
      <c r="F470" s="42" t="str">
        <f t="shared" si="60"/>
        <v>$ST102</v>
      </c>
      <c r="G470" s="49">
        <f t="shared" si="63"/>
        <v>456</v>
      </c>
      <c r="H470" s="54" t="str">
        <f t="shared" si="59"/>
        <v>"$ST102" = "456"</v>
      </c>
      <c r="I470" s="42" t="str">
        <f t="shared" si="61"/>
        <v>$$ST102</v>
      </c>
      <c r="J470" s="49">
        <v>41</v>
      </c>
      <c r="K470" s="54" t="str">
        <f t="shared" si="62"/>
        <v>"$$ST102" = "41"</v>
      </c>
      <c r="L470" s="38"/>
    </row>
    <row r="471" spans="2:12" ht="18" customHeight="1" x14ac:dyDescent="0.25">
      <c r="B471" s="140" t="s">
        <v>775</v>
      </c>
      <c r="C471" s="7" t="s">
        <v>716</v>
      </c>
      <c r="D471" s="141" t="s">
        <v>19</v>
      </c>
      <c r="E471" s="68"/>
      <c r="F471" s="42" t="str">
        <f t="shared" si="60"/>
        <v>$ST103</v>
      </c>
      <c r="G471" s="49">
        <f t="shared" si="63"/>
        <v>457</v>
      </c>
      <c r="H471" s="54" t="str">
        <f t="shared" si="59"/>
        <v>"$ST103" = "457"</v>
      </c>
      <c r="I471" s="42" t="str">
        <f t="shared" si="61"/>
        <v>$$ST103</v>
      </c>
      <c r="J471" s="49">
        <v>42</v>
      </c>
      <c r="K471" s="54" t="str">
        <f t="shared" si="62"/>
        <v>"$$ST103" = "42"</v>
      </c>
      <c r="L471" s="38"/>
    </row>
    <row r="472" spans="2:12" ht="18" customHeight="1" x14ac:dyDescent="0.25">
      <c r="B472" s="140" t="s">
        <v>776</v>
      </c>
      <c r="C472" s="7" t="s">
        <v>717</v>
      </c>
      <c r="D472" s="141" t="s">
        <v>19</v>
      </c>
      <c r="E472" s="68"/>
      <c r="F472" s="42" t="str">
        <f t="shared" si="60"/>
        <v>$ST104</v>
      </c>
      <c r="G472" s="49">
        <f t="shared" si="63"/>
        <v>458</v>
      </c>
      <c r="H472" s="54" t="str">
        <f t="shared" si="59"/>
        <v>"$ST104" = "458"</v>
      </c>
      <c r="I472" s="42" t="str">
        <f t="shared" si="61"/>
        <v>$$ST104</v>
      </c>
      <c r="J472" s="49">
        <v>43</v>
      </c>
      <c r="K472" s="54" t="str">
        <f t="shared" si="62"/>
        <v>"$$ST104" = "43"</v>
      </c>
      <c r="L472" s="38"/>
    </row>
    <row r="473" spans="2:12" ht="18" customHeight="1" x14ac:dyDescent="0.25">
      <c r="B473" s="140" t="s">
        <v>777</v>
      </c>
      <c r="C473" s="7" t="s">
        <v>718</v>
      </c>
      <c r="D473" s="141" t="s">
        <v>19</v>
      </c>
      <c r="E473" s="68"/>
      <c r="F473" s="42" t="str">
        <f t="shared" si="60"/>
        <v>$SA101</v>
      </c>
      <c r="G473" s="49">
        <f t="shared" si="63"/>
        <v>459</v>
      </c>
      <c r="H473" s="54" t="str">
        <f t="shared" si="59"/>
        <v>"$SA101" = "459"</v>
      </c>
      <c r="I473" s="42" t="str">
        <f t="shared" si="61"/>
        <v>$$SA101</v>
      </c>
      <c r="J473" s="49">
        <v>44</v>
      </c>
      <c r="K473" s="54" t="str">
        <f t="shared" si="62"/>
        <v>"$$SA101" = "44"</v>
      </c>
      <c r="L473" s="38"/>
    </row>
    <row r="474" spans="2:12" ht="18" customHeight="1" x14ac:dyDescent="0.25">
      <c r="B474" s="140" t="s">
        <v>778</v>
      </c>
      <c r="C474" s="7" t="s">
        <v>719</v>
      </c>
      <c r="D474" s="141" t="s">
        <v>19</v>
      </c>
      <c r="E474" s="68"/>
      <c r="F474" s="42" t="str">
        <f t="shared" si="60"/>
        <v>$SA102</v>
      </c>
      <c r="G474" s="49">
        <f t="shared" si="63"/>
        <v>460</v>
      </c>
      <c r="H474" s="54" t="str">
        <f t="shared" si="59"/>
        <v>"$SA102" = "460"</v>
      </c>
      <c r="I474" s="42" t="str">
        <f t="shared" si="61"/>
        <v>$$SA102</v>
      </c>
      <c r="J474" s="49">
        <v>45</v>
      </c>
      <c r="K474" s="54" t="str">
        <f t="shared" si="62"/>
        <v>"$$SA102" = "45"</v>
      </c>
      <c r="L474" s="38"/>
    </row>
    <row r="475" spans="2:12" ht="18" customHeight="1" x14ac:dyDescent="0.25">
      <c r="B475" s="140" t="s">
        <v>779</v>
      </c>
      <c r="C475" s="7" t="s">
        <v>720</v>
      </c>
      <c r="D475" s="141" t="s">
        <v>19</v>
      </c>
      <c r="E475" s="68"/>
      <c r="F475" s="42" t="str">
        <f t="shared" si="60"/>
        <v>$SA103</v>
      </c>
      <c r="G475" s="49">
        <f t="shared" si="63"/>
        <v>461</v>
      </c>
      <c r="H475" s="54" t="str">
        <f t="shared" si="59"/>
        <v>"$SA103" = "461"</v>
      </c>
      <c r="I475" s="42" t="str">
        <f t="shared" si="61"/>
        <v>$$SA103</v>
      </c>
      <c r="J475" s="49">
        <v>46</v>
      </c>
      <c r="K475" s="54" t="str">
        <f t="shared" si="62"/>
        <v>"$$SA103" = "46"</v>
      </c>
      <c r="L475" s="38"/>
    </row>
    <row r="476" spans="2:12" ht="18" customHeight="1" x14ac:dyDescent="0.25">
      <c r="B476" s="140" t="s">
        <v>780</v>
      </c>
      <c r="C476" s="7" t="s">
        <v>720</v>
      </c>
      <c r="D476" s="141" t="s">
        <v>19</v>
      </c>
      <c r="E476" s="68"/>
      <c r="F476" s="42" t="str">
        <f t="shared" si="60"/>
        <v>$SA104</v>
      </c>
      <c r="G476" s="49">
        <f t="shared" si="63"/>
        <v>462</v>
      </c>
      <c r="H476" s="54" t="str">
        <f t="shared" si="59"/>
        <v>"$SA104" = "462"</v>
      </c>
      <c r="I476" s="42" t="str">
        <f t="shared" si="61"/>
        <v>$$SA104</v>
      </c>
      <c r="J476" s="49">
        <v>47</v>
      </c>
      <c r="K476" s="54" t="str">
        <f t="shared" si="62"/>
        <v>"$$SA104" = "47"</v>
      </c>
      <c r="L476" s="38"/>
    </row>
    <row r="477" spans="2:12" ht="18" customHeight="1" x14ac:dyDescent="0.25">
      <c r="B477" s="140" t="s">
        <v>782</v>
      </c>
      <c r="C477" s="7" t="s">
        <v>721</v>
      </c>
      <c r="D477" s="141" t="s">
        <v>19</v>
      </c>
      <c r="E477" s="68"/>
      <c r="F477" s="42" t="str">
        <f t="shared" si="60"/>
        <v>$SA106</v>
      </c>
      <c r="G477" s="49">
        <f t="shared" si="63"/>
        <v>463</v>
      </c>
      <c r="H477" s="54" t="str">
        <f t="shared" si="59"/>
        <v>"$SA106" = "463"</v>
      </c>
      <c r="I477" s="42" t="str">
        <f t="shared" si="61"/>
        <v>$$SA106</v>
      </c>
      <c r="J477" s="49">
        <v>48</v>
      </c>
      <c r="K477" s="54" t="str">
        <f t="shared" si="62"/>
        <v>"$$SA106" = "48"</v>
      </c>
      <c r="L477" s="38"/>
    </row>
    <row r="478" spans="2:12" ht="18" customHeight="1" x14ac:dyDescent="0.25">
      <c r="B478" s="140" t="s">
        <v>783</v>
      </c>
      <c r="C478" s="7" t="s">
        <v>721</v>
      </c>
      <c r="D478" s="141" t="s">
        <v>19</v>
      </c>
      <c r="E478" s="68"/>
      <c r="F478" s="42" t="str">
        <f t="shared" si="60"/>
        <v>$SA107</v>
      </c>
      <c r="G478" s="49">
        <f t="shared" si="63"/>
        <v>464</v>
      </c>
      <c r="H478" s="54" t="str">
        <f t="shared" si="59"/>
        <v>"$SA107" = "464"</v>
      </c>
      <c r="I478" s="42" t="str">
        <f t="shared" si="61"/>
        <v>$$SA107</v>
      </c>
      <c r="J478" s="49">
        <v>49</v>
      </c>
      <c r="K478" s="54" t="str">
        <f t="shared" si="62"/>
        <v>"$$SA107" = "49"</v>
      </c>
      <c r="L478" s="38"/>
    </row>
    <row r="479" spans="2:12" ht="18" customHeight="1" x14ac:dyDescent="0.25">
      <c r="B479" s="140" t="s">
        <v>781</v>
      </c>
      <c r="C479" s="7" t="s">
        <v>722</v>
      </c>
      <c r="D479" s="141" t="s">
        <v>19</v>
      </c>
      <c r="E479" s="68"/>
      <c r="F479" s="42" t="str">
        <f t="shared" si="60"/>
        <v>$SA105</v>
      </c>
      <c r="G479" s="49">
        <f t="shared" si="63"/>
        <v>465</v>
      </c>
      <c r="H479" s="54" t="str">
        <f t="shared" si="59"/>
        <v>"$SA105" = "465"</v>
      </c>
      <c r="I479" s="42" t="str">
        <f t="shared" si="61"/>
        <v>$$SA105</v>
      </c>
      <c r="J479" s="49">
        <v>50</v>
      </c>
      <c r="K479" s="54" t="str">
        <f t="shared" si="62"/>
        <v>"$$SA105" = "50"</v>
      </c>
      <c r="L479" s="38"/>
    </row>
    <row r="480" spans="2:12" ht="18" customHeight="1" x14ac:dyDescent="0.25">
      <c r="B480" s="140" t="s">
        <v>791</v>
      </c>
      <c r="C480" s="7" t="s">
        <v>723</v>
      </c>
      <c r="D480" s="141" t="s">
        <v>19</v>
      </c>
      <c r="E480" s="68"/>
      <c r="F480" s="42" t="str">
        <f t="shared" si="60"/>
        <v>$SA115</v>
      </c>
      <c r="G480" s="49">
        <f t="shared" si="63"/>
        <v>466</v>
      </c>
      <c r="H480" s="54" t="str">
        <f t="shared" si="59"/>
        <v>"$SA115" = "466"</v>
      </c>
      <c r="I480" s="42" t="str">
        <f t="shared" si="61"/>
        <v>$$SA115</v>
      </c>
      <c r="J480" s="49">
        <v>51</v>
      </c>
      <c r="K480" s="54" t="str">
        <f t="shared" si="62"/>
        <v>"$$SA115" = "51"</v>
      </c>
      <c r="L480" s="38"/>
    </row>
    <row r="481" spans="2:12" ht="18" customHeight="1" x14ac:dyDescent="0.25">
      <c r="B481" s="140" t="s">
        <v>784</v>
      </c>
      <c r="C481" s="7" t="s">
        <v>724</v>
      </c>
      <c r="D481" s="141" t="s">
        <v>19</v>
      </c>
      <c r="E481" s="68"/>
      <c r="F481" s="42" t="str">
        <f t="shared" si="60"/>
        <v>$SA108</v>
      </c>
      <c r="G481" s="49">
        <f t="shared" si="63"/>
        <v>467</v>
      </c>
      <c r="H481" s="54" t="str">
        <f t="shared" si="59"/>
        <v>"$SA108" = "467"</v>
      </c>
      <c r="I481" s="42" t="str">
        <f t="shared" si="61"/>
        <v>$$SA108</v>
      </c>
      <c r="J481" s="49">
        <v>52</v>
      </c>
      <c r="K481" s="54" t="str">
        <f t="shared" si="62"/>
        <v>"$$SA108" = "52"</v>
      </c>
      <c r="L481" s="38"/>
    </row>
    <row r="482" spans="2:12" ht="18" customHeight="1" x14ac:dyDescent="0.25">
      <c r="B482" s="140" t="s">
        <v>785</v>
      </c>
      <c r="C482" s="7" t="s">
        <v>725</v>
      </c>
      <c r="D482" s="141" t="s">
        <v>19</v>
      </c>
      <c r="E482" s="68"/>
      <c r="F482" s="42" t="str">
        <f t="shared" si="60"/>
        <v>$SA109</v>
      </c>
      <c r="G482" s="49">
        <f t="shared" si="63"/>
        <v>468</v>
      </c>
      <c r="H482" s="54" t="str">
        <f t="shared" si="59"/>
        <v>"$SA109" = "468"</v>
      </c>
      <c r="I482" s="42" t="str">
        <f t="shared" si="61"/>
        <v>$$SA109</v>
      </c>
      <c r="J482" s="49">
        <v>53</v>
      </c>
      <c r="K482" s="54" t="str">
        <f t="shared" si="62"/>
        <v>"$$SA109" = "53"</v>
      </c>
      <c r="L482" s="38"/>
    </row>
    <row r="483" spans="2:12" ht="18" customHeight="1" x14ac:dyDescent="0.25">
      <c r="B483" s="140" t="s">
        <v>786</v>
      </c>
      <c r="C483" s="7" t="s">
        <v>726</v>
      </c>
      <c r="D483" s="141" t="s">
        <v>19</v>
      </c>
      <c r="E483" s="68"/>
      <c r="F483" s="42" t="str">
        <f t="shared" si="60"/>
        <v>$SA110</v>
      </c>
      <c r="G483" s="49">
        <f t="shared" si="63"/>
        <v>469</v>
      </c>
      <c r="H483" s="54" t="str">
        <f t="shared" si="59"/>
        <v>"$SA110" = "469"</v>
      </c>
      <c r="I483" s="42" t="str">
        <f t="shared" si="61"/>
        <v>$$SA110</v>
      </c>
      <c r="J483" s="49">
        <v>54</v>
      </c>
      <c r="K483" s="54" t="str">
        <f t="shared" si="62"/>
        <v>"$$SA110" = "54"</v>
      </c>
      <c r="L483" s="38"/>
    </row>
    <row r="484" spans="2:12" ht="18" customHeight="1" x14ac:dyDescent="0.25">
      <c r="B484" s="140" t="s">
        <v>787</v>
      </c>
      <c r="C484" s="7" t="s">
        <v>726</v>
      </c>
      <c r="D484" s="141" t="s">
        <v>19</v>
      </c>
      <c r="E484" s="68"/>
      <c r="F484" s="42" t="str">
        <f t="shared" si="60"/>
        <v>$SA111</v>
      </c>
      <c r="G484" s="49">
        <f t="shared" si="63"/>
        <v>470</v>
      </c>
      <c r="H484" s="54" t="str">
        <f t="shared" si="59"/>
        <v>"$SA111" = "470"</v>
      </c>
      <c r="I484" s="42" t="str">
        <f t="shared" si="61"/>
        <v>$$SA111</v>
      </c>
      <c r="J484" s="49">
        <v>55</v>
      </c>
      <c r="K484" s="54" t="str">
        <f t="shared" si="62"/>
        <v>"$$SA111" = "55"</v>
      </c>
      <c r="L484" s="38"/>
    </row>
    <row r="485" spans="2:12" ht="18" customHeight="1" x14ac:dyDescent="0.25">
      <c r="B485" s="140" t="s">
        <v>789</v>
      </c>
      <c r="C485" s="7" t="s">
        <v>727</v>
      </c>
      <c r="D485" s="141" t="s">
        <v>19</v>
      </c>
      <c r="E485" s="68"/>
      <c r="F485" s="42" t="str">
        <f t="shared" si="60"/>
        <v>$SA113</v>
      </c>
      <c r="G485" s="49">
        <f t="shared" si="63"/>
        <v>471</v>
      </c>
      <c r="H485" s="54" t="str">
        <f t="shared" si="59"/>
        <v>"$SA113" = "471"</v>
      </c>
      <c r="I485" s="42" t="str">
        <f t="shared" si="61"/>
        <v>$$SA113</v>
      </c>
      <c r="J485" s="49">
        <v>56</v>
      </c>
      <c r="K485" s="54" t="str">
        <f t="shared" si="62"/>
        <v>"$$SA113" = "56"</v>
      </c>
      <c r="L485" s="38"/>
    </row>
    <row r="486" spans="2:12" ht="18" customHeight="1" x14ac:dyDescent="0.25">
      <c r="B486" s="140" t="s">
        <v>790</v>
      </c>
      <c r="C486" s="7" t="s">
        <v>727</v>
      </c>
      <c r="D486" s="141" t="s">
        <v>19</v>
      </c>
      <c r="E486" s="68"/>
      <c r="F486" s="42" t="str">
        <f t="shared" si="60"/>
        <v>$SA114</v>
      </c>
      <c r="G486" s="49">
        <f t="shared" si="63"/>
        <v>472</v>
      </c>
      <c r="H486" s="54" t="str">
        <f t="shared" si="59"/>
        <v>"$SA114" = "472"</v>
      </c>
      <c r="I486" s="42" t="str">
        <f t="shared" si="61"/>
        <v>$$SA114</v>
      </c>
      <c r="J486" s="49">
        <v>57</v>
      </c>
      <c r="K486" s="54" t="str">
        <f t="shared" si="62"/>
        <v>"$$SA114" = "57"</v>
      </c>
      <c r="L486" s="38"/>
    </row>
    <row r="487" spans="2:12" ht="18" customHeight="1" x14ac:dyDescent="0.25">
      <c r="B487" s="140" t="s">
        <v>788</v>
      </c>
      <c r="C487" s="7" t="s">
        <v>728</v>
      </c>
      <c r="D487" s="141" t="s">
        <v>19</v>
      </c>
      <c r="E487" s="68"/>
      <c r="F487" s="42" t="str">
        <f t="shared" si="60"/>
        <v>$SA112</v>
      </c>
      <c r="G487" s="49">
        <f t="shared" si="63"/>
        <v>473</v>
      </c>
      <c r="H487" s="54" t="str">
        <f t="shared" si="59"/>
        <v>"$SA112" = "473"</v>
      </c>
      <c r="I487" s="42" t="str">
        <f t="shared" si="61"/>
        <v>$$SA112</v>
      </c>
      <c r="J487" s="49">
        <v>58</v>
      </c>
      <c r="K487" s="54" t="str">
        <f t="shared" si="62"/>
        <v>"$$SA112" = "58"</v>
      </c>
      <c r="L487" s="38"/>
    </row>
    <row r="488" spans="2:12" ht="18" customHeight="1" x14ac:dyDescent="0.25">
      <c r="B488" s="164" t="s">
        <v>813</v>
      </c>
      <c r="C488" s="7" t="s">
        <v>814</v>
      </c>
      <c r="D488" s="141" t="s">
        <v>19</v>
      </c>
      <c r="E488" s="68"/>
      <c r="F488" s="42" t="str">
        <f t="shared" si="60"/>
        <v>$SA119</v>
      </c>
      <c r="G488" s="49">
        <f t="shared" si="63"/>
        <v>474</v>
      </c>
      <c r="H488" s="54" t="str">
        <f t="shared" si="59"/>
        <v>"$SA119" = "474"</v>
      </c>
      <c r="I488" s="42" t="str">
        <f t="shared" si="61"/>
        <v>$$SA119</v>
      </c>
      <c r="J488" s="49">
        <v>59</v>
      </c>
      <c r="K488" s="54" t="str">
        <f t="shared" si="62"/>
        <v>"$$SA119" = "59"</v>
      </c>
      <c r="L488" s="38"/>
    </row>
    <row r="489" spans="2:12" ht="18" customHeight="1" x14ac:dyDescent="0.25">
      <c r="B489" s="140" t="s">
        <v>792</v>
      </c>
      <c r="C489" s="7" t="s">
        <v>729</v>
      </c>
      <c r="D489" s="141" t="s">
        <v>19</v>
      </c>
      <c r="E489" s="68"/>
      <c r="F489" s="42" t="str">
        <f t="shared" si="60"/>
        <v>$SA116</v>
      </c>
      <c r="G489" s="49">
        <f t="shared" si="63"/>
        <v>475</v>
      </c>
      <c r="H489" s="54" t="str">
        <f t="shared" si="59"/>
        <v>"$SA116" = "475"</v>
      </c>
      <c r="I489" s="42" t="str">
        <f t="shared" si="61"/>
        <v>$$SA116</v>
      </c>
      <c r="J489" s="49">
        <v>60</v>
      </c>
      <c r="K489" s="54" t="str">
        <f t="shared" si="62"/>
        <v>"$$SA116" = "60"</v>
      </c>
      <c r="L489" s="38"/>
    </row>
    <row r="490" spans="2:12" ht="18" customHeight="1" x14ac:dyDescent="0.25">
      <c r="B490" s="140" t="s">
        <v>793</v>
      </c>
      <c r="C490" s="7" t="s">
        <v>730</v>
      </c>
      <c r="D490" s="141" t="s">
        <v>19</v>
      </c>
      <c r="E490" s="68"/>
      <c r="F490" s="42" t="str">
        <f t="shared" si="60"/>
        <v>$SA117</v>
      </c>
      <c r="G490" s="49">
        <f t="shared" si="63"/>
        <v>476</v>
      </c>
      <c r="H490" s="54" t="str">
        <f t="shared" si="59"/>
        <v>"$SA117" = "476"</v>
      </c>
      <c r="I490" s="42" t="str">
        <f t="shared" si="61"/>
        <v>$$SA117</v>
      </c>
      <c r="J490" s="49">
        <v>61</v>
      </c>
      <c r="K490" s="54" t="str">
        <f t="shared" si="62"/>
        <v>"$$SA117" = "61"</v>
      </c>
      <c r="L490" s="38"/>
    </row>
    <row r="491" spans="2:12" ht="18" customHeight="1" x14ac:dyDescent="0.25">
      <c r="B491" s="140" t="s">
        <v>794</v>
      </c>
      <c r="C491" s="7" t="s">
        <v>731</v>
      </c>
      <c r="D491" s="141" t="s">
        <v>19</v>
      </c>
      <c r="E491" s="68"/>
      <c r="F491" s="42" t="str">
        <f t="shared" si="60"/>
        <v>$SA118</v>
      </c>
      <c r="G491" s="49">
        <f t="shared" si="63"/>
        <v>477</v>
      </c>
      <c r="H491" s="54" t="str">
        <f t="shared" si="59"/>
        <v>"$SA118" = "477"</v>
      </c>
      <c r="I491" s="42" t="str">
        <f t="shared" si="61"/>
        <v>$$SA118</v>
      </c>
      <c r="J491" s="49">
        <v>62</v>
      </c>
      <c r="K491" s="54" t="str">
        <f t="shared" si="62"/>
        <v>"$$SA118" = "62"</v>
      </c>
      <c r="L491" s="38"/>
    </row>
    <row r="492" spans="2:12" ht="18" customHeight="1" x14ac:dyDescent="0.25">
      <c r="B492" s="140" t="s">
        <v>795</v>
      </c>
      <c r="C492" s="7" t="s">
        <v>732</v>
      </c>
      <c r="D492" s="141" t="s">
        <v>19</v>
      </c>
      <c r="E492" s="68"/>
      <c r="F492" s="42" t="str">
        <f t="shared" si="60"/>
        <v>$SM105</v>
      </c>
      <c r="G492" s="49">
        <f t="shared" si="63"/>
        <v>478</v>
      </c>
      <c r="H492" s="54" t="str">
        <f t="shared" si="59"/>
        <v>"$SM105" = "478"</v>
      </c>
      <c r="I492" s="42" t="str">
        <f t="shared" si="61"/>
        <v>$$SM105</v>
      </c>
      <c r="J492" s="49">
        <v>63</v>
      </c>
      <c r="K492" s="54" t="str">
        <f t="shared" si="62"/>
        <v>"$$SM105" = "63"</v>
      </c>
      <c r="L492" s="38"/>
    </row>
    <row r="493" spans="2:12" ht="18" customHeight="1" x14ac:dyDescent="0.25">
      <c r="B493" s="140" t="s">
        <v>796</v>
      </c>
      <c r="C493" s="7" t="s">
        <v>733</v>
      </c>
      <c r="D493" s="141" t="s">
        <v>19</v>
      </c>
      <c r="E493" s="68"/>
      <c r="F493" s="42" t="str">
        <f t="shared" si="60"/>
        <v>$SM106</v>
      </c>
      <c r="G493" s="49">
        <f t="shared" si="63"/>
        <v>479</v>
      </c>
      <c r="H493" s="54" t="str">
        <f t="shared" si="59"/>
        <v>"$SM106" = "479"</v>
      </c>
      <c r="I493" s="42" t="str">
        <f t="shared" si="61"/>
        <v>$$SM106</v>
      </c>
      <c r="J493" s="49">
        <v>64</v>
      </c>
      <c r="K493" s="54" t="str">
        <f t="shared" si="62"/>
        <v>"$$SM106" = "64"</v>
      </c>
      <c r="L493" s="38"/>
    </row>
    <row r="494" spans="2:12" ht="18" customHeight="1" x14ac:dyDescent="0.25">
      <c r="B494" s="140" t="s">
        <v>797</v>
      </c>
      <c r="C494" s="7" t="s">
        <v>734</v>
      </c>
      <c r="D494" s="141" t="s">
        <v>19</v>
      </c>
      <c r="E494" s="68"/>
      <c r="F494" s="42" t="str">
        <f t="shared" si="60"/>
        <v>$SL101</v>
      </c>
      <c r="G494" s="49">
        <f t="shared" si="63"/>
        <v>480</v>
      </c>
      <c r="H494" s="54" t="str">
        <f t="shared" si="59"/>
        <v>"$SL101" = "480"</v>
      </c>
      <c r="I494" s="42" t="str">
        <f t="shared" si="61"/>
        <v>$$SL101</v>
      </c>
      <c r="J494" s="49">
        <v>65</v>
      </c>
      <c r="K494" s="54" t="str">
        <f t="shared" si="62"/>
        <v>"$$SL101" = "65"</v>
      </c>
      <c r="L494" s="38"/>
    </row>
    <row r="495" spans="2:12" ht="18" customHeight="1" x14ac:dyDescent="0.25">
      <c r="B495" s="140" t="s">
        <v>798</v>
      </c>
      <c r="C495" s="7" t="s">
        <v>735</v>
      </c>
      <c r="D495" s="141" t="s">
        <v>19</v>
      </c>
      <c r="E495" s="68"/>
      <c r="F495" s="42" t="str">
        <f t="shared" si="60"/>
        <v>$SL102</v>
      </c>
      <c r="G495" s="49">
        <f t="shared" si="63"/>
        <v>481</v>
      </c>
      <c r="H495" s="54" t="str">
        <f t="shared" si="59"/>
        <v>"$SL102" = "481"</v>
      </c>
      <c r="I495" s="42" t="str">
        <f t="shared" si="61"/>
        <v>$$SL102</v>
      </c>
      <c r="J495" s="49">
        <v>66</v>
      </c>
      <c r="K495" s="54" t="str">
        <f t="shared" si="62"/>
        <v>"$$SL102" = "66"</v>
      </c>
      <c r="L495" s="38"/>
    </row>
    <row r="496" spans="2:12" ht="18" customHeight="1" thickBot="1" x14ac:dyDescent="0.3">
      <c r="B496" s="83"/>
      <c r="C496" s="84"/>
      <c r="D496" s="82"/>
      <c r="E496" s="63"/>
      <c r="F496" s="42"/>
      <c r="G496" s="49"/>
      <c r="H496" s="54"/>
      <c r="I496" s="44" t="s">
        <v>799</v>
      </c>
      <c r="J496" s="51">
        <f>MAX(J430:J495)</f>
        <v>66</v>
      </c>
      <c r="K496" s="56" t="str">
        <f>IF(AND($J496&lt;&gt;"",$I496&lt;&gt;""),""""&amp;$I496&amp;""""&amp;" = "&amp;""""&amp;$J496&amp;"""","")</f>
        <v>"$TOT" = "66"</v>
      </c>
      <c r="L496" s="38"/>
    </row>
    <row r="497" spans="1:13" ht="18" customHeight="1" x14ac:dyDescent="0.25">
      <c r="A497" s="24" t="s">
        <v>50</v>
      </c>
      <c r="B497" s="76" t="str">
        <f>"105889_SFN_48051261_"&amp;L497</f>
        <v>105889_SFN_48051261_SP301</v>
      </c>
      <c r="C497" s="127" t="s">
        <v>617</v>
      </c>
      <c r="D497" s="74" t="s">
        <v>51</v>
      </c>
      <c r="E497" s="73"/>
      <c r="F497" s="42" t="str">
        <f>"$"&amp;MID(B497,FIND("_",B497)+14,16)</f>
        <v>$SP301</v>
      </c>
      <c r="G497" s="49">
        <f>G495+1</f>
        <v>482</v>
      </c>
      <c r="H497" s="54" t="str">
        <f t="shared" ref="H497" si="64">IF(AND($G497&lt;&gt;"",$F497&lt;&gt;""),""""&amp;$F497&amp;""""&amp;" = "&amp;""""&amp;$G497&amp;"""","")</f>
        <v>"$SP301" = "482"</v>
      </c>
      <c r="L497" s="38" t="s">
        <v>577</v>
      </c>
      <c r="M497">
        <f>COUNTIF(D12:D654,"2LMN")</f>
        <v>60</v>
      </c>
    </row>
    <row r="498" spans="1:13" ht="18" customHeight="1" x14ac:dyDescent="0.25">
      <c r="A498" s="71"/>
      <c r="B498" s="76" t="str">
        <f t="shared" ref="B498" si="65">"105889_SFN_48051261_"&amp;L498</f>
        <v>105889_SFN_48051261_SN301</v>
      </c>
      <c r="C498" s="127" t="s">
        <v>618</v>
      </c>
      <c r="D498" s="74" t="s">
        <v>51</v>
      </c>
      <c r="E498" s="73"/>
      <c r="F498" s="42" t="str">
        <f t="shared" ref="F498:F503" si="66">"$"&amp;MID(B498,FIND("_",B498)+14,16)</f>
        <v>$SN301</v>
      </c>
      <c r="G498" s="49">
        <f t="shared" ref="G498:G503" si="67">G497+1</f>
        <v>483</v>
      </c>
      <c r="H498" s="54" t="str">
        <f t="shared" ref="H498:H503" si="68">IF(AND($G498&lt;&gt;"",$F498&lt;&gt;""),""""&amp;$F498&amp;""""&amp;" = "&amp;""""&amp;$G498&amp;"""","")</f>
        <v>"$SN301" = "483"</v>
      </c>
      <c r="L498" s="38" t="s">
        <v>579</v>
      </c>
    </row>
    <row r="499" spans="1:13" ht="18" customHeight="1" x14ac:dyDescent="0.25">
      <c r="A499" s="71"/>
      <c r="B499" s="76" t="str">
        <f t="shared" ref="B499:B503" si="69">"105889_SFN_48051261_"&amp;L499</f>
        <v>105889_SFN_48051261_SQ301</v>
      </c>
      <c r="C499" s="127" t="s">
        <v>619</v>
      </c>
      <c r="D499" s="74" t="s">
        <v>51</v>
      </c>
      <c r="E499" s="73"/>
      <c r="F499" s="42" t="str">
        <f t="shared" si="66"/>
        <v>$SQ301</v>
      </c>
      <c r="G499" s="49">
        <f t="shared" si="67"/>
        <v>484</v>
      </c>
      <c r="H499" s="54" t="str">
        <f t="shared" si="68"/>
        <v>"$SQ301" = "484"</v>
      </c>
      <c r="L499" s="38" t="s">
        <v>581</v>
      </c>
    </row>
    <row r="500" spans="1:13" ht="18" customHeight="1" x14ac:dyDescent="0.25">
      <c r="A500" s="71"/>
      <c r="B500" s="76" t="str">
        <f t="shared" si="69"/>
        <v>105889_SFN_48051261_SV301</v>
      </c>
      <c r="C500" s="175" t="s">
        <v>866</v>
      </c>
      <c r="D500" s="74" t="s">
        <v>51</v>
      </c>
      <c r="E500" s="73"/>
      <c r="F500" s="42" t="str">
        <f t="shared" si="66"/>
        <v>$SV301</v>
      </c>
      <c r="G500" s="49">
        <f t="shared" si="67"/>
        <v>485</v>
      </c>
      <c r="H500" s="54" t="str">
        <f t="shared" si="68"/>
        <v>"$SV301" = "485"</v>
      </c>
      <c r="L500" s="38" t="s">
        <v>613</v>
      </c>
    </row>
    <row r="501" spans="1:13" ht="18" customHeight="1" x14ac:dyDescent="0.25">
      <c r="A501" s="71"/>
      <c r="B501" s="76" t="str">
        <f t="shared" si="69"/>
        <v>105889_SFN_48051261_SV302</v>
      </c>
      <c r="C501" s="175" t="s">
        <v>867</v>
      </c>
      <c r="D501" s="74" t="s">
        <v>51</v>
      </c>
      <c r="E501" s="73"/>
      <c r="F501" s="42" t="str">
        <f t="shared" si="66"/>
        <v>$SV302</v>
      </c>
      <c r="G501" s="49">
        <f t="shared" si="67"/>
        <v>486</v>
      </c>
      <c r="H501" s="54" t="str">
        <f t="shared" si="68"/>
        <v>"$SV302" = "486"</v>
      </c>
      <c r="L501" s="38" t="s">
        <v>614</v>
      </c>
    </row>
    <row r="502" spans="1:13" ht="18" customHeight="1" x14ac:dyDescent="0.25">
      <c r="A502" s="71"/>
      <c r="B502" s="76" t="str">
        <f t="shared" si="69"/>
        <v>105889_SFN_48051261_SV303</v>
      </c>
      <c r="C502" s="175" t="s">
        <v>868</v>
      </c>
      <c r="D502" s="74" t="s">
        <v>51</v>
      </c>
      <c r="E502" s="73"/>
      <c r="F502" s="42" t="str">
        <f t="shared" si="66"/>
        <v>$SV303</v>
      </c>
      <c r="G502" s="49">
        <f t="shared" si="67"/>
        <v>487</v>
      </c>
      <c r="H502" s="54" t="str">
        <f t="shared" si="68"/>
        <v>"$SV303" = "487"</v>
      </c>
      <c r="L502" s="38" t="s">
        <v>615</v>
      </c>
    </row>
    <row r="503" spans="1:13" ht="18" customHeight="1" x14ac:dyDescent="0.25">
      <c r="A503" s="71"/>
      <c r="B503" s="76" t="str">
        <f t="shared" si="69"/>
        <v>105889_SFN_48051261_SD301</v>
      </c>
      <c r="C503" s="175" t="s">
        <v>865</v>
      </c>
      <c r="D503" s="74" t="s">
        <v>51</v>
      </c>
      <c r="E503" s="73"/>
      <c r="F503" s="42" t="str">
        <f t="shared" si="66"/>
        <v>$SD301</v>
      </c>
      <c r="G503" s="49">
        <f t="shared" si="67"/>
        <v>488</v>
      </c>
      <c r="H503" s="54" t="str">
        <f t="shared" si="68"/>
        <v>"$SD301" = "488"</v>
      </c>
      <c r="L503" s="38" t="s">
        <v>591</v>
      </c>
    </row>
    <row r="504" spans="1:13" ht="18" customHeight="1" x14ac:dyDescent="0.25">
      <c r="A504" s="71"/>
      <c r="B504" s="59"/>
      <c r="C504" s="62"/>
      <c r="D504" s="66"/>
      <c r="E504" s="63"/>
      <c r="F504" s="42"/>
      <c r="G504" s="49"/>
      <c r="H504" s="54"/>
      <c r="L504" s="38"/>
    </row>
    <row r="505" spans="1:13" ht="18" customHeight="1" x14ac:dyDescent="0.25">
      <c r="A505" s="24" t="s">
        <v>49</v>
      </c>
      <c r="B505" s="76" t="str">
        <f t="shared" ref="B505:B511" si="70">"105889_SFN_4805135_"&amp;L505</f>
        <v>105889_SFN_4805135_SG301</v>
      </c>
      <c r="C505" s="75" t="s">
        <v>56</v>
      </c>
      <c r="D505" s="74" t="s">
        <v>51</v>
      </c>
      <c r="E505" s="73"/>
      <c r="F505" s="42" t="str">
        <f>"$B"&amp;MID(B505,FIND("_",B505)+13,16)</f>
        <v>$BSG301</v>
      </c>
      <c r="G505" s="49">
        <f>G503+1</f>
        <v>489</v>
      </c>
      <c r="H505" s="54" t="str">
        <f t="shared" ref="H505" si="71">IF(AND($G505&lt;&gt;"",$F505&lt;&gt;""),""""&amp;$F505&amp;""""&amp;" = "&amp;""""&amp;$G505&amp;"""","")</f>
        <v>"$BSG301" = "489"</v>
      </c>
      <c r="L505" s="38" t="s">
        <v>578</v>
      </c>
    </row>
    <row r="506" spans="1:13" ht="18" customHeight="1" x14ac:dyDescent="0.25">
      <c r="A506" s="71"/>
      <c r="B506" s="76" t="str">
        <f t="shared" si="70"/>
        <v>105889_SFN_4805135_SN301</v>
      </c>
      <c r="C506" s="127" t="s">
        <v>634</v>
      </c>
      <c r="D506" s="74" t="s">
        <v>51</v>
      </c>
      <c r="E506" s="73"/>
      <c r="F506" s="42" t="str">
        <f t="shared" ref="F506:F511" si="72">"$B"&amp;MID(B506,FIND("_",B506)+13,16)</f>
        <v>$BSN301</v>
      </c>
      <c r="G506" s="49">
        <f t="shared" ref="G506:G511" si="73">G505+1</f>
        <v>490</v>
      </c>
      <c r="H506" s="54" t="str">
        <f>IF(AND($G506&lt;&gt;"",$F506&lt;&gt;""),""""&amp;$F506&amp;""""&amp;" = "&amp;""""&amp;$G506&amp;"""","")</f>
        <v>"$BSN301" = "490"</v>
      </c>
      <c r="L506" s="38" t="s">
        <v>579</v>
      </c>
    </row>
    <row r="507" spans="1:13" ht="18" customHeight="1" x14ac:dyDescent="0.25">
      <c r="A507" s="71"/>
      <c r="B507" s="76" t="str">
        <f t="shared" si="70"/>
        <v>105889_SFN_4805135_SV301</v>
      </c>
      <c r="C507" s="127" t="s">
        <v>635</v>
      </c>
      <c r="D507" s="74" t="s">
        <v>51</v>
      </c>
      <c r="E507" s="73"/>
      <c r="F507" s="42" t="str">
        <f t="shared" si="72"/>
        <v>$BSV301</v>
      </c>
      <c r="G507" s="49">
        <f t="shared" si="73"/>
        <v>491</v>
      </c>
      <c r="H507" s="54" t="str">
        <f>IF(AND($G507&lt;&gt;"",$F507&lt;&gt;""),""""&amp;$F507&amp;""""&amp;" = "&amp;""""&amp;$G507&amp;"""","")</f>
        <v>"$BSV301" = "491"</v>
      </c>
      <c r="L507" s="38" t="s">
        <v>613</v>
      </c>
    </row>
    <row r="508" spans="1:13" ht="18" customHeight="1" x14ac:dyDescent="0.25">
      <c r="A508" s="71"/>
      <c r="B508" s="76" t="str">
        <f t="shared" si="70"/>
        <v>105889_SFN_4805135_SV304</v>
      </c>
      <c r="C508" s="127" t="s">
        <v>636</v>
      </c>
      <c r="D508" s="74" t="s">
        <v>51</v>
      </c>
      <c r="E508" s="73"/>
      <c r="F508" s="42" t="str">
        <f t="shared" si="72"/>
        <v>$BSV304</v>
      </c>
      <c r="G508" s="49">
        <f t="shared" si="73"/>
        <v>492</v>
      </c>
      <c r="H508" s="54" t="str">
        <f>IF(AND($G508&lt;&gt;"",$F508&lt;&gt;""),""""&amp;$F508&amp;""""&amp;" = "&amp;""""&amp;$G508&amp;"""","")</f>
        <v>"$BSV304" = "492"</v>
      </c>
      <c r="L508" s="38" t="s">
        <v>616</v>
      </c>
    </row>
    <row r="509" spans="1:13" ht="18" customHeight="1" x14ac:dyDescent="0.25">
      <c r="A509" s="71"/>
      <c r="B509" s="76" t="str">
        <f t="shared" si="70"/>
        <v>105889_SFN_4805135_SV305</v>
      </c>
      <c r="C509" s="136" t="s">
        <v>672</v>
      </c>
      <c r="D509" s="74" t="s">
        <v>51</v>
      </c>
      <c r="E509" s="73"/>
      <c r="F509" s="42" t="str">
        <f t="shared" si="72"/>
        <v>$BSV305</v>
      </c>
      <c r="G509" s="49">
        <f t="shared" si="73"/>
        <v>493</v>
      </c>
      <c r="H509" s="54" t="str">
        <f>IF(AND($G509&lt;&gt;"",$F509&lt;&gt;""),""""&amp;$F509&amp;""""&amp;" = "&amp;""""&amp;$G509&amp;"""","")</f>
        <v>"$BSV305" = "493"</v>
      </c>
      <c r="L509" s="38" t="s">
        <v>671</v>
      </c>
    </row>
    <row r="510" spans="1:13" ht="18" customHeight="1" x14ac:dyDescent="0.25">
      <c r="A510" s="71"/>
      <c r="B510" s="76" t="str">
        <f t="shared" ref="B510" si="74">"105889_SFN_4805135_"&amp;L510</f>
        <v>105889_SFN_4805135_SV302</v>
      </c>
      <c r="C510" s="136" t="s">
        <v>673</v>
      </c>
      <c r="D510" s="74" t="s">
        <v>51</v>
      </c>
      <c r="E510" s="73"/>
      <c r="F510" s="42" t="str">
        <f t="shared" si="72"/>
        <v>$BSV302</v>
      </c>
      <c r="G510" s="49">
        <f t="shared" si="73"/>
        <v>494</v>
      </c>
      <c r="H510" s="54" t="str">
        <f t="shared" ref="H510:H511" si="75">IF(AND($G510&lt;&gt;"",$F510&lt;&gt;""),""""&amp;$F510&amp;""""&amp;" = "&amp;""""&amp;$G510&amp;"""","")</f>
        <v>"$BSV302" = "494"</v>
      </c>
      <c r="L510" s="38" t="s">
        <v>614</v>
      </c>
    </row>
    <row r="511" spans="1:13" ht="18" customHeight="1" x14ac:dyDescent="0.25">
      <c r="A511" s="71"/>
      <c r="B511" s="76" t="str">
        <f t="shared" si="70"/>
        <v>105889_SFN_4805135_SV303</v>
      </c>
      <c r="C511" s="127" t="s">
        <v>637</v>
      </c>
      <c r="D511" s="74" t="s">
        <v>51</v>
      </c>
      <c r="E511" s="73"/>
      <c r="F511" s="42" t="str">
        <f t="shared" si="72"/>
        <v>$BSV303</v>
      </c>
      <c r="G511" s="49">
        <f t="shared" si="73"/>
        <v>495</v>
      </c>
      <c r="H511" s="54" t="str">
        <f t="shared" si="75"/>
        <v>"$BSV303" = "495"</v>
      </c>
      <c r="L511" s="38" t="s">
        <v>615</v>
      </c>
    </row>
    <row r="512" spans="1:13" ht="18" customHeight="1" x14ac:dyDescent="0.25">
      <c r="A512" s="71"/>
      <c r="B512" s="76"/>
      <c r="C512" s="66"/>
      <c r="D512" s="72"/>
      <c r="E512" s="73"/>
      <c r="F512" s="43"/>
      <c r="G512" s="50"/>
      <c r="H512" s="55"/>
      <c r="L512" s="38"/>
    </row>
    <row r="513" spans="1:12" ht="18" customHeight="1" x14ac:dyDescent="0.25">
      <c r="A513" s="24" t="s">
        <v>47</v>
      </c>
      <c r="B513" s="76" t="str">
        <f>"105889_SFN_4805136_"&amp;L513</f>
        <v>105889_SFN_4805136_SP301</v>
      </c>
      <c r="C513" s="127" t="s">
        <v>54</v>
      </c>
      <c r="D513" s="74" t="s">
        <v>51</v>
      </c>
      <c r="E513" s="73"/>
      <c r="F513" s="42" t="str">
        <f>"$C"&amp;MID(B513,FIND("_",B513)+13,16)</f>
        <v>$CSP301</v>
      </c>
      <c r="G513" s="49">
        <f>G511+1</f>
        <v>496</v>
      </c>
      <c r="H513" s="54" t="str">
        <f t="shared" ref="H513:H536" si="76">IF(AND($G513&lt;&gt;"",$F513&lt;&gt;""),""""&amp;$F513&amp;""""&amp;" = "&amp;""""&amp;$G513&amp;"""","")</f>
        <v>"$CSP301" = "496"</v>
      </c>
      <c r="L513" s="38" t="s">
        <v>577</v>
      </c>
    </row>
    <row r="514" spans="1:12" ht="18" customHeight="1" x14ac:dyDescent="0.25">
      <c r="A514" s="71"/>
      <c r="B514" s="76" t="str">
        <f t="shared" ref="B514:B532" si="77">"105889_SFN_4805136_"&amp;L514</f>
        <v>105889_SFN_4805136_SG301</v>
      </c>
      <c r="C514" s="127" t="s">
        <v>620</v>
      </c>
      <c r="D514" s="74" t="s">
        <v>51</v>
      </c>
      <c r="E514" s="73"/>
      <c r="F514" s="42" t="str">
        <f t="shared" ref="F514:F534" si="78">"$C"&amp;MID(B514,FIND("_",B514)+13,16)</f>
        <v>$CSG301</v>
      </c>
      <c r="G514" s="49">
        <f t="shared" ref="G514:G534" si="79">G513+1</f>
        <v>497</v>
      </c>
      <c r="H514" s="54" t="str">
        <f t="shared" si="76"/>
        <v>"$CSG301" = "497"</v>
      </c>
      <c r="L514" s="38" t="s">
        <v>578</v>
      </c>
    </row>
    <row r="515" spans="1:12" ht="18" customHeight="1" x14ac:dyDescent="0.25">
      <c r="A515" s="71"/>
      <c r="B515" s="76" t="str">
        <f t="shared" si="77"/>
        <v>105889_SFN_4805136_SN301</v>
      </c>
      <c r="C515" s="127" t="s">
        <v>621</v>
      </c>
      <c r="D515" s="74" t="s">
        <v>51</v>
      </c>
      <c r="E515" s="73"/>
      <c r="F515" s="42" t="str">
        <f t="shared" si="78"/>
        <v>$CSN301</v>
      </c>
      <c r="G515" s="49">
        <f t="shared" si="79"/>
        <v>498</v>
      </c>
      <c r="H515" s="54" t="str">
        <f t="shared" si="76"/>
        <v>"$CSN301" = "498"</v>
      </c>
      <c r="L515" s="38" t="s">
        <v>579</v>
      </c>
    </row>
    <row r="516" spans="1:12" ht="18" customHeight="1" x14ac:dyDescent="0.25">
      <c r="A516" s="71"/>
      <c r="B516" s="76" t="str">
        <f t="shared" si="77"/>
        <v>105889_SFN_4805136_SN302</v>
      </c>
      <c r="C516" s="127" t="s">
        <v>621</v>
      </c>
      <c r="D516" s="74" t="s">
        <v>51</v>
      </c>
      <c r="E516" s="73"/>
      <c r="F516" s="42" t="str">
        <f t="shared" si="78"/>
        <v>$CSN302</v>
      </c>
      <c r="G516" s="49">
        <f t="shared" si="79"/>
        <v>499</v>
      </c>
      <c r="H516" s="54" t="str">
        <f t="shared" si="76"/>
        <v>"$CSN302" = "499"</v>
      </c>
      <c r="L516" s="38" t="s">
        <v>580</v>
      </c>
    </row>
    <row r="517" spans="1:12" ht="18" customHeight="1" x14ac:dyDescent="0.25">
      <c r="A517" s="71"/>
      <c r="B517" s="76" t="str">
        <f t="shared" si="77"/>
        <v>105889_SFN_4805136_SQ301</v>
      </c>
      <c r="C517" s="127" t="s">
        <v>622</v>
      </c>
      <c r="D517" s="74" t="s">
        <v>51</v>
      </c>
      <c r="E517" s="73"/>
      <c r="F517" s="42" t="str">
        <f t="shared" si="78"/>
        <v>$CSQ301</v>
      </c>
      <c r="G517" s="49">
        <f t="shared" si="79"/>
        <v>500</v>
      </c>
      <c r="H517" s="54" t="str">
        <f t="shared" si="76"/>
        <v>"$CSQ301" = "500"</v>
      </c>
      <c r="L517" s="38" t="s">
        <v>581</v>
      </c>
    </row>
    <row r="518" spans="1:12" ht="18" customHeight="1" x14ac:dyDescent="0.25">
      <c r="A518" s="71"/>
      <c r="B518" s="76" t="str">
        <f t="shared" si="77"/>
        <v>105889_SFN_4805136_SO301</v>
      </c>
      <c r="C518" s="127" t="s">
        <v>623</v>
      </c>
      <c r="D518" s="74" t="s">
        <v>51</v>
      </c>
      <c r="E518" s="73"/>
      <c r="F518" s="42" t="str">
        <f t="shared" si="78"/>
        <v>$CSO301</v>
      </c>
      <c r="G518" s="49">
        <f t="shared" si="79"/>
        <v>501</v>
      </c>
      <c r="H518" s="54" t="str">
        <f t="shared" si="76"/>
        <v>"$CSO301" = "501"</v>
      </c>
      <c r="L518" s="38" t="s">
        <v>582</v>
      </c>
    </row>
    <row r="519" spans="1:12" ht="18" customHeight="1" x14ac:dyDescent="0.25">
      <c r="A519" s="71"/>
      <c r="B519" s="76" t="str">
        <f t="shared" si="77"/>
        <v>105889_SFN_4805136_SR302</v>
      </c>
      <c r="C519" s="127" t="s">
        <v>624</v>
      </c>
      <c r="D519" s="74" t="s">
        <v>51</v>
      </c>
      <c r="E519" s="73"/>
      <c r="F519" s="42" t="str">
        <f t="shared" si="78"/>
        <v>$CSR302</v>
      </c>
      <c r="G519" s="49">
        <f t="shared" si="79"/>
        <v>502</v>
      </c>
      <c r="H519" s="54" t="str">
        <f t="shared" si="76"/>
        <v>"$CSR302" = "502"</v>
      </c>
      <c r="L519" s="38" t="s">
        <v>583</v>
      </c>
    </row>
    <row r="520" spans="1:12" ht="18" customHeight="1" x14ac:dyDescent="0.25">
      <c r="A520" s="71"/>
      <c r="B520" s="76" t="str">
        <f t="shared" si="77"/>
        <v>105889_SFN_4805136_SF301</v>
      </c>
      <c r="C520" s="127" t="s">
        <v>625</v>
      </c>
      <c r="D520" s="74" t="s">
        <v>51</v>
      </c>
      <c r="E520" s="73"/>
      <c r="F520" s="42" t="str">
        <f t="shared" si="78"/>
        <v>$CSF301</v>
      </c>
      <c r="G520" s="49">
        <f t="shared" si="79"/>
        <v>503</v>
      </c>
      <c r="H520" s="54" t="str">
        <f t="shared" si="76"/>
        <v>"$CSF301" = "503"</v>
      </c>
      <c r="L520" s="38" t="s">
        <v>584</v>
      </c>
    </row>
    <row r="521" spans="1:12" ht="18" customHeight="1" x14ac:dyDescent="0.25">
      <c r="A521" s="71"/>
      <c r="B521" s="76" t="str">
        <f t="shared" si="77"/>
        <v>105889_SFN_4805136_SR301</v>
      </c>
      <c r="C521" s="127" t="s">
        <v>626</v>
      </c>
      <c r="D521" s="74" t="s">
        <v>51</v>
      </c>
      <c r="E521" s="73"/>
      <c r="F521" s="42" t="str">
        <f t="shared" si="78"/>
        <v>$CSR301</v>
      </c>
      <c r="G521" s="49">
        <f t="shared" si="79"/>
        <v>504</v>
      </c>
      <c r="H521" s="54" t="str">
        <f t="shared" si="76"/>
        <v>"$CSR301" = "504"</v>
      </c>
      <c r="L521" s="38" t="s">
        <v>585</v>
      </c>
    </row>
    <row r="522" spans="1:12" ht="18" customHeight="1" x14ac:dyDescent="0.25">
      <c r="A522" s="71"/>
      <c r="B522" s="76" t="str">
        <f t="shared" si="77"/>
        <v>105889_SFN_4805136_SR303</v>
      </c>
      <c r="C522" s="127" t="s">
        <v>626</v>
      </c>
      <c r="D522" s="74" t="s">
        <v>51</v>
      </c>
      <c r="E522" s="73"/>
      <c r="F522" s="42" t="str">
        <f t="shared" si="78"/>
        <v>$CSR303</v>
      </c>
      <c r="G522" s="49">
        <f t="shared" si="79"/>
        <v>505</v>
      </c>
      <c r="H522" s="54" t="str">
        <f t="shared" si="76"/>
        <v>"$CSR303" = "505"</v>
      </c>
      <c r="L522" s="38" t="s">
        <v>586</v>
      </c>
    </row>
    <row r="523" spans="1:12" ht="18" customHeight="1" x14ac:dyDescent="0.25">
      <c r="A523" s="71"/>
      <c r="B523" s="76" t="str">
        <f t="shared" si="77"/>
        <v>105889_SFN_4805136_SR304</v>
      </c>
      <c r="C523" s="127" t="s">
        <v>626</v>
      </c>
      <c r="D523" s="74" t="s">
        <v>51</v>
      </c>
      <c r="E523" s="73"/>
      <c r="F523" s="42" t="str">
        <f t="shared" si="78"/>
        <v>$CSR304</v>
      </c>
      <c r="G523" s="49">
        <f t="shared" si="79"/>
        <v>506</v>
      </c>
      <c r="H523" s="54" t="str">
        <f t="shared" si="76"/>
        <v>"$CSR304" = "506"</v>
      </c>
      <c r="L523" s="38" t="s">
        <v>587</v>
      </c>
    </row>
    <row r="524" spans="1:12" ht="18" customHeight="1" x14ac:dyDescent="0.25">
      <c r="A524" s="71"/>
      <c r="B524" s="76" t="str">
        <f t="shared" si="77"/>
        <v>105889_SFN_4805136_SI301</v>
      </c>
      <c r="C524" s="127" t="s">
        <v>627</v>
      </c>
      <c r="D524" s="74" t="s">
        <v>51</v>
      </c>
      <c r="E524" s="73"/>
      <c r="F524" s="42" t="str">
        <f t="shared" si="78"/>
        <v>$CSI301</v>
      </c>
      <c r="G524" s="49">
        <f t="shared" si="79"/>
        <v>507</v>
      </c>
      <c r="H524" s="54" t="str">
        <f t="shared" si="76"/>
        <v>"$CSI301" = "507"</v>
      </c>
      <c r="L524" s="38" t="s">
        <v>588</v>
      </c>
    </row>
    <row r="525" spans="1:12" ht="18" customHeight="1" x14ac:dyDescent="0.25">
      <c r="A525" s="71"/>
      <c r="B525" s="76" t="str">
        <f t="shared" si="77"/>
        <v>105889_SFN_4805136_SI302</v>
      </c>
      <c r="C525" s="127" t="s">
        <v>628</v>
      </c>
      <c r="D525" s="74" t="s">
        <v>51</v>
      </c>
      <c r="E525" s="73"/>
      <c r="F525" s="42" t="str">
        <f t="shared" si="78"/>
        <v>$CSI302</v>
      </c>
      <c r="G525" s="49">
        <f t="shared" si="79"/>
        <v>508</v>
      </c>
      <c r="H525" s="54" t="str">
        <f t="shared" si="76"/>
        <v>"$CSI302" = "508"</v>
      </c>
      <c r="L525" s="38" t="s">
        <v>589</v>
      </c>
    </row>
    <row r="526" spans="1:12" ht="18" customHeight="1" x14ac:dyDescent="0.25">
      <c r="A526" s="71"/>
      <c r="B526" s="76" t="str">
        <f t="shared" si="77"/>
        <v>105889_SFN_4805136_ST301</v>
      </c>
      <c r="C526" s="127" t="s">
        <v>55</v>
      </c>
      <c r="D526" s="74" t="s">
        <v>51</v>
      </c>
      <c r="E526" s="73"/>
      <c r="F526" s="42" t="str">
        <f t="shared" si="78"/>
        <v>$CST301</v>
      </c>
      <c r="G526" s="49">
        <f t="shared" si="79"/>
        <v>509</v>
      </c>
      <c r="H526" s="54" t="str">
        <f t="shared" si="76"/>
        <v>"$CST301" = "509"</v>
      </c>
      <c r="L526" s="38" t="s">
        <v>590</v>
      </c>
    </row>
    <row r="527" spans="1:12" ht="18" customHeight="1" x14ac:dyDescent="0.25">
      <c r="A527" s="71"/>
      <c r="B527" s="76" t="str">
        <f t="shared" si="77"/>
        <v>105889_SFN_4805136_SD301</v>
      </c>
      <c r="C527" s="127" t="s">
        <v>629</v>
      </c>
      <c r="D527" s="74" t="s">
        <v>51</v>
      </c>
      <c r="E527" s="73"/>
      <c r="F527" s="42" t="str">
        <f t="shared" si="78"/>
        <v>$CSD301</v>
      </c>
      <c r="G527" s="49">
        <f t="shared" si="79"/>
        <v>510</v>
      </c>
      <c r="H527" s="54" t="str">
        <f t="shared" si="76"/>
        <v>"$CSD301" = "510"</v>
      </c>
      <c r="L527" s="38" t="s">
        <v>591</v>
      </c>
    </row>
    <row r="528" spans="1:12" ht="18" customHeight="1" x14ac:dyDescent="0.25">
      <c r="A528" s="71"/>
      <c r="B528" s="76" t="str">
        <f t="shared" si="77"/>
        <v>105889_SFN_4805136_SS301</v>
      </c>
      <c r="C528" s="127" t="s">
        <v>633</v>
      </c>
      <c r="D528" s="74" t="s">
        <v>51</v>
      </c>
      <c r="E528" s="73"/>
      <c r="F528" s="42" t="str">
        <f t="shared" si="78"/>
        <v>$CSS301</v>
      </c>
      <c r="G528" s="49">
        <f t="shared" si="79"/>
        <v>511</v>
      </c>
      <c r="H528" s="54" t="str">
        <f t="shared" si="76"/>
        <v>"$CSS301" = "511"</v>
      </c>
      <c r="L528" s="38" t="s">
        <v>592</v>
      </c>
    </row>
    <row r="529" spans="1:12" ht="18" customHeight="1" x14ac:dyDescent="0.25">
      <c r="A529" s="71"/>
      <c r="B529" s="76" t="str">
        <f t="shared" si="77"/>
        <v>105889_SFN_4805136_SA301</v>
      </c>
      <c r="C529" s="127" t="s">
        <v>630</v>
      </c>
      <c r="D529" s="74" t="s">
        <v>51</v>
      </c>
      <c r="E529" s="73"/>
      <c r="F529" s="42" t="str">
        <f t="shared" si="78"/>
        <v>$CSA301</v>
      </c>
      <c r="G529" s="49">
        <f t="shared" si="79"/>
        <v>512</v>
      </c>
      <c r="H529" s="54" t="str">
        <f t="shared" si="76"/>
        <v>"$CSA301" = "512"</v>
      </c>
      <c r="L529" s="38" t="s">
        <v>593</v>
      </c>
    </row>
    <row r="530" spans="1:12" ht="18" customHeight="1" x14ac:dyDescent="0.25">
      <c r="A530" s="71"/>
      <c r="B530" s="76" t="str">
        <f t="shared" si="77"/>
        <v>105889_SFN_4805136_SA302</v>
      </c>
      <c r="C530" s="127" t="s">
        <v>630</v>
      </c>
      <c r="D530" s="74" t="s">
        <v>51</v>
      </c>
      <c r="E530" s="73"/>
      <c r="F530" s="42" t="str">
        <f t="shared" si="78"/>
        <v>$CSA302</v>
      </c>
      <c r="G530" s="49">
        <f t="shared" si="79"/>
        <v>513</v>
      </c>
      <c r="H530" s="54" t="str">
        <f t="shared" si="76"/>
        <v>"$CSA302" = "513"</v>
      </c>
      <c r="L530" s="38" t="s">
        <v>594</v>
      </c>
    </row>
    <row r="531" spans="1:12" ht="18" customHeight="1" x14ac:dyDescent="0.25">
      <c r="A531" s="71"/>
      <c r="B531" s="76" t="str">
        <f t="shared" si="77"/>
        <v>105889_SFN_4805136_SA303</v>
      </c>
      <c r="C531" s="127" t="s">
        <v>630</v>
      </c>
      <c r="D531" s="74" t="s">
        <v>51</v>
      </c>
      <c r="E531" s="73"/>
      <c r="F531" s="42" t="str">
        <f t="shared" si="78"/>
        <v>$CSA303</v>
      </c>
      <c r="G531" s="49">
        <f t="shared" si="79"/>
        <v>514</v>
      </c>
      <c r="H531" s="54" t="str">
        <f t="shared" si="76"/>
        <v>"$CSA303" = "514"</v>
      </c>
      <c r="L531" s="38" t="s">
        <v>595</v>
      </c>
    </row>
    <row r="532" spans="1:12" ht="18" customHeight="1" x14ac:dyDescent="0.25">
      <c r="A532" s="71"/>
      <c r="B532" s="76" t="str">
        <f t="shared" si="77"/>
        <v>105889_SFN_4805136_SM301</v>
      </c>
      <c r="C532" s="127" t="s">
        <v>631</v>
      </c>
      <c r="D532" s="74" t="s">
        <v>51</v>
      </c>
      <c r="E532" s="73"/>
      <c r="F532" s="42" t="str">
        <f t="shared" si="78"/>
        <v>$CSM301</v>
      </c>
      <c r="G532" s="49">
        <f t="shared" si="79"/>
        <v>515</v>
      </c>
      <c r="H532" s="54" t="str">
        <f t="shared" si="76"/>
        <v>"$CSM301" = "515"</v>
      </c>
      <c r="L532" s="38" t="s">
        <v>596</v>
      </c>
    </row>
    <row r="533" spans="1:12" ht="18" customHeight="1" x14ac:dyDescent="0.25">
      <c r="A533" s="71"/>
      <c r="B533" s="76" t="str">
        <f t="shared" ref="B533" si="80">"105889_SFN_4805136_"&amp;L533</f>
        <v>105889_SFN_4805136_SL301</v>
      </c>
      <c r="C533" s="127" t="s">
        <v>632</v>
      </c>
      <c r="D533" s="74" t="s">
        <v>51</v>
      </c>
      <c r="E533" s="73"/>
      <c r="F533" s="42" t="str">
        <f t="shared" si="78"/>
        <v>$CSL301</v>
      </c>
      <c r="G533" s="49">
        <f t="shared" si="79"/>
        <v>516</v>
      </c>
      <c r="H533" s="54" t="str">
        <f t="shared" si="76"/>
        <v>"$CSL301" = "516"</v>
      </c>
      <c r="L533" s="38" t="s">
        <v>597</v>
      </c>
    </row>
    <row r="534" spans="1:12" ht="18" customHeight="1" x14ac:dyDescent="0.25">
      <c r="A534" s="71"/>
      <c r="B534" s="76" t="str">
        <f t="shared" ref="B534" si="81">"105889_SFN_4805136_"&amp;L534</f>
        <v>105889_SFN_4805136_SL302</v>
      </c>
      <c r="C534" s="127" t="s">
        <v>632</v>
      </c>
      <c r="D534" s="74" t="s">
        <v>51</v>
      </c>
      <c r="E534" s="73"/>
      <c r="F534" s="42" t="str">
        <f t="shared" si="78"/>
        <v>$CSL302</v>
      </c>
      <c r="G534" s="49">
        <f t="shared" si="79"/>
        <v>517</v>
      </c>
      <c r="H534" s="54" t="str">
        <f t="shared" si="76"/>
        <v>"$CSL302" = "517"</v>
      </c>
      <c r="L534" s="38" t="s">
        <v>598</v>
      </c>
    </row>
    <row r="535" spans="1:12" ht="18" customHeight="1" x14ac:dyDescent="0.25">
      <c r="A535" s="71"/>
      <c r="B535" s="115"/>
      <c r="C535" s="118"/>
      <c r="D535" s="79"/>
      <c r="E535" s="73"/>
      <c r="F535" s="43"/>
      <c r="G535" s="50"/>
      <c r="H535" s="54" t="str">
        <f t="shared" si="76"/>
        <v/>
      </c>
      <c r="L535" s="38"/>
    </row>
    <row r="536" spans="1:12" ht="18" customHeight="1" x14ac:dyDescent="0.25">
      <c r="A536" s="24" t="s">
        <v>48</v>
      </c>
      <c r="B536" s="76" t="str">
        <f>"105889_SFN_4805137_"&amp;L536</f>
        <v>105889_SFN_4805137_SP301</v>
      </c>
      <c r="C536" s="75" t="s">
        <v>52</v>
      </c>
      <c r="D536" s="74" t="s">
        <v>51</v>
      </c>
      <c r="E536" s="73"/>
      <c r="F536" s="42" t="str">
        <f>"$D"&amp;MID(B536,FIND("_",B536)+13,16)</f>
        <v>$DSP301</v>
      </c>
      <c r="G536" s="49">
        <f>G534+1</f>
        <v>518</v>
      </c>
      <c r="H536" s="54" t="str">
        <f t="shared" si="76"/>
        <v>"$DSP301" = "518"</v>
      </c>
      <c r="L536" s="38" t="s">
        <v>577</v>
      </c>
    </row>
    <row r="537" spans="1:12" ht="18" customHeight="1" x14ac:dyDescent="0.25">
      <c r="A537" s="71"/>
      <c r="B537" s="76" t="str">
        <f t="shared" ref="B537:B556" si="82">"105889_SFN_4805137_"&amp;L537</f>
        <v>105889_SFN_4805137_SG301</v>
      </c>
      <c r="C537" s="127" t="s">
        <v>599</v>
      </c>
      <c r="D537" s="74" t="s">
        <v>51</v>
      </c>
      <c r="E537" s="73"/>
      <c r="F537" s="42" t="str">
        <f t="shared" ref="F537:F557" si="83">"$D"&amp;MID(B537,FIND("_",B537)+13,16)</f>
        <v>$DSG301</v>
      </c>
      <c r="G537" s="49">
        <f t="shared" ref="G537:G557" si="84">G536+1</f>
        <v>519</v>
      </c>
      <c r="H537" s="54" t="str">
        <f t="shared" ref="H537:H600" si="85">IF(AND($G537&lt;&gt;"",$F537&lt;&gt;""),""""&amp;$F537&amp;""""&amp;" = "&amp;""""&amp;$G537&amp;"""","")</f>
        <v>"$DSG301" = "519"</v>
      </c>
      <c r="L537" s="38" t="s">
        <v>578</v>
      </c>
    </row>
    <row r="538" spans="1:12" ht="18" customHeight="1" x14ac:dyDescent="0.25">
      <c r="A538" s="71"/>
      <c r="B538" s="76" t="str">
        <f t="shared" si="82"/>
        <v>105889_SFN_4805137_SN301</v>
      </c>
      <c r="C538" s="127" t="s">
        <v>600</v>
      </c>
      <c r="D538" s="74" t="s">
        <v>51</v>
      </c>
      <c r="E538" s="73"/>
      <c r="F538" s="42" t="str">
        <f t="shared" si="83"/>
        <v>$DSN301</v>
      </c>
      <c r="G538" s="49">
        <f t="shared" si="84"/>
        <v>520</v>
      </c>
      <c r="H538" s="54" t="str">
        <f t="shared" si="85"/>
        <v>"$DSN301" = "520"</v>
      </c>
      <c r="L538" s="38" t="s">
        <v>579</v>
      </c>
    </row>
    <row r="539" spans="1:12" ht="18" customHeight="1" x14ac:dyDescent="0.25">
      <c r="A539" s="71"/>
      <c r="B539" s="76" t="str">
        <f t="shared" si="82"/>
        <v>105889_SFN_4805137_SN302</v>
      </c>
      <c r="C539" s="127" t="s">
        <v>600</v>
      </c>
      <c r="D539" s="74" t="s">
        <v>51</v>
      </c>
      <c r="E539" s="73"/>
      <c r="F539" s="42" t="str">
        <f t="shared" si="83"/>
        <v>$DSN302</v>
      </c>
      <c r="G539" s="49">
        <f t="shared" si="84"/>
        <v>521</v>
      </c>
      <c r="H539" s="54" t="str">
        <f t="shared" si="85"/>
        <v>"$DSN302" = "521"</v>
      </c>
      <c r="L539" s="38" t="s">
        <v>580</v>
      </c>
    </row>
    <row r="540" spans="1:12" ht="18" customHeight="1" x14ac:dyDescent="0.25">
      <c r="A540" s="71"/>
      <c r="B540" s="76" t="str">
        <f t="shared" si="82"/>
        <v>105889_SFN_4805137_SQ301</v>
      </c>
      <c r="C540" s="127" t="s">
        <v>601</v>
      </c>
      <c r="D540" s="74" t="s">
        <v>51</v>
      </c>
      <c r="E540" s="73"/>
      <c r="F540" s="42" t="str">
        <f t="shared" si="83"/>
        <v>$DSQ301</v>
      </c>
      <c r="G540" s="49">
        <f t="shared" si="84"/>
        <v>522</v>
      </c>
      <c r="H540" s="54" t="str">
        <f t="shared" si="85"/>
        <v>"$DSQ301" = "522"</v>
      </c>
      <c r="L540" s="38" t="s">
        <v>581</v>
      </c>
    </row>
    <row r="541" spans="1:12" ht="18" customHeight="1" x14ac:dyDescent="0.25">
      <c r="A541" s="71"/>
      <c r="B541" s="76" t="str">
        <f t="shared" si="82"/>
        <v>105889_SFN_4805137_SO301</v>
      </c>
      <c r="C541" s="127" t="s">
        <v>602</v>
      </c>
      <c r="D541" s="74" t="s">
        <v>51</v>
      </c>
      <c r="E541" s="73"/>
      <c r="F541" s="42" t="str">
        <f t="shared" si="83"/>
        <v>$DSO301</v>
      </c>
      <c r="G541" s="49">
        <f t="shared" si="84"/>
        <v>523</v>
      </c>
      <c r="H541" s="54" t="str">
        <f t="shared" si="85"/>
        <v>"$DSO301" = "523"</v>
      </c>
      <c r="L541" s="38" t="s">
        <v>582</v>
      </c>
    </row>
    <row r="542" spans="1:12" ht="18" customHeight="1" x14ac:dyDescent="0.25">
      <c r="A542" s="71"/>
      <c r="B542" s="76" t="str">
        <f t="shared" si="82"/>
        <v>105889_SFN_4805137_SR302</v>
      </c>
      <c r="C542" s="127" t="s">
        <v>603</v>
      </c>
      <c r="D542" s="74" t="s">
        <v>51</v>
      </c>
      <c r="E542" s="73"/>
      <c r="F542" s="42" t="str">
        <f t="shared" si="83"/>
        <v>$DSR302</v>
      </c>
      <c r="G542" s="49">
        <f t="shared" si="84"/>
        <v>524</v>
      </c>
      <c r="H542" s="54" t="str">
        <f t="shared" si="85"/>
        <v>"$DSR302" = "524"</v>
      </c>
      <c r="L542" s="38" t="s">
        <v>583</v>
      </c>
    </row>
    <row r="543" spans="1:12" ht="18" customHeight="1" x14ac:dyDescent="0.25">
      <c r="A543" s="71"/>
      <c r="B543" s="76" t="str">
        <f t="shared" si="82"/>
        <v>105889_SFN_4805137_SF301</v>
      </c>
      <c r="C543" s="127" t="s">
        <v>604</v>
      </c>
      <c r="D543" s="74" t="s">
        <v>51</v>
      </c>
      <c r="E543" s="73"/>
      <c r="F543" s="42" t="str">
        <f t="shared" si="83"/>
        <v>$DSF301</v>
      </c>
      <c r="G543" s="49">
        <f t="shared" si="84"/>
        <v>525</v>
      </c>
      <c r="H543" s="54" t="str">
        <f t="shared" si="85"/>
        <v>"$DSF301" = "525"</v>
      </c>
      <c r="L543" s="38" t="s">
        <v>584</v>
      </c>
    </row>
    <row r="544" spans="1:12" ht="18" customHeight="1" x14ac:dyDescent="0.25">
      <c r="A544" s="71"/>
      <c r="B544" s="76" t="str">
        <f t="shared" si="82"/>
        <v>105889_SFN_4805137_SR301</v>
      </c>
      <c r="C544" s="127" t="s">
        <v>605</v>
      </c>
      <c r="D544" s="74" t="s">
        <v>51</v>
      </c>
      <c r="E544" s="73"/>
      <c r="F544" s="42" t="str">
        <f t="shared" si="83"/>
        <v>$DSR301</v>
      </c>
      <c r="G544" s="49">
        <f t="shared" si="84"/>
        <v>526</v>
      </c>
      <c r="H544" s="54" t="str">
        <f t="shared" si="85"/>
        <v>"$DSR301" = "526"</v>
      </c>
      <c r="L544" s="38" t="s">
        <v>585</v>
      </c>
    </row>
    <row r="545" spans="1:12" ht="18" customHeight="1" x14ac:dyDescent="0.25">
      <c r="A545" s="71"/>
      <c r="B545" s="76" t="str">
        <f t="shared" si="82"/>
        <v>105889_SFN_4805137_SR303</v>
      </c>
      <c r="C545" s="127" t="s">
        <v>605</v>
      </c>
      <c r="D545" s="74" t="s">
        <v>51</v>
      </c>
      <c r="E545" s="73"/>
      <c r="F545" s="42" t="str">
        <f t="shared" si="83"/>
        <v>$DSR303</v>
      </c>
      <c r="G545" s="49">
        <f t="shared" si="84"/>
        <v>527</v>
      </c>
      <c r="H545" s="54" t="str">
        <f t="shared" si="85"/>
        <v>"$DSR303" = "527"</v>
      </c>
      <c r="L545" s="38" t="s">
        <v>586</v>
      </c>
    </row>
    <row r="546" spans="1:12" ht="18" customHeight="1" x14ac:dyDescent="0.25">
      <c r="A546" s="71"/>
      <c r="B546" s="76" t="str">
        <f t="shared" si="82"/>
        <v>105889_SFN_4805137_SR304</v>
      </c>
      <c r="C546" s="127" t="s">
        <v>605</v>
      </c>
      <c r="D546" s="74" t="s">
        <v>51</v>
      </c>
      <c r="E546" s="73"/>
      <c r="F546" s="42" t="str">
        <f t="shared" si="83"/>
        <v>$DSR304</v>
      </c>
      <c r="G546" s="49">
        <f t="shared" si="84"/>
        <v>528</v>
      </c>
      <c r="H546" s="54" t="str">
        <f t="shared" si="85"/>
        <v>"$DSR304" = "528"</v>
      </c>
      <c r="L546" s="38" t="s">
        <v>587</v>
      </c>
    </row>
    <row r="547" spans="1:12" ht="18" customHeight="1" x14ac:dyDescent="0.25">
      <c r="A547" s="71"/>
      <c r="B547" s="76" t="str">
        <f t="shared" si="82"/>
        <v>105889_SFN_4805137_SI301</v>
      </c>
      <c r="C547" s="127" t="s">
        <v>606</v>
      </c>
      <c r="D547" s="74" t="s">
        <v>51</v>
      </c>
      <c r="E547" s="73"/>
      <c r="F547" s="42" t="str">
        <f t="shared" si="83"/>
        <v>$DSI301</v>
      </c>
      <c r="G547" s="49">
        <f t="shared" ref="G547" si="86">G546+1</f>
        <v>529</v>
      </c>
      <c r="H547" s="54" t="str">
        <f t="shared" si="85"/>
        <v>"$DSI301" = "529"</v>
      </c>
      <c r="L547" s="38" t="s">
        <v>588</v>
      </c>
    </row>
    <row r="548" spans="1:12" ht="18" customHeight="1" x14ac:dyDescent="0.25">
      <c r="A548" s="71"/>
      <c r="B548" s="76" t="str">
        <f t="shared" si="82"/>
        <v>105889_SFN_4805137_SI302</v>
      </c>
      <c r="C548" s="127" t="s">
        <v>607</v>
      </c>
      <c r="D548" s="74" t="s">
        <v>51</v>
      </c>
      <c r="E548" s="73"/>
      <c r="F548" s="42" t="str">
        <f t="shared" si="83"/>
        <v>$DSI302</v>
      </c>
      <c r="G548" s="49">
        <f t="shared" si="84"/>
        <v>530</v>
      </c>
      <c r="H548" s="54" t="str">
        <f t="shared" si="85"/>
        <v>"$DSI302" = "530"</v>
      </c>
      <c r="L548" s="38" t="s">
        <v>589</v>
      </c>
    </row>
    <row r="549" spans="1:12" ht="18" customHeight="1" x14ac:dyDescent="0.25">
      <c r="A549" s="71"/>
      <c r="B549" s="76" t="str">
        <f t="shared" si="82"/>
        <v>105889_SFN_4805137_ST301</v>
      </c>
      <c r="C549" s="127" t="s">
        <v>53</v>
      </c>
      <c r="D549" s="74" t="s">
        <v>51</v>
      </c>
      <c r="E549" s="73"/>
      <c r="F549" s="42" t="str">
        <f t="shared" si="83"/>
        <v>$DST301</v>
      </c>
      <c r="G549" s="49">
        <f t="shared" si="84"/>
        <v>531</v>
      </c>
      <c r="H549" s="54" t="str">
        <f t="shared" si="85"/>
        <v>"$DST301" = "531"</v>
      </c>
      <c r="L549" s="38" t="s">
        <v>590</v>
      </c>
    </row>
    <row r="550" spans="1:12" ht="18" customHeight="1" x14ac:dyDescent="0.25">
      <c r="A550" s="71"/>
      <c r="B550" s="76" t="str">
        <f t="shared" si="82"/>
        <v>105889_SFN_4805137_SD301</v>
      </c>
      <c r="C550" s="127" t="s">
        <v>608</v>
      </c>
      <c r="D550" s="74" t="s">
        <v>51</v>
      </c>
      <c r="E550" s="73"/>
      <c r="F550" s="42" t="str">
        <f t="shared" si="83"/>
        <v>$DSD301</v>
      </c>
      <c r="G550" s="49">
        <f t="shared" si="84"/>
        <v>532</v>
      </c>
      <c r="H550" s="54" t="str">
        <f t="shared" si="85"/>
        <v>"$DSD301" = "532"</v>
      </c>
      <c r="L550" s="38" t="s">
        <v>591</v>
      </c>
    </row>
    <row r="551" spans="1:12" ht="18" customHeight="1" x14ac:dyDescent="0.25">
      <c r="A551" s="71"/>
      <c r="B551" s="76" t="str">
        <f t="shared" si="82"/>
        <v>105889_SFN_4805137_SS301</v>
      </c>
      <c r="C551" s="127" t="s">
        <v>609</v>
      </c>
      <c r="D551" s="74" t="s">
        <v>51</v>
      </c>
      <c r="E551" s="73"/>
      <c r="F551" s="42" t="str">
        <f t="shared" si="83"/>
        <v>$DSS301</v>
      </c>
      <c r="G551" s="49">
        <f t="shared" si="84"/>
        <v>533</v>
      </c>
      <c r="H551" s="54" t="str">
        <f t="shared" si="85"/>
        <v>"$DSS301" = "533"</v>
      </c>
      <c r="L551" s="38" t="s">
        <v>592</v>
      </c>
    </row>
    <row r="552" spans="1:12" ht="18" customHeight="1" x14ac:dyDescent="0.25">
      <c r="A552" s="71"/>
      <c r="B552" s="76" t="str">
        <f t="shared" si="82"/>
        <v>105889_SFN_4805137_SA301</v>
      </c>
      <c r="C552" s="127" t="s">
        <v>610</v>
      </c>
      <c r="D552" s="74" t="s">
        <v>51</v>
      </c>
      <c r="E552" s="73"/>
      <c r="F552" s="42" t="str">
        <f t="shared" si="83"/>
        <v>$DSA301</v>
      </c>
      <c r="G552" s="49">
        <f t="shared" si="84"/>
        <v>534</v>
      </c>
      <c r="H552" s="54" t="str">
        <f t="shared" si="85"/>
        <v>"$DSA301" = "534"</v>
      </c>
      <c r="L552" s="38" t="s">
        <v>593</v>
      </c>
    </row>
    <row r="553" spans="1:12" ht="18" customHeight="1" x14ac:dyDescent="0.25">
      <c r="A553" s="71"/>
      <c r="B553" s="76" t="str">
        <f t="shared" si="82"/>
        <v>105889_SFN_4805137_SA302</v>
      </c>
      <c r="C553" s="127" t="s">
        <v>610</v>
      </c>
      <c r="D553" s="74" t="s">
        <v>51</v>
      </c>
      <c r="E553" s="73"/>
      <c r="F553" s="42" t="str">
        <f t="shared" si="83"/>
        <v>$DSA302</v>
      </c>
      <c r="G553" s="49">
        <f t="shared" si="84"/>
        <v>535</v>
      </c>
      <c r="H553" s="54" t="str">
        <f t="shared" si="85"/>
        <v>"$DSA302" = "535"</v>
      </c>
      <c r="L553" s="38" t="s">
        <v>594</v>
      </c>
    </row>
    <row r="554" spans="1:12" ht="18" customHeight="1" x14ac:dyDescent="0.25">
      <c r="A554" s="71"/>
      <c r="B554" s="76" t="str">
        <f t="shared" si="82"/>
        <v>105889_SFN_4805137_SA303</v>
      </c>
      <c r="C554" s="127" t="s">
        <v>610</v>
      </c>
      <c r="D554" s="74" t="s">
        <v>51</v>
      </c>
      <c r="E554" s="73"/>
      <c r="F554" s="42" t="str">
        <f t="shared" si="83"/>
        <v>$DSA303</v>
      </c>
      <c r="G554" s="49">
        <f t="shared" si="84"/>
        <v>536</v>
      </c>
      <c r="H554" s="54" t="str">
        <f t="shared" si="85"/>
        <v>"$DSA303" = "536"</v>
      </c>
      <c r="L554" s="38" t="s">
        <v>595</v>
      </c>
    </row>
    <row r="555" spans="1:12" ht="18" customHeight="1" x14ac:dyDescent="0.25">
      <c r="A555" s="71"/>
      <c r="B555" s="76" t="str">
        <f t="shared" si="82"/>
        <v>105889_SFN_4805137_SM301</v>
      </c>
      <c r="C555" s="127" t="s">
        <v>611</v>
      </c>
      <c r="D555" s="74" t="s">
        <v>51</v>
      </c>
      <c r="E555" s="73"/>
      <c r="F555" s="42" t="str">
        <f t="shared" si="83"/>
        <v>$DSM301</v>
      </c>
      <c r="G555" s="49">
        <f t="shared" si="84"/>
        <v>537</v>
      </c>
      <c r="H555" s="54" t="str">
        <f t="shared" si="85"/>
        <v>"$DSM301" = "537"</v>
      </c>
      <c r="L555" s="38" t="s">
        <v>596</v>
      </c>
    </row>
    <row r="556" spans="1:12" ht="18" customHeight="1" x14ac:dyDescent="0.25">
      <c r="A556" s="71"/>
      <c r="B556" s="76" t="str">
        <f t="shared" si="82"/>
        <v>105889_SFN_4805137_SL301</v>
      </c>
      <c r="C556" s="127" t="s">
        <v>612</v>
      </c>
      <c r="D556" s="74" t="s">
        <v>51</v>
      </c>
      <c r="E556" s="73"/>
      <c r="F556" s="42" t="str">
        <f t="shared" si="83"/>
        <v>$DSL301</v>
      </c>
      <c r="G556" s="49">
        <f t="shared" si="84"/>
        <v>538</v>
      </c>
      <c r="H556" s="54" t="str">
        <f t="shared" si="85"/>
        <v>"$DSL301" = "538"</v>
      </c>
      <c r="L556" s="38" t="s">
        <v>597</v>
      </c>
    </row>
    <row r="557" spans="1:12" ht="18" customHeight="1" x14ac:dyDescent="0.25">
      <c r="A557" s="71"/>
      <c r="B557" s="76" t="str">
        <f t="shared" ref="B557" si="87">"105889_SFN_4805137_"&amp;L557</f>
        <v>105889_SFN_4805137_SL302</v>
      </c>
      <c r="C557" s="127" t="s">
        <v>612</v>
      </c>
      <c r="D557" s="74" t="s">
        <v>51</v>
      </c>
      <c r="E557" s="73"/>
      <c r="F557" s="42" t="str">
        <f t="shared" si="83"/>
        <v>$DSL302</v>
      </c>
      <c r="G557" s="49">
        <f t="shared" si="84"/>
        <v>539</v>
      </c>
      <c r="H557" s="54" t="str">
        <f t="shared" si="85"/>
        <v>"$DSL302" = "539"</v>
      </c>
      <c r="L557" s="38" t="s">
        <v>598</v>
      </c>
    </row>
    <row r="558" spans="1:12" ht="18" customHeight="1" x14ac:dyDescent="0.25">
      <c r="A558" s="71"/>
      <c r="B558" s="76"/>
      <c r="C558" s="127"/>
      <c r="D558" s="74"/>
      <c r="E558" s="73"/>
      <c r="F558" s="42"/>
      <c r="G558" s="49"/>
      <c r="H558" s="54" t="str">
        <f t="shared" si="85"/>
        <v/>
      </c>
      <c r="L558" s="38"/>
    </row>
    <row r="559" spans="1:12" ht="18" customHeight="1" x14ac:dyDescent="0.25">
      <c r="A559" s="71"/>
      <c r="B559" s="76">
        <v>1</v>
      </c>
      <c r="C559" s="204" t="s">
        <v>956</v>
      </c>
      <c r="D559" s="74"/>
      <c r="E559" s="73"/>
      <c r="F559" s="42" t="s">
        <v>957</v>
      </c>
      <c r="G559" s="49">
        <f>G557+1</f>
        <v>540</v>
      </c>
      <c r="H559" s="54" t="str">
        <f t="shared" si="85"/>
        <v>"$SP1" = "540"</v>
      </c>
      <c r="L559" s="38"/>
    </row>
    <row r="560" spans="1:12" ht="18" customHeight="1" x14ac:dyDescent="0.25">
      <c r="A560" s="71"/>
      <c r="B560" s="76">
        <f>B559+1</f>
        <v>2</v>
      </c>
      <c r="C560" s="204" t="s">
        <v>956</v>
      </c>
      <c r="D560" s="74"/>
      <c r="E560" s="73"/>
      <c r="F560" s="42" t="s">
        <v>958</v>
      </c>
      <c r="G560" s="49">
        <f>G559+1</f>
        <v>541</v>
      </c>
      <c r="H560" s="54" t="str">
        <f t="shared" si="85"/>
        <v>"$SP2" = "541"</v>
      </c>
      <c r="L560" s="38"/>
    </row>
    <row r="561" spans="1:12" ht="18" customHeight="1" x14ac:dyDescent="0.25">
      <c r="A561" s="71"/>
      <c r="B561" s="76">
        <f t="shared" ref="B561:B626" si="88">B560+1</f>
        <v>3</v>
      </c>
      <c r="C561" s="204" t="s">
        <v>956</v>
      </c>
      <c r="D561" s="74"/>
      <c r="E561" s="73"/>
      <c r="F561" s="42" t="s">
        <v>959</v>
      </c>
      <c r="G561" s="49">
        <f t="shared" ref="G561:G624" si="89">G560+1</f>
        <v>542</v>
      </c>
      <c r="H561" s="54" t="str">
        <f t="shared" si="85"/>
        <v>"$SP3" = "542"</v>
      </c>
      <c r="L561" s="38"/>
    </row>
    <row r="562" spans="1:12" ht="18" customHeight="1" x14ac:dyDescent="0.25">
      <c r="A562" s="71"/>
      <c r="B562" s="76">
        <f t="shared" si="88"/>
        <v>4</v>
      </c>
      <c r="C562" s="204" t="s">
        <v>956</v>
      </c>
      <c r="D562" s="74"/>
      <c r="E562" s="73"/>
      <c r="F562" s="42" t="s">
        <v>960</v>
      </c>
      <c r="G562" s="49">
        <f t="shared" si="89"/>
        <v>543</v>
      </c>
      <c r="H562" s="54" t="str">
        <f t="shared" si="85"/>
        <v>"$SP4" = "543"</v>
      </c>
      <c r="L562" s="38"/>
    </row>
    <row r="563" spans="1:12" ht="18" customHeight="1" x14ac:dyDescent="0.25">
      <c r="A563" s="71"/>
      <c r="B563" s="76">
        <f t="shared" si="88"/>
        <v>5</v>
      </c>
      <c r="C563" s="204" t="s">
        <v>956</v>
      </c>
      <c r="D563" s="74"/>
      <c r="E563" s="73"/>
      <c r="F563" s="42" t="s">
        <v>961</v>
      </c>
      <c r="G563" s="49">
        <f t="shared" si="89"/>
        <v>544</v>
      </c>
      <c r="H563" s="54" t="str">
        <f t="shared" si="85"/>
        <v>"$SP5" = "544"</v>
      </c>
      <c r="L563" s="38"/>
    </row>
    <row r="564" spans="1:12" ht="18" customHeight="1" x14ac:dyDescent="0.25">
      <c r="A564" s="71"/>
      <c r="B564" s="76">
        <f t="shared" si="88"/>
        <v>6</v>
      </c>
      <c r="C564" s="204" t="s">
        <v>956</v>
      </c>
      <c r="D564" s="74"/>
      <c r="E564" s="73"/>
      <c r="F564" s="42" t="s">
        <v>962</v>
      </c>
      <c r="G564" s="49">
        <f t="shared" si="89"/>
        <v>545</v>
      </c>
      <c r="H564" s="54" t="str">
        <f t="shared" si="85"/>
        <v>"$SP6" = "545"</v>
      </c>
      <c r="L564" s="38"/>
    </row>
    <row r="565" spans="1:12" ht="18" customHeight="1" x14ac:dyDescent="0.25">
      <c r="A565" s="71"/>
      <c r="B565" s="76">
        <f t="shared" si="88"/>
        <v>7</v>
      </c>
      <c r="C565" s="204" t="s">
        <v>956</v>
      </c>
      <c r="D565" s="74"/>
      <c r="E565" s="73"/>
      <c r="F565" s="42" t="s">
        <v>963</v>
      </c>
      <c r="G565" s="49">
        <f t="shared" si="89"/>
        <v>546</v>
      </c>
      <c r="H565" s="54" t="str">
        <f t="shared" si="85"/>
        <v>"$SP7" = "546"</v>
      </c>
      <c r="L565" s="38"/>
    </row>
    <row r="566" spans="1:12" ht="18" customHeight="1" x14ac:dyDescent="0.25">
      <c r="A566" s="71"/>
      <c r="B566" s="76">
        <f t="shared" si="88"/>
        <v>8</v>
      </c>
      <c r="C566" s="204" t="s">
        <v>956</v>
      </c>
      <c r="D566" s="74"/>
      <c r="E566" s="73"/>
      <c r="F566" s="42" t="s">
        <v>964</v>
      </c>
      <c r="G566" s="49">
        <f t="shared" si="89"/>
        <v>547</v>
      </c>
      <c r="H566" s="54" t="str">
        <f t="shared" si="85"/>
        <v>"$SP8" = "547"</v>
      </c>
      <c r="L566" s="38"/>
    </row>
    <row r="567" spans="1:12" ht="18" customHeight="1" x14ac:dyDescent="0.25">
      <c r="A567" s="71"/>
      <c r="B567" s="76">
        <f t="shared" si="88"/>
        <v>9</v>
      </c>
      <c r="C567" s="204" t="s">
        <v>956</v>
      </c>
      <c r="D567" s="74"/>
      <c r="E567" s="73"/>
      <c r="F567" s="42" t="s">
        <v>965</v>
      </c>
      <c r="G567" s="49">
        <f t="shared" si="89"/>
        <v>548</v>
      </c>
      <c r="H567" s="54" t="str">
        <f t="shared" si="85"/>
        <v>"$SP9" = "548"</v>
      </c>
      <c r="L567" s="38"/>
    </row>
    <row r="568" spans="1:12" ht="18" customHeight="1" x14ac:dyDescent="0.25">
      <c r="A568" s="71"/>
      <c r="B568" s="76">
        <f t="shared" si="88"/>
        <v>10</v>
      </c>
      <c r="C568" s="204" t="s">
        <v>956</v>
      </c>
      <c r="D568" s="74"/>
      <c r="E568" s="73"/>
      <c r="F568" s="42" t="s">
        <v>966</v>
      </c>
      <c r="G568" s="49">
        <f t="shared" si="89"/>
        <v>549</v>
      </c>
      <c r="H568" s="54" t="str">
        <f t="shared" si="85"/>
        <v>"$SP10" = "549"</v>
      </c>
      <c r="L568" s="38"/>
    </row>
    <row r="569" spans="1:12" ht="18" customHeight="1" x14ac:dyDescent="0.25">
      <c r="A569" s="71"/>
      <c r="B569" s="76">
        <f t="shared" si="88"/>
        <v>11</v>
      </c>
      <c r="C569" s="204" t="s">
        <v>956</v>
      </c>
      <c r="D569" s="74"/>
      <c r="E569" s="73"/>
      <c r="F569" s="42" t="s">
        <v>967</v>
      </c>
      <c r="G569" s="49">
        <f t="shared" si="89"/>
        <v>550</v>
      </c>
      <c r="H569" s="54" t="str">
        <f t="shared" si="85"/>
        <v>"$SP11" = "550"</v>
      </c>
      <c r="L569" s="38"/>
    </row>
    <row r="570" spans="1:12" ht="18" customHeight="1" x14ac:dyDescent="0.25">
      <c r="A570" s="71"/>
      <c r="B570" s="76">
        <f t="shared" si="88"/>
        <v>12</v>
      </c>
      <c r="C570" s="204" t="s">
        <v>956</v>
      </c>
      <c r="D570" s="74"/>
      <c r="E570" s="73"/>
      <c r="F570" s="42" t="s">
        <v>968</v>
      </c>
      <c r="G570" s="49">
        <f t="shared" si="89"/>
        <v>551</v>
      </c>
      <c r="H570" s="54" t="str">
        <f t="shared" si="85"/>
        <v>"$SP12" = "551"</v>
      </c>
      <c r="L570" s="38"/>
    </row>
    <row r="571" spans="1:12" ht="18" customHeight="1" x14ac:dyDescent="0.25">
      <c r="A571" s="71"/>
      <c r="B571" s="76">
        <f t="shared" si="88"/>
        <v>13</v>
      </c>
      <c r="C571" s="204" t="s">
        <v>956</v>
      </c>
      <c r="D571" s="74"/>
      <c r="E571" s="73"/>
      <c r="F571" s="42" t="s">
        <v>969</v>
      </c>
      <c r="G571" s="49">
        <f t="shared" si="89"/>
        <v>552</v>
      </c>
      <c r="H571" s="54" t="str">
        <f t="shared" si="85"/>
        <v>"$SP13" = "552"</v>
      </c>
      <c r="L571" s="38"/>
    </row>
    <row r="572" spans="1:12" ht="18" customHeight="1" x14ac:dyDescent="0.25">
      <c r="A572" s="71"/>
      <c r="B572" s="76">
        <f t="shared" si="88"/>
        <v>14</v>
      </c>
      <c r="C572" s="204" t="s">
        <v>956</v>
      </c>
      <c r="D572" s="74"/>
      <c r="E572" s="73"/>
      <c r="F572" s="42" t="s">
        <v>970</v>
      </c>
      <c r="G572" s="49">
        <f t="shared" si="89"/>
        <v>553</v>
      </c>
      <c r="H572" s="54" t="str">
        <f t="shared" si="85"/>
        <v>"$SP14" = "553"</v>
      </c>
      <c r="L572" s="38"/>
    </row>
    <row r="573" spans="1:12" ht="18" customHeight="1" x14ac:dyDescent="0.25">
      <c r="A573" s="71"/>
      <c r="B573" s="76">
        <f t="shared" si="88"/>
        <v>15</v>
      </c>
      <c r="C573" s="204" t="s">
        <v>956</v>
      </c>
      <c r="D573" s="74"/>
      <c r="E573" s="73"/>
      <c r="F573" s="42" t="s">
        <v>971</v>
      </c>
      <c r="G573" s="49">
        <f t="shared" si="89"/>
        <v>554</v>
      </c>
      <c r="H573" s="54" t="str">
        <f t="shared" si="85"/>
        <v>"$SP15" = "554"</v>
      </c>
      <c r="L573" s="38"/>
    </row>
    <row r="574" spans="1:12" ht="18" customHeight="1" x14ac:dyDescent="0.25">
      <c r="A574" s="71"/>
      <c r="B574" s="76">
        <f t="shared" si="88"/>
        <v>16</v>
      </c>
      <c r="C574" s="204" t="s">
        <v>956</v>
      </c>
      <c r="D574" s="74"/>
      <c r="E574" s="73"/>
      <c r="F574" s="42" t="s">
        <v>972</v>
      </c>
      <c r="G574" s="49">
        <f t="shared" si="89"/>
        <v>555</v>
      </c>
      <c r="H574" s="54" t="str">
        <f t="shared" si="85"/>
        <v>"$SP16" = "555"</v>
      </c>
      <c r="L574" s="38"/>
    </row>
    <row r="575" spans="1:12" ht="18" customHeight="1" x14ac:dyDescent="0.25">
      <c r="A575" s="71"/>
      <c r="B575" s="76">
        <f t="shared" si="88"/>
        <v>17</v>
      </c>
      <c r="C575" s="204" t="s">
        <v>956</v>
      </c>
      <c r="D575" s="74"/>
      <c r="E575" s="73"/>
      <c r="F575" s="42" t="s">
        <v>973</v>
      </c>
      <c r="G575" s="49">
        <f t="shared" si="89"/>
        <v>556</v>
      </c>
      <c r="H575" s="54" t="str">
        <f t="shared" si="85"/>
        <v>"$SP17" = "556"</v>
      </c>
      <c r="L575" s="38"/>
    </row>
    <row r="576" spans="1:12" ht="18" customHeight="1" x14ac:dyDescent="0.25">
      <c r="A576" s="71"/>
      <c r="B576" s="76">
        <f t="shared" si="88"/>
        <v>18</v>
      </c>
      <c r="C576" s="204" t="s">
        <v>956</v>
      </c>
      <c r="D576" s="74"/>
      <c r="E576" s="73"/>
      <c r="F576" s="42" t="s">
        <v>974</v>
      </c>
      <c r="G576" s="49">
        <f t="shared" si="89"/>
        <v>557</v>
      </c>
      <c r="H576" s="54" t="str">
        <f t="shared" si="85"/>
        <v>"$SP18" = "557"</v>
      </c>
      <c r="L576" s="38"/>
    </row>
    <row r="577" spans="1:12" ht="18" customHeight="1" x14ac:dyDescent="0.25">
      <c r="A577" s="71"/>
      <c r="B577" s="76">
        <f t="shared" si="88"/>
        <v>19</v>
      </c>
      <c r="C577" s="204" t="s">
        <v>956</v>
      </c>
      <c r="D577" s="74"/>
      <c r="E577" s="73"/>
      <c r="F577" s="42" t="s">
        <v>975</v>
      </c>
      <c r="G577" s="49">
        <f t="shared" si="89"/>
        <v>558</v>
      </c>
      <c r="H577" s="54" t="str">
        <f t="shared" si="85"/>
        <v>"$SP19" = "558"</v>
      </c>
      <c r="L577" s="38"/>
    </row>
    <row r="578" spans="1:12" ht="18" customHeight="1" x14ac:dyDescent="0.25">
      <c r="A578" s="71"/>
      <c r="B578" s="76">
        <f t="shared" si="88"/>
        <v>20</v>
      </c>
      <c r="C578" s="204" t="s">
        <v>956</v>
      </c>
      <c r="D578" s="74"/>
      <c r="E578" s="73"/>
      <c r="F578" s="42" t="s">
        <v>976</v>
      </c>
      <c r="G578" s="49">
        <f t="shared" si="89"/>
        <v>559</v>
      </c>
      <c r="H578" s="54" t="str">
        <f t="shared" si="85"/>
        <v>"$SP20" = "559"</v>
      </c>
      <c r="L578" s="38"/>
    </row>
    <row r="579" spans="1:12" ht="18" customHeight="1" x14ac:dyDescent="0.25">
      <c r="A579" s="71"/>
      <c r="B579" s="76">
        <f t="shared" si="88"/>
        <v>21</v>
      </c>
      <c r="C579" s="204" t="s">
        <v>956</v>
      </c>
      <c r="D579" s="74"/>
      <c r="E579" s="73"/>
      <c r="F579" s="42" t="s">
        <v>977</v>
      </c>
      <c r="G579" s="49">
        <f t="shared" si="89"/>
        <v>560</v>
      </c>
      <c r="H579" s="54" t="str">
        <f t="shared" si="85"/>
        <v>"$SP21" = "560"</v>
      </c>
      <c r="L579" s="38"/>
    </row>
    <row r="580" spans="1:12" ht="18" customHeight="1" x14ac:dyDescent="0.25">
      <c r="A580" s="71"/>
      <c r="B580" s="76">
        <f t="shared" si="88"/>
        <v>22</v>
      </c>
      <c r="C580" s="204" t="s">
        <v>956</v>
      </c>
      <c r="D580" s="74"/>
      <c r="E580" s="73"/>
      <c r="F580" s="42" t="s">
        <v>978</v>
      </c>
      <c r="G580" s="49">
        <f t="shared" si="89"/>
        <v>561</v>
      </c>
      <c r="H580" s="54" t="str">
        <f t="shared" si="85"/>
        <v>"$SP22" = "561"</v>
      </c>
      <c r="L580" s="38"/>
    </row>
    <row r="581" spans="1:12" ht="18" customHeight="1" x14ac:dyDescent="0.25">
      <c r="A581" s="71"/>
      <c r="B581" s="76">
        <f t="shared" si="88"/>
        <v>23</v>
      </c>
      <c r="C581" s="204" t="s">
        <v>956</v>
      </c>
      <c r="D581" s="74"/>
      <c r="E581" s="73"/>
      <c r="F581" s="42" t="s">
        <v>979</v>
      </c>
      <c r="G581" s="49">
        <f t="shared" si="89"/>
        <v>562</v>
      </c>
      <c r="H581" s="54" t="str">
        <f t="shared" si="85"/>
        <v>"$SP23" = "562"</v>
      </c>
      <c r="L581" s="38"/>
    </row>
    <row r="582" spans="1:12" ht="18" customHeight="1" x14ac:dyDescent="0.25">
      <c r="A582" s="71"/>
      <c r="B582" s="76">
        <f t="shared" si="88"/>
        <v>24</v>
      </c>
      <c r="C582" s="204" t="s">
        <v>956</v>
      </c>
      <c r="D582" s="74"/>
      <c r="E582" s="73"/>
      <c r="F582" s="42" t="s">
        <v>980</v>
      </c>
      <c r="G582" s="49">
        <f t="shared" si="89"/>
        <v>563</v>
      </c>
      <c r="H582" s="54" t="str">
        <f t="shared" si="85"/>
        <v>"$SP24" = "563"</v>
      </c>
      <c r="L582" s="38"/>
    </row>
    <row r="583" spans="1:12" ht="18" customHeight="1" x14ac:dyDescent="0.25">
      <c r="A583" s="71"/>
      <c r="B583" s="76">
        <f t="shared" si="88"/>
        <v>25</v>
      </c>
      <c r="C583" s="204" t="s">
        <v>956</v>
      </c>
      <c r="D583" s="74"/>
      <c r="E583" s="73"/>
      <c r="F583" s="42" t="s">
        <v>981</v>
      </c>
      <c r="G583" s="49">
        <f t="shared" si="89"/>
        <v>564</v>
      </c>
      <c r="H583" s="54" t="str">
        <f t="shared" si="85"/>
        <v>"$SP25" = "564"</v>
      </c>
      <c r="L583" s="38"/>
    </row>
    <row r="584" spans="1:12" ht="18" customHeight="1" x14ac:dyDescent="0.25">
      <c r="A584" s="71"/>
      <c r="B584" s="76">
        <f t="shared" si="88"/>
        <v>26</v>
      </c>
      <c r="C584" s="204" t="s">
        <v>956</v>
      </c>
      <c r="D584" s="74"/>
      <c r="E584" s="73"/>
      <c r="F584" s="42" t="s">
        <v>982</v>
      </c>
      <c r="G584" s="49">
        <f t="shared" si="89"/>
        <v>565</v>
      </c>
      <c r="H584" s="54" t="str">
        <f t="shared" si="85"/>
        <v>"$SP26" = "565"</v>
      </c>
      <c r="L584" s="38"/>
    </row>
    <row r="585" spans="1:12" ht="18" customHeight="1" x14ac:dyDescent="0.25">
      <c r="A585" s="71"/>
      <c r="B585" s="76">
        <f t="shared" si="88"/>
        <v>27</v>
      </c>
      <c r="C585" s="204" t="s">
        <v>956</v>
      </c>
      <c r="D585" s="74"/>
      <c r="E585" s="73"/>
      <c r="F585" s="42" t="s">
        <v>983</v>
      </c>
      <c r="G585" s="49">
        <f t="shared" si="89"/>
        <v>566</v>
      </c>
      <c r="H585" s="54" t="str">
        <f t="shared" si="85"/>
        <v>"$SP27" = "566"</v>
      </c>
      <c r="L585" s="38"/>
    </row>
    <row r="586" spans="1:12" ht="18" customHeight="1" x14ac:dyDescent="0.25">
      <c r="A586" s="71"/>
      <c r="B586" s="76">
        <f t="shared" si="88"/>
        <v>28</v>
      </c>
      <c r="C586" s="204" t="s">
        <v>956</v>
      </c>
      <c r="D586" s="74"/>
      <c r="E586" s="73"/>
      <c r="F586" s="42" t="s">
        <v>984</v>
      </c>
      <c r="G586" s="49">
        <f t="shared" si="89"/>
        <v>567</v>
      </c>
      <c r="H586" s="54" t="str">
        <f t="shared" si="85"/>
        <v>"$SP28" = "567"</v>
      </c>
      <c r="L586" s="38"/>
    </row>
    <row r="587" spans="1:12" ht="18" customHeight="1" x14ac:dyDescent="0.25">
      <c r="A587" s="71"/>
      <c r="B587" s="76">
        <f t="shared" si="88"/>
        <v>29</v>
      </c>
      <c r="C587" s="204" t="s">
        <v>956</v>
      </c>
      <c r="D587" s="74"/>
      <c r="E587" s="73"/>
      <c r="F587" s="42" t="s">
        <v>985</v>
      </c>
      <c r="G587" s="49">
        <f t="shared" si="89"/>
        <v>568</v>
      </c>
      <c r="H587" s="54" t="str">
        <f t="shared" si="85"/>
        <v>"$SP29" = "568"</v>
      </c>
      <c r="L587" s="38"/>
    </row>
    <row r="588" spans="1:12" ht="18" customHeight="1" x14ac:dyDescent="0.25">
      <c r="A588" s="71"/>
      <c r="B588" s="76">
        <f t="shared" si="88"/>
        <v>30</v>
      </c>
      <c r="C588" s="204" t="s">
        <v>956</v>
      </c>
      <c r="D588" s="74"/>
      <c r="E588" s="73"/>
      <c r="F588" s="42" t="s">
        <v>986</v>
      </c>
      <c r="G588" s="49">
        <f t="shared" si="89"/>
        <v>569</v>
      </c>
      <c r="H588" s="54" t="str">
        <f t="shared" si="85"/>
        <v>"$SP30" = "569"</v>
      </c>
      <c r="L588" s="38"/>
    </row>
    <row r="589" spans="1:12" ht="18" customHeight="1" x14ac:dyDescent="0.25">
      <c r="A589" s="71"/>
      <c r="B589" s="76">
        <f t="shared" si="88"/>
        <v>31</v>
      </c>
      <c r="C589" s="204" t="s">
        <v>956</v>
      </c>
      <c r="D589" s="74"/>
      <c r="E589" s="73"/>
      <c r="F589" s="42" t="s">
        <v>987</v>
      </c>
      <c r="G589" s="49">
        <f t="shared" si="89"/>
        <v>570</v>
      </c>
      <c r="H589" s="54" t="str">
        <f t="shared" si="85"/>
        <v>"$SP31" = "570"</v>
      </c>
      <c r="L589" s="38"/>
    </row>
    <row r="590" spans="1:12" ht="18" customHeight="1" x14ac:dyDescent="0.25">
      <c r="A590" s="71"/>
      <c r="B590" s="76">
        <f t="shared" si="88"/>
        <v>32</v>
      </c>
      <c r="C590" s="204" t="s">
        <v>956</v>
      </c>
      <c r="D590" s="74"/>
      <c r="E590" s="73"/>
      <c r="F590" s="42" t="s">
        <v>988</v>
      </c>
      <c r="G590" s="49">
        <f t="shared" si="89"/>
        <v>571</v>
      </c>
      <c r="H590" s="54" t="str">
        <f t="shared" si="85"/>
        <v>"$SP32" = "571"</v>
      </c>
      <c r="L590" s="38"/>
    </row>
    <row r="591" spans="1:12" ht="18" customHeight="1" x14ac:dyDescent="0.25">
      <c r="A591" s="71"/>
      <c r="B591" s="76">
        <f t="shared" si="88"/>
        <v>33</v>
      </c>
      <c r="C591" s="204" t="s">
        <v>956</v>
      </c>
      <c r="D591" s="74"/>
      <c r="E591" s="73"/>
      <c r="F591" s="42" t="s">
        <v>989</v>
      </c>
      <c r="G591" s="49">
        <f t="shared" si="89"/>
        <v>572</v>
      </c>
      <c r="H591" s="54" t="str">
        <f t="shared" si="85"/>
        <v>"$SP33" = "572"</v>
      </c>
      <c r="L591" s="38"/>
    </row>
    <row r="592" spans="1:12" ht="18" customHeight="1" x14ac:dyDescent="0.25">
      <c r="A592" s="71"/>
      <c r="B592" s="76">
        <f t="shared" si="88"/>
        <v>34</v>
      </c>
      <c r="C592" s="204" t="s">
        <v>956</v>
      </c>
      <c r="D592" s="74"/>
      <c r="E592" s="73"/>
      <c r="F592" s="42" t="s">
        <v>990</v>
      </c>
      <c r="G592" s="49">
        <f t="shared" si="89"/>
        <v>573</v>
      </c>
      <c r="H592" s="54" t="str">
        <f t="shared" si="85"/>
        <v>"$SP34" = "573"</v>
      </c>
      <c r="L592" s="38"/>
    </row>
    <row r="593" spans="1:12" ht="18" customHeight="1" x14ac:dyDescent="0.25">
      <c r="A593" s="71"/>
      <c r="B593" s="76">
        <f t="shared" si="88"/>
        <v>35</v>
      </c>
      <c r="C593" s="204" t="s">
        <v>956</v>
      </c>
      <c r="D593" s="74"/>
      <c r="E593" s="73"/>
      <c r="F593" s="42" t="s">
        <v>991</v>
      </c>
      <c r="G593" s="49">
        <f t="shared" si="89"/>
        <v>574</v>
      </c>
      <c r="H593" s="54" t="str">
        <f t="shared" si="85"/>
        <v>"$SP35" = "574"</v>
      </c>
      <c r="L593" s="38"/>
    </row>
    <row r="594" spans="1:12" ht="18" customHeight="1" x14ac:dyDescent="0.25">
      <c r="A594" s="71"/>
      <c r="B594" s="76">
        <f t="shared" si="88"/>
        <v>36</v>
      </c>
      <c r="C594" s="204" t="s">
        <v>956</v>
      </c>
      <c r="D594" s="74"/>
      <c r="E594" s="73"/>
      <c r="F594" s="42" t="s">
        <v>992</v>
      </c>
      <c r="G594" s="49">
        <f t="shared" si="89"/>
        <v>575</v>
      </c>
      <c r="H594" s="54" t="str">
        <f t="shared" si="85"/>
        <v>"$SP36" = "575"</v>
      </c>
      <c r="L594" s="38"/>
    </row>
    <row r="595" spans="1:12" ht="18" customHeight="1" x14ac:dyDescent="0.25">
      <c r="A595" s="71"/>
      <c r="B595" s="76">
        <f t="shared" si="88"/>
        <v>37</v>
      </c>
      <c r="C595" s="204" t="s">
        <v>956</v>
      </c>
      <c r="D595" s="74"/>
      <c r="E595" s="73"/>
      <c r="F595" s="42" t="s">
        <v>993</v>
      </c>
      <c r="G595" s="49">
        <f t="shared" si="89"/>
        <v>576</v>
      </c>
      <c r="H595" s="54" t="str">
        <f t="shared" si="85"/>
        <v>"$SP37" = "576"</v>
      </c>
      <c r="L595" s="38"/>
    </row>
    <row r="596" spans="1:12" ht="18" customHeight="1" x14ac:dyDescent="0.25">
      <c r="A596" s="71"/>
      <c r="B596" s="76">
        <f t="shared" si="88"/>
        <v>38</v>
      </c>
      <c r="C596" s="204" t="s">
        <v>956</v>
      </c>
      <c r="D596" s="74"/>
      <c r="E596" s="73"/>
      <c r="F596" s="42" t="s">
        <v>994</v>
      </c>
      <c r="G596" s="49">
        <f t="shared" si="89"/>
        <v>577</v>
      </c>
      <c r="H596" s="54" t="str">
        <f t="shared" si="85"/>
        <v>"$SP38" = "577"</v>
      </c>
      <c r="L596" s="38"/>
    </row>
    <row r="597" spans="1:12" ht="18" customHeight="1" x14ac:dyDescent="0.25">
      <c r="A597" s="71"/>
      <c r="B597" s="76">
        <f t="shared" si="88"/>
        <v>39</v>
      </c>
      <c r="C597" s="204" t="s">
        <v>956</v>
      </c>
      <c r="D597" s="74"/>
      <c r="E597" s="73"/>
      <c r="F597" s="42" t="s">
        <v>995</v>
      </c>
      <c r="G597" s="49">
        <f t="shared" si="89"/>
        <v>578</v>
      </c>
      <c r="H597" s="54" t="str">
        <f t="shared" si="85"/>
        <v>"$SP39" = "578"</v>
      </c>
      <c r="L597" s="38"/>
    </row>
    <row r="598" spans="1:12" ht="18" customHeight="1" x14ac:dyDescent="0.25">
      <c r="A598" s="71"/>
      <c r="B598" s="76">
        <f t="shared" si="88"/>
        <v>40</v>
      </c>
      <c r="C598" s="204" t="s">
        <v>956</v>
      </c>
      <c r="D598" s="74"/>
      <c r="E598" s="73"/>
      <c r="F598" s="42" t="s">
        <v>996</v>
      </c>
      <c r="G598" s="49">
        <f t="shared" si="89"/>
        <v>579</v>
      </c>
      <c r="H598" s="54" t="str">
        <f t="shared" si="85"/>
        <v>"$SP40" = "579"</v>
      </c>
      <c r="L598" s="38"/>
    </row>
    <row r="599" spans="1:12" ht="18" customHeight="1" x14ac:dyDescent="0.25">
      <c r="A599" s="71"/>
      <c r="B599" s="76">
        <f t="shared" si="88"/>
        <v>41</v>
      </c>
      <c r="C599" s="204" t="s">
        <v>956</v>
      </c>
      <c r="D599" s="74"/>
      <c r="E599" s="73"/>
      <c r="F599" s="42" t="s">
        <v>997</v>
      </c>
      <c r="G599" s="49">
        <f t="shared" si="89"/>
        <v>580</v>
      </c>
      <c r="H599" s="54" t="str">
        <f t="shared" si="85"/>
        <v>"$SP41" = "580"</v>
      </c>
      <c r="L599" s="38"/>
    </row>
    <row r="600" spans="1:12" ht="18" customHeight="1" x14ac:dyDescent="0.25">
      <c r="A600" s="71"/>
      <c r="B600" s="76">
        <f t="shared" si="88"/>
        <v>42</v>
      </c>
      <c r="C600" s="204" t="s">
        <v>956</v>
      </c>
      <c r="D600" s="74"/>
      <c r="E600" s="73"/>
      <c r="F600" s="42" t="s">
        <v>998</v>
      </c>
      <c r="G600" s="49">
        <f t="shared" si="89"/>
        <v>581</v>
      </c>
      <c r="H600" s="54" t="str">
        <f t="shared" si="85"/>
        <v>"$SP42" = "581"</v>
      </c>
      <c r="L600" s="38"/>
    </row>
    <row r="601" spans="1:12" ht="18" customHeight="1" x14ac:dyDescent="0.25">
      <c r="A601" s="71"/>
      <c r="B601" s="76">
        <f t="shared" si="88"/>
        <v>43</v>
      </c>
      <c r="C601" s="204" t="s">
        <v>956</v>
      </c>
      <c r="D601" s="74"/>
      <c r="E601" s="73"/>
      <c r="F601" s="42" t="s">
        <v>999</v>
      </c>
      <c r="G601" s="49">
        <f t="shared" si="89"/>
        <v>582</v>
      </c>
      <c r="H601" s="54" t="str">
        <f t="shared" ref="H601:H626" si="90">IF(AND($G601&lt;&gt;"",$F601&lt;&gt;""),""""&amp;$F601&amp;""""&amp;" = "&amp;""""&amp;$G601&amp;"""","")</f>
        <v>"$SP43" = "582"</v>
      </c>
      <c r="L601" s="38"/>
    </row>
    <row r="602" spans="1:12" ht="18" customHeight="1" x14ac:dyDescent="0.25">
      <c r="A602" s="71"/>
      <c r="B602" s="76">
        <f t="shared" si="88"/>
        <v>44</v>
      </c>
      <c r="C602" s="204" t="s">
        <v>956</v>
      </c>
      <c r="D602" s="74"/>
      <c r="E602" s="73"/>
      <c r="F602" s="42" t="s">
        <v>1000</v>
      </c>
      <c r="G602" s="49">
        <f t="shared" si="89"/>
        <v>583</v>
      </c>
      <c r="H602" s="54" t="str">
        <f t="shared" si="90"/>
        <v>"$SP44" = "583"</v>
      </c>
      <c r="L602" s="38"/>
    </row>
    <row r="603" spans="1:12" ht="18" customHeight="1" x14ac:dyDescent="0.25">
      <c r="A603" s="71"/>
      <c r="B603" s="76">
        <f t="shared" si="88"/>
        <v>45</v>
      </c>
      <c r="C603" s="204" t="s">
        <v>956</v>
      </c>
      <c r="D603" s="74"/>
      <c r="E603" s="73"/>
      <c r="F603" s="42" t="s">
        <v>1001</v>
      </c>
      <c r="G603" s="49">
        <f t="shared" si="89"/>
        <v>584</v>
      </c>
      <c r="H603" s="54" t="str">
        <f t="shared" si="90"/>
        <v>"$SP45" = "584"</v>
      </c>
      <c r="L603" s="38"/>
    </row>
    <row r="604" spans="1:12" ht="18" customHeight="1" x14ac:dyDescent="0.25">
      <c r="A604" s="71"/>
      <c r="B604" s="76">
        <f t="shared" si="88"/>
        <v>46</v>
      </c>
      <c r="C604" s="204" t="s">
        <v>956</v>
      </c>
      <c r="D604" s="74"/>
      <c r="E604" s="73"/>
      <c r="F604" s="42" t="s">
        <v>1002</v>
      </c>
      <c r="G604" s="49">
        <f t="shared" si="89"/>
        <v>585</v>
      </c>
      <c r="H604" s="54" t="str">
        <f t="shared" si="90"/>
        <v>"$SP46" = "585"</v>
      </c>
      <c r="L604" s="38"/>
    </row>
    <row r="605" spans="1:12" ht="18" customHeight="1" x14ac:dyDescent="0.25">
      <c r="A605" s="71"/>
      <c r="B605" s="76">
        <f t="shared" si="88"/>
        <v>47</v>
      </c>
      <c r="C605" s="204" t="s">
        <v>956</v>
      </c>
      <c r="D605" s="74"/>
      <c r="E605" s="73"/>
      <c r="F605" s="42" t="s">
        <v>1003</v>
      </c>
      <c r="G605" s="49">
        <f t="shared" si="89"/>
        <v>586</v>
      </c>
      <c r="H605" s="54" t="str">
        <f t="shared" si="90"/>
        <v>"$SP47" = "586"</v>
      </c>
      <c r="L605" s="38"/>
    </row>
    <row r="606" spans="1:12" ht="18" customHeight="1" x14ac:dyDescent="0.25">
      <c r="A606" s="71"/>
      <c r="B606" s="76">
        <f t="shared" si="88"/>
        <v>48</v>
      </c>
      <c r="C606" s="204" t="s">
        <v>956</v>
      </c>
      <c r="D606" s="74"/>
      <c r="E606" s="73"/>
      <c r="F606" s="42" t="s">
        <v>1004</v>
      </c>
      <c r="G606" s="49">
        <f t="shared" si="89"/>
        <v>587</v>
      </c>
      <c r="H606" s="54" t="str">
        <f t="shared" si="90"/>
        <v>"$SP48" = "587"</v>
      </c>
      <c r="L606" s="38"/>
    </row>
    <row r="607" spans="1:12" ht="18" customHeight="1" x14ac:dyDescent="0.25">
      <c r="A607" s="71"/>
      <c r="B607" s="76">
        <f t="shared" si="88"/>
        <v>49</v>
      </c>
      <c r="C607" s="204" t="s">
        <v>956</v>
      </c>
      <c r="D607" s="74"/>
      <c r="E607" s="73"/>
      <c r="F607" s="42" t="s">
        <v>1005</v>
      </c>
      <c r="G607" s="49">
        <f t="shared" si="89"/>
        <v>588</v>
      </c>
      <c r="H607" s="54" t="str">
        <f t="shared" si="90"/>
        <v>"$SP49" = "588"</v>
      </c>
      <c r="L607" s="38"/>
    </row>
    <row r="608" spans="1:12" ht="18" customHeight="1" x14ac:dyDescent="0.25">
      <c r="A608" s="71"/>
      <c r="B608" s="76">
        <f t="shared" si="88"/>
        <v>50</v>
      </c>
      <c r="C608" s="204" t="s">
        <v>956</v>
      </c>
      <c r="D608" s="74"/>
      <c r="E608" s="73"/>
      <c r="F608" s="42" t="s">
        <v>1006</v>
      </c>
      <c r="G608" s="49">
        <f t="shared" si="89"/>
        <v>589</v>
      </c>
      <c r="H608" s="54" t="str">
        <f t="shared" si="90"/>
        <v>"$SP50" = "589"</v>
      </c>
      <c r="L608" s="38"/>
    </row>
    <row r="609" spans="1:12" ht="18" customHeight="1" x14ac:dyDescent="0.25">
      <c r="A609" s="71"/>
      <c r="B609" s="76">
        <f t="shared" si="88"/>
        <v>51</v>
      </c>
      <c r="C609" s="204" t="s">
        <v>956</v>
      </c>
      <c r="D609" s="74"/>
      <c r="E609" s="73"/>
      <c r="F609" s="42" t="s">
        <v>1007</v>
      </c>
      <c r="G609" s="49">
        <f t="shared" si="89"/>
        <v>590</v>
      </c>
      <c r="H609" s="54" t="str">
        <f t="shared" si="90"/>
        <v>"$SP51" = "590"</v>
      </c>
      <c r="L609" s="38"/>
    </row>
    <row r="610" spans="1:12" ht="18" customHeight="1" x14ac:dyDescent="0.25">
      <c r="A610" s="71"/>
      <c r="B610" s="76">
        <f t="shared" si="88"/>
        <v>52</v>
      </c>
      <c r="C610" s="204" t="s">
        <v>956</v>
      </c>
      <c r="D610" s="74"/>
      <c r="E610" s="73"/>
      <c r="F610" s="42" t="s">
        <v>1008</v>
      </c>
      <c r="G610" s="49">
        <f t="shared" si="89"/>
        <v>591</v>
      </c>
      <c r="H610" s="54" t="str">
        <f t="shared" si="90"/>
        <v>"$SP52" = "591"</v>
      </c>
      <c r="L610" s="38"/>
    </row>
    <row r="611" spans="1:12" ht="18" customHeight="1" x14ac:dyDescent="0.25">
      <c r="A611" s="71"/>
      <c r="B611" s="76">
        <f t="shared" si="88"/>
        <v>53</v>
      </c>
      <c r="C611" s="204" t="s">
        <v>956</v>
      </c>
      <c r="D611" s="74"/>
      <c r="E611" s="73"/>
      <c r="F611" s="42" t="s">
        <v>1009</v>
      </c>
      <c r="G611" s="49">
        <f t="shared" si="89"/>
        <v>592</v>
      </c>
      <c r="H611" s="54" t="str">
        <f t="shared" si="90"/>
        <v>"$SP53" = "592"</v>
      </c>
      <c r="L611" s="38"/>
    </row>
    <row r="612" spans="1:12" ht="18" customHeight="1" x14ac:dyDescent="0.25">
      <c r="A612" s="71"/>
      <c r="B612" s="76">
        <f t="shared" si="88"/>
        <v>54</v>
      </c>
      <c r="C612" s="204" t="s">
        <v>956</v>
      </c>
      <c r="D612" s="74"/>
      <c r="E612" s="73"/>
      <c r="F612" s="42" t="s">
        <v>1010</v>
      </c>
      <c r="G612" s="49">
        <f t="shared" si="89"/>
        <v>593</v>
      </c>
      <c r="H612" s="54" t="str">
        <f t="shared" si="90"/>
        <v>"$SP54" = "593"</v>
      </c>
      <c r="L612" s="38"/>
    </row>
    <row r="613" spans="1:12" ht="18" customHeight="1" x14ac:dyDescent="0.25">
      <c r="A613" s="71"/>
      <c r="B613" s="76">
        <f t="shared" si="88"/>
        <v>55</v>
      </c>
      <c r="C613" s="204" t="s">
        <v>956</v>
      </c>
      <c r="D613" s="74"/>
      <c r="E613" s="73"/>
      <c r="F613" s="42" t="s">
        <v>1011</v>
      </c>
      <c r="G613" s="49">
        <f t="shared" si="89"/>
        <v>594</v>
      </c>
      <c r="H613" s="54" t="str">
        <f t="shared" si="90"/>
        <v>"$SP55" = "594"</v>
      </c>
      <c r="L613" s="38"/>
    </row>
    <row r="614" spans="1:12" ht="18" customHeight="1" x14ac:dyDescent="0.25">
      <c r="A614" s="71"/>
      <c r="B614" s="76">
        <f t="shared" si="88"/>
        <v>56</v>
      </c>
      <c r="C614" s="204" t="s">
        <v>956</v>
      </c>
      <c r="D614" s="74"/>
      <c r="E614" s="73"/>
      <c r="F614" s="42" t="s">
        <v>1012</v>
      </c>
      <c r="G614" s="49">
        <f t="shared" si="89"/>
        <v>595</v>
      </c>
      <c r="H614" s="54" t="str">
        <f t="shared" si="90"/>
        <v>"$SP56" = "595"</v>
      </c>
      <c r="L614" s="38"/>
    </row>
    <row r="615" spans="1:12" ht="18" customHeight="1" x14ac:dyDescent="0.25">
      <c r="A615" s="71"/>
      <c r="B615" s="76">
        <f t="shared" si="88"/>
        <v>57</v>
      </c>
      <c r="C615" s="204" t="s">
        <v>956</v>
      </c>
      <c r="D615" s="74"/>
      <c r="E615" s="73"/>
      <c r="F615" s="42" t="s">
        <v>1013</v>
      </c>
      <c r="G615" s="49">
        <f t="shared" si="89"/>
        <v>596</v>
      </c>
      <c r="H615" s="54" t="str">
        <f t="shared" si="90"/>
        <v>"$SP57" = "596"</v>
      </c>
      <c r="L615" s="38"/>
    </row>
    <row r="616" spans="1:12" ht="18" customHeight="1" x14ac:dyDescent="0.25">
      <c r="A616" s="71"/>
      <c r="B616" s="76">
        <f t="shared" si="88"/>
        <v>58</v>
      </c>
      <c r="C616" s="204" t="s">
        <v>956</v>
      </c>
      <c r="D616" s="74"/>
      <c r="E616" s="73"/>
      <c r="F616" s="42" t="s">
        <v>1014</v>
      </c>
      <c r="G616" s="49">
        <f t="shared" si="89"/>
        <v>597</v>
      </c>
      <c r="H616" s="54" t="str">
        <f t="shared" si="90"/>
        <v>"$SP58" = "597"</v>
      </c>
      <c r="L616" s="38"/>
    </row>
    <row r="617" spans="1:12" ht="18" customHeight="1" x14ac:dyDescent="0.25">
      <c r="A617" s="71"/>
      <c r="B617" s="76">
        <f t="shared" si="88"/>
        <v>59</v>
      </c>
      <c r="C617" s="204" t="s">
        <v>956</v>
      </c>
      <c r="D617" s="74"/>
      <c r="E617" s="73"/>
      <c r="F617" s="42" t="s">
        <v>1015</v>
      </c>
      <c r="G617" s="49">
        <f t="shared" si="89"/>
        <v>598</v>
      </c>
      <c r="H617" s="54" t="str">
        <f t="shared" si="90"/>
        <v>"$SP59" = "598"</v>
      </c>
      <c r="L617" s="38"/>
    </row>
    <row r="618" spans="1:12" ht="18" customHeight="1" x14ac:dyDescent="0.25">
      <c r="A618" s="71"/>
      <c r="B618" s="76">
        <f t="shared" si="88"/>
        <v>60</v>
      </c>
      <c r="C618" s="204" t="s">
        <v>956</v>
      </c>
      <c r="D618" s="74"/>
      <c r="E618" s="73"/>
      <c r="F618" s="42" t="s">
        <v>1016</v>
      </c>
      <c r="G618" s="49">
        <f t="shared" si="89"/>
        <v>599</v>
      </c>
      <c r="H618" s="54" t="str">
        <f t="shared" si="90"/>
        <v>"$SP60" = "599"</v>
      </c>
      <c r="L618" s="38"/>
    </row>
    <row r="619" spans="1:12" ht="18" customHeight="1" x14ac:dyDescent="0.25">
      <c r="A619" s="71"/>
      <c r="B619" s="76">
        <f t="shared" si="88"/>
        <v>61</v>
      </c>
      <c r="C619" s="204" t="s">
        <v>956</v>
      </c>
      <c r="D619" s="74"/>
      <c r="E619" s="73"/>
      <c r="F619" s="42" t="s">
        <v>1017</v>
      </c>
      <c r="G619" s="49">
        <f t="shared" si="89"/>
        <v>600</v>
      </c>
      <c r="H619" s="54" t="str">
        <f t="shared" si="90"/>
        <v>"$SP61" = "600"</v>
      </c>
      <c r="L619" s="38"/>
    </row>
    <row r="620" spans="1:12" ht="18" customHeight="1" x14ac:dyDescent="0.25">
      <c r="A620" s="71"/>
      <c r="B620" s="76">
        <f t="shared" si="88"/>
        <v>62</v>
      </c>
      <c r="C620" s="204" t="s">
        <v>956</v>
      </c>
      <c r="D620" s="74"/>
      <c r="E620" s="73"/>
      <c r="F620" s="42" t="s">
        <v>1018</v>
      </c>
      <c r="G620" s="49">
        <f t="shared" si="89"/>
        <v>601</v>
      </c>
      <c r="H620" s="54" t="str">
        <f t="shared" si="90"/>
        <v>"$SP62" = "601"</v>
      </c>
      <c r="L620" s="38"/>
    </row>
    <row r="621" spans="1:12" ht="18" customHeight="1" x14ac:dyDescent="0.25">
      <c r="A621" s="71"/>
      <c r="B621" s="76">
        <f t="shared" si="88"/>
        <v>63</v>
      </c>
      <c r="C621" s="204" t="s">
        <v>956</v>
      </c>
      <c r="D621" s="74"/>
      <c r="E621" s="73"/>
      <c r="F621" s="42" t="s">
        <v>1019</v>
      </c>
      <c r="G621" s="49">
        <f t="shared" si="89"/>
        <v>602</v>
      </c>
      <c r="H621" s="54" t="str">
        <f t="shared" si="90"/>
        <v>"$SP63" = "602"</v>
      </c>
      <c r="L621" s="38"/>
    </row>
    <row r="622" spans="1:12" ht="18" customHeight="1" x14ac:dyDescent="0.25">
      <c r="A622" s="71"/>
      <c r="B622" s="76">
        <f t="shared" si="88"/>
        <v>64</v>
      </c>
      <c r="C622" s="204" t="s">
        <v>956</v>
      </c>
      <c r="D622" s="74"/>
      <c r="E622" s="73"/>
      <c r="F622" s="42" t="s">
        <v>1020</v>
      </c>
      <c r="G622" s="49">
        <f t="shared" si="89"/>
        <v>603</v>
      </c>
      <c r="H622" s="54" t="str">
        <f t="shared" si="90"/>
        <v>"$SP64" = "603"</v>
      </c>
      <c r="L622" s="38"/>
    </row>
    <row r="623" spans="1:12" ht="18" customHeight="1" x14ac:dyDescent="0.25">
      <c r="A623" s="71"/>
      <c r="B623" s="76">
        <f t="shared" si="88"/>
        <v>65</v>
      </c>
      <c r="C623" s="204" t="s">
        <v>956</v>
      </c>
      <c r="D623" s="74"/>
      <c r="E623" s="73"/>
      <c r="F623" s="42" t="s">
        <v>1021</v>
      </c>
      <c r="G623" s="49">
        <f t="shared" si="89"/>
        <v>604</v>
      </c>
      <c r="H623" s="54" t="str">
        <f t="shared" si="90"/>
        <v>"$SP65" = "604"</v>
      </c>
      <c r="L623" s="38"/>
    </row>
    <row r="624" spans="1:12" ht="18" customHeight="1" x14ac:dyDescent="0.25">
      <c r="A624" s="71"/>
      <c r="B624" s="76">
        <f t="shared" si="88"/>
        <v>66</v>
      </c>
      <c r="C624" s="204" t="s">
        <v>956</v>
      </c>
      <c r="D624" s="74"/>
      <c r="E624" s="73"/>
      <c r="F624" s="42" t="s">
        <v>1022</v>
      </c>
      <c r="G624" s="49">
        <f t="shared" si="89"/>
        <v>605</v>
      </c>
      <c r="H624" s="54" t="str">
        <f t="shared" si="90"/>
        <v>"$SP66" = "605"</v>
      </c>
      <c r="L624" s="38"/>
    </row>
    <row r="625" spans="1:12" ht="18" customHeight="1" x14ac:dyDescent="0.25">
      <c r="A625" s="71"/>
      <c r="B625" s="76">
        <f t="shared" si="88"/>
        <v>67</v>
      </c>
      <c r="C625" s="204" t="s">
        <v>956</v>
      </c>
      <c r="D625" s="74"/>
      <c r="E625" s="73"/>
      <c r="F625" s="42" t="s">
        <v>1023</v>
      </c>
      <c r="G625" s="49">
        <f t="shared" ref="G625:G626" si="91">G624+1</f>
        <v>606</v>
      </c>
      <c r="H625" s="54" t="str">
        <f t="shared" si="90"/>
        <v>"$SP67" = "606"</v>
      </c>
      <c r="L625" s="38"/>
    </row>
    <row r="626" spans="1:12" ht="18" customHeight="1" x14ac:dyDescent="0.25">
      <c r="A626" s="71"/>
      <c r="B626" s="76">
        <f t="shared" si="88"/>
        <v>68</v>
      </c>
      <c r="C626" s="204" t="s">
        <v>956</v>
      </c>
      <c r="D626" s="74"/>
      <c r="E626" s="73"/>
      <c r="F626" s="42" t="s">
        <v>1024</v>
      </c>
      <c r="G626" s="49">
        <f t="shared" si="91"/>
        <v>607</v>
      </c>
      <c r="H626" s="54" t="str">
        <f t="shared" si="90"/>
        <v>"$SP68" = "607"</v>
      </c>
      <c r="L626" s="38"/>
    </row>
    <row r="627" spans="1:12" ht="18" customHeight="1" x14ac:dyDescent="0.25">
      <c r="A627" s="71"/>
      <c r="B627" s="59"/>
      <c r="C627" s="66"/>
      <c r="D627" s="72"/>
      <c r="E627" s="73"/>
      <c r="F627" s="42"/>
      <c r="G627" s="49"/>
      <c r="H627" s="54"/>
      <c r="L627" s="38"/>
    </row>
    <row r="628" spans="1:12" ht="18" customHeight="1" thickBot="1" x14ac:dyDescent="0.3">
      <c r="E628" s="31" t="s">
        <v>0</v>
      </c>
      <c r="F628" s="44" t="s">
        <v>14</v>
      </c>
      <c r="G628" s="51">
        <f>G626</f>
        <v>607</v>
      </c>
      <c r="H628" s="56" t="str">
        <f>IF(AND($G628&lt;&gt;"",$F628&lt;&gt;""),""""&amp;$F628&amp;""""&amp;" = "&amp;""""&amp;$G628&amp;"""","")</f>
        <v>"$$$" = "607"</v>
      </c>
      <c r="L628" s="38"/>
    </row>
    <row r="629" spans="1:12" ht="18" customHeight="1" x14ac:dyDescent="0.25">
      <c r="A629" s="71"/>
      <c r="F629" s="42"/>
      <c r="G629" s="49"/>
      <c r="H629" s="54"/>
      <c r="L629" s="38"/>
    </row>
    <row r="630" spans="1:12" ht="18" customHeight="1" x14ac:dyDescent="0.25">
      <c r="A630" s="24" t="s">
        <v>365</v>
      </c>
      <c r="B630" s="96" t="s">
        <v>366</v>
      </c>
      <c r="C630" s="97" t="s">
        <v>367</v>
      </c>
      <c r="D630" s="117" t="s">
        <v>368</v>
      </c>
      <c r="E630" s="73"/>
      <c r="F630" s="142" t="str">
        <f>"$"&amp;MID(B630,FIND("_",B630)+1,5)</f>
        <v>$RL101</v>
      </c>
      <c r="G630" s="143">
        <f>G628+1</f>
        <v>608</v>
      </c>
      <c r="H630" s="144" t="str">
        <f t="shared" ref="H630:H650" si="92">IF(AND($G630&lt;&gt;"",$F630&lt;&gt;""),""""&amp;$F630&amp;""""&amp;" = "&amp;""""&amp;$G630&amp;"""","")</f>
        <v>"$RL101" = "608"</v>
      </c>
      <c r="I630" s="42" t="str">
        <f t="shared" ref="I630:I648" si="93">"RW$"&amp;MID(B630,FIND("_",B630)+1,5)</f>
        <v>RW$RL101</v>
      </c>
      <c r="J630" s="49" t="s">
        <v>395</v>
      </c>
      <c r="K630" s="99" t="str">
        <f>IF(AND(J630&lt;&gt;"",I630&lt;&gt;""),""""&amp;I630&amp;""""&amp;" = "&amp;""""&amp;J630&amp;"""","")</f>
        <v>"RW$RL101" = "RW.1"</v>
      </c>
      <c r="L630" s="38"/>
    </row>
    <row r="631" spans="1:12" ht="18" customHeight="1" x14ac:dyDescent="0.25">
      <c r="A631" s="71"/>
      <c r="B631" s="96" t="s">
        <v>369</v>
      </c>
      <c r="C631" s="105" t="s">
        <v>412</v>
      </c>
      <c r="D631" s="98" t="s">
        <v>370</v>
      </c>
      <c r="E631" s="73"/>
      <c r="F631" s="142" t="str">
        <f t="shared" ref="F631:F635" si="94">"$"&amp;MID(B631,FIND("_",B631)+1,5)</f>
        <v>$RC000</v>
      </c>
      <c r="G631" s="143">
        <f>G630+1</f>
        <v>609</v>
      </c>
      <c r="H631" s="145" t="str">
        <f t="shared" si="92"/>
        <v>"$RC000" = "609"</v>
      </c>
      <c r="I631" s="42" t="str">
        <f t="shared" si="93"/>
        <v>RW$RC000</v>
      </c>
      <c r="J631" s="49" t="s">
        <v>396</v>
      </c>
      <c r="K631" s="99" t="str">
        <f t="shared" ref="K631:K651" si="95">IF(AND(J631&lt;&gt;"",I631&lt;&gt;""),""""&amp;I631&amp;""""&amp;" = "&amp;""""&amp;J631&amp;"""","")</f>
        <v>"RW$RC000" = "RW.2"</v>
      </c>
      <c r="L631" s="38"/>
    </row>
    <row r="632" spans="1:12" ht="18" customHeight="1" x14ac:dyDescent="0.25">
      <c r="A632" s="71"/>
      <c r="B632" s="106" t="s">
        <v>414</v>
      </c>
      <c r="C632" s="105" t="s">
        <v>413</v>
      </c>
      <c r="D632" s="98" t="s">
        <v>370</v>
      </c>
      <c r="E632" s="73"/>
      <c r="F632" s="142" t="str">
        <f t="shared" si="94"/>
        <v>$RC001</v>
      </c>
      <c r="G632" s="143">
        <f>G631+1</f>
        <v>610</v>
      </c>
      <c r="H632" s="145" t="str">
        <f t="shared" si="92"/>
        <v>"$RC001" = "610"</v>
      </c>
      <c r="I632" s="42" t="str">
        <f t="shared" si="93"/>
        <v>RW$RC001</v>
      </c>
      <c r="J632" s="49" t="s">
        <v>397</v>
      </c>
      <c r="K632" s="99" t="str">
        <f t="shared" ref="K632" si="96">IF(AND(J632&lt;&gt;"",I632&lt;&gt;""),""""&amp;I632&amp;""""&amp;" = "&amp;""""&amp;J632&amp;"""","")</f>
        <v>"RW$RC001" = "RW.3"</v>
      </c>
      <c r="L632" s="38"/>
    </row>
    <row r="633" spans="1:12" ht="18" customHeight="1" x14ac:dyDescent="0.25">
      <c r="A633" s="71"/>
      <c r="B633" s="96" t="s">
        <v>371</v>
      </c>
      <c r="C633" s="97" t="s">
        <v>374</v>
      </c>
      <c r="D633" s="98" t="s">
        <v>19</v>
      </c>
      <c r="E633" s="73"/>
      <c r="F633" s="142" t="str">
        <f t="shared" si="94"/>
        <v>$RM101</v>
      </c>
      <c r="G633" s="143">
        <f t="shared" ref="G633:G650" si="97">G632+1</f>
        <v>611</v>
      </c>
      <c r="H633" s="145" t="str">
        <f t="shared" si="92"/>
        <v>"$RM101" = "611"</v>
      </c>
      <c r="I633" s="42" t="str">
        <f t="shared" si="93"/>
        <v>RW$RM101</v>
      </c>
      <c r="J633" s="49" t="s">
        <v>398</v>
      </c>
      <c r="K633" s="99" t="str">
        <f t="shared" si="95"/>
        <v>"RW$RM101" = "RW.4"</v>
      </c>
      <c r="L633" s="38"/>
    </row>
    <row r="634" spans="1:12" ht="18" customHeight="1" x14ac:dyDescent="0.25">
      <c r="A634" s="71"/>
      <c r="B634" s="96" t="s">
        <v>372</v>
      </c>
      <c r="C634" s="97" t="s">
        <v>373</v>
      </c>
      <c r="D634" s="98" t="s">
        <v>19</v>
      </c>
      <c r="E634" s="73"/>
      <c r="F634" s="142" t="str">
        <f t="shared" si="94"/>
        <v>$RM102</v>
      </c>
      <c r="G634" s="143">
        <f t="shared" si="97"/>
        <v>612</v>
      </c>
      <c r="H634" s="145" t="str">
        <f t="shared" si="92"/>
        <v>"$RM102" = "612"</v>
      </c>
      <c r="I634" s="42" t="str">
        <f t="shared" si="93"/>
        <v>RW$RM102</v>
      </c>
      <c r="J634" s="49" t="s">
        <v>399</v>
      </c>
      <c r="K634" s="99" t="str">
        <f t="shared" si="95"/>
        <v>"RW$RM102" = "RW.5"</v>
      </c>
      <c r="L634" s="38"/>
    </row>
    <row r="635" spans="1:12" ht="18" customHeight="1" x14ac:dyDescent="0.25">
      <c r="A635" s="71"/>
      <c r="B635" s="96" t="s">
        <v>375</v>
      </c>
      <c r="C635" s="97" t="s">
        <v>385</v>
      </c>
      <c r="D635" s="98" t="s">
        <v>19</v>
      </c>
      <c r="E635" s="73"/>
      <c r="F635" s="142" t="str">
        <f t="shared" si="94"/>
        <v>$RS100</v>
      </c>
      <c r="G635" s="143">
        <f t="shared" si="97"/>
        <v>613</v>
      </c>
      <c r="H635" s="145" t="str">
        <f t="shared" si="92"/>
        <v>"$RS100" = "613"</v>
      </c>
      <c r="I635" s="42" t="str">
        <f t="shared" si="93"/>
        <v>RW$RS100</v>
      </c>
      <c r="J635" s="49" t="s">
        <v>400</v>
      </c>
      <c r="K635" s="99" t="str">
        <f t="shared" si="95"/>
        <v>"RW$RS100" = "RW.6"</v>
      </c>
      <c r="L635" s="38"/>
    </row>
    <row r="636" spans="1:12" ht="18" customHeight="1" x14ac:dyDescent="0.25">
      <c r="A636" s="71"/>
      <c r="B636" s="96" t="s">
        <v>387</v>
      </c>
      <c r="C636" s="97" t="s">
        <v>385</v>
      </c>
      <c r="D636" s="98" t="s">
        <v>19</v>
      </c>
      <c r="E636" s="73"/>
      <c r="F636" s="142" t="s">
        <v>388</v>
      </c>
      <c r="G636" s="143">
        <f t="shared" si="97"/>
        <v>614</v>
      </c>
      <c r="H636" s="145" t="str">
        <f t="shared" si="92"/>
        <v>"$RS101" = "614"</v>
      </c>
      <c r="I636" s="42" t="str">
        <f t="shared" si="93"/>
        <v>RW$RS101</v>
      </c>
      <c r="J636" s="49" t="s">
        <v>401</v>
      </c>
      <c r="K636" s="99" t="str">
        <f t="shared" si="95"/>
        <v>"RW$RS101" = "RW.7"</v>
      </c>
      <c r="L636" s="38"/>
    </row>
    <row r="637" spans="1:12" ht="18" customHeight="1" x14ac:dyDescent="0.25">
      <c r="A637" s="71"/>
      <c r="B637" s="104" t="s">
        <v>393</v>
      </c>
      <c r="C637" s="97" t="s">
        <v>385</v>
      </c>
      <c r="D637" s="98" t="s">
        <v>19</v>
      </c>
      <c r="E637" s="73"/>
      <c r="F637" s="142" t="s">
        <v>394</v>
      </c>
      <c r="G637" s="143">
        <f t="shared" si="97"/>
        <v>615</v>
      </c>
      <c r="H637" s="145" t="str">
        <f t="shared" si="92"/>
        <v>"$RS102" = "615"</v>
      </c>
      <c r="I637" s="42" t="str">
        <f t="shared" si="93"/>
        <v>RW$RS102</v>
      </c>
      <c r="J637" s="49" t="s">
        <v>402</v>
      </c>
      <c r="K637" s="99" t="str">
        <f t="shared" ref="K637" si="98">IF(AND(J637&lt;&gt;"",I637&lt;&gt;""),""""&amp;I637&amp;""""&amp;" = "&amp;""""&amp;J637&amp;"""","")</f>
        <v>"RW$RS102" = "RW.8"</v>
      </c>
    </row>
    <row r="638" spans="1:12" ht="18" customHeight="1" x14ac:dyDescent="0.25">
      <c r="A638" s="71"/>
      <c r="B638" s="96" t="s">
        <v>376</v>
      </c>
      <c r="C638" s="97" t="s">
        <v>377</v>
      </c>
      <c r="D638" s="98" t="s">
        <v>19</v>
      </c>
      <c r="E638" s="73"/>
      <c r="F638" s="142" t="str">
        <f t="shared" ref="F638:F648" si="99">"$"&amp;MID(B638,FIND("_",B638)+1,5)</f>
        <v>$RD104</v>
      </c>
      <c r="G638" s="143">
        <f t="shared" si="97"/>
        <v>616</v>
      </c>
      <c r="H638" s="145" t="str">
        <f t="shared" si="92"/>
        <v>"$RD104" = "616"</v>
      </c>
      <c r="I638" s="42" t="str">
        <f t="shared" si="93"/>
        <v>RW$RD104</v>
      </c>
      <c r="J638" s="49" t="s">
        <v>403</v>
      </c>
      <c r="K638" s="99" t="str">
        <f t="shared" si="95"/>
        <v>"RW$RD104" = "RW.9"</v>
      </c>
    </row>
    <row r="639" spans="1:12" ht="18" customHeight="1" x14ac:dyDescent="0.25">
      <c r="A639" s="71"/>
      <c r="B639" s="109" t="s">
        <v>496</v>
      </c>
      <c r="C639" s="110" t="s">
        <v>390</v>
      </c>
      <c r="D639" s="98" t="s">
        <v>19</v>
      </c>
      <c r="E639" s="73"/>
      <c r="F639" s="142" t="str">
        <f t="shared" si="99"/>
        <v>$RB104</v>
      </c>
      <c r="G639" s="143">
        <f t="shared" si="97"/>
        <v>617</v>
      </c>
      <c r="H639" s="145" t="str">
        <f t="shared" si="92"/>
        <v>"$RB104" = "617"</v>
      </c>
      <c r="I639" s="42" t="str">
        <f t="shared" si="93"/>
        <v>RW$RB104</v>
      </c>
      <c r="J639" s="49" t="s">
        <v>404</v>
      </c>
      <c r="K639" s="99" t="str">
        <f t="shared" ref="K639" si="100">IF(AND(J639&lt;&gt;"",I639&lt;&gt;""),""""&amp;I639&amp;""""&amp;" = "&amp;""""&amp;J639&amp;"""","")</f>
        <v>"RW$RB104" = "RW.10"</v>
      </c>
    </row>
    <row r="640" spans="1:12" ht="18" customHeight="1" x14ac:dyDescent="0.25">
      <c r="A640" s="71"/>
      <c r="B640" s="96" t="s">
        <v>378</v>
      </c>
      <c r="C640" s="97" t="s">
        <v>377</v>
      </c>
      <c r="D640" s="98" t="s">
        <v>19</v>
      </c>
      <c r="E640" s="73"/>
      <c r="F640" s="142" t="str">
        <f t="shared" si="99"/>
        <v>$RD105</v>
      </c>
      <c r="G640" s="143">
        <f t="shared" si="97"/>
        <v>618</v>
      </c>
      <c r="H640" s="145" t="str">
        <f t="shared" si="92"/>
        <v>"$RD105" = "618"</v>
      </c>
      <c r="I640" s="42" t="str">
        <f t="shared" si="93"/>
        <v>RW$RD105</v>
      </c>
      <c r="J640" s="49" t="s">
        <v>405</v>
      </c>
      <c r="K640" s="99" t="str">
        <f t="shared" si="95"/>
        <v>"RW$RD105" = "RW.11"</v>
      </c>
      <c r="L640" s="38"/>
    </row>
    <row r="641" spans="1:12" ht="18" customHeight="1" x14ac:dyDescent="0.25">
      <c r="A641" s="71"/>
      <c r="B641" s="101" t="s">
        <v>389</v>
      </c>
      <c r="C641" s="102" t="s">
        <v>390</v>
      </c>
      <c r="D641" s="103" t="s">
        <v>391</v>
      </c>
      <c r="E641" s="73"/>
      <c r="F641" s="142" t="str">
        <f t="shared" si="99"/>
        <v>$RB105</v>
      </c>
      <c r="G641" s="143">
        <f t="shared" si="97"/>
        <v>619</v>
      </c>
      <c r="H641" s="145" t="str">
        <f t="shared" si="92"/>
        <v>"$RB105" = "619"</v>
      </c>
      <c r="I641" s="42" t="str">
        <f t="shared" si="93"/>
        <v>RW$RB105</v>
      </c>
      <c r="J641" s="49" t="s">
        <v>406</v>
      </c>
      <c r="K641" s="99" t="str">
        <f t="shared" si="95"/>
        <v>"RW$RB105" = "RW.12"</v>
      </c>
      <c r="L641" s="38"/>
    </row>
    <row r="642" spans="1:12" ht="18" customHeight="1" x14ac:dyDescent="0.25">
      <c r="A642" s="71"/>
      <c r="B642" s="96" t="s">
        <v>379</v>
      </c>
      <c r="C642" s="97" t="s">
        <v>377</v>
      </c>
      <c r="D642" s="98" t="s">
        <v>19</v>
      </c>
      <c r="E642" s="73"/>
      <c r="F642" s="142" t="str">
        <f t="shared" si="99"/>
        <v>$RD106</v>
      </c>
      <c r="G642" s="143">
        <f t="shared" si="97"/>
        <v>620</v>
      </c>
      <c r="H642" s="145" t="str">
        <f t="shared" si="92"/>
        <v>"$RD106" = "620"</v>
      </c>
      <c r="I642" s="42" t="str">
        <f t="shared" si="93"/>
        <v>RW$RD106</v>
      </c>
      <c r="J642" s="49" t="s">
        <v>407</v>
      </c>
      <c r="K642" s="99" t="str">
        <f t="shared" si="95"/>
        <v>"RW$RD106" = "RW.13"</v>
      </c>
      <c r="L642" s="38"/>
    </row>
    <row r="643" spans="1:12" ht="18" customHeight="1" x14ac:dyDescent="0.25">
      <c r="A643" s="71"/>
      <c r="B643" s="96" t="s">
        <v>380</v>
      </c>
      <c r="C643" s="97" t="s">
        <v>377</v>
      </c>
      <c r="D643" s="98" t="s">
        <v>19</v>
      </c>
      <c r="E643" s="73"/>
      <c r="F643" s="142" t="str">
        <f t="shared" si="99"/>
        <v>$RD110</v>
      </c>
      <c r="G643" s="143">
        <f t="shared" si="97"/>
        <v>621</v>
      </c>
      <c r="H643" s="145" t="str">
        <f t="shared" si="92"/>
        <v>"$RD110" = "621"</v>
      </c>
      <c r="I643" s="42" t="str">
        <f t="shared" si="93"/>
        <v>RW$RD110</v>
      </c>
      <c r="J643" s="49" t="s">
        <v>408</v>
      </c>
      <c r="K643" s="99" t="str">
        <f t="shared" si="95"/>
        <v>"RW$RD110" = "RW.14"</v>
      </c>
      <c r="L643" s="38"/>
    </row>
    <row r="644" spans="1:12" ht="18" customHeight="1" x14ac:dyDescent="0.25">
      <c r="A644" s="71"/>
      <c r="B644" s="101" t="s">
        <v>392</v>
      </c>
      <c r="C644" s="102" t="s">
        <v>390</v>
      </c>
      <c r="D644" s="103" t="s">
        <v>391</v>
      </c>
      <c r="E644" s="73"/>
      <c r="F644" s="142" t="str">
        <f t="shared" si="99"/>
        <v>$RB110</v>
      </c>
      <c r="G644" s="143">
        <f t="shared" si="97"/>
        <v>622</v>
      </c>
      <c r="H644" s="145" t="str">
        <f t="shared" si="92"/>
        <v>"$RB110" = "622"</v>
      </c>
      <c r="I644" s="42" t="str">
        <f t="shared" si="93"/>
        <v>RW$RB110</v>
      </c>
      <c r="J644" s="49" t="s">
        <v>409</v>
      </c>
      <c r="K644" s="99" t="str">
        <f t="shared" si="95"/>
        <v>"RW$RB110" = "RW.15"</v>
      </c>
      <c r="L644" s="38"/>
    </row>
    <row r="645" spans="1:12" ht="18" customHeight="1" x14ac:dyDescent="0.25">
      <c r="A645" s="71"/>
      <c r="B645" s="96" t="s">
        <v>381</v>
      </c>
      <c r="C645" s="97" t="s">
        <v>377</v>
      </c>
      <c r="D645" s="98" t="s">
        <v>19</v>
      </c>
      <c r="E645" s="73"/>
      <c r="F645" s="142" t="str">
        <f t="shared" si="99"/>
        <v>$RD111</v>
      </c>
      <c r="G645" s="143">
        <f t="shared" si="97"/>
        <v>623</v>
      </c>
      <c r="H645" s="145" t="str">
        <f t="shared" si="92"/>
        <v>"$RD111" = "623"</v>
      </c>
      <c r="I645" s="42" t="str">
        <f t="shared" si="93"/>
        <v>RW$RD111</v>
      </c>
      <c r="J645" s="49" t="s">
        <v>410</v>
      </c>
      <c r="K645" s="99" t="str">
        <f t="shared" si="95"/>
        <v>"RW$RD111" = "RW.16"</v>
      </c>
      <c r="L645" s="38"/>
    </row>
    <row r="646" spans="1:12" ht="18" customHeight="1" x14ac:dyDescent="0.25">
      <c r="A646" s="71"/>
      <c r="B646" s="96" t="s">
        <v>382</v>
      </c>
      <c r="C646" s="97" t="s">
        <v>377</v>
      </c>
      <c r="D646" s="98" t="s">
        <v>19</v>
      </c>
      <c r="E646" s="73"/>
      <c r="F646" s="142" t="str">
        <f t="shared" si="99"/>
        <v>$RD120</v>
      </c>
      <c r="G646" s="143">
        <f t="shared" si="97"/>
        <v>624</v>
      </c>
      <c r="H646" s="145" t="str">
        <f t="shared" si="92"/>
        <v>"$RD120" = "624"</v>
      </c>
      <c r="I646" s="42" t="str">
        <f t="shared" si="93"/>
        <v>RW$RD120</v>
      </c>
      <c r="J646" s="49" t="s">
        <v>411</v>
      </c>
      <c r="K646" s="99" t="str">
        <f t="shared" si="95"/>
        <v>"RW$RD120" = "RW.17"</v>
      </c>
      <c r="L646" s="38"/>
    </row>
    <row r="647" spans="1:12" ht="18" customHeight="1" x14ac:dyDescent="0.25">
      <c r="A647" s="71"/>
      <c r="B647" s="96" t="s">
        <v>383</v>
      </c>
      <c r="C647" s="97" t="s">
        <v>377</v>
      </c>
      <c r="D647" s="98" t="s">
        <v>19</v>
      </c>
      <c r="E647" s="73"/>
      <c r="F647" s="142" t="str">
        <f t="shared" si="99"/>
        <v>$RD121</v>
      </c>
      <c r="G647" s="143">
        <f t="shared" si="97"/>
        <v>625</v>
      </c>
      <c r="H647" s="145" t="str">
        <f t="shared" si="92"/>
        <v>"$RD121" = "625"</v>
      </c>
      <c r="I647" s="42" t="str">
        <f t="shared" si="93"/>
        <v>RW$RD121</v>
      </c>
      <c r="J647" s="49" t="s">
        <v>415</v>
      </c>
      <c r="K647" s="99" t="str">
        <f t="shared" si="95"/>
        <v>"RW$RD121" = "RW.18"</v>
      </c>
      <c r="L647" s="38"/>
    </row>
    <row r="648" spans="1:12" ht="18" customHeight="1" x14ac:dyDescent="0.25">
      <c r="A648" s="71"/>
      <c r="B648" s="96" t="s">
        <v>384</v>
      </c>
      <c r="C648" s="97" t="s">
        <v>377</v>
      </c>
      <c r="D648" s="98" t="s">
        <v>19</v>
      </c>
      <c r="E648" s="73"/>
      <c r="F648" s="142" t="str">
        <f t="shared" si="99"/>
        <v>$RD122</v>
      </c>
      <c r="G648" s="143">
        <f t="shared" si="97"/>
        <v>626</v>
      </c>
      <c r="H648" s="145" t="str">
        <f t="shared" si="92"/>
        <v>"$RD122" = "626"</v>
      </c>
      <c r="I648" s="42" t="str">
        <f t="shared" si="93"/>
        <v>RW$RD122</v>
      </c>
      <c r="J648" s="49" t="s">
        <v>497</v>
      </c>
      <c r="K648" s="99" t="str">
        <f t="shared" si="95"/>
        <v>"RW$RD122" = "RW.19"</v>
      </c>
      <c r="L648" s="38"/>
    </row>
    <row r="649" spans="1:12" ht="18" customHeight="1" x14ac:dyDescent="0.25">
      <c r="A649" s="71"/>
      <c r="B649" s="157" t="s">
        <v>800</v>
      </c>
      <c r="C649" s="158" t="s">
        <v>801</v>
      </c>
      <c r="D649" s="159" t="s">
        <v>391</v>
      </c>
      <c r="E649" s="73"/>
      <c r="F649" s="153" t="s">
        <v>802</v>
      </c>
      <c r="G649" s="143">
        <f t="shared" si="97"/>
        <v>627</v>
      </c>
      <c r="H649" s="145" t="str">
        <f t="shared" si="92"/>
        <v>"$RD107" = "627"</v>
      </c>
      <c r="I649" s="155" t="s">
        <v>803</v>
      </c>
      <c r="J649" s="156" t="s">
        <v>804</v>
      </c>
      <c r="K649" s="99" t="str">
        <f t="shared" si="95"/>
        <v>"RW$RD107" = "RW.20"</v>
      </c>
      <c r="L649" s="38"/>
    </row>
    <row r="650" spans="1:12" ht="18" customHeight="1" x14ac:dyDescent="0.25">
      <c r="A650" s="71"/>
      <c r="B650" s="157" t="s">
        <v>805</v>
      </c>
      <c r="C650" s="158" t="s">
        <v>390</v>
      </c>
      <c r="D650" s="159" t="s">
        <v>19</v>
      </c>
      <c r="E650" s="73"/>
      <c r="F650" s="153" t="s">
        <v>806</v>
      </c>
      <c r="G650" s="143">
        <f t="shared" si="97"/>
        <v>628</v>
      </c>
      <c r="H650" s="154" t="str">
        <f t="shared" si="92"/>
        <v>"$RB107" = "628"</v>
      </c>
      <c r="I650" s="155" t="s">
        <v>807</v>
      </c>
      <c r="J650" s="156" t="s">
        <v>808</v>
      </c>
      <c r="K650" s="99" t="str">
        <f t="shared" si="95"/>
        <v>"RW$RB107" = "RW.21"</v>
      </c>
      <c r="L650" s="38"/>
    </row>
    <row r="651" spans="1:12" ht="18" customHeight="1" x14ac:dyDescent="0.25">
      <c r="A651" s="71"/>
      <c r="B651" s="96"/>
      <c r="C651" s="97"/>
      <c r="D651" s="98"/>
      <c r="E651" s="73"/>
      <c r="F651" s="43"/>
      <c r="G651" s="50"/>
      <c r="H651" s="55"/>
      <c r="I651" s="146" t="s">
        <v>386</v>
      </c>
      <c r="J651" s="147" t="s">
        <v>808</v>
      </c>
      <c r="K651" s="148" t="str">
        <f t="shared" si="95"/>
        <v>"RW$TTL" = "RW.21"</v>
      </c>
      <c r="L651" s="38"/>
    </row>
    <row r="652" spans="1:12" ht="18" customHeight="1" x14ac:dyDescent="0.25">
      <c r="A652" s="71"/>
      <c r="B652" s="96"/>
      <c r="C652" s="97"/>
      <c r="D652" s="98"/>
      <c r="E652" s="73"/>
      <c r="F652" s="43"/>
      <c r="G652" s="50"/>
      <c r="H652" s="55"/>
      <c r="I652" s="100"/>
      <c r="K652" s="57"/>
      <c r="L652" s="38"/>
    </row>
    <row r="653" spans="1:12" ht="18" customHeight="1" x14ac:dyDescent="0.25">
      <c r="A653" s="71"/>
      <c r="B653" s="96"/>
      <c r="C653" s="97"/>
      <c r="D653" s="98"/>
      <c r="E653" s="73"/>
      <c r="F653" s="43"/>
      <c r="G653" s="50"/>
      <c r="H653" s="55"/>
      <c r="L653" s="38"/>
    </row>
    <row r="654" spans="1:12" ht="18" customHeight="1" thickBot="1" x14ac:dyDescent="0.3">
      <c r="A654" s="71"/>
      <c r="B654" s="7"/>
      <c r="C654" s="8"/>
      <c r="D654" s="61"/>
      <c r="E654" s="149"/>
      <c r="F654" s="150"/>
      <c r="G654" s="151"/>
      <c r="H654" s="152"/>
      <c r="I654" s="23"/>
      <c r="J654" s="16"/>
      <c r="K654" s="37"/>
      <c r="L654" s="38"/>
    </row>
    <row r="655" spans="1:12" ht="18" customHeight="1" x14ac:dyDescent="0.25">
      <c r="B655" s="12"/>
      <c r="C655" s="12"/>
      <c r="D655" s="60"/>
      <c r="E655" s="30"/>
      <c r="F655" s="45"/>
      <c r="G655" s="50"/>
      <c r="H655" s="54"/>
      <c r="I655" s="26"/>
      <c r="J655" s="27"/>
      <c r="K655" s="9"/>
      <c r="L655" s="38"/>
    </row>
    <row r="656" spans="1:12" x14ac:dyDescent="0.25">
      <c r="B656" s="12"/>
      <c r="C656" s="12"/>
      <c r="D656" s="60"/>
      <c r="E656" s="30"/>
      <c r="F656" s="45"/>
      <c r="G656" s="50"/>
      <c r="H656" s="54"/>
      <c r="I656" s="26"/>
      <c r="J656" s="27"/>
      <c r="K656" s="9"/>
      <c r="L656" s="38"/>
    </row>
    <row r="657" spans="1:12" s="3" customFormat="1" x14ac:dyDescent="0.25">
      <c r="A657"/>
      <c r="B657" s="12"/>
      <c r="C657" s="12"/>
      <c r="D657" s="60"/>
      <c r="E657" s="30"/>
      <c r="F657" s="45"/>
      <c r="G657" s="50"/>
      <c r="H657" s="54"/>
      <c r="I657" s="26"/>
      <c r="J657" s="27"/>
      <c r="K657" s="9"/>
      <c r="L657" s="36"/>
    </row>
    <row r="658" spans="1:12" x14ac:dyDescent="0.25">
      <c r="G658" s="50"/>
      <c r="H658" s="54"/>
      <c r="I658" s="26"/>
      <c r="J658" s="27"/>
      <c r="K658" s="9"/>
    </row>
    <row r="659" spans="1:12" x14ac:dyDescent="0.25">
      <c r="G659" s="50"/>
      <c r="H659" s="54"/>
      <c r="I659" s="26"/>
      <c r="J659" s="27"/>
      <c r="K659" s="9"/>
    </row>
    <row r="660" spans="1:12" x14ac:dyDescent="0.25">
      <c r="G660" s="50"/>
      <c r="H660" s="54"/>
      <c r="I660" s="26"/>
      <c r="J660" s="27"/>
      <c r="K660" s="9"/>
    </row>
    <row r="661" spans="1:12" x14ac:dyDescent="0.25">
      <c r="G661" s="50"/>
      <c r="H661" s="54"/>
      <c r="I661" s="26"/>
      <c r="J661" s="27"/>
      <c r="K661" s="9"/>
    </row>
    <row r="662" spans="1:12" x14ac:dyDescent="0.25">
      <c r="B662" s="12"/>
      <c r="C662" s="12"/>
      <c r="D662" s="60"/>
      <c r="E662" s="30"/>
      <c r="F662" s="45"/>
      <c r="G662" s="50"/>
      <c r="H662" s="54"/>
      <c r="I662" s="26"/>
      <c r="J662" s="27"/>
      <c r="K662" s="9"/>
    </row>
    <row r="663" spans="1:12" x14ac:dyDescent="0.25">
      <c r="B663" s="12"/>
      <c r="C663" s="12"/>
      <c r="D663" s="60"/>
      <c r="E663" s="30"/>
      <c r="F663" s="45"/>
      <c r="G663" s="50"/>
      <c r="H663" s="54"/>
      <c r="I663" s="26"/>
      <c r="J663" s="27"/>
      <c r="K663" s="9"/>
    </row>
    <row r="667" spans="1:12" x14ac:dyDescent="0.25">
      <c r="H667" s="58"/>
    </row>
  </sheetData>
  <mergeCells count="2">
    <mergeCell ref="F10:H10"/>
    <mergeCell ref="I10:K10"/>
  </mergeCells>
  <phoneticPr fontId="60" type="noConversion"/>
  <conditionalFormatting sqref="B1:B13 B654:B657 B662:B64272">
    <cfRule type="expression" dxfId="6" priority="1787" stopIfTrue="1">
      <formula>COUNTIF($B$654:$B$654,B1)&gt;1</formula>
    </cfRule>
  </conditionalFormatting>
  <conditionalFormatting sqref="F1:F657">
    <cfRule type="expression" dxfId="5" priority="8" stopIfTrue="1">
      <formula>COUNTIF(#REF!,F1)&gt;1</formula>
    </cfRule>
  </conditionalFormatting>
  <conditionalFormatting sqref="J630:J651 G1:G64271">
    <cfRule type="expression" dxfId="4" priority="27" stopIfTrue="1">
      <formula>COUNTIF($G$654:$G$654,G1)&gt;1</formula>
    </cfRule>
  </conditionalFormatting>
  <conditionalFormatting sqref="I430:I496">
    <cfRule type="expression" dxfId="3" priority="1" stopIfTrue="1">
      <formula>COUNTIF(#REF!,I430)&gt;1</formula>
    </cfRule>
  </conditionalFormatting>
  <conditionalFormatting sqref="I630:I652">
    <cfRule type="expression" dxfId="2" priority="29" stopIfTrue="1">
      <formula>COUNTIF(#REF!,I630)&gt;1</formula>
    </cfRule>
  </conditionalFormatting>
  <conditionalFormatting sqref="I654:I663 F662:F64271">
    <cfRule type="expression" dxfId="1" priority="1538" stopIfTrue="1">
      <formula>COUNTIF(#REF!,F654)&gt;1</formula>
    </cfRule>
  </conditionalFormatting>
  <conditionalFormatting sqref="J430:J496">
    <cfRule type="expression" dxfId="0" priority="2" stopIfTrue="1">
      <formula>COUNTIF($G$654:$G$654,J430)&gt;1</formula>
    </cfRule>
  </conditionalFormatting>
  <pageMargins left="0.25" right="0.25" top="0.75" bottom="0.75" header="0.3" footer="0.3"/>
  <pageSetup scale="41" fitToHeight="100" orientation="portrait" r:id="rId1"/>
  <headerFooter alignWithMargins="0">
    <oddHeader>&amp;F</oddHeader>
    <oddFooter>&amp;L&amp;Z&amp;F
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DGNs</vt:lpstr>
      <vt:lpstr>'Sheet DGNs'!Print_Area</vt:lpstr>
      <vt:lpstr>'Sheet DGNs'!Print_Titles</vt:lpstr>
    </vt:vector>
  </TitlesOfParts>
  <Company>ARCADIS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Gonda</dc:creator>
  <cp:lastModifiedBy>Buniak, Tetyana</cp:lastModifiedBy>
  <cp:lastPrinted>2019-02-18T15:18:10Z</cp:lastPrinted>
  <dcterms:created xsi:type="dcterms:W3CDTF">2005-09-21T15:59:22Z</dcterms:created>
  <dcterms:modified xsi:type="dcterms:W3CDTF">2024-09-09T17:49:36Z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