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johns2\Desktop\"/>
    </mc:Choice>
  </mc:AlternateContent>
  <xr:revisionPtr revIDLastSave="0" documentId="13_ncr:1_{FC5034BF-C327-4271-B8BF-76D6FAED9C10}" xr6:coauthVersionLast="47" xr6:coauthVersionMax="47" xr10:uidLastSave="{00000000-0000-0000-0000-000000000000}"/>
  <bookViews>
    <workbookView xWindow="-120" yWindow="-120" windowWidth="29040" windowHeight="15720" xr2:uid="{C5B4E58F-F083-41A5-A150-1AC1FCDFC7F9}"/>
  </bookViews>
  <sheets>
    <sheet name="Item 514 - Field Pai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I88" i="1"/>
  <c r="I83" i="1"/>
  <c r="I90" i="1" s="1"/>
  <c r="C77" i="1"/>
  <c r="I74" i="1" s="1"/>
  <c r="C72" i="1"/>
  <c r="I69" i="1" s="1"/>
  <c r="E18" i="1"/>
  <c r="I15" i="1" s="1"/>
  <c r="D13" i="1"/>
  <c r="I9" i="1" s="1"/>
  <c r="C7" i="1"/>
  <c r="I2" i="1" s="1"/>
  <c r="C51" i="1" l="1"/>
  <c r="B40" i="1"/>
  <c r="C42" i="1" s="1"/>
  <c r="B28" i="1"/>
  <c r="B24" i="1"/>
  <c r="B57" i="1"/>
  <c r="C64" i="1" s="1"/>
  <c r="C65" i="1" s="1"/>
  <c r="D67" i="1" s="1"/>
  <c r="I61" i="1" s="1"/>
  <c r="C32" i="1" l="1"/>
  <c r="C33" i="1" s="1"/>
  <c r="C35" i="1" s="1"/>
  <c r="I26" i="1" s="1"/>
  <c r="C43" i="1"/>
  <c r="C45" i="1" s="1"/>
  <c r="I43" i="1" s="1"/>
  <c r="I20" i="1" l="1"/>
</calcChain>
</file>

<file path=xl/sharedStrings.xml><?xml version="1.0" encoding="utf-8"?>
<sst xmlns="http://schemas.openxmlformats.org/spreadsheetml/2006/main" count="110" uniqueCount="57">
  <si>
    <t>Girder</t>
  </si>
  <si>
    <t>Stiffener</t>
  </si>
  <si>
    <t>Cross Frame</t>
  </si>
  <si>
    <t>Height =</t>
  </si>
  <si>
    <t>inches</t>
  </si>
  <si>
    <t>Width =</t>
  </si>
  <si>
    <t xml:space="preserve">Web Thickness = </t>
  </si>
  <si>
    <t xml:space="preserve">Length = </t>
  </si>
  <si>
    <t>feet</t>
  </si>
  <si>
    <t xml:space="preserve">Cross Frame Perimeter = </t>
  </si>
  <si>
    <t xml:space="preserve">One Cross Frame Section = </t>
  </si>
  <si>
    <t>foot</t>
  </si>
  <si>
    <t xml:space="preserve">Total Cross Frame Painting = </t>
  </si>
  <si>
    <r>
      <t>ft</t>
    </r>
    <r>
      <rPr>
        <b/>
        <vertAlign val="superscript"/>
        <sz val="12"/>
        <color theme="1"/>
        <rFont val="Aptos Narrow"/>
        <family val="2"/>
        <scheme val="minor"/>
      </rPr>
      <t>2</t>
    </r>
  </si>
  <si>
    <r>
      <t>ft</t>
    </r>
    <r>
      <rPr>
        <vertAlign val="superscript"/>
        <sz val="12"/>
        <color theme="1"/>
        <rFont val="Aptos Narrow"/>
        <family val="2"/>
        <scheme val="minor"/>
      </rPr>
      <t>2</t>
    </r>
  </si>
  <si>
    <t>Girder Perimeter =</t>
  </si>
  <si>
    <t xml:space="preserve">One Girder Section = </t>
  </si>
  <si>
    <t xml:space="preserve">Total Girder Painting = </t>
  </si>
  <si>
    <t>Total along Girder A =</t>
  </si>
  <si>
    <t>Total along Girder B =</t>
  </si>
  <si>
    <t>Total along Girder C =</t>
  </si>
  <si>
    <t xml:space="preserve">Stiffener Perimeter = </t>
  </si>
  <si>
    <t xml:space="preserve">Thickness = </t>
  </si>
  <si>
    <t>One Stiffener Section =</t>
  </si>
  <si>
    <t xml:space="preserve">Total Stiffener Painting = </t>
  </si>
  <si>
    <t>Total =</t>
  </si>
  <si>
    <t>*Lengths pulled from Detail*</t>
  </si>
  <si>
    <t>*Painting New and Old Stiffeners*</t>
  </si>
  <si>
    <t>Web:</t>
  </si>
  <si>
    <t>Flange:</t>
  </si>
  <si>
    <t xml:space="preserve">Girder Length = </t>
  </si>
  <si>
    <t xml:space="preserve">Width = </t>
  </si>
  <si>
    <t>Thickness =</t>
  </si>
  <si>
    <r>
      <t>ft</t>
    </r>
    <r>
      <rPr>
        <b/>
        <vertAlign val="superscript"/>
        <sz val="14"/>
        <color theme="1"/>
        <rFont val="Aptos Narrow"/>
        <family val="2"/>
        <scheme val="minor"/>
      </rPr>
      <t>2</t>
    </r>
  </si>
  <si>
    <t>=</t>
  </si>
  <si>
    <t>Item 513 - Structural Steel, Misc.: Intermediate Stiffener</t>
  </si>
  <si>
    <t>Each</t>
  </si>
  <si>
    <t>Item 513 - Structural Steel, Misc.: Horizontal Cross Frame Members</t>
  </si>
  <si>
    <t>Total between Girder A &amp; B =</t>
  </si>
  <si>
    <t>Total between Girder B &amp; C =</t>
  </si>
  <si>
    <t>Item 513 - Structural Steel, Misc.: 3" Diameter Core Sample</t>
  </si>
  <si>
    <t>Core Sample from the Web of Girder B =</t>
  </si>
  <si>
    <t>Item 514 - Field Painting of Structural Steel</t>
  </si>
  <si>
    <t>Item 514 - Grinding Fins, Tears, Slivers on Existing Structural Steel</t>
  </si>
  <si>
    <t>Man hours for Grinding =</t>
  </si>
  <si>
    <t>MNHR</t>
  </si>
  <si>
    <t>Item 514 - Final Inspection Repair</t>
  </si>
  <si>
    <t>Final Inspection =</t>
  </si>
  <si>
    <t>Item 519 - Patching Concrete Structure, As Per Plan</t>
  </si>
  <si>
    <t>Patch by Girder A</t>
  </si>
  <si>
    <t xml:space="preserve">Height = </t>
  </si>
  <si>
    <t>Patch by Girder C</t>
  </si>
  <si>
    <t xml:space="preserve">Patch by Girder A = </t>
  </si>
  <si>
    <t xml:space="preserve">Patch by Girder C = </t>
  </si>
  <si>
    <t>Total Concrete Patch</t>
  </si>
  <si>
    <t>has been increased by 25%</t>
  </si>
  <si>
    <t>*Total Concrete Patching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</si>
</sst>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vertAlign val="superscript"/>
      <sz val="12"/>
      <color theme="1"/>
      <name val="Aptos Narrow"/>
      <family val="2"/>
      <scheme val="minor"/>
    </font>
    <font>
      <vertAlign val="superscript"/>
      <sz val="12"/>
      <color theme="1"/>
      <name val="Aptos Narrow"/>
      <family val="2"/>
      <scheme val="minor"/>
    </font>
    <font>
      <b/>
      <vertAlign val="superscript"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4" xfId="0" applyBorder="1"/>
    <xf numFmtId="0" fontId="3" fillId="0" borderId="4" xfId="0" quotePrefix="1" applyFont="1" applyBorder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1" fontId="2" fillId="0" borderId="0" xfId="0" applyNumberFormat="1" applyFont="1" applyBorder="1"/>
    <xf numFmtId="0" fontId="2" fillId="0" borderId="0" xfId="0" applyFont="1" applyBorder="1"/>
    <xf numFmtId="0" fontId="2" fillId="0" borderId="0" xfId="0" quotePrefix="1" applyFont="1" applyBorder="1" applyAlignment="1">
      <alignment horizontal="center" vertical="center"/>
    </xf>
    <xf numFmtId="0" fontId="0" fillId="0" borderId="1" xfId="0" applyBorder="1"/>
    <xf numFmtId="0" fontId="3" fillId="0" borderId="6" xfId="0" applyFont="1" applyBorder="1"/>
    <xf numFmtId="0" fontId="3" fillId="0" borderId="7" xfId="0" applyFont="1" applyBorder="1"/>
    <xf numFmtId="2" fontId="3" fillId="0" borderId="0" xfId="0" applyNumberFormat="1" applyFont="1" applyBorder="1"/>
    <xf numFmtId="0" fontId="7" fillId="0" borderId="4" xfId="0" applyFont="1" applyBorder="1"/>
    <xf numFmtId="0" fontId="7" fillId="0" borderId="1" xfId="0" applyFont="1" applyBorder="1"/>
    <xf numFmtId="0" fontId="3" fillId="0" borderId="8" xfId="0" applyFont="1" applyBorder="1"/>
    <xf numFmtId="2" fontId="1" fillId="0" borderId="0" xfId="0" applyNumberFormat="1" applyFont="1" applyBorder="1"/>
    <xf numFmtId="0" fontId="1" fillId="0" borderId="5" xfId="0" applyFont="1" applyBorder="1"/>
    <xf numFmtId="0" fontId="3" fillId="0" borderId="0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4697-42CE-456C-AB09-C71386F2E2C0}">
  <sheetPr>
    <pageSetUpPr fitToPage="1"/>
  </sheetPr>
  <dimension ref="A2:J91"/>
  <sheetViews>
    <sheetView tabSelected="1" workbookViewId="0">
      <selection activeCell="M22" sqref="M22"/>
    </sheetView>
  </sheetViews>
  <sheetFormatPr defaultRowHeight="15" x14ac:dyDescent="0.25"/>
  <cols>
    <col min="1" max="1" width="16.140625" bestFit="1" customWidth="1"/>
    <col min="7" max="7" width="13.28515625" customWidth="1"/>
    <col min="14" max="14" width="9.5703125" bestFit="1" customWidth="1"/>
  </cols>
  <sheetData>
    <row r="2" spans="1:10" ht="19.5" thickBot="1" x14ac:dyDescent="0.35">
      <c r="A2" s="10" t="s">
        <v>35</v>
      </c>
      <c r="H2" s="16" t="s">
        <v>34</v>
      </c>
      <c r="I2" s="14">
        <f>C7</f>
        <v>26</v>
      </c>
      <c r="J2" s="15" t="s">
        <v>36</v>
      </c>
    </row>
    <row r="3" spans="1:10" x14ac:dyDescent="0.25">
      <c r="A3" s="17"/>
      <c r="B3" s="1"/>
      <c r="C3" s="1"/>
      <c r="D3" s="1"/>
      <c r="E3" s="1"/>
      <c r="F3" s="1"/>
      <c r="G3" s="1"/>
      <c r="H3" s="1"/>
      <c r="I3" s="1"/>
      <c r="J3" s="2"/>
    </row>
    <row r="4" spans="1:10" ht="15.75" x14ac:dyDescent="0.25">
      <c r="A4" s="3" t="s">
        <v>18</v>
      </c>
      <c r="B4" s="13"/>
      <c r="C4" s="13">
        <v>10</v>
      </c>
      <c r="D4" s="11"/>
      <c r="E4" s="11"/>
      <c r="F4" s="11"/>
      <c r="G4" s="11"/>
      <c r="H4" s="11"/>
      <c r="I4" s="11"/>
      <c r="J4" s="7"/>
    </row>
    <row r="5" spans="1:10" ht="15.75" x14ac:dyDescent="0.25">
      <c r="A5" s="3" t="s">
        <v>19</v>
      </c>
      <c r="B5" s="13"/>
      <c r="C5" s="13">
        <v>8</v>
      </c>
      <c r="D5" s="11"/>
      <c r="E5" s="11"/>
      <c r="F5" s="11"/>
      <c r="G5" s="11"/>
      <c r="H5" s="11"/>
      <c r="I5" s="11"/>
      <c r="J5" s="7"/>
    </row>
    <row r="6" spans="1:10" ht="15.75" x14ac:dyDescent="0.25">
      <c r="A6" s="3" t="s">
        <v>20</v>
      </c>
      <c r="B6" s="13"/>
      <c r="C6" s="13">
        <v>8</v>
      </c>
      <c r="D6" s="11"/>
      <c r="E6" s="11"/>
      <c r="F6" s="11"/>
      <c r="G6" s="11"/>
      <c r="H6" s="11"/>
      <c r="I6" s="11"/>
      <c r="J6" s="7"/>
    </row>
    <row r="7" spans="1:10" ht="16.5" thickBot="1" x14ac:dyDescent="0.3">
      <c r="A7" s="18"/>
      <c r="B7" s="19" t="s">
        <v>25</v>
      </c>
      <c r="C7" s="19">
        <f>SUM(C4:C6)</f>
        <v>26</v>
      </c>
      <c r="D7" s="5"/>
      <c r="E7" s="5"/>
      <c r="F7" s="5"/>
      <c r="G7" s="5"/>
      <c r="H7" s="5"/>
      <c r="I7" s="5"/>
      <c r="J7" s="6"/>
    </row>
    <row r="9" spans="1:10" ht="19.5" thickBot="1" x14ac:dyDescent="0.35">
      <c r="A9" s="10" t="s">
        <v>37</v>
      </c>
      <c r="H9" s="16" t="s">
        <v>34</v>
      </c>
      <c r="I9" s="14">
        <f>D13</f>
        <v>1</v>
      </c>
      <c r="J9" s="15" t="s">
        <v>36</v>
      </c>
    </row>
    <row r="10" spans="1:10" x14ac:dyDescent="0.25">
      <c r="A10" s="17"/>
      <c r="B10" s="1"/>
      <c r="C10" s="1"/>
      <c r="D10" s="1"/>
      <c r="E10" s="1"/>
      <c r="F10" s="1"/>
      <c r="G10" s="1"/>
      <c r="H10" s="1"/>
      <c r="I10" s="1"/>
      <c r="J10" s="2"/>
    </row>
    <row r="11" spans="1:10" ht="15.75" x14ac:dyDescent="0.25">
      <c r="A11" s="3" t="s">
        <v>38</v>
      </c>
      <c r="B11" s="13"/>
      <c r="C11" s="11"/>
      <c r="D11" s="13">
        <v>0</v>
      </c>
      <c r="E11" s="11"/>
      <c r="F11" s="11"/>
      <c r="G11" s="11"/>
      <c r="H11" s="11"/>
      <c r="I11" s="11"/>
      <c r="J11" s="7"/>
    </row>
    <row r="12" spans="1:10" ht="15.75" x14ac:dyDescent="0.25">
      <c r="A12" s="3" t="s">
        <v>39</v>
      </c>
      <c r="B12" s="13"/>
      <c r="C12" s="11"/>
      <c r="D12" s="13">
        <v>1</v>
      </c>
      <c r="E12" s="11"/>
      <c r="F12" s="11"/>
      <c r="G12" s="11"/>
      <c r="H12" s="11"/>
      <c r="I12" s="11"/>
      <c r="J12" s="7"/>
    </row>
    <row r="13" spans="1:10" ht="16.5" thickBot="1" x14ac:dyDescent="0.3">
      <c r="A13" s="18"/>
      <c r="B13" s="5"/>
      <c r="C13" s="19" t="s">
        <v>25</v>
      </c>
      <c r="D13" s="19">
        <f>SUM(D11:D12)</f>
        <v>1</v>
      </c>
      <c r="E13" s="5"/>
      <c r="F13" s="5"/>
      <c r="G13" s="5"/>
      <c r="H13" s="5"/>
      <c r="I13" s="5"/>
      <c r="J13" s="6"/>
    </row>
    <row r="14" spans="1:10" ht="15.75" x14ac:dyDescent="0.25">
      <c r="A14" s="13"/>
      <c r="B14" s="11"/>
      <c r="C14" s="13"/>
      <c r="D14" s="13"/>
      <c r="E14" s="11"/>
      <c r="F14" s="11"/>
      <c r="G14" s="11"/>
      <c r="H14" s="11"/>
      <c r="I14" s="11"/>
      <c r="J14" s="11"/>
    </row>
    <row r="15" spans="1:10" ht="19.5" thickBot="1" x14ac:dyDescent="0.35">
      <c r="A15" s="10" t="s">
        <v>40</v>
      </c>
      <c r="H15" s="16" t="s">
        <v>34</v>
      </c>
      <c r="I15" s="14">
        <f>E18</f>
        <v>1</v>
      </c>
      <c r="J15" s="15" t="s">
        <v>36</v>
      </c>
    </row>
    <row r="16" spans="1:10" x14ac:dyDescent="0.25">
      <c r="A16" s="17"/>
      <c r="B16" s="1"/>
      <c r="C16" s="1"/>
      <c r="D16" s="1"/>
      <c r="E16" s="1"/>
      <c r="F16" s="1"/>
      <c r="G16" s="1"/>
      <c r="H16" s="1"/>
      <c r="I16" s="1"/>
      <c r="J16" s="2"/>
    </row>
    <row r="17" spans="1:10" ht="15.75" x14ac:dyDescent="0.25">
      <c r="A17" s="3" t="s">
        <v>41</v>
      </c>
      <c r="B17" s="13"/>
      <c r="C17" s="11"/>
      <c r="D17" s="11"/>
      <c r="E17" s="13">
        <v>1</v>
      </c>
      <c r="F17" s="11"/>
      <c r="G17" s="11"/>
      <c r="H17" s="11"/>
      <c r="I17" s="11"/>
      <c r="J17" s="7"/>
    </row>
    <row r="18" spans="1:10" ht="16.5" thickBot="1" x14ac:dyDescent="0.3">
      <c r="A18" s="18"/>
      <c r="B18" s="5"/>
      <c r="C18" s="5"/>
      <c r="D18" s="19" t="s">
        <v>25</v>
      </c>
      <c r="E18" s="19">
        <f>SUM(E17:E17)</f>
        <v>1</v>
      </c>
      <c r="F18" s="5"/>
      <c r="G18" s="5"/>
      <c r="H18" s="5"/>
      <c r="I18" s="5"/>
      <c r="J18" s="6"/>
    </row>
    <row r="19" spans="1:10" ht="15.75" x14ac:dyDescent="0.25">
      <c r="A19" s="13"/>
      <c r="B19" s="11"/>
      <c r="C19" s="13"/>
      <c r="D19" s="13"/>
      <c r="E19" s="11"/>
      <c r="F19" s="11"/>
      <c r="G19" s="11"/>
      <c r="H19" s="11"/>
      <c r="I19" s="11"/>
      <c r="J19" s="11"/>
    </row>
    <row r="20" spans="1:10" ht="21.75" thickBot="1" x14ac:dyDescent="0.35">
      <c r="A20" s="10" t="s">
        <v>42</v>
      </c>
      <c r="G20" s="12"/>
      <c r="H20" s="16" t="s">
        <v>34</v>
      </c>
      <c r="I20" s="14">
        <f>I26+I43+I61</f>
        <v>1030.4889000000001</v>
      </c>
      <c r="J20" s="15" t="s">
        <v>33</v>
      </c>
    </row>
    <row r="21" spans="1:10" ht="18.75" x14ac:dyDescent="0.3">
      <c r="A21" s="22" t="s">
        <v>0</v>
      </c>
      <c r="B21" s="1"/>
      <c r="C21" s="1"/>
      <c r="D21" s="1"/>
      <c r="E21" s="1"/>
      <c r="F21" s="1"/>
      <c r="G21" s="1"/>
      <c r="H21" s="1"/>
      <c r="I21" s="1"/>
      <c r="J21" s="2"/>
    </row>
    <row r="22" spans="1:10" ht="15.75" x14ac:dyDescent="0.25">
      <c r="A22" s="3" t="s">
        <v>28</v>
      </c>
      <c r="B22" s="13"/>
      <c r="C22" s="13"/>
      <c r="D22" s="13"/>
      <c r="E22" s="11"/>
      <c r="F22" s="11"/>
      <c r="G22" s="11"/>
      <c r="H22" s="11"/>
      <c r="I22" s="11"/>
      <c r="J22" s="7"/>
    </row>
    <row r="23" spans="1:10" ht="15.75" x14ac:dyDescent="0.25">
      <c r="A23" s="3" t="s">
        <v>7</v>
      </c>
      <c r="B23" s="13">
        <v>48</v>
      </c>
      <c r="C23" s="13" t="s">
        <v>4</v>
      </c>
      <c r="D23" s="13"/>
      <c r="E23" s="11"/>
      <c r="F23" s="11"/>
      <c r="G23" s="11"/>
      <c r="H23" s="11"/>
      <c r="I23" s="11"/>
      <c r="J23" s="7"/>
    </row>
    <row r="24" spans="1:10" ht="15.75" x14ac:dyDescent="0.25">
      <c r="A24" s="3" t="s">
        <v>32</v>
      </c>
      <c r="B24" s="13">
        <f>3/8</f>
        <v>0.375</v>
      </c>
      <c r="C24" s="13" t="s">
        <v>4</v>
      </c>
      <c r="D24" s="13"/>
      <c r="E24" s="11"/>
      <c r="F24" s="11"/>
      <c r="G24" s="11"/>
      <c r="H24" s="11"/>
      <c r="I24" s="11"/>
      <c r="J24" s="7"/>
    </row>
    <row r="25" spans="1:10" ht="15.75" x14ac:dyDescent="0.25">
      <c r="A25" s="3"/>
      <c r="B25" s="13"/>
      <c r="C25" s="13"/>
      <c r="D25" s="13"/>
      <c r="E25" s="11"/>
      <c r="F25" s="11"/>
      <c r="G25" s="11"/>
      <c r="H25" s="11"/>
      <c r="I25" s="11"/>
      <c r="J25" s="7"/>
    </row>
    <row r="26" spans="1:10" ht="18" x14ac:dyDescent="0.25">
      <c r="A26" s="3" t="s">
        <v>29</v>
      </c>
      <c r="B26" s="13"/>
      <c r="C26" s="13"/>
      <c r="D26" s="13"/>
      <c r="E26" s="11"/>
      <c r="F26" s="12" t="s">
        <v>17</v>
      </c>
      <c r="G26" s="12"/>
      <c r="H26" s="12"/>
      <c r="I26" s="24">
        <f>C35*3</f>
        <v>763.125</v>
      </c>
      <c r="J26" s="25" t="s">
        <v>13</v>
      </c>
    </row>
    <row r="27" spans="1:10" ht="15.75" x14ac:dyDescent="0.25">
      <c r="A27" s="3" t="s">
        <v>31</v>
      </c>
      <c r="B27" s="13">
        <v>14</v>
      </c>
      <c r="C27" s="13" t="s">
        <v>4</v>
      </c>
      <c r="D27" s="13"/>
      <c r="E27" s="11"/>
      <c r="F27" s="11"/>
      <c r="G27" s="11"/>
      <c r="H27" s="11"/>
      <c r="I27" s="11"/>
      <c r="J27" s="7"/>
    </row>
    <row r="28" spans="1:10" ht="15.75" x14ac:dyDescent="0.25">
      <c r="A28" s="3" t="s">
        <v>32</v>
      </c>
      <c r="B28" s="13">
        <f>3/4</f>
        <v>0.75</v>
      </c>
      <c r="C28" s="13" t="s">
        <v>4</v>
      </c>
      <c r="D28" s="13"/>
      <c r="E28" s="11"/>
      <c r="F28" s="11"/>
      <c r="G28" s="11"/>
      <c r="H28" s="11"/>
      <c r="I28" s="11"/>
      <c r="J28" s="7"/>
    </row>
    <row r="29" spans="1:10" ht="15.75" x14ac:dyDescent="0.25">
      <c r="A29" s="3"/>
      <c r="B29" s="13"/>
      <c r="C29" s="13"/>
      <c r="D29" s="13"/>
      <c r="E29" s="11"/>
      <c r="F29" s="11"/>
      <c r="G29" s="11"/>
      <c r="H29" s="11"/>
      <c r="I29" s="11"/>
      <c r="J29" s="7"/>
    </row>
    <row r="30" spans="1:10" ht="15.75" x14ac:dyDescent="0.25">
      <c r="A30" s="3" t="s">
        <v>30</v>
      </c>
      <c r="B30" s="13">
        <v>22</v>
      </c>
      <c r="C30" s="13" t="s">
        <v>8</v>
      </c>
      <c r="D30" s="13"/>
      <c r="E30" s="11"/>
      <c r="F30" s="11"/>
      <c r="G30" s="11"/>
      <c r="H30" s="11"/>
      <c r="I30" s="11"/>
      <c r="J30" s="7"/>
    </row>
    <row r="31" spans="1:10" ht="15.75" x14ac:dyDescent="0.25">
      <c r="A31" s="3"/>
      <c r="B31" s="13"/>
      <c r="C31" s="13"/>
      <c r="D31" s="13"/>
      <c r="E31" s="11"/>
      <c r="F31" s="11"/>
      <c r="G31" s="11"/>
      <c r="H31" s="11"/>
      <c r="I31" s="11"/>
      <c r="J31" s="7"/>
    </row>
    <row r="32" spans="1:10" ht="15.75" x14ac:dyDescent="0.25">
      <c r="A32" s="3" t="s">
        <v>15</v>
      </c>
      <c r="B32" s="13"/>
      <c r="C32" s="13">
        <f>(((B27-B24)/2)+B23+((B27-B24)/2)+B28+B27+B28+((B27-B24)/2)+B23+((B27-B24)/2))</f>
        <v>138.75</v>
      </c>
      <c r="D32" s="13" t="s">
        <v>4</v>
      </c>
      <c r="E32" s="11"/>
      <c r="F32" s="11"/>
      <c r="G32" s="11"/>
      <c r="H32" s="11"/>
      <c r="I32" s="11"/>
      <c r="J32" s="7"/>
    </row>
    <row r="33" spans="1:10" ht="15.75" x14ac:dyDescent="0.25">
      <c r="A33" s="3"/>
      <c r="B33" s="13"/>
      <c r="C33" s="13">
        <f>C32/12</f>
        <v>11.5625</v>
      </c>
      <c r="D33" s="13" t="s">
        <v>8</v>
      </c>
      <c r="E33" s="11"/>
      <c r="F33" s="11"/>
      <c r="G33" s="11"/>
      <c r="H33" s="11"/>
      <c r="I33" s="11"/>
      <c r="J33" s="7"/>
    </row>
    <row r="34" spans="1:10" ht="15.75" x14ac:dyDescent="0.25">
      <c r="A34" s="3"/>
      <c r="B34" s="13"/>
      <c r="C34" s="13"/>
      <c r="D34" s="13"/>
      <c r="E34" s="11"/>
      <c r="F34" s="11"/>
      <c r="G34" s="11"/>
      <c r="H34" s="11"/>
      <c r="I34" s="11"/>
      <c r="J34" s="7"/>
    </row>
    <row r="35" spans="1:10" ht="18" x14ac:dyDescent="0.25">
      <c r="A35" s="3" t="s">
        <v>16</v>
      </c>
      <c r="B35" s="13"/>
      <c r="C35" s="13">
        <f>C33*B30</f>
        <v>254.375</v>
      </c>
      <c r="D35" s="13" t="s">
        <v>14</v>
      </c>
      <c r="E35" s="11"/>
      <c r="F35" s="11"/>
      <c r="G35" s="11"/>
      <c r="H35" s="11"/>
      <c r="I35" s="11"/>
      <c r="J35" s="7"/>
    </row>
    <row r="36" spans="1:10" x14ac:dyDescent="0.25">
      <c r="A36" s="8"/>
      <c r="B36" s="11"/>
      <c r="C36" s="11"/>
      <c r="D36" s="11"/>
      <c r="E36" s="11"/>
      <c r="F36" s="11"/>
      <c r="G36" s="11"/>
      <c r="H36" s="11"/>
      <c r="I36" s="11"/>
      <c r="J36" s="7"/>
    </row>
    <row r="37" spans="1:10" ht="18.75" x14ac:dyDescent="0.3">
      <c r="A37" s="21" t="s">
        <v>1</v>
      </c>
      <c r="B37" s="11"/>
      <c r="C37" s="11"/>
      <c r="D37" s="11"/>
      <c r="E37" s="11"/>
      <c r="F37" s="11"/>
      <c r="G37" s="11"/>
      <c r="H37" s="11"/>
      <c r="I37" s="11"/>
      <c r="J37" s="7"/>
    </row>
    <row r="38" spans="1:10" ht="15.75" x14ac:dyDescent="0.25">
      <c r="A38" s="3" t="s">
        <v>3</v>
      </c>
      <c r="B38" s="13">
        <v>4</v>
      </c>
      <c r="C38" s="13" t="s">
        <v>8</v>
      </c>
      <c r="D38" s="13"/>
      <c r="E38" s="13"/>
      <c r="F38" s="11"/>
      <c r="G38" s="11"/>
      <c r="H38" s="11"/>
      <c r="I38" s="11"/>
      <c r="J38" s="7"/>
    </row>
    <row r="39" spans="1:10" ht="15.75" x14ac:dyDescent="0.25">
      <c r="A39" s="3" t="s">
        <v>5</v>
      </c>
      <c r="B39" s="13">
        <v>5</v>
      </c>
      <c r="C39" s="13" t="s">
        <v>4</v>
      </c>
      <c r="D39" s="13"/>
      <c r="E39" s="13"/>
      <c r="F39" s="11"/>
      <c r="G39" s="11"/>
      <c r="H39" s="11"/>
      <c r="I39" s="11"/>
      <c r="J39" s="7"/>
    </row>
    <row r="40" spans="1:10" ht="15.75" x14ac:dyDescent="0.25">
      <c r="A40" s="3" t="s">
        <v>22</v>
      </c>
      <c r="B40" s="13">
        <f>5/16</f>
        <v>0.3125</v>
      </c>
      <c r="C40" s="13" t="s">
        <v>4</v>
      </c>
      <c r="D40" s="13"/>
      <c r="E40" s="13"/>
      <c r="F40" s="11"/>
      <c r="G40" s="11"/>
      <c r="H40" s="11"/>
      <c r="I40" s="11"/>
      <c r="J40" s="7"/>
    </row>
    <row r="41" spans="1:10" ht="15.75" x14ac:dyDescent="0.25">
      <c r="A41" s="3"/>
      <c r="B41" s="13"/>
      <c r="C41" s="13"/>
      <c r="D41" s="13"/>
      <c r="E41" s="13"/>
      <c r="F41" s="11"/>
      <c r="G41" s="11"/>
      <c r="H41" s="11"/>
      <c r="I41" s="11"/>
      <c r="J41" s="7"/>
    </row>
    <row r="42" spans="1:10" ht="15.75" x14ac:dyDescent="0.25">
      <c r="A42" s="3" t="s">
        <v>21</v>
      </c>
      <c r="B42" s="13"/>
      <c r="C42" s="13">
        <f>B39+B40+B39</f>
        <v>10.3125</v>
      </c>
      <c r="D42" s="13" t="s">
        <v>4</v>
      </c>
      <c r="E42" s="13"/>
      <c r="F42" s="11"/>
      <c r="G42" s="11"/>
      <c r="H42" s="11"/>
      <c r="I42" s="11"/>
      <c r="J42" s="7"/>
    </row>
    <row r="43" spans="1:10" ht="18" x14ac:dyDescent="0.25">
      <c r="A43" s="3"/>
      <c r="B43" s="13"/>
      <c r="C43" s="13">
        <f>C42/12</f>
        <v>0.859375</v>
      </c>
      <c r="D43" s="13" t="s">
        <v>8</v>
      </c>
      <c r="E43" s="13"/>
      <c r="F43" s="12" t="s">
        <v>24</v>
      </c>
      <c r="G43" s="12"/>
      <c r="H43" s="12"/>
      <c r="I43" s="12">
        <f>C45*(C51)</f>
        <v>206.25</v>
      </c>
      <c r="J43" s="25" t="s">
        <v>13</v>
      </c>
    </row>
    <row r="44" spans="1:10" ht="15.75" x14ac:dyDescent="0.25">
      <c r="A44" s="3"/>
      <c r="B44" s="13"/>
      <c r="C44" s="13"/>
      <c r="D44" s="13"/>
      <c r="E44" s="13"/>
      <c r="F44" s="11"/>
      <c r="G44" s="11"/>
      <c r="H44" s="11"/>
      <c r="I44" s="11"/>
      <c r="J44" s="7"/>
    </row>
    <row r="45" spans="1:10" ht="18" x14ac:dyDescent="0.25">
      <c r="A45" s="3" t="s">
        <v>23</v>
      </c>
      <c r="B45" s="13"/>
      <c r="C45" s="13">
        <f>C43*B38</f>
        <v>3.4375</v>
      </c>
      <c r="D45" s="13" t="s">
        <v>14</v>
      </c>
      <c r="E45" s="13"/>
      <c r="F45" s="11"/>
      <c r="G45" s="11"/>
      <c r="H45" s="11"/>
      <c r="I45" s="11"/>
      <c r="J45" s="7"/>
    </row>
    <row r="46" spans="1:10" ht="15.75" x14ac:dyDescent="0.25">
      <c r="A46" s="3"/>
      <c r="B46" s="13"/>
      <c r="C46" s="13"/>
      <c r="D46" s="13"/>
      <c r="E46" s="13"/>
      <c r="F46" s="11"/>
      <c r="G46" s="11"/>
      <c r="H46" s="11"/>
      <c r="I46" s="11"/>
      <c r="J46" s="7"/>
    </row>
    <row r="47" spans="1:10" ht="15.75" x14ac:dyDescent="0.25">
      <c r="A47" s="9" t="s">
        <v>27</v>
      </c>
      <c r="B47" s="13"/>
      <c r="C47" s="13"/>
      <c r="D47" s="13"/>
      <c r="E47" s="13"/>
      <c r="F47" s="11"/>
      <c r="G47" s="11"/>
      <c r="H47" s="11"/>
      <c r="I47" s="11"/>
      <c r="J47" s="7"/>
    </row>
    <row r="48" spans="1:10" ht="15.75" x14ac:dyDescent="0.25">
      <c r="A48" s="3" t="s">
        <v>18</v>
      </c>
      <c r="B48" s="13"/>
      <c r="C48" s="13">
        <v>20</v>
      </c>
      <c r="D48" s="13"/>
      <c r="E48" s="13"/>
      <c r="F48" s="11"/>
      <c r="G48" s="11"/>
      <c r="H48" s="11"/>
      <c r="I48" s="11"/>
      <c r="J48" s="7"/>
    </row>
    <row r="49" spans="1:10" ht="15.75" x14ac:dyDescent="0.25">
      <c r="A49" s="3" t="s">
        <v>19</v>
      </c>
      <c r="B49" s="13"/>
      <c r="C49" s="13">
        <v>20</v>
      </c>
      <c r="D49" s="13"/>
      <c r="E49" s="13"/>
      <c r="F49" s="11"/>
      <c r="G49" s="11"/>
      <c r="H49" s="11"/>
      <c r="I49" s="11"/>
      <c r="J49" s="7"/>
    </row>
    <row r="50" spans="1:10" ht="15.75" x14ac:dyDescent="0.25">
      <c r="A50" s="3" t="s">
        <v>20</v>
      </c>
      <c r="B50" s="13"/>
      <c r="C50" s="13">
        <v>20</v>
      </c>
      <c r="D50" s="13"/>
      <c r="E50" s="13"/>
      <c r="F50" s="11"/>
      <c r="G50" s="11"/>
      <c r="H50" s="11"/>
      <c r="I50" s="11"/>
      <c r="J50" s="7"/>
    </row>
    <row r="51" spans="1:10" ht="15.75" x14ac:dyDescent="0.25">
      <c r="A51" s="3"/>
      <c r="B51" s="13" t="s">
        <v>25</v>
      </c>
      <c r="C51" s="13">
        <f>SUM(C48:C50)</f>
        <v>60</v>
      </c>
      <c r="D51" s="13"/>
      <c r="E51" s="13"/>
      <c r="F51" s="11"/>
      <c r="G51" s="11"/>
      <c r="H51" s="11"/>
      <c r="I51" s="11"/>
      <c r="J51" s="7"/>
    </row>
    <row r="52" spans="1:10" x14ac:dyDescent="0.25">
      <c r="A52" s="8"/>
      <c r="B52" s="11"/>
      <c r="C52" s="11"/>
      <c r="D52" s="11"/>
      <c r="E52" s="11"/>
      <c r="F52" s="11"/>
      <c r="G52" s="11"/>
      <c r="H52" s="11"/>
      <c r="I52" s="11"/>
      <c r="J52" s="7"/>
    </row>
    <row r="53" spans="1:10" x14ac:dyDescent="0.25">
      <c r="A53" s="8"/>
      <c r="B53" s="11"/>
      <c r="C53" s="11"/>
      <c r="D53" s="11"/>
      <c r="E53" s="11"/>
      <c r="F53" s="11"/>
      <c r="G53" s="11"/>
      <c r="H53" s="11"/>
      <c r="I53" s="11"/>
      <c r="J53" s="7"/>
    </row>
    <row r="54" spans="1:10" ht="18.75" x14ac:dyDescent="0.3">
      <c r="A54" s="21" t="s">
        <v>2</v>
      </c>
      <c r="B54" s="11"/>
      <c r="C54" s="11"/>
      <c r="D54" s="11"/>
      <c r="E54" s="11"/>
      <c r="F54" s="11"/>
      <c r="G54" s="11"/>
      <c r="H54" s="11"/>
      <c r="I54" s="11"/>
      <c r="J54" s="7"/>
    </row>
    <row r="55" spans="1:10" ht="15.75" x14ac:dyDescent="0.25">
      <c r="A55" s="3" t="s">
        <v>3</v>
      </c>
      <c r="B55" s="13">
        <v>3</v>
      </c>
      <c r="C55" s="13" t="s">
        <v>4</v>
      </c>
      <c r="D55" s="13"/>
      <c r="E55" s="13"/>
      <c r="F55" s="13"/>
      <c r="G55" s="13"/>
      <c r="H55" s="13"/>
      <c r="I55" s="13"/>
      <c r="J55" s="4"/>
    </row>
    <row r="56" spans="1:10" ht="15.75" x14ac:dyDescent="0.25">
      <c r="A56" s="3" t="s">
        <v>5</v>
      </c>
      <c r="B56" s="13">
        <v>3</v>
      </c>
      <c r="C56" s="13" t="s">
        <v>4</v>
      </c>
      <c r="D56" s="13"/>
      <c r="E56" s="13"/>
      <c r="F56" s="13"/>
      <c r="G56" s="13"/>
      <c r="H56" s="13"/>
      <c r="I56" s="13"/>
      <c r="J56" s="4"/>
    </row>
    <row r="57" spans="1:10" ht="15.75" x14ac:dyDescent="0.25">
      <c r="A57" s="3" t="s">
        <v>6</v>
      </c>
      <c r="B57" s="20">
        <f>5/16</f>
        <v>0.3125</v>
      </c>
      <c r="C57" s="13" t="s">
        <v>4</v>
      </c>
      <c r="D57" s="13"/>
      <c r="E57" s="13"/>
      <c r="F57" s="13"/>
      <c r="G57" s="13"/>
      <c r="H57" s="13"/>
      <c r="I57" s="13"/>
      <c r="J57" s="4"/>
    </row>
    <row r="58" spans="1:10" ht="15.75" x14ac:dyDescent="0.25">
      <c r="A58" s="3"/>
      <c r="B58" s="13"/>
      <c r="C58" s="13"/>
      <c r="D58" s="13"/>
      <c r="E58" s="13"/>
      <c r="F58" s="13"/>
      <c r="G58" s="13"/>
      <c r="H58" s="13"/>
      <c r="I58" s="13"/>
      <c r="J58" s="4"/>
    </row>
    <row r="59" spans="1:10" ht="15.75" x14ac:dyDescent="0.25">
      <c r="A59" s="9" t="s">
        <v>26</v>
      </c>
      <c r="B59" s="13"/>
      <c r="C59" s="13"/>
      <c r="D59" s="13"/>
      <c r="E59" s="13"/>
      <c r="F59" s="13"/>
      <c r="G59" s="13"/>
      <c r="H59" s="13"/>
      <c r="I59" s="13"/>
      <c r="J59" s="4"/>
    </row>
    <row r="60" spans="1:10" ht="15.75" x14ac:dyDescent="0.25">
      <c r="A60" s="3" t="s">
        <v>7</v>
      </c>
      <c r="B60" s="13">
        <v>6.8879000000000001</v>
      </c>
      <c r="C60" s="13" t="s">
        <v>8</v>
      </c>
      <c r="D60" s="13"/>
      <c r="E60" s="13"/>
      <c r="F60" s="13"/>
      <c r="G60" s="13"/>
      <c r="H60" s="13"/>
      <c r="I60" s="13"/>
      <c r="J60" s="4"/>
    </row>
    <row r="61" spans="1:10" ht="18" x14ac:dyDescent="0.25">
      <c r="A61" s="3"/>
      <c r="B61" s="13">
        <v>6.8879000000000001</v>
      </c>
      <c r="C61" s="13" t="s">
        <v>8</v>
      </c>
      <c r="D61" s="13"/>
      <c r="E61" s="13"/>
      <c r="F61" s="12" t="s">
        <v>12</v>
      </c>
      <c r="G61" s="12"/>
      <c r="H61" s="12"/>
      <c r="I61" s="24">
        <f>D67*3</f>
        <v>61.113900000000001</v>
      </c>
      <c r="J61" s="25" t="s">
        <v>13</v>
      </c>
    </row>
    <row r="62" spans="1:10" ht="15.75" x14ac:dyDescent="0.25">
      <c r="A62" s="3"/>
      <c r="B62" s="13">
        <v>6.5955000000000004</v>
      </c>
      <c r="C62" s="13" t="s">
        <v>8</v>
      </c>
      <c r="D62" s="13"/>
      <c r="E62" s="13"/>
      <c r="F62" s="13"/>
      <c r="G62" s="13"/>
      <c r="H62" s="13"/>
      <c r="I62" s="13"/>
      <c r="J62" s="4"/>
    </row>
    <row r="63" spans="1:10" ht="15.75" x14ac:dyDescent="0.25">
      <c r="A63" s="3"/>
      <c r="B63" s="13"/>
      <c r="C63" s="13"/>
      <c r="D63" s="13"/>
      <c r="E63" s="13"/>
      <c r="F63" s="13"/>
      <c r="G63" s="13"/>
      <c r="H63" s="13"/>
      <c r="I63" s="13"/>
      <c r="J63" s="4"/>
    </row>
    <row r="64" spans="1:10" ht="15.75" x14ac:dyDescent="0.25">
      <c r="A64" s="3" t="s">
        <v>9</v>
      </c>
      <c r="B64" s="13"/>
      <c r="C64" s="20">
        <f>B55+B56+B57+B57+(B55-B57)+(B56-B57)</f>
        <v>12</v>
      </c>
      <c r="D64" s="13" t="s">
        <v>4</v>
      </c>
      <c r="E64" s="13"/>
      <c r="F64" s="13"/>
      <c r="G64" s="13"/>
      <c r="H64" s="13"/>
      <c r="I64" s="13"/>
      <c r="J64" s="4"/>
    </row>
    <row r="65" spans="1:10" ht="15.75" x14ac:dyDescent="0.25">
      <c r="A65" s="3"/>
      <c r="B65" s="13"/>
      <c r="C65" s="13">
        <f>C64/12</f>
        <v>1</v>
      </c>
      <c r="D65" s="13" t="s">
        <v>11</v>
      </c>
      <c r="E65" s="13"/>
      <c r="F65" s="13"/>
      <c r="G65" s="13"/>
      <c r="H65" s="13"/>
      <c r="I65" s="13"/>
      <c r="J65" s="4"/>
    </row>
    <row r="66" spans="1:10" ht="15.75" x14ac:dyDescent="0.25">
      <c r="A66" s="3"/>
      <c r="B66" s="13"/>
      <c r="C66" s="13"/>
      <c r="D66" s="13"/>
      <c r="E66" s="13"/>
      <c r="F66" s="13"/>
      <c r="G66" s="13"/>
      <c r="H66" s="13"/>
      <c r="I66" s="13"/>
      <c r="J66" s="4"/>
    </row>
    <row r="67" spans="1:10" ht="18.75" thickBot="1" x14ac:dyDescent="0.3">
      <c r="A67" s="18" t="s">
        <v>10</v>
      </c>
      <c r="B67" s="19"/>
      <c r="C67" s="19"/>
      <c r="D67" s="19">
        <f>(C65*B60)+(C65*B61)+(C65*B62)</f>
        <v>20.371300000000002</v>
      </c>
      <c r="E67" s="19" t="s">
        <v>14</v>
      </c>
      <c r="F67" s="19"/>
      <c r="G67" s="19"/>
      <c r="H67" s="19"/>
      <c r="I67" s="19"/>
      <c r="J67" s="23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ht="21.75" thickBot="1" x14ac:dyDescent="0.35">
      <c r="A69" s="10" t="s">
        <v>43</v>
      </c>
      <c r="G69" s="12"/>
      <c r="H69" s="16" t="s">
        <v>34</v>
      </c>
      <c r="I69" s="14">
        <f>C72</f>
        <v>2</v>
      </c>
      <c r="J69" s="15" t="s">
        <v>45</v>
      </c>
    </row>
    <row r="70" spans="1:10" ht="18.75" x14ac:dyDescent="0.3">
      <c r="A70" s="22"/>
      <c r="B70" s="1"/>
      <c r="C70" s="1"/>
      <c r="D70" s="1"/>
      <c r="E70" s="1"/>
      <c r="F70" s="1"/>
      <c r="G70" s="1"/>
      <c r="H70" s="1"/>
      <c r="I70" s="1"/>
      <c r="J70" s="2"/>
    </row>
    <row r="71" spans="1:10" ht="15.75" x14ac:dyDescent="0.25">
      <c r="A71" s="3" t="s">
        <v>44</v>
      </c>
      <c r="B71" s="13"/>
      <c r="C71" s="13">
        <v>2</v>
      </c>
      <c r="D71" s="13"/>
      <c r="E71" s="11"/>
      <c r="F71" s="11"/>
      <c r="G71" s="11"/>
      <c r="H71" s="11"/>
      <c r="I71" s="11"/>
      <c r="J71" s="7"/>
    </row>
    <row r="72" spans="1:10" ht="16.5" thickBot="1" x14ac:dyDescent="0.3">
      <c r="A72" s="18"/>
      <c r="B72" s="19" t="s">
        <v>25</v>
      </c>
      <c r="C72" s="19">
        <f>SUM(C70:C71)</f>
        <v>2</v>
      </c>
      <c r="D72" s="19"/>
      <c r="E72" s="5"/>
      <c r="F72" s="5"/>
      <c r="G72" s="5"/>
      <c r="H72" s="5"/>
      <c r="I72" s="5"/>
      <c r="J72" s="6"/>
    </row>
    <row r="73" spans="1:10" ht="15.75" x14ac:dyDescent="0.25">
      <c r="A73" s="13"/>
      <c r="B73" s="13"/>
      <c r="C73" s="13"/>
      <c r="D73" s="13"/>
      <c r="E73" s="11"/>
      <c r="F73" s="11"/>
      <c r="G73" s="11"/>
      <c r="H73" s="11"/>
      <c r="I73" s="11"/>
      <c r="J73" s="11"/>
    </row>
    <row r="74" spans="1:10" ht="19.5" thickBot="1" x14ac:dyDescent="0.35">
      <c r="A74" s="10" t="s">
        <v>46</v>
      </c>
      <c r="G74" s="12"/>
      <c r="H74" s="16" t="s">
        <v>34</v>
      </c>
      <c r="I74" s="14">
        <f>C77</f>
        <v>1</v>
      </c>
      <c r="J74" s="15" t="s">
        <v>36</v>
      </c>
    </row>
    <row r="75" spans="1:10" ht="18.75" x14ac:dyDescent="0.3">
      <c r="A75" s="22"/>
      <c r="B75" s="1"/>
      <c r="C75" s="1"/>
      <c r="D75" s="1"/>
      <c r="E75" s="1"/>
      <c r="F75" s="1"/>
      <c r="G75" s="1"/>
      <c r="H75" s="1"/>
      <c r="I75" s="1"/>
      <c r="J75" s="2"/>
    </row>
    <row r="76" spans="1:10" ht="15.75" x14ac:dyDescent="0.25">
      <c r="A76" s="3" t="s">
        <v>47</v>
      </c>
      <c r="B76" s="13"/>
      <c r="C76" s="13">
        <v>1</v>
      </c>
      <c r="D76" s="13"/>
      <c r="E76" s="11"/>
      <c r="F76" s="11"/>
      <c r="G76" s="11"/>
      <c r="H76" s="11"/>
      <c r="I76" s="11"/>
      <c r="J76" s="7"/>
    </row>
    <row r="77" spans="1:10" ht="16.5" thickBot="1" x14ac:dyDescent="0.3">
      <c r="A77" s="18"/>
      <c r="B77" s="19" t="s">
        <v>25</v>
      </c>
      <c r="C77" s="19">
        <f>SUM(C75:C76)</f>
        <v>1</v>
      </c>
      <c r="D77" s="19"/>
      <c r="E77" s="5"/>
      <c r="F77" s="5"/>
      <c r="G77" s="5"/>
      <c r="H77" s="5"/>
      <c r="I77" s="5"/>
      <c r="J77" s="6"/>
    </row>
    <row r="79" spans="1:10" ht="21.75" thickBot="1" x14ac:dyDescent="0.35">
      <c r="A79" s="10" t="s">
        <v>48</v>
      </c>
      <c r="G79" s="12"/>
      <c r="H79" s="16" t="s">
        <v>34</v>
      </c>
      <c r="I79" s="14">
        <f>I90</f>
        <v>15</v>
      </c>
      <c r="J79" s="15" t="s">
        <v>33</v>
      </c>
    </row>
    <row r="80" spans="1:10" ht="18.75" x14ac:dyDescent="0.3">
      <c r="A80" s="22" t="s">
        <v>49</v>
      </c>
      <c r="B80" s="1"/>
      <c r="C80" s="1"/>
      <c r="D80" s="1"/>
      <c r="E80" s="1"/>
      <c r="F80" s="1"/>
      <c r="G80" s="1"/>
      <c r="H80" s="1"/>
      <c r="I80" s="1"/>
      <c r="J80" s="2"/>
    </row>
    <row r="81" spans="1:10" ht="15.75" x14ac:dyDescent="0.25">
      <c r="A81" s="3" t="s">
        <v>5</v>
      </c>
      <c r="B81" s="13">
        <v>2.5</v>
      </c>
      <c r="C81" s="13" t="s">
        <v>8</v>
      </c>
      <c r="D81" s="13"/>
      <c r="E81" s="11"/>
      <c r="F81" s="11"/>
      <c r="G81" s="11"/>
      <c r="H81" s="11"/>
      <c r="I81" s="11"/>
      <c r="J81" s="7"/>
    </row>
    <row r="82" spans="1:10" ht="15.75" x14ac:dyDescent="0.25">
      <c r="A82" s="3" t="s">
        <v>50</v>
      </c>
      <c r="B82" s="13">
        <v>2.5</v>
      </c>
      <c r="C82" s="13" t="s">
        <v>8</v>
      </c>
      <c r="D82" s="13"/>
      <c r="E82" s="11"/>
      <c r="F82" s="11"/>
      <c r="G82" s="11"/>
      <c r="H82" s="11"/>
      <c r="I82" s="11"/>
      <c r="J82" s="7"/>
    </row>
    <row r="83" spans="1:10" ht="18" x14ac:dyDescent="0.25">
      <c r="A83" s="3"/>
      <c r="B83" s="13"/>
      <c r="C83" s="13"/>
      <c r="D83" s="13"/>
      <c r="E83" s="11"/>
      <c r="F83" s="11"/>
      <c r="G83" s="12" t="s">
        <v>52</v>
      </c>
      <c r="H83" s="12"/>
      <c r="I83" s="24">
        <f>ROUNDUP((B81*B82),0)</f>
        <v>7</v>
      </c>
      <c r="J83" s="25" t="s">
        <v>13</v>
      </c>
    </row>
    <row r="84" spans="1:10" ht="15.75" x14ac:dyDescent="0.25">
      <c r="A84" s="3"/>
      <c r="B84" s="13"/>
      <c r="C84" s="13"/>
      <c r="D84" s="13"/>
      <c r="E84" s="11"/>
      <c r="F84" s="11"/>
      <c r="G84" s="11"/>
      <c r="H84" s="11"/>
      <c r="I84" s="11"/>
      <c r="J84" s="7"/>
    </row>
    <row r="85" spans="1:10" ht="18.75" x14ac:dyDescent="0.3">
      <c r="A85" s="21" t="s">
        <v>51</v>
      </c>
      <c r="B85" s="11"/>
      <c r="C85" s="11"/>
      <c r="D85" s="11"/>
      <c r="E85" s="11"/>
      <c r="F85" s="11"/>
      <c r="G85" s="11"/>
      <c r="H85" s="11"/>
      <c r="I85" s="11"/>
      <c r="J85" s="7"/>
    </row>
    <row r="86" spans="1:10" ht="15.75" x14ac:dyDescent="0.25">
      <c r="A86" s="3" t="s">
        <v>5</v>
      </c>
      <c r="B86" s="13">
        <v>3</v>
      </c>
      <c r="C86" s="13" t="s">
        <v>8</v>
      </c>
      <c r="D86" s="13"/>
      <c r="E86" s="11"/>
      <c r="F86" s="11"/>
      <c r="G86" s="11"/>
      <c r="H86" s="11"/>
      <c r="I86" s="11"/>
      <c r="J86" s="7"/>
    </row>
    <row r="87" spans="1:10" ht="15.75" x14ac:dyDescent="0.25">
      <c r="A87" s="3" t="s">
        <v>50</v>
      </c>
      <c r="B87" s="13">
        <v>1.5</v>
      </c>
      <c r="C87" s="13" t="s">
        <v>8</v>
      </c>
      <c r="D87" s="13"/>
      <c r="E87" s="11"/>
      <c r="F87" s="11"/>
      <c r="G87" s="11"/>
      <c r="H87" s="11"/>
      <c r="I87" s="11"/>
      <c r="J87" s="7"/>
    </row>
    <row r="88" spans="1:10" ht="18" x14ac:dyDescent="0.25">
      <c r="A88" s="3"/>
      <c r="B88" s="13"/>
      <c r="C88" s="13"/>
      <c r="D88" s="13"/>
      <c r="E88" s="11"/>
      <c r="F88" s="11"/>
      <c r="G88" s="12" t="s">
        <v>53</v>
      </c>
      <c r="H88" s="12"/>
      <c r="I88" s="24">
        <f>ROUNDUP((B86*B87),0)</f>
        <v>5</v>
      </c>
      <c r="J88" s="25" t="s">
        <v>13</v>
      </c>
    </row>
    <row r="89" spans="1:10" ht="15.75" x14ac:dyDescent="0.25">
      <c r="A89" s="3"/>
      <c r="B89" s="13"/>
      <c r="C89" s="13"/>
      <c r="D89" s="13"/>
      <c r="E89" s="11"/>
      <c r="F89" s="12"/>
      <c r="G89" s="12"/>
      <c r="H89" s="12"/>
      <c r="I89" s="24"/>
      <c r="J89" s="25"/>
    </row>
    <row r="90" spans="1:10" ht="18" x14ac:dyDescent="0.25">
      <c r="A90" s="3"/>
      <c r="B90" s="13"/>
      <c r="C90" s="26" t="s">
        <v>56</v>
      </c>
      <c r="D90" s="11"/>
      <c r="E90" s="11"/>
      <c r="F90" s="11"/>
      <c r="G90" s="12" t="s">
        <v>54</v>
      </c>
      <c r="H90" s="12"/>
      <c r="I90" s="24">
        <f>(I83+I88)*1.25</f>
        <v>15</v>
      </c>
      <c r="J90" s="25" t="s">
        <v>13</v>
      </c>
    </row>
    <row r="91" spans="1:10" ht="16.5" thickBot="1" x14ac:dyDescent="0.3">
      <c r="A91" s="18"/>
      <c r="B91" s="19"/>
      <c r="C91" s="19" t="s">
        <v>55</v>
      </c>
      <c r="D91" s="5"/>
      <c r="E91" s="5"/>
      <c r="F91" s="5"/>
      <c r="G91" s="5"/>
      <c r="H91" s="5"/>
      <c r="I91" s="5"/>
      <c r="J91" s="6"/>
    </row>
  </sheetData>
  <pageMargins left="0.7" right="0.7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514 - Field Painting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Johns, Hannah</dc:creator>
  <cp:lastModifiedBy>Johns, Hannah</cp:lastModifiedBy>
  <cp:lastPrinted>2025-02-19T12:51:29Z</cp:lastPrinted>
  <dcterms:created xsi:type="dcterms:W3CDTF">2025-02-18T19:23:42Z</dcterms:created>
  <dcterms:modified xsi:type="dcterms:W3CDTF">2025-02-20T14:50:47Z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