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ODOT\J20230574.000_TRU-534-22-36_26-04\Drawings\Trans\Stage 2-3 quantities\Quantities\"/>
    </mc:Choice>
  </mc:AlternateContent>
  <xr:revisionPtr revIDLastSave="0" documentId="13_ncr:1_{67E53156-691C-402B-8438-41F489E8875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M35" i="1"/>
  <c r="M49" i="1"/>
  <c r="M50" i="1"/>
  <c r="M51" i="1"/>
  <c r="M52" i="1"/>
  <c r="K45" i="1"/>
  <c r="K44" i="1"/>
  <c r="K43" i="1"/>
  <c r="K42" i="1"/>
  <c r="K28" i="1"/>
  <c r="K27" i="1"/>
  <c r="O10" i="1" l="1"/>
  <c r="O23" i="1"/>
  <c r="O94" i="1" s="1"/>
  <c r="O11" i="1"/>
  <c r="R94" i="1" l="1"/>
  <c r="P10" i="1" l="1"/>
  <c r="P23" i="1"/>
  <c r="P94" i="1" s="1"/>
  <c r="P11" i="1"/>
  <c r="Y11" i="1"/>
  <c r="Q23" i="1"/>
  <c r="Q94" i="1" s="1"/>
  <c r="S23" i="1"/>
  <c r="S94" i="1" s="1"/>
  <c r="T23" i="1"/>
  <c r="T94" i="1" s="1"/>
  <c r="Q11" i="1"/>
  <c r="S11" i="1"/>
  <c r="T11" i="1"/>
  <c r="U11" i="1"/>
  <c r="Q10" i="1"/>
  <c r="S10" i="1"/>
  <c r="T10" i="1"/>
  <c r="U23" i="1"/>
  <c r="X23" i="1"/>
  <c r="Z23" i="1"/>
  <c r="AA23" i="1"/>
  <c r="AB23" i="1"/>
  <c r="AC23" i="1"/>
  <c r="AD23" i="1"/>
  <c r="AE23" i="1"/>
  <c r="AF23" i="1"/>
  <c r="AG23" i="1"/>
  <c r="AH23" i="1"/>
  <c r="AI23" i="1"/>
  <c r="K23" i="1"/>
  <c r="K94" i="1" s="1"/>
  <c r="L23" i="1"/>
  <c r="L94" i="1" s="1"/>
  <c r="M23" i="1"/>
  <c r="M94" i="1" s="1"/>
  <c r="N23" i="1"/>
  <c r="N94" i="1" s="1"/>
  <c r="U10" i="1"/>
  <c r="X10" i="1"/>
  <c r="Z10" i="1"/>
  <c r="AA10" i="1"/>
  <c r="AB10" i="1"/>
  <c r="AC10" i="1"/>
  <c r="AD10" i="1"/>
  <c r="AE10" i="1"/>
  <c r="AF10" i="1"/>
  <c r="AG10" i="1"/>
  <c r="AH10" i="1"/>
  <c r="K10" i="1"/>
  <c r="L10" i="1"/>
  <c r="M10" i="1"/>
  <c r="N10" i="1"/>
  <c r="X11" i="1"/>
  <c r="Z11" i="1"/>
  <c r="AA11" i="1"/>
  <c r="AB11" i="1"/>
  <c r="AC11" i="1"/>
  <c r="AD11" i="1"/>
  <c r="AE11" i="1"/>
  <c r="AF11" i="1"/>
  <c r="AG11" i="1"/>
  <c r="AH11" i="1"/>
  <c r="K11" i="1"/>
  <c r="L11" i="1"/>
  <c r="M11" i="1"/>
  <c r="N11" i="1"/>
  <c r="AB94" i="1" l="1"/>
  <c r="AA94" i="1"/>
  <c r="AC94" i="1"/>
  <c r="X94" i="1"/>
  <c r="W94" i="1" l="1"/>
  <c r="V94" i="1"/>
  <c r="N99" i="1"/>
  <c r="N100" i="1"/>
  <c r="N112" i="1"/>
  <c r="K99" i="1"/>
  <c r="K100" i="1"/>
  <c r="K112" i="1"/>
  <c r="AH184" i="1"/>
  <c r="AG184" i="1"/>
  <c r="AF184" i="1"/>
  <c r="AE184" i="1"/>
  <c r="Z184" i="1"/>
  <c r="U184" i="1"/>
  <c r="T184" i="1"/>
  <c r="S184" i="1"/>
  <c r="Q184" i="1"/>
  <c r="M184" i="1"/>
  <c r="AH142" i="1"/>
  <c r="AG142" i="1"/>
  <c r="AF142" i="1"/>
  <c r="AE142" i="1"/>
  <c r="Z142" i="1"/>
  <c r="U142" i="1"/>
  <c r="T142" i="1"/>
  <c r="S142" i="1"/>
  <c r="Q142" i="1"/>
  <c r="M142" i="1"/>
  <c r="AH100" i="1"/>
  <c r="AG100" i="1"/>
  <c r="AF100" i="1"/>
  <c r="AE100" i="1"/>
  <c r="Z100" i="1"/>
  <c r="U100" i="1"/>
  <c r="T100" i="1"/>
  <c r="S100" i="1"/>
  <c r="Q100" i="1"/>
  <c r="M100" i="1"/>
  <c r="AH220" i="1" l="1"/>
  <c r="AG220" i="1"/>
  <c r="AF220" i="1"/>
  <c r="AE220" i="1"/>
  <c r="Z220" i="1"/>
  <c r="U220" i="1"/>
  <c r="T220" i="1"/>
  <c r="S220" i="1"/>
  <c r="Q220" i="1"/>
  <c r="M220" i="1"/>
  <c r="AH178" i="1"/>
  <c r="AG178" i="1"/>
  <c r="AF178" i="1"/>
  <c r="AE178" i="1"/>
  <c r="Z178" i="1"/>
  <c r="U178" i="1"/>
  <c r="T178" i="1"/>
  <c r="S178" i="1"/>
  <c r="Q178" i="1"/>
  <c r="M178" i="1"/>
  <c r="AH136" i="1"/>
  <c r="AG136" i="1"/>
  <c r="AF136" i="1"/>
  <c r="AE136" i="1"/>
  <c r="Z136" i="1"/>
  <c r="U136" i="1"/>
  <c r="T136" i="1"/>
  <c r="S136" i="1"/>
  <c r="Q136" i="1"/>
  <c r="M136" i="1"/>
  <c r="AH94" i="1"/>
  <c r="AH196" i="1" l="1"/>
  <c r="AG196" i="1"/>
  <c r="AF196" i="1"/>
  <c r="AE196" i="1"/>
  <c r="Z196" i="1"/>
  <c r="U196" i="1"/>
  <c r="T196" i="1"/>
  <c r="S196" i="1"/>
  <c r="Q196" i="1"/>
  <c r="M196" i="1"/>
  <c r="AH183" i="1"/>
  <c r="AG183" i="1"/>
  <c r="AF183" i="1"/>
  <c r="AE183" i="1"/>
  <c r="Z183" i="1"/>
  <c r="U183" i="1"/>
  <c r="T183" i="1"/>
  <c r="S183" i="1"/>
  <c r="Q183" i="1"/>
  <c r="M183" i="1"/>
  <c r="AH154" i="1"/>
  <c r="AG154" i="1"/>
  <c r="AF154" i="1"/>
  <c r="AE154" i="1"/>
  <c r="Z154" i="1"/>
  <c r="U154" i="1"/>
  <c r="T154" i="1"/>
  <c r="S154" i="1"/>
  <c r="Q154" i="1"/>
  <c r="M154" i="1"/>
  <c r="AH141" i="1"/>
  <c r="AG141" i="1"/>
  <c r="AF141" i="1"/>
  <c r="AE141" i="1"/>
  <c r="Z141" i="1"/>
  <c r="U141" i="1"/>
  <c r="T141" i="1"/>
  <c r="S141" i="1"/>
  <c r="Q141" i="1"/>
  <c r="M141" i="1"/>
  <c r="AH112" i="1"/>
  <c r="AG112" i="1"/>
  <c r="AF112" i="1"/>
  <c r="AE112" i="1"/>
  <c r="Z112" i="1"/>
  <c r="U112" i="1"/>
  <c r="T112" i="1"/>
  <c r="S112" i="1"/>
  <c r="Q112" i="1"/>
  <c r="M112" i="1"/>
  <c r="AH99" i="1"/>
  <c r="AG99" i="1"/>
  <c r="AF99" i="1"/>
  <c r="AE99" i="1"/>
  <c r="Z99" i="1"/>
  <c r="U99" i="1"/>
  <c r="T99" i="1"/>
  <c r="S99" i="1"/>
  <c r="Q99" i="1"/>
  <c r="M99" i="1"/>
  <c r="AG94" i="1"/>
  <c r="AF94" i="1"/>
  <c r="AE94" i="1"/>
  <c r="Z94" i="1"/>
  <c r="U94" i="1"/>
  <c r="D7" i="1" l="1"/>
  <c r="D96" i="1" s="1"/>
  <c r="D138" i="1" s="1"/>
  <c r="D180" i="1" s="1"/>
</calcChain>
</file>

<file path=xl/sharedStrings.xml><?xml version="1.0" encoding="utf-8"?>
<sst xmlns="http://schemas.openxmlformats.org/spreadsheetml/2006/main" count="144" uniqueCount="60">
  <si>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</si>
  <si>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</si>
  <si>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</si>
  <si>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</si>
  <si>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</si>
  <si>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</si>
  <si>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</si>
  <si>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</si>
  <si>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</si>
  <si>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</si>
  <si>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</si>
  <si>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</si>
  <si>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</si>
  <si>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</si>
  <si>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</si>
  <si>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</si>
  <si>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</si>
  <si>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</si>
  <si>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</si>
  <si>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</si>
  <si>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</si>
  <si>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LT</t>
  </si>
  <si>
    <t>RT</t>
  </si>
  <si>
    <t>REF NO.</t>
  </si>
  <si>
    <t>202e38000</t>
  </si>
  <si>
    <t>202e42206</t>
  </si>
  <si>
    <t>606E15100</t>
  </si>
  <si>
    <t>TRU-534-22.36</t>
  </si>
  <si>
    <t>TRU-534-26.04</t>
  </si>
  <si>
    <t>601e34100</t>
  </si>
  <si>
    <t>R-1</t>
  </si>
  <si>
    <t>R-2</t>
  </si>
  <si>
    <t>R-3</t>
  </si>
  <si>
    <t>R-4</t>
  </si>
  <si>
    <t>GR-1</t>
  </si>
  <si>
    <t>GR-2</t>
  </si>
  <si>
    <t>GR-3</t>
  </si>
  <si>
    <t>GR-4</t>
  </si>
  <si>
    <t>606E34600</t>
  </si>
  <si>
    <t>MGS BRIDGE TERMINAL ASSEMBLY, TYPE TST-2</t>
  </si>
  <si>
    <t>EACH</t>
  </si>
  <si>
    <t>R-5</t>
  </si>
  <si>
    <t>R-6</t>
  </si>
  <si>
    <t>626E00110</t>
  </si>
  <si>
    <t>GR-5</t>
  </si>
  <si>
    <t>GR-6</t>
  </si>
  <si>
    <t>GR-7</t>
  </si>
  <si>
    <t>GR-8</t>
  </si>
  <si>
    <t>(BI-DIRECTIONAL)</t>
  </si>
  <si>
    <t>209E15001</t>
  </si>
  <si>
    <t>RCP</t>
  </si>
  <si>
    <t>606E20050</t>
  </si>
  <si>
    <t>606E26150</t>
  </si>
  <si>
    <t>606E26550</t>
  </si>
  <si>
    <t xml:space="preserve"> (MASH 2016)</t>
  </si>
  <si>
    <t>BARRIER REFLECTOR, TYPE 2           (BI-DIRECTIONAL)</t>
  </si>
  <si>
    <t>P.15</t>
  </si>
  <si>
    <t>P.31</t>
  </si>
  <si>
    <t>P.16</t>
  </si>
  <si>
    <t>P.43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</si>
</sst>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165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" fontId="4" fillId="0" borderId="8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11" fontId="4" fillId="0" borderId="1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1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7" xfId="0" applyFont="1" applyBorder="1" applyAlignment="1" applyProtection="1">
      <alignment horizontal="center" vertical="center"/>
      <protection locked="0"/>
    </xf>
    <xf numFmtId="2" fontId="4" fillId="0" borderId="29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>
      <alignment horizontal="center" vertical="center" textRotation="90" wrapText="1"/>
    </xf>
    <xf numFmtId="165" fontId="3" fillId="0" borderId="14" xfId="0" applyNumberFormat="1" applyFont="1" applyBorder="1" applyAlignment="1" applyProtection="1">
      <alignment horizontal="center" vertical="center"/>
      <protection locked="0"/>
    </xf>
    <xf numFmtId="165" fontId="3" fillId="0" borderId="30" xfId="0" applyNumberFormat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Border="1" applyAlignment="1" applyProtection="1">
      <alignment horizontal="center" vertical="center"/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93</xdr:row>
      <xdr:rowOff>0</xdr:rowOff>
    </xdr:from>
    <xdr:to>
      <xdr:col>34</xdr:col>
      <xdr:colOff>0</xdr:colOff>
      <xdr:row>93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94</xdr:row>
      <xdr:rowOff>0</xdr:rowOff>
    </xdr:from>
    <xdr:to>
      <xdr:col>34</xdr:col>
      <xdr:colOff>0</xdr:colOff>
      <xdr:row>94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94</xdr:row>
      <xdr:rowOff>0</xdr:rowOff>
    </xdr:from>
    <xdr:to>
      <xdr:col>47</xdr:col>
      <xdr:colOff>161925</xdr:colOff>
      <xdr:row>94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94</xdr:row>
      <xdr:rowOff>0</xdr:rowOff>
    </xdr:from>
    <xdr:to>
      <xdr:col>46</xdr:col>
      <xdr:colOff>66675</xdr:colOff>
      <xdr:row>94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O220"/>
  <sheetViews>
    <sheetView showGridLines="0" tabSelected="1" zoomScale="90" zoomScaleNormal="90" workbookViewId="0">
      <pane ySplit="23" topLeftCell="A36" activePane="bottomLeft" state="frozen"/>
      <selection activeCell="B1" sqref="B1"/>
      <selection pane="bottomLeft" activeCell="E55" sqref="E55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4" width="14.5703125" style="5" customWidth="1"/>
    <col min="5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2" width="9.7109375" style="6" customWidth="1"/>
    <col min="13" max="34" width="9.7109375" style="5" customWidth="1"/>
    <col min="35" max="35" width="2.7109375" style="5" customWidth="1"/>
    <col min="36" max="16384" width="9.140625" style="5"/>
  </cols>
  <sheetData>
    <row r="1" spans="1:41" ht="12.75" customHeight="1" x14ac:dyDescent="0.2">
      <c r="A1" s="5">
        <v>1</v>
      </c>
      <c r="D1" s="2"/>
      <c r="E1" s="2"/>
      <c r="F1" s="3"/>
      <c r="G1" s="3" t="s">
        <v>9</v>
      </c>
      <c r="H1" s="3" t="s">
        <v>17</v>
      </c>
      <c r="I1" s="2" t="s">
        <v>15</v>
      </c>
      <c r="J1" s="1"/>
      <c r="K1" s="1"/>
      <c r="L1" s="1"/>
      <c r="M1" s="1"/>
      <c r="N1" s="22"/>
      <c r="O1" s="22"/>
      <c r="P1" s="22"/>
      <c r="Q1" s="37"/>
      <c r="R1" s="37"/>
      <c r="S1" s="1"/>
      <c r="T1" s="22"/>
      <c r="U1" s="22"/>
      <c r="V1" s="40"/>
      <c r="W1" s="40"/>
      <c r="X1" s="22"/>
      <c r="Y1" s="22"/>
      <c r="Z1" s="22"/>
      <c r="AA1" s="1"/>
      <c r="AB1" s="1"/>
      <c r="AC1" s="1"/>
      <c r="AD1" s="1"/>
      <c r="AE1" s="1"/>
      <c r="AF1" s="1"/>
      <c r="AG1" s="23"/>
      <c r="AH1" s="23"/>
    </row>
    <row r="2" spans="1:41" ht="12.75" customHeight="1" x14ac:dyDescent="0.2">
      <c r="D2" s="2"/>
      <c r="E2" s="2"/>
      <c r="F2" s="3"/>
      <c r="G2" s="3" t="s">
        <v>6</v>
      </c>
      <c r="H2" s="3" t="s">
        <v>18</v>
      </c>
      <c r="I2" s="2" t="s">
        <v>7</v>
      </c>
      <c r="J2" s="1"/>
      <c r="K2" s="1"/>
      <c r="L2" s="1"/>
      <c r="M2" s="1"/>
      <c r="N2" s="22"/>
      <c r="O2" s="22"/>
      <c r="P2" s="22"/>
      <c r="Q2" s="37"/>
      <c r="R2" s="37"/>
      <c r="S2" s="1"/>
      <c r="T2" s="22"/>
      <c r="U2" s="22"/>
      <c r="V2" s="40"/>
      <c r="W2" s="40"/>
      <c r="X2" s="22"/>
      <c r="Y2" s="22"/>
      <c r="Z2" s="22"/>
      <c r="AA2" s="1"/>
      <c r="AB2" s="1"/>
      <c r="AC2" s="1"/>
      <c r="AD2" s="1"/>
      <c r="AE2" s="1"/>
      <c r="AF2" s="1"/>
      <c r="AG2" s="23"/>
      <c r="AH2" s="23"/>
    </row>
    <row r="3" spans="1:41" ht="12.75" customHeight="1" x14ac:dyDescent="0.2">
      <c r="D3" s="2"/>
      <c r="E3" s="3"/>
      <c r="F3" s="3"/>
      <c r="G3" s="3"/>
      <c r="H3" s="3" t="s">
        <v>19</v>
      </c>
      <c r="I3" s="2" t="s">
        <v>8</v>
      </c>
      <c r="J3" s="1"/>
      <c r="K3" s="1"/>
      <c r="L3" s="1"/>
      <c r="M3" s="1"/>
      <c r="N3" s="2"/>
      <c r="O3" s="2"/>
      <c r="P3" s="2"/>
      <c r="Q3" s="37"/>
      <c r="R3" s="37"/>
      <c r="S3" s="1"/>
      <c r="T3" s="2"/>
      <c r="U3" s="2"/>
      <c r="V3" s="41"/>
      <c r="W3" s="41"/>
      <c r="X3" s="2"/>
      <c r="Y3" s="2"/>
      <c r="Z3" s="2"/>
      <c r="AA3" s="1"/>
      <c r="AB3" s="1"/>
      <c r="AC3" s="1"/>
      <c r="AD3" s="1"/>
      <c r="AE3" s="1"/>
      <c r="AF3" s="1"/>
      <c r="AG3" s="23"/>
      <c r="AH3" s="23"/>
    </row>
    <row r="4" spans="1:41" ht="12.75" customHeight="1" x14ac:dyDescent="0.2">
      <c r="D4" s="2"/>
      <c r="E4" s="3"/>
      <c r="F4" s="4"/>
      <c r="G4" s="4"/>
      <c r="H4" s="3" t="s">
        <v>20</v>
      </c>
      <c r="I4" s="2" t="s">
        <v>16</v>
      </c>
      <c r="J4" s="1"/>
      <c r="K4" s="1"/>
      <c r="L4" s="1"/>
      <c r="M4" s="1"/>
      <c r="N4" s="2"/>
      <c r="O4" s="2"/>
      <c r="P4" s="2"/>
      <c r="Q4" s="37"/>
      <c r="R4" s="37"/>
      <c r="S4" s="1"/>
      <c r="T4" s="2"/>
      <c r="U4" s="2"/>
      <c r="V4" s="41"/>
      <c r="W4" s="41"/>
      <c r="X4" s="2"/>
      <c r="Y4" s="2"/>
      <c r="Z4" s="2"/>
      <c r="AA4" s="1"/>
      <c r="AB4" s="1"/>
      <c r="AC4" s="1"/>
      <c r="AD4" s="1"/>
      <c r="AE4" s="1"/>
      <c r="AF4" s="1"/>
      <c r="AG4" s="23"/>
      <c r="AH4" s="23"/>
    </row>
    <row r="5" spans="1:41" ht="12.75" customHeight="1" x14ac:dyDescent="0.2">
      <c r="D5" s="2"/>
      <c r="E5" s="3"/>
      <c r="F5" s="4"/>
      <c r="G5" s="4"/>
      <c r="H5" s="3"/>
      <c r="I5" s="2"/>
      <c r="J5" s="1"/>
      <c r="K5" s="1"/>
      <c r="L5" s="1"/>
      <c r="M5" s="1"/>
      <c r="N5" s="2"/>
      <c r="O5" s="2"/>
      <c r="P5" s="2"/>
      <c r="Q5" s="37"/>
      <c r="R5" s="37"/>
      <c r="S5" s="1"/>
      <c r="T5" s="2"/>
      <c r="U5" s="2"/>
      <c r="V5" s="41"/>
      <c r="W5" s="41"/>
      <c r="X5" s="2"/>
      <c r="Y5" s="2"/>
      <c r="Z5" s="2"/>
      <c r="AA5" s="1"/>
      <c r="AB5" s="1"/>
      <c r="AC5" s="1"/>
      <c r="AD5" s="1"/>
      <c r="AE5" s="1"/>
      <c r="AF5" s="1"/>
      <c r="AG5" s="23"/>
      <c r="AH5" s="23"/>
    </row>
    <row r="6" spans="1:41" ht="12.75" customHeight="1" thickBot="1" x14ac:dyDescent="0.25"/>
    <row r="7" spans="1:41" ht="12.75" customHeight="1" thickBot="1" x14ac:dyDescent="0.25">
      <c r="B7" s="25" t="s">
        <v>12</v>
      </c>
      <c r="D7" s="63">
        <f>AJ7</f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J7" s="19">
        <v>1</v>
      </c>
      <c r="AK7" s="20" t="s">
        <v>5</v>
      </c>
      <c r="AL7" s="21"/>
      <c r="AM7" s="21"/>
      <c r="AN7" s="21"/>
      <c r="AO7" s="21"/>
    </row>
    <row r="8" spans="1:41" ht="12.75" customHeight="1" thickBot="1" x14ac:dyDescent="0.25">
      <c r="B8" s="26"/>
      <c r="D8" s="64" t="s">
        <v>10</v>
      </c>
      <c r="E8" s="64"/>
      <c r="F8" s="64"/>
      <c r="G8" s="64"/>
      <c r="H8" s="64"/>
      <c r="I8" s="64"/>
      <c r="J8" s="64"/>
      <c r="K8" s="24" t="s">
        <v>24</v>
      </c>
      <c r="L8" s="24" t="s">
        <v>25</v>
      </c>
      <c r="M8" s="24" t="s">
        <v>49</v>
      </c>
      <c r="N8" s="24"/>
      <c r="O8" s="24" t="s">
        <v>29</v>
      </c>
      <c r="P8" s="24"/>
      <c r="Q8" s="24" t="s">
        <v>26</v>
      </c>
      <c r="R8" s="24" t="s">
        <v>38</v>
      </c>
      <c r="S8" s="24" t="s">
        <v>52</v>
      </c>
      <c r="T8" s="24" t="s">
        <v>53</v>
      </c>
      <c r="U8" s="24" t="s">
        <v>51</v>
      </c>
      <c r="V8" s="24"/>
      <c r="W8" s="24" t="s">
        <v>43</v>
      </c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41" ht="12.75" customHeight="1" thickBot="1" x14ac:dyDescent="0.25">
      <c r="D9" s="62" t="s">
        <v>11</v>
      </c>
      <c r="E9" s="62"/>
      <c r="F9" s="62"/>
      <c r="G9" s="62"/>
      <c r="H9" s="62"/>
      <c r="I9" s="62"/>
      <c r="J9" s="62"/>
      <c r="K9" s="18"/>
      <c r="L9" s="18"/>
      <c r="M9" s="18"/>
      <c r="N9" s="18"/>
      <c r="O9" s="18"/>
      <c r="P9" s="18"/>
      <c r="Q9" s="18"/>
      <c r="R9" s="18"/>
      <c r="S9" s="18" t="s">
        <v>54</v>
      </c>
      <c r="T9" s="18"/>
      <c r="U9" s="18"/>
      <c r="V9" s="18"/>
      <c r="W9" s="18" t="s">
        <v>48</v>
      </c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41" ht="12.75" customHeight="1" x14ac:dyDescent="0.2">
      <c r="B10" s="80" t="s">
        <v>13</v>
      </c>
      <c r="D10" s="68" t="s">
        <v>23</v>
      </c>
      <c r="E10" s="68" t="s">
        <v>1</v>
      </c>
      <c r="F10" s="71" t="s">
        <v>2</v>
      </c>
      <c r="G10" s="72"/>
      <c r="H10" s="72"/>
      <c r="I10" s="72"/>
      <c r="J10" s="73"/>
      <c r="K10" s="7" t="str">
        <f t="shared" ref="K10:AH10" si="0">IF(OR(TRIM(K8)=0,TRIM(K8)=""),"",IF(IFERROR(TRIM(INDEX(QryItemNamed,MATCH(TRIM(K8),ITEM,0),2)),"")="Y","SPECIAL",LEFT(IFERROR(TRIM(INDEX(ITEM,MATCH(TRIM(K8),ITEM,0))),""),3)))</f>
        <v>202</v>
      </c>
      <c r="L10" s="7" t="str">
        <f t="shared" si="0"/>
        <v>202</v>
      </c>
      <c r="M10" s="7" t="str">
        <f t="shared" si="0"/>
        <v>209</v>
      </c>
      <c r="N10" s="7" t="str">
        <f t="shared" si="0"/>
        <v/>
      </c>
      <c r="O10" s="7" t="str">
        <f t="shared" si="0"/>
        <v>601</v>
      </c>
      <c r="P10" s="7" t="str">
        <f t="shared" si="0"/>
        <v/>
      </c>
      <c r="Q10" s="7" t="str">
        <f t="shared" si="0"/>
        <v>606</v>
      </c>
      <c r="R10" s="7">
        <v>606</v>
      </c>
      <c r="S10" s="7" t="str">
        <f t="shared" si="0"/>
        <v>606</v>
      </c>
      <c r="T10" s="7" t="str">
        <f t="shared" si="0"/>
        <v>606</v>
      </c>
      <c r="U10" s="7" t="str">
        <f t="shared" si="0"/>
        <v>606</v>
      </c>
      <c r="V10" s="7"/>
      <c r="W10" s="7">
        <v>626</v>
      </c>
      <c r="X10" s="7" t="str">
        <f t="shared" si="0"/>
        <v/>
      </c>
      <c r="Y10" s="7"/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  <c r="AE10" s="7" t="str">
        <f t="shared" si="0"/>
        <v/>
      </c>
      <c r="AF10" s="7" t="str">
        <f t="shared" si="0"/>
        <v/>
      </c>
      <c r="AG10" s="7" t="str">
        <f t="shared" si="0"/>
        <v/>
      </c>
      <c r="AH10" s="7" t="str">
        <f t="shared" si="0"/>
        <v/>
      </c>
    </row>
    <row r="11" spans="1:41" ht="12.75" customHeight="1" x14ac:dyDescent="0.2">
      <c r="B11" s="81"/>
      <c r="D11" s="69"/>
      <c r="E11" s="69"/>
      <c r="F11" s="74"/>
      <c r="G11" s="75"/>
      <c r="H11" s="75"/>
      <c r="I11" s="75"/>
      <c r="J11" s="76"/>
      <c r="K11" s="56" t="str">
        <f t="shared" ref="K11:P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GUARDRAIL REMOVED</v>
      </c>
      <c r="L11" s="56" t="str">
        <f t="shared" si="1"/>
        <v>ANCHOR ASSEMBLY REMOVED</v>
      </c>
      <c r="M11" s="56" t="str">
        <f t="shared" si="1"/>
        <v>RESHAPING UNDER GUARDRAIL, AS PER PLAN</v>
      </c>
      <c r="N11" s="56" t="str">
        <f t="shared" si="1"/>
        <v/>
      </c>
      <c r="O11" s="56" t="str">
        <f t="shared" ref="O11" si="2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ROCK CHANNEL PROTECTION, TYPE B WITHOUT FILTER</v>
      </c>
      <c r="P11" s="56" t="str">
        <f t="shared" si="1"/>
        <v/>
      </c>
      <c r="Q11" s="56" t="str">
        <f t="shared" ref="Q11:U11" si="3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GUARDRAIL, TYPE MGS WITH LONG POSTS</v>
      </c>
      <c r="R11" s="56" t="s">
        <v>39</v>
      </c>
      <c r="S11" s="56" t="str">
        <f t="shared" si="3"/>
        <v>ANCHOR ASSEMBLY, MGS TYPE E (MASH 2016)</v>
      </c>
      <c r="T11" s="56" t="str">
        <f t="shared" si="3"/>
        <v>ANCHOR ASSEMBLY, MGS TYPE T</v>
      </c>
      <c r="U11" s="56" t="str">
        <f t="shared" si="3"/>
        <v>ROUNDED END SECTION</v>
      </c>
      <c r="V11" s="56"/>
      <c r="W11" s="56" t="s">
        <v>55</v>
      </c>
      <c r="X11" s="56" t="str">
        <f t="shared" ref="X11:AH11" si="4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56" t="str">
        <f t="shared" ref="Y11" si="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/>
      </c>
      <c r="Z11" s="56" t="str">
        <f t="shared" si="4"/>
        <v/>
      </c>
      <c r="AA11" s="56" t="str">
        <f t="shared" si="4"/>
        <v/>
      </c>
      <c r="AB11" s="56" t="str">
        <f t="shared" si="4"/>
        <v/>
      </c>
      <c r="AC11" s="56" t="str">
        <f t="shared" si="4"/>
        <v/>
      </c>
      <c r="AD11" s="56" t="str">
        <f t="shared" si="4"/>
        <v/>
      </c>
      <c r="AE11" s="56" t="str">
        <f t="shared" si="4"/>
        <v/>
      </c>
      <c r="AF11" s="56" t="str">
        <f t="shared" si="4"/>
        <v/>
      </c>
      <c r="AG11" s="56" t="str">
        <f t="shared" si="4"/>
        <v/>
      </c>
      <c r="AH11" s="56" t="str">
        <f t="shared" si="4"/>
        <v/>
      </c>
    </row>
    <row r="12" spans="1:41" ht="12.75" customHeight="1" x14ac:dyDescent="0.2">
      <c r="B12" s="81"/>
      <c r="D12" s="69"/>
      <c r="E12" s="69"/>
      <c r="F12" s="74"/>
      <c r="G12" s="75"/>
      <c r="H12" s="75"/>
      <c r="I12" s="75"/>
      <c r="J12" s="7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</row>
    <row r="13" spans="1:41" ht="12.75" customHeight="1" x14ac:dyDescent="0.2">
      <c r="B13" s="81"/>
      <c r="D13" s="69"/>
      <c r="E13" s="69"/>
      <c r="F13" s="74"/>
      <c r="G13" s="75"/>
      <c r="H13" s="75"/>
      <c r="I13" s="75"/>
      <c r="J13" s="7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</row>
    <row r="14" spans="1:41" ht="12.75" customHeight="1" x14ac:dyDescent="0.2">
      <c r="B14" s="81"/>
      <c r="D14" s="69"/>
      <c r="E14" s="69"/>
      <c r="F14" s="74"/>
      <c r="G14" s="75"/>
      <c r="H14" s="75"/>
      <c r="I14" s="75"/>
      <c r="J14" s="7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</row>
    <row r="15" spans="1:41" ht="12.75" customHeight="1" x14ac:dyDescent="0.2">
      <c r="B15" s="81"/>
      <c r="D15" s="69"/>
      <c r="E15" s="69"/>
      <c r="F15" s="74"/>
      <c r="G15" s="75"/>
      <c r="H15" s="75"/>
      <c r="I15" s="75"/>
      <c r="J15" s="7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</row>
    <row r="16" spans="1:41" ht="12.75" customHeight="1" x14ac:dyDescent="0.2">
      <c r="B16" s="81"/>
      <c r="D16" s="69"/>
      <c r="E16" s="69"/>
      <c r="F16" s="74"/>
      <c r="G16" s="75"/>
      <c r="H16" s="75"/>
      <c r="I16" s="75"/>
      <c r="J16" s="7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</row>
    <row r="17" spans="2:35" ht="12.75" customHeight="1" x14ac:dyDescent="0.2">
      <c r="B17" s="81"/>
      <c r="D17" s="69"/>
      <c r="E17" s="69"/>
      <c r="F17" s="74"/>
      <c r="G17" s="75"/>
      <c r="H17" s="75"/>
      <c r="I17" s="75"/>
      <c r="J17" s="7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</row>
    <row r="18" spans="2:35" ht="12.75" customHeight="1" x14ac:dyDescent="0.2">
      <c r="B18" s="81"/>
      <c r="D18" s="69"/>
      <c r="E18" s="69"/>
      <c r="F18" s="74"/>
      <c r="G18" s="75"/>
      <c r="H18" s="75"/>
      <c r="I18" s="75"/>
      <c r="J18" s="7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</row>
    <row r="19" spans="2:35" ht="12.75" customHeight="1" x14ac:dyDescent="0.2">
      <c r="B19" s="81"/>
      <c r="D19" s="69"/>
      <c r="E19" s="69"/>
      <c r="F19" s="74"/>
      <c r="G19" s="75"/>
      <c r="H19" s="75"/>
      <c r="I19" s="75"/>
      <c r="J19" s="7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</row>
    <row r="20" spans="2:35" ht="12.75" customHeight="1" x14ac:dyDescent="0.2">
      <c r="B20" s="81"/>
      <c r="D20" s="69"/>
      <c r="E20" s="69"/>
      <c r="F20" s="74"/>
      <c r="G20" s="75"/>
      <c r="H20" s="75"/>
      <c r="I20" s="75"/>
      <c r="J20" s="7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</row>
    <row r="21" spans="2:35" ht="12.75" customHeight="1" x14ac:dyDescent="0.2">
      <c r="B21" s="81"/>
      <c r="D21" s="69"/>
      <c r="E21" s="69"/>
      <c r="F21" s="74"/>
      <c r="G21" s="75"/>
      <c r="H21" s="75"/>
      <c r="I21" s="75"/>
      <c r="J21" s="7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</row>
    <row r="22" spans="2:35" ht="12.75" customHeight="1" x14ac:dyDescent="0.2">
      <c r="B22" s="81"/>
      <c r="D22" s="69"/>
      <c r="E22" s="69"/>
      <c r="F22" s="74"/>
      <c r="G22" s="75"/>
      <c r="H22" s="75"/>
      <c r="I22" s="75"/>
      <c r="J22" s="7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</row>
    <row r="23" spans="2:35" ht="12.75" customHeight="1" thickBot="1" x14ac:dyDescent="0.25">
      <c r="B23" s="82"/>
      <c r="D23" s="70"/>
      <c r="E23" s="70"/>
      <c r="F23" s="77"/>
      <c r="G23" s="78"/>
      <c r="H23" s="78"/>
      <c r="I23" s="78"/>
      <c r="J23" s="79"/>
      <c r="K23" s="8" t="str">
        <f t="shared" ref="K23:AI23" si="6">IF(OR(TRIM(K8)=0,TRIM(K8)=""),"",IF(IFERROR(TRIM(INDEX(QryItemNamed,MATCH(TRIM(K8),ITEM,0),3)),"")="LS","",IFERROR(TRIM(INDEX(QryItemNamed,MATCH(TRIM(K8),ITEM,0),3)),"")))</f>
        <v>FT</v>
      </c>
      <c r="L23" s="8" t="str">
        <f t="shared" si="6"/>
        <v>EACH</v>
      </c>
      <c r="M23" s="8" t="str">
        <f t="shared" si="6"/>
        <v>STA</v>
      </c>
      <c r="N23" s="8" t="str">
        <f t="shared" si="6"/>
        <v/>
      </c>
      <c r="O23" s="8" t="str">
        <f t="shared" si="6"/>
        <v>CY</v>
      </c>
      <c r="P23" s="8" t="str">
        <f t="shared" si="6"/>
        <v/>
      </c>
      <c r="Q23" s="8" t="str">
        <f t="shared" si="6"/>
        <v>FT</v>
      </c>
      <c r="R23" s="8" t="s">
        <v>40</v>
      </c>
      <c r="S23" s="8" t="str">
        <f t="shared" si="6"/>
        <v>EACH</v>
      </c>
      <c r="T23" s="8" t="str">
        <f t="shared" si="6"/>
        <v>EACH</v>
      </c>
      <c r="U23" s="8" t="str">
        <f t="shared" si="6"/>
        <v>EACH</v>
      </c>
      <c r="V23" s="8"/>
      <c r="W23" s="8" t="s">
        <v>40</v>
      </c>
      <c r="X23" s="8" t="str">
        <f t="shared" si="6"/>
        <v/>
      </c>
      <c r="Y23" s="8"/>
      <c r="Z23" s="8" t="str">
        <f t="shared" si="6"/>
        <v/>
      </c>
      <c r="AA23" s="8" t="str">
        <f t="shared" si="6"/>
        <v/>
      </c>
      <c r="AB23" s="8" t="str">
        <f t="shared" si="6"/>
        <v/>
      </c>
      <c r="AC23" s="8" t="str">
        <f t="shared" si="6"/>
        <v/>
      </c>
      <c r="AD23" s="8" t="str">
        <f t="shared" si="6"/>
        <v/>
      </c>
      <c r="AE23" s="8" t="str">
        <f t="shared" si="6"/>
        <v/>
      </c>
      <c r="AF23" s="8" t="str">
        <f t="shared" si="6"/>
        <v/>
      </c>
      <c r="AG23" s="8" t="str">
        <f t="shared" si="6"/>
        <v/>
      </c>
      <c r="AH23" s="8" t="str">
        <f t="shared" si="6"/>
        <v/>
      </c>
      <c r="AI23" s="8" t="str">
        <f t="shared" si="6"/>
        <v/>
      </c>
    </row>
    <row r="24" spans="2:35" ht="11.85" customHeight="1" x14ac:dyDescent="0.2">
      <c r="B24" s="27"/>
      <c r="D24" s="9"/>
      <c r="E24" s="9"/>
      <c r="F24" s="10"/>
      <c r="G24" s="11"/>
      <c r="H24" s="9"/>
      <c r="I24" s="10"/>
      <c r="J24" s="12"/>
      <c r="K24" s="11"/>
      <c r="L24" s="11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2:35" ht="12.75" customHeight="1" x14ac:dyDescent="0.2">
      <c r="B25" s="28"/>
      <c r="D25" s="13"/>
      <c r="E25" s="13"/>
      <c r="F25" s="57" t="s">
        <v>27</v>
      </c>
      <c r="G25" s="58"/>
      <c r="H25" s="58"/>
      <c r="I25" s="59"/>
      <c r="J25" s="60"/>
      <c r="K25" s="36"/>
      <c r="L25" s="15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 spans="2:35" ht="12.75" customHeight="1" x14ac:dyDescent="0.2">
      <c r="B26" s="28"/>
      <c r="D26" s="13"/>
      <c r="E26" s="45"/>
      <c r="F26" s="53"/>
      <c r="G26" s="54"/>
      <c r="H26" s="45"/>
      <c r="I26" s="53"/>
      <c r="J26" s="55"/>
      <c r="K26" s="36"/>
      <c r="L26" s="15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 spans="2:35" ht="12.75" customHeight="1" x14ac:dyDescent="0.2">
      <c r="B27" s="28">
        <v>1</v>
      </c>
      <c r="D27" s="13" t="s">
        <v>30</v>
      </c>
      <c r="E27" s="45" t="s">
        <v>56</v>
      </c>
      <c r="F27" s="14">
        <v>118459.28</v>
      </c>
      <c r="G27" s="15" t="s">
        <v>21</v>
      </c>
      <c r="H27" s="45" t="s">
        <v>3</v>
      </c>
      <c r="I27" s="14">
        <v>118700.7</v>
      </c>
      <c r="J27" s="16" t="s">
        <v>21</v>
      </c>
      <c r="K27" s="36">
        <f>ROUND(233.045,0)</f>
        <v>233</v>
      </c>
      <c r="L27" s="50">
        <v>2</v>
      </c>
      <c r="M27" s="51"/>
      <c r="N27" s="13"/>
      <c r="O27" s="13"/>
      <c r="P27" s="35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</row>
    <row r="28" spans="2:35" ht="12.75" customHeight="1" x14ac:dyDescent="0.2">
      <c r="B28" s="28">
        <v>1</v>
      </c>
      <c r="D28" s="13" t="s">
        <v>31</v>
      </c>
      <c r="E28" s="45" t="s">
        <v>56</v>
      </c>
      <c r="F28" s="14">
        <v>118480.06</v>
      </c>
      <c r="G28" s="15" t="s">
        <v>22</v>
      </c>
      <c r="H28" s="45" t="s">
        <v>3</v>
      </c>
      <c r="I28" s="14">
        <v>118744.34</v>
      </c>
      <c r="J28" s="16" t="s">
        <v>22</v>
      </c>
      <c r="K28" s="36">
        <f>ROUND(13.82+257.774,0)</f>
        <v>272</v>
      </c>
      <c r="L28" s="50">
        <v>2</v>
      </c>
      <c r="M28" s="51"/>
      <c r="N28" s="13"/>
      <c r="O28" s="13"/>
      <c r="P28" s="35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29" spans="2:35" ht="12.75" customHeight="1" x14ac:dyDescent="0.2">
      <c r="B29" s="28"/>
      <c r="D29" s="13"/>
      <c r="E29" s="45"/>
      <c r="F29" s="14"/>
      <c r="G29" s="15"/>
      <c r="H29" s="45"/>
      <c r="I29" s="14"/>
      <c r="J29" s="16"/>
      <c r="K29" s="36"/>
      <c r="L29" s="15"/>
      <c r="M29" s="13"/>
      <c r="N29" s="13"/>
      <c r="O29" s="13"/>
      <c r="P29" s="35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</row>
    <row r="30" spans="2:35" ht="12.75" customHeight="1" x14ac:dyDescent="0.2">
      <c r="B30" s="28"/>
      <c r="D30" s="13"/>
      <c r="E30" s="45"/>
      <c r="F30" s="14"/>
      <c r="G30" s="15"/>
      <c r="H30" s="45"/>
      <c r="I30" s="14"/>
      <c r="J30" s="16"/>
      <c r="K30" s="36"/>
      <c r="L30" s="47"/>
      <c r="M30" s="13"/>
      <c r="N30" s="13"/>
      <c r="O30" s="13"/>
      <c r="P30" s="35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</row>
    <row r="31" spans="2:35" ht="12.75" customHeight="1" x14ac:dyDescent="0.2">
      <c r="B31" s="28"/>
      <c r="D31" s="13"/>
      <c r="E31" s="45"/>
      <c r="F31" s="14"/>
      <c r="G31" s="15"/>
      <c r="H31" s="45"/>
      <c r="I31" s="14"/>
      <c r="J31" s="16"/>
      <c r="K31" s="36"/>
      <c r="L31" s="47"/>
      <c r="M31" s="13"/>
      <c r="N31" s="13"/>
      <c r="O31" s="13"/>
      <c r="P31" s="35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</row>
    <row r="32" spans="2:35" ht="12.75" customHeight="1" x14ac:dyDescent="0.2">
      <c r="B32" s="28">
        <v>1</v>
      </c>
      <c r="D32" s="13" t="s">
        <v>34</v>
      </c>
      <c r="E32" s="45" t="s">
        <v>56</v>
      </c>
      <c r="F32" s="14">
        <v>118486.46</v>
      </c>
      <c r="G32" s="15" t="s">
        <v>21</v>
      </c>
      <c r="H32" s="45" t="s">
        <v>3</v>
      </c>
      <c r="I32" s="14">
        <v>118595.83</v>
      </c>
      <c r="J32" s="16" t="s">
        <v>21</v>
      </c>
      <c r="K32" s="36"/>
      <c r="L32" s="47"/>
      <c r="M32" s="13"/>
      <c r="N32" s="13"/>
      <c r="O32" s="13"/>
      <c r="P32" s="35"/>
      <c r="Q32" s="13">
        <v>37.5</v>
      </c>
      <c r="R32" s="13">
        <v>1</v>
      </c>
      <c r="S32" s="13">
        <v>1</v>
      </c>
      <c r="T32" s="13"/>
      <c r="U32" s="13"/>
      <c r="V32" s="13"/>
      <c r="W32" s="51">
        <v>3</v>
      </c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</row>
    <row r="33" spans="2:34" ht="12.75" customHeight="1" x14ac:dyDescent="0.2">
      <c r="B33" s="28">
        <v>1</v>
      </c>
      <c r="D33" s="13" t="s">
        <v>35</v>
      </c>
      <c r="E33" s="45" t="s">
        <v>56</v>
      </c>
      <c r="F33" s="14">
        <v>118482.44</v>
      </c>
      <c r="G33" s="15" t="s">
        <v>22</v>
      </c>
      <c r="H33" s="45" t="s">
        <v>3</v>
      </c>
      <c r="I33" s="14">
        <v>118587.28</v>
      </c>
      <c r="J33" s="16" t="s">
        <v>22</v>
      </c>
      <c r="K33" s="36"/>
      <c r="L33" s="47"/>
      <c r="M33" s="13">
        <f t="shared" ref="M33:M35" si="7">ROUND((I33-F33)/100,0)</f>
        <v>1</v>
      </c>
      <c r="N33" s="13"/>
      <c r="O33" s="13"/>
      <c r="P33" s="35"/>
      <c r="Q33" s="13">
        <v>75</v>
      </c>
      <c r="R33" s="13">
        <v>1</v>
      </c>
      <c r="S33" s="13"/>
      <c r="T33" s="13">
        <v>1</v>
      </c>
      <c r="U33" s="13">
        <v>1</v>
      </c>
      <c r="V33" s="13"/>
      <c r="W33" s="13">
        <v>3</v>
      </c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 spans="2:34" ht="12.75" customHeight="1" x14ac:dyDescent="0.2">
      <c r="B34" s="28">
        <v>1</v>
      </c>
      <c r="D34" s="13" t="s">
        <v>36</v>
      </c>
      <c r="E34" s="45" t="s">
        <v>56</v>
      </c>
      <c r="F34" s="14">
        <v>118653.77</v>
      </c>
      <c r="G34" s="15" t="s">
        <v>21</v>
      </c>
      <c r="H34" s="45" t="s">
        <v>3</v>
      </c>
      <c r="I34" s="14">
        <v>118696.1</v>
      </c>
      <c r="J34" s="16" t="s">
        <v>21</v>
      </c>
      <c r="K34" s="36"/>
      <c r="L34" s="47"/>
      <c r="M34" s="13"/>
      <c r="N34" s="13"/>
      <c r="O34" s="13"/>
      <c r="P34" s="35"/>
      <c r="Q34" s="13">
        <v>12.5</v>
      </c>
      <c r="R34" s="13">
        <v>1</v>
      </c>
      <c r="S34" s="13"/>
      <c r="T34" s="13">
        <v>1</v>
      </c>
      <c r="U34" s="13">
        <v>1</v>
      </c>
      <c r="V34" s="13"/>
      <c r="W34" s="13">
        <v>2</v>
      </c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</row>
    <row r="35" spans="2:34" ht="12.75" customHeight="1" x14ac:dyDescent="0.2">
      <c r="B35" s="28">
        <v>1</v>
      </c>
      <c r="D35" s="13" t="s">
        <v>37</v>
      </c>
      <c r="E35" s="45" t="s">
        <v>56</v>
      </c>
      <c r="F35" s="14">
        <v>118645.22</v>
      </c>
      <c r="G35" s="15" t="s">
        <v>22</v>
      </c>
      <c r="H35" s="45" t="s">
        <v>3</v>
      </c>
      <c r="I35" s="14">
        <v>118750.14</v>
      </c>
      <c r="J35" s="16" t="s">
        <v>22</v>
      </c>
      <c r="K35" s="36"/>
      <c r="L35" s="47"/>
      <c r="M35" s="13">
        <f t="shared" si="7"/>
        <v>1</v>
      </c>
      <c r="N35" s="13"/>
      <c r="O35" s="13"/>
      <c r="P35" s="35"/>
      <c r="Q35" s="13">
        <v>87.5</v>
      </c>
      <c r="R35" s="13">
        <v>1</v>
      </c>
      <c r="S35" s="13"/>
      <c r="T35" s="13">
        <v>1</v>
      </c>
      <c r="U35" s="13">
        <v>1</v>
      </c>
      <c r="V35" s="13"/>
      <c r="W35" s="13">
        <v>3</v>
      </c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</row>
    <row r="36" spans="2:34" ht="12.75" customHeight="1" x14ac:dyDescent="0.2">
      <c r="B36" s="28"/>
      <c r="D36" s="13"/>
      <c r="E36" s="45"/>
      <c r="F36" s="14"/>
      <c r="G36" s="15"/>
      <c r="H36" s="45"/>
      <c r="I36" s="14"/>
      <c r="J36" s="16"/>
      <c r="K36" s="36"/>
      <c r="L36" s="47"/>
      <c r="M36" s="13"/>
      <c r="N36" s="13"/>
      <c r="O36" s="13"/>
      <c r="P36" s="35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</row>
    <row r="37" spans="2:34" ht="12.75" customHeight="1" x14ac:dyDescent="0.2">
      <c r="B37" s="28">
        <v>1</v>
      </c>
      <c r="D37" s="13" t="s">
        <v>50</v>
      </c>
      <c r="E37" s="45" t="s">
        <v>57</v>
      </c>
      <c r="F37" s="14">
        <v>118443.51</v>
      </c>
      <c r="G37" s="15"/>
      <c r="H37" s="45" t="s">
        <v>3</v>
      </c>
      <c r="I37" s="14">
        <v>118792.3</v>
      </c>
      <c r="J37" s="16"/>
      <c r="K37" s="36"/>
      <c r="L37" s="15"/>
      <c r="M37" s="13"/>
      <c r="N37" s="13"/>
      <c r="O37" s="13">
        <v>55</v>
      </c>
      <c r="P37" s="13"/>
      <c r="Q37" s="35"/>
      <c r="R37" s="35"/>
      <c r="S37" s="13"/>
      <c r="T37" s="13"/>
      <c r="U37" s="35"/>
      <c r="V37" s="13"/>
      <c r="W37" s="13"/>
      <c r="X37" s="13"/>
      <c r="Y37" s="13"/>
      <c r="Z37" s="13"/>
      <c r="AA37" s="13"/>
      <c r="AB37" s="13"/>
      <c r="AC37" s="13"/>
      <c r="AD37" s="35"/>
      <c r="AE37" s="35"/>
      <c r="AF37" s="35"/>
      <c r="AG37" s="13"/>
      <c r="AH37" s="13"/>
    </row>
    <row r="38" spans="2:34" ht="12.75" customHeight="1" x14ac:dyDescent="0.2">
      <c r="B38" s="28">
        <v>1</v>
      </c>
      <c r="D38" s="13"/>
      <c r="E38" s="45"/>
      <c r="F38" s="14"/>
      <c r="G38" s="15"/>
      <c r="H38" s="45"/>
      <c r="I38" s="14"/>
      <c r="J38" s="16"/>
      <c r="K38" s="36"/>
      <c r="L38" s="15"/>
      <c r="M38" s="13"/>
      <c r="N38" s="13"/>
      <c r="O38" s="13"/>
      <c r="P38" s="13"/>
      <c r="Q38" s="35"/>
      <c r="R38" s="35"/>
      <c r="S38" s="13"/>
      <c r="T38" s="13"/>
      <c r="U38" s="35"/>
      <c r="V38" s="13"/>
      <c r="W38" s="13"/>
      <c r="X38" s="13"/>
      <c r="Y38" s="13"/>
      <c r="Z38" s="13"/>
      <c r="AA38" s="13"/>
      <c r="AB38" s="13"/>
      <c r="AC38" s="13"/>
      <c r="AD38" s="35"/>
      <c r="AE38" s="35"/>
      <c r="AF38" s="35"/>
      <c r="AG38" s="13"/>
      <c r="AH38" s="13"/>
    </row>
    <row r="39" spans="2:34" ht="12.75" customHeight="1" x14ac:dyDescent="0.2">
      <c r="B39" s="28"/>
      <c r="D39" s="13"/>
      <c r="E39" s="13"/>
      <c r="F39" s="14"/>
      <c r="G39" s="15"/>
      <c r="H39" s="13"/>
      <c r="I39" s="14"/>
      <c r="J39" s="16"/>
      <c r="K39" s="36"/>
      <c r="L39" s="15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5"/>
      <c r="Y39" s="15"/>
      <c r="Z39" s="13"/>
      <c r="AA39" s="13"/>
      <c r="AB39" s="13"/>
      <c r="AC39" s="13"/>
      <c r="AD39" s="13"/>
      <c r="AE39" s="13"/>
      <c r="AF39" s="13"/>
      <c r="AG39" s="13"/>
      <c r="AH39" s="13"/>
    </row>
    <row r="40" spans="2:34" ht="12.75" customHeight="1" x14ac:dyDescent="0.2">
      <c r="B40" s="28"/>
      <c r="D40" s="13"/>
      <c r="E40" s="45"/>
      <c r="F40" s="57" t="s">
        <v>28</v>
      </c>
      <c r="G40" s="58"/>
      <c r="H40" s="58"/>
      <c r="I40" s="59"/>
      <c r="J40" s="60"/>
      <c r="K40" s="36"/>
      <c r="L40" s="15"/>
      <c r="M40" s="13"/>
      <c r="N40" s="13"/>
      <c r="O40" s="13"/>
      <c r="P40" s="13"/>
      <c r="Q40" s="35"/>
      <c r="R40" s="35"/>
      <c r="S40" s="13"/>
      <c r="T40" s="13"/>
      <c r="U40" s="35"/>
      <c r="V40" s="13"/>
      <c r="W40" s="13"/>
      <c r="X40" s="13"/>
      <c r="Y40" s="13"/>
      <c r="Z40" s="13"/>
      <c r="AA40" s="13"/>
      <c r="AB40" s="13"/>
      <c r="AC40" s="13"/>
      <c r="AD40" s="35"/>
      <c r="AE40" s="35"/>
      <c r="AF40" s="35"/>
      <c r="AG40" s="13"/>
      <c r="AH40" s="13"/>
    </row>
    <row r="41" spans="2:34" ht="12.75" customHeight="1" x14ac:dyDescent="0.2">
      <c r="B41" s="28"/>
      <c r="D41" s="13"/>
      <c r="E41" s="13"/>
      <c r="F41" s="14"/>
      <c r="G41" s="15"/>
      <c r="H41" s="13"/>
      <c r="I41" s="14"/>
      <c r="J41" s="16"/>
      <c r="K41" s="36"/>
      <c r="L41" s="50"/>
      <c r="M41" s="51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</row>
    <row r="42" spans="2:34" ht="12.75" customHeight="1" x14ac:dyDescent="0.2">
      <c r="B42" s="28">
        <v>1</v>
      </c>
      <c r="D42" s="13" t="s">
        <v>32</v>
      </c>
      <c r="E42" s="13" t="s">
        <v>58</v>
      </c>
      <c r="F42" s="14">
        <v>11394.69</v>
      </c>
      <c r="G42" s="15" t="s">
        <v>21</v>
      </c>
      <c r="H42" s="13" t="s">
        <v>3</v>
      </c>
      <c r="I42" s="14">
        <v>11484.62</v>
      </c>
      <c r="J42" s="16" t="s">
        <v>21</v>
      </c>
      <c r="K42" s="36">
        <f>ROUND(128.946,0)</f>
        <v>129</v>
      </c>
      <c r="L42" s="50">
        <v>1</v>
      </c>
      <c r="M42" s="51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 spans="2:34" ht="12.75" customHeight="1" x14ac:dyDescent="0.2">
      <c r="B43" s="28">
        <v>1</v>
      </c>
      <c r="D43" s="13" t="s">
        <v>33</v>
      </c>
      <c r="E43" s="13" t="s">
        <v>58</v>
      </c>
      <c r="F43" s="14">
        <v>11359.63</v>
      </c>
      <c r="G43" s="15" t="s">
        <v>22</v>
      </c>
      <c r="H43" s="13" t="s">
        <v>3</v>
      </c>
      <c r="I43" s="14">
        <v>11459.94</v>
      </c>
      <c r="J43" s="16" t="s">
        <v>22</v>
      </c>
      <c r="K43" s="36">
        <f>ROUND(100.311,0)</f>
        <v>100</v>
      </c>
      <c r="L43" s="50">
        <v>1</v>
      </c>
      <c r="M43" s="51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5"/>
      <c r="Y43" s="15"/>
      <c r="Z43" s="13"/>
      <c r="AA43" s="13"/>
      <c r="AB43" s="13"/>
      <c r="AC43" s="13"/>
      <c r="AD43" s="13"/>
      <c r="AE43" s="13"/>
      <c r="AF43" s="13"/>
      <c r="AG43" s="13"/>
      <c r="AH43" s="13"/>
    </row>
    <row r="44" spans="2:34" ht="12.75" customHeight="1" x14ac:dyDescent="0.2">
      <c r="B44" s="28">
        <v>1</v>
      </c>
      <c r="D44" s="13" t="s">
        <v>41</v>
      </c>
      <c r="E44" s="13" t="s">
        <v>58</v>
      </c>
      <c r="F44" s="14">
        <v>11542.27</v>
      </c>
      <c r="G44" s="15" t="s">
        <v>21</v>
      </c>
      <c r="H44" s="13" t="s">
        <v>3</v>
      </c>
      <c r="I44" s="14">
        <v>11649.77</v>
      </c>
      <c r="J44" s="16" t="s">
        <v>21</v>
      </c>
      <c r="K44" s="36">
        <f>ROUND(107.503,0)</f>
        <v>108</v>
      </c>
      <c r="L44" s="50">
        <v>1</v>
      </c>
      <c r="M44" s="51"/>
      <c r="N44" s="13"/>
      <c r="O44" s="13"/>
      <c r="P44" s="13"/>
      <c r="Q44" s="13"/>
      <c r="R44" s="13"/>
      <c r="S44" s="35"/>
      <c r="T44" s="13"/>
      <c r="U44" s="13"/>
      <c r="V44" s="13"/>
      <c r="W44" s="13"/>
      <c r="X44" s="15"/>
      <c r="Y44" s="15"/>
      <c r="Z44" s="13"/>
      <c r="AA44" s="13"/>
      <c r="AB44" s="13"/>
      <c r="AC44" s="13"/>
      <c r="AD44" s="13"/>
      <c r="AE44" s="13"/>
      <c r="AF44" s="13"/>
      <c r="AG44" s="13"/>
      <c r="AH44" s="13"/>
    </row>
    <row r="45" spans="2:34" ht="12.75" customHeight="1" x14ac:dyDescent="0.2">
      <c r="B45" s="28">
        <v>1</v>
      </c>
      <c r="D45" s="13" t="s">
        <v>42</v>
      </c>
      <c r="E45" s="13" t="s">
        <v>58</v>
      </c>
      <c r="F45" s="14">
        <v>11518.28</v>
      </c>
      <c r="G45" s="15" t="s">
        <v>22</v>
      </c>
      <c r="H45" s="13" t="s">
        <v>3</v>
      </c>
      <c r="I45" s="14">
        <v>11625.78</v>
      </c>
      <c r="J45" s="16" t="s">
        <v>22</v>
      </c>
      <c r="K45" s="36">
        <f>ROUND(107.516,0)</f>
        <v>108</v>
      </c>
      <c r="L45" s="50">
        <v>1</v>
      </c>
      <c r="M45" s="51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5"/>
      <c r="Y45" s="15"/>
      <c r="Z45" s="13"/>
      <c r="AA45" s="13"/>
      <c r="AB45" s="13"/>
      <c r="AC45" s="13"/>
      <c r="AD45" s="13"/>
      <c r="AE45" s="13"/>
      <c r="AF45" s="13"/>
      <c r="AG45" s="13"/>
      <c r="AH45" s="13"/>
    </row>
    <row r="46" spans="2:34" ht="12.75" customHeight="1" x14ac:dyDescent="0.2">
      <c r="B46" s="28"/>
      <c r="D46" s="13"/>
      <c r="E46" s="13"/>
      <c r="F46" s="14"/>
      <c r="G46" s="15"/>
      <c r="H46" s="13"/>
      <c r="I46" s="14"/>
      <c r="J46" s="16"/>
      <c r="K46" s="36"/>
      <c r="L46" s="13"/>
      <c r="N46" s="13"/>
      <c r="O46" s="13"/>
      <c r="P46" s="35"/>
      <c r="Q46" s="13"/>
      <c r="R46" s="13"/>
      <c r="S46" s="13"/>
      <c r="T46" s="13"/>
      <c r="U46" s="13"/>
      <c r="V46" s="13"/>
      <c r="W46" s="13"/>
      <c r="X46" s="15"/>
      <c r="Y46" s="15"/>
      <c r="Z46" s="13"/>
      <c r="AA46" s="13"/>
      <c r="AB46" s="13"/>
      <c r="AC46" s="13"/>
      <c r="AD46" s="13"/>
      <c r="AE46" s="13"/>
      <c r="AF46" s="13"/>
      <c r="AG46" s="13"/>
      <c r="AH46" s="13"/>
    </row>
    <row r="47" spans="2:34" ht="12.75" customHeight="1" x14ac:dyDescent="0.2">
      <c r="B47" s="28"/>
      <c r="D47" s="13"/>
      <c r="E47" s="13"/>
      <c r="F47" s="14"/>
      <c r="G47" s="15"/>
      <c r="H47" s="13"/>
      <c r="I47" s="14"/>
      <c r="J47" s="16"/>
      <c r="K47" s="36"/>
      <c r="L47" s="15"/>
      <c r="M47" s="13"/>
      <c r="N47" s="13"/>
      <c r="O47" s="13"/>
      <c r="P47" s="35"/>
      <c r="Q47" s="13"/>
      <c r="R47" s="13"/>
      <c r="S47" s="13"/>
      <c r="T47" s="13"/>
      <c r="U47" s="13"/>
      <c r="V47" s="13"/>
      <c r="W47" s="51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 spans="2:34" ht="12.75" customHeight="1" x14ac:dyDescent="0.2">
      <c r="B48" s="28"/>
      <c r="D48" s="13"/>
      <c r="E48" s="13"/>
      <c r="F48" s="53"/>
      <c r="G48" s="54"/>
      <c r="H48" s="13"/>
      <c r="I48" s="53"/>
      <c r="J48" s="55"/>
      <c r="K48" s="36"/>
      <c r="L48" s="15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51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 spans="2:34" ht="12.75" customHeight="1" x14ac:dyDescent="0.2">
      <c r="B49" s="28">
        <v>1</v>
      </c>
      <c r="D49" s="13" t="s">
        <v>44</v>
      </c>
      <c r="E49" s="13" t="s">
        <v>58</v>
      </c>
      <c r="F49" s="14">
        <v>11391.53</v>
      </c>
      <c r="G49" s="15" t="s">
        <v>21</v>
      </c>
      <c r="H49" s="13" t="s">
        <v>3</v>
      </c>
      <c r="I49" s="14">
        <v>11473.61</v>
      </c>
      <c r="J49" s="16" t="s">
        <v>21</v>
      </c>
      <c r="K49" s="36"/>
      <c r="L49" s="15"/>
      <c r="M49" s="13">
        <f>ROUND((I49-F49)/100,0)</f>
        <v>1</v>
      </c>
      <c r="N49" s="52"/>
      <c r="O49" s="13"/>
      <c r="P49" s="35"/>
      <c r="Q49" s="13">
        <v>87.5</v>
      </c>
      <c r="R49" s="13">
        <v>1</v>
      </c>
      <c r="S49" s="13">
        <v>1</v>
      </c>
      <c r="T49" s="13"/>
      <c r="U49" s="13"/>
      <c r="V49" s="13"/>
      <c r="W49" s="51">
        <v>4</v>
      </c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 spans="2:34" ht="12.75" customHeight="1" x14ac:dyDescent="0.2">
      <c r="B50" s="28">
        <v>1</v>
      </c>
      <c r="D50" s="13" t="s">
        <v>45</v>
      </c>
      <c r="E50" s="13" t="s">
        <v>58</v>
      </c>
      <c r="F50" s="14">
        <v>11359.63</v>
      </c>
      <c r="G50" s="15" t="s">
        <v>22</v>
      </c>
      <c r="H50" s="13" t="s">
        <v>3</v>
      </c>
      <c r="I50" s="14">
        <v>11456.42</v>
      </c>
      <c r="J50" s="16" t="s">
        <v>22</v>
      </c>
      <c r="K50" s="36"/>
      <c r="L50" s="15"/>
      <c r="M50" s="13">
        <f t="shared" ref="M50:M51" si="8">ROUND((I50-F50)/100,0)</f>
        <v>1</v>
      </c>
      <c r="N50" s="13"/>
      <c r="O50" s="13"/>
      <c r="P50" s="13"/>
      <c r="Q50" s="13">
        <v>75</v>
      </c>
      <c r="R50" s="13">
        <v>1</v>
      </c>
      <c r="S50" s="13"/>
      <c r="T50" s="13"/>
      <c r="U50" s="13"/>
      <c r="V50" s="13"/>
      <c r="W50" s="51">
        <v>3</v>
      </c>
      <c r="X50" s="15"/>
      <c r="Y50" s="15"/>
      <c r="Z50" s="13"/>
      <c r="AA50" s="13"/>
      <c r="AB50" s="13"/>
      <c r="AC50" s="13"/>
      <c r="AD50" s="13"/>
      <c r="AE50" s="13"/>
      <c r="AF50" s="13"/>
      <c r="AG50" s="13"/>
      <c r="AH50" s="13"/>
    </row>
    <row r="51" spans="2:34" ht="12.75" customHeight="1" x14ac:dyDescent="0.2">
      <c r="B51" s="28">
        <v>1</v>
      </c>
      <c r="D51" s="13" t="s">
        <v>46</v>
      </c>
      <c r="E51" s="13" t="s">
        <v>58</v>
      </c>
      <c r="F51" s="14">
        <v>11545.8</v>
      </c>
      <c r="G51" s="15" t="s">
        <v>21</v>
      </c>
      <c r="H51" s="13" t="s">
        <v>3</v>
      </c>
      <c r="I51" s="14">
        <v>11692.6</v>
      </c>
      <c r="J51" s="16" t="s">
        <v>21</v>
      </c>
      <c r="K51" s="36"/>
      <c r="L51" s="15"/>
      <c r="M51" s="13">
        <f t="shared" si="8"/>
        <v>1</v>
      </c>
      <c r="N51" s="13"/>
      <c r="O51" s="13"/>
      <c r="P51" s="13"/>
      <c r="Q51" s="13">
        <v>75</v>
      </c>
      <c r="R51" s="13">
        <v>1</v>
      </c>
      <c r="S51" s="13">
        <v>1</v>
      </c>
      <c r="T51" s="13"/>
      <c r="U51" s="13"/>
      <c r="V51" s="13"/>
      <c r="W51" s="51">
        <v>3</v>
      </c>
      <c r="X51" s="15"/>
      <c r="Y51" s="15"/>
      <c r="Z51" s="13"/>
      <c r="AA51" s="13"/>
      <c r="AB51" s="13"/>
      <c r="AC51" s="13"/>
      <c r="AD51" s="13"/>
      <c r="AE51" s="13"/>
      <c r="AF51" s="13"/>
      <c r="AG51" s="13"/>
      <c r="AH51" s="13"/>
    </row>
    <row r="52" spans="2:34" ht="12.75" customHeight="1" x14ac:dyDescent="0.2">
      <c r="B52" s="28">
        <v>1</v>
      </c>
      <c r="D52" s="13" t="s">
        <v>47</v>
      </c>
      <c r="E52" s="13" t="s">
        <v>58</v>
      </c>
      <c r="F52" s="14">
        <v>11522.36</v>
      </c>
      <c r="G52" s="15" t="s">
        <v>22</v>
      </c>
      <c r="H52" s="13" t="s">
        <v>3</v>
      </c>
      <c r="I52" s="14">
        <v>11619.31</v>
      </c>
      <c r="J52" s="16" t="s">
        <v>22</v>
      </c>
      <c r="K52" s="36"/>
      <c r="L52" s="15"/>
      <c r="M52" s="13">
        <f>ROUNDUP((I52-F52)/100,0)</f>
        <v>1</v>
      </c>
      <c r="N52" s="13"/>
      <c r="O52" s="13"/>
      <c r="P52" s="13"/>
      <c r="Q52" s="13">
        <v>25</v>
      </c>
      <c r="R52" s="13">
        <v>1</v>
      </c>
      <c r="S52" s="13">
        <v>1</v>
      </c>
      <c r="T52" s="13"/>
      <c r="U52" s="13"/>
      <c r="V52" s="13"/>
      <c r="W52" s="51">
        <v>2</v>
      </c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 spans="2:34" ht="12.75" customHeight="1" x14ac:dyDescent="0.2">
      <c r="B53" s="28"/>
      <c r="D53" s="13"/>
      <c r="E53" s="13"/>
      <c r="F53" s="14"/>
      <c r="G53" s="15"/>
      <c r="H53" s="13"/>
      <c r="I53" s="14"/>
      <c r="J53" s="16"/>
      <c r="K53" s="36"/>
      <c r="L53" s="15"/>
      <c r="M53" s="13"/>
      <c r="N53" s="13"/>
      <c r="O53" s="13"/>
      <c r="P53" s="13"/>
      <c r="Q53" s="13"/>
      <c r="R53" s="13"/>
      <c r="S53" s="13"/>
      <c r="T53" s="35"/>
      <c r="U53" s="13"/>
      <c r="V53" s="13"/>
      <c r="W53" s="51"/>
      <c r="X53" s="15"/>
      <c r="Y53" s="15"/>
      <c r="Z53" s="13"/>
      <c r="AA53" s="13"/>
      <c r="AB53" s="13"/>
      <c r="AC53" s="13"/>
      <c r="AD53" s="13"/>
      <c r="AE53" s="13"/>
      <c r="AF53" s="13"/>
      <c r="AG53" s="13"/>
      <c r="AH53" s="13"/>
    </row>
    <row r="54" spans="2:34" ht="12.75" customHeight="1" x14ac:dyDescent="0.2">
      <c r="B54" s="28">
        <v>1</v>
      </c>
      <c r="D54" s="13" t="s">
        <v>50</v>
      </c>
      <c r="E54" s="13" t="s">
        <v>59</v>
      </c>
      <c r="F54" s="14">
        <v>11400</v>
      </c>
      <c r="G54" s="15"/>
      <c r="H54" s="13" t="s">
        <v>3</v>
      </c>
      <c r="I54" s="14">
        <v>11600.27</v>
      </c>
      <c r="J54" s="16"/>
      <c r="K54" s="36"/>
      <c r="L54" s="15"/>
      <c r="M54" s="13"/>
      <c r="N54" s="13"/>
      <c r="O54" s="13">
        <v>95</v>
      </c>
      <c r="P54" s="13"/>
      <c r="Q54" s="13"/>
      <c r="R54" s="13"/>
      <c r="S54" s="13"/>
      <c r="T54" s="13"/>
      <c r="U54" s="13"/>
      <c r="V54" s="13"/>
      <c r="W54" s="51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 spans="2:34" ht="12.75" customHeight="1" x14ac:dyDescent="0.2">
      <c r="B55" s="28">
        <v>1</v>
      </c>
      <c r="D55" s="13"/>
      <c r="E55" s="13"/>
      <c r="F55" s="14"/>
      <c r="G55" s="15"/>
      <c r="H55" s="13"/>
      <c r="I55" s="14"/>
      <c r="J55" s="16"/>
      <c r="K55" s="36"/>
      <c r="L55" s="15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51"/>
      <c r="X55" s="15"/>
      <c r="Y55" s="15"/>
      <c r="Z55" s="13"/>
      <c r="AA55" s="13"/>
      <c r="AB55" s="13"/>
      <c r="AC55" s="13"/>
      <c r="AD55" s="13"/>
      <c r="AE55" s="13"/>
      <c r="AF55" s="13"/>
      <c r="AG55" s="13"/>
      <c r="AH55" s="13"/>
    </row>
    <row r="56" spans="2:34" ht="12.75" customHeight="1" x14ac:dyDescent="0.2">
      <c r="B56" s="28"/>
      <c r="D56" s="13"/>
      <c r="E56" s="13"/>
      <c r="F56" s="53"/>
      <c r="G56" s="54"/>
      <c r="H56" s="13"/>
      <c r="I56" s="53"/>
      <c r="J56" s="55"/>
      <c r="K56" s="36"/>
      <c r="L56" s="15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51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 spans="2:34" ht="12.75" customHeight="1" x14ac:dyDescent="0.2">
      <c r="B57" s="28"/>
      <c r="D57" s="13"/>
      <c r="E57" s="45"/>
      <c r="F57" s="14"/>
      <c r="G57" s="15"/>
      <c r="H57" s="45"/>
      <c r="I57" s="14"/>
      <c r="J57" s="16"/>
      <c r="K57" s="36"/>
      <c r="L57" s="15"/>
      <c r="M57" s="13"/>
      <c r="N57" s="13"/>
      <c r="O57" s="13"/>
      <c r="P57" s="13"/>
      <c r="Q57" s="35"/>
      <c r="R57" s="35"/>
      <c r="S57" s="13"/>
      <c r="T57" s="13"/>
      <c r="U57" s="35"/>
      <c r="V57" s="13"/>
      <c r="W57" s="13"/>
      <c r="X57" s="13"/>
      <c r="Y57" s="13"/>
      <c r="Z57" s="13"/>
      <c r="AA57" s="13"/>
      <c r="AB57" s="13"/>
      <c r="AC57" s="13"/>
      <c r="AD57" s="35"/>
      <c r="AE57" s="35"/>
      <c r="AF57" s="35"/>
      <c r="AG57" s="13"/>
      <c r="AH57" s="13"/>
    </row>
    <row r="58" spans="2:34" ht="12.75" customHeight="1" x14ac:dyDescent="0.2">
      <c r="B58" s="28"/>
      <c r="D58" s="13"/>
      <c r="E58" s="13"/>
      <c r="F58" s="14"/>
      <c r="G58" s="15"/>
      <c r="H58" s="13"/>
      <c r="I58" s="14"/>
      <c r="J58" s="16"/>
      <c r="K58" s="36"/>
      <c r="L58" s="15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 spans="2:34" ht="12.75" customHeight="1" x14ac:dyDescent="0.2">
      <c r="B59" s="28"/>
      <c r="D59" s="13"/>
      <c r="E59" s="45"/>
      <c r="F59" s="53"/>
      <c r="G59" s="54"/>
      <c r="H59" s="45"/>
      <c r="I59" s="53"/>
      <c r="J59" s="55"/>
      <c r="K59" s="36"/>
      <c r="L59" s="15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 spans="2:34" ht="12.75" customHeight="1" x14ac:dyDescent="0.2">
      <c r="B60" s="28"/>
      <c r="D60" s="13"/>
      <c r="E60" s="13"/>
      <c r="F60" s="14"/>
      <c r="G60" s="15"/>
      <c r="H60" s="13"/>
      <c r="I60" s="14"/>
      <c r="J60" s="16"/>
      <c r="K60" s="36"/>
      <c r="L60" s="15"/>
      <c r="M60" s="13"/>
      <c r="N60" s="13"/>
      <c r="O60" s="13"/>
      <c r="P60" s="35"/>
      <c r="Q60" s="13"/>
      <c r="R60" s="13"/>
      <c r="S60" s="35"/>
      <c r="T60" s="13"/>
      <c r="U60" s="13"/>
      <c r="V60" s="13"/>
      <c r="W60" s="13"/>
      <c r="X60" s="15"/>
      <c r="Y60" s="15"/>
      <c r="Z60" s="13"/>
      <c r="AA60" s="13"/>
      <c r="AB60" s="13"/>
      <c r="AC60" s="13"/>
      <c r="AD60" s="13"/>
      <c r="AE60" s="13"/>
      <c r="AF60" s="13"/>
      <c r="AG60" s="13"/>
      <c r="AH60" s="13"/>
    </row>
    <row r="61" spans="2:34" ht="12.75" customHeight="1" x14ac:dyDescent="0.2">
      <c r="B61" s="28"/>
      <c r="D61" s="13"/>
      <c r="E61" s="45"/>
      <c r="F61" s="14"/>
      <c r="G61" s="15"/>
      <c r="H61" s="45"/>
      <c r="I61" s="14"/>
      <c r="J61" s="16"/>
      <c r="K61" s="36"/>
      <c r="L61" s="47"/>
      <c r="M61" s="13"/>
      <c r="N61" s="13"/>
      <c r="O61" s="13"/>
      <c r="P61" s="35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2:34" ht="12.75" customHeight="1" x14ac:dyDescent="0.2">
      <c r="B62" s="28"/>
      <c r="D62" s="13"/>
      <c r="E62" s="45"/>
      <c r="F62" s="14"/>
      <c r="G62" s="15"/>
      <c r="H62" s="45"/>
      <c r="I62" s="14"/>
      <c r="J62" s="16"/>
      <c r="K62" s="36"/>
      <c r="L62" s="47"/>
      <c r="M62" s="13"/>
      <c r="N62" s="13"/>
      <c r="O62" s="13"/>
      <c r="P62" s="35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 spans="2:34" ht="12.75" customHeight="1" x14ac:dyDescent="0.2">
      <c r="B63" s="28"/>
      <c r="D63" s="13"/>
      <c r="E63" s="45"/>
      <c r="F63" s="14"/>
      <c r="G63" s="15"/>
      <c r="H63" s="45"/>
      <c r="I63" s="14"/>
      <c r="J63" s="16"/>
      <c r="K63" s="36"/>
      <c r="L63" s="47"/>
      <c r="M63" s="13"/>
      <c r="N63" s="13"/>
      <c r="O63" s="13"/>
      <c r="P63" s="35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 spans="2:34" ht="12.75" customHeight="1" x14ac:dyDescent="0.2">
      <c r="B64" s="28"/>
      <c r="D64" s="13"/>
      <c r="E64" s="45"/>
      <c r="F64" s="14"/>
      <c r="G64" s="15"/>
      <c r="H64" s="45"/>
      <c r="I64" s="14"/>
      <c r="J64" s="16"/>
      <c r="K64" s="36"/>
      <c r="L64" s="47"/>
      <c r="M64" s="13"/>
      <c r="N64" s="13"/>
      <c r="O64" s="13"/>
      <c r="P64" s="35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</row>
    <row r="65" spans="2:34" ht="12.75" customHeight="1" x14ac:dyDescent="0.2">
      <c r="B65" s="28"/>
      <c r="D65" s="13"/>
      <c r="E65" s="13"/>
      <c r="F65" s="14"/>
      <c r="G65" s="15"/>
      <c r="H65" s="13"/>
      <c r="I65" s="14"/>
      <c r="J65" s="16"/>
      <c r="K65" s="36"/>
      <c r="L65" s="15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 spans="2:34" ht="12.75" customHeight="1" x14ac:dyDescent="0.2">
      <c r="B66" s="28"/>
      <c r="D66" s="13"/>
      <c r="E66" s="45"/>
      <c r="F66" s="14"/>
      <c r="G66" s="15"/>
      <c r="H66" s="45"/>
      <c r="I66" s="14"/>
      <c r="J66" s="16"/>
      <c r="K66" s="36"/>
      <c r="L66" s="47"/>
      <c r="M66" s="13"/>
      <c r="N66" s="13"/>
      <c r="O66" s="13"/>
      <c r="P66" s="35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 spans="2:34" ht="12.75" customHeight="1" x14ac:dyDescent="0.2">
      <c r="B67" s="28"/>
      <c r="D67" s="13"/>
      <c r="E67" s="45"/>
      <c r="F67" s="14"/>
      <c r="G67" s="15"/>
      <c r="H67" s="45"/>
      <c r="I67" s="14"/>
      <c r="J67" s="16"/>
      <c r="K67" s="36"/>
      <c r="L67" s="46"/>
      <c r="M67" s="13"/>
      <c r="N67" s="13"/>
      <c r="O67" s="13"/>
      <c r="P67" s="35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</row>
    <row r="68" spans="2:34" ht="12.75" customHeight="1" x14ac:dyDescent="0.2">
      <c r="B68" s="28"/>
      <c r="D68" s="13"/>
      <c r="E68" s="45"/>
      <c r="F68" s="14"/>
      <c r="G68" s="15"/>
      <c r="H68" s="45"/>
      <c r="I68" s="14"/>
      <c r="J68" s="16"/>
      <c r="K68" s="36"/>
      <c r="L68" s="46"/>
      <c r="M68" s="13"/>
      <c r="N68" s="13"/>
      <c r="O68" s="13"/>
      <c r="P68" s="35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</row>
    <row r="69" spans="2:34" ht="12.75" customHeight="1" x14ac:dyDescent="0.2">
      <c r="B69" s="28"/>
      <c r="D69" s="13"/>
      <c r="E69" s="45"/>
      <c r="F69" s="14"/>
      <c r="G69" s="15"/>
      <c r="H69" s="45"/>
      <c r="I69" s="14"/>
      <c r="J69" s="16"/>
      <c r="K69" s="36"/>
      <c r="L69" s="46"/>
      <c r="M69" s="13"/>
      <c r="N69" s="13"/>
      <c r="O69" s="13"/>
      <c r="P69" s="13"/>
      <c r="Q69" s="35"/>
      <c r="R69" s="35"/>
      <c r="S69" s="13"/>
      <c r="T69" s="13"/>
      <c r="U69" s="35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 spans="2:34" ht="12.75" customHeight="1" x14ac:dyDescent="0.2">
      <c r="B70" s="28"/>
      <c r="D70" s="13"/>
      <c r="E70" s="45"/>
      <c r="F70" s="14"/>
      <c r="G70" s="15"/>
      <c r="H70" s="45"/>
      <c r="I70" s="14"/>
      <c r="J70" s="16"/>
      <c r="K70" s="36"/>
      <c r="L70" s="46"/>
      <c r="M70" s="13"/>
      <c r="N70" s="13"/>
      <c r="O70" s="13"/>
      <c r="P70" s="13"/>
      <c r="Q70" s="35"/>
      <c r="R70" s="35"/>
      <c r="S70" s="13"/>
      <c r="T70" s="13"/>
      <c r="U70" s="35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</row>
    <row r="71" spans="2:34" ht="12.75" customHeight="1" x14ac:dyDescent="0.2">
      <c r="B71" s="28"/>
      <c r="D71" s="13"/>
      <c r="E71" s="45"/>
      <c r="F71" s="14"/>
      <c r="G71" s="15"/>
      <c r="H71" s="45"/>
      <c r="I71" s="14"/>
      <c r="J71" s="16"/>
      <c r="K71" s="36"/>
      <c r="L71" s="46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</row>
    <row r="72" spans="2:34" ht="12.75" customHeight="1" x14ac:dyDescent="0.2">
      <c r="B72" s="28"/>
      <c r="D72" s="13"/>
      <c r="E72" s="45"/>
      <c r="F72" s="14"/>
      <c r="G72" s="15"/>
      <c r="H72" s="45"/>
      <c r="I72" s="14"/>
      <c r="J72" s="16"/>
      <c r="K72" s="36"/>
      <c r="L72" s="46"/>
      <c r="M72" s="13"/>
      <c r="N72" s="13"/>
      <c r="O72" s="13"/>
      <c r="P72" s="13"/>
      <c r="Q72" s="35"/>
      <c r="R72" s="35"/>
      <c r="S72" s="13"/>
      <c r="T72" s="13"/>
      <c r="U72" s="35"/>
      <c r="V72" s="13"/>
      <c r="W72" s="13"/>
      <c r="X72" s="13"/>
      <c r="Y72" s="13"/>
      <c r="Z72" s="13"/>
      <c r="AA72" s="13"/>
      <c r="AB72" s="13"/>
      <c r="AC72" s="13"/>
      <c r="AD72" s="35"/>
      <c r="AE72" s="35"/>
      <c r="AF72" s="35"/>
      <c r="AG72" s="13"/>
      <c r="AH72" s="13"/>
    </row>
    <row r="73" spans="2:34" ht="12.75" customHeight="1" x14ac:dyDescent="0.2">
      <c r="B73" s="28"/>
      <c r="D73" s="13"/>
      <c r="E73" s="45"/>
      <c r="F73" s="14"/>
      <c r="G73" s="15"/>
      <c r="H73" s="45"/>
      <c r="I73" s="14"/>
      <c r="J73" s="16"/>
      <c r="K73" s="36"/>
      <c r="L73" s="15"/>
      <c r="M73" s="13"/>
      <c r="N73" s="13"/>
      <c r="O73" s="13"/>
      <c r="P73" s="13"/>
      <c r="Q73" s="35"/>
      <c r="R73" s="35"/>
      <c r="S73" s="13"/>
      <c r="T73" s="13"/>
      <c r="U73" s="35"/>
      <c r="V73" s="13"/>
      <c r="W73" s="13"/>
      <c r="X73" s="13"/>
      <c r="Y73" s="13"/>
      <c r="Z73" s="13"/>
      <c r="AA73" s="13"/>
      <c r="AB73" s="13"/>
      <c r="AC73" s="13"/>
      <c r="AD73" s="35"/>
      <c r="AE73" s="35"/>
      <c r="AF73" s="35"/>
      <c r="AG73" s="13"/>
      <c r="AH73" s="13"/>
    </row>
    <row r="74" spans="2:34" ht="12.75" customHeight="1" x14ac:dyDescent="0.2">
      <c r="B74" s="28"/>
      <c r="D74" s="13"/>
      <c r="E74" s="13"/>
      <c r="F74" s="14"/>
      <c r="G74" s="15"/>
      <c r="H74" s="13"/>
      <c r="I74" s="14"/>
      <c r="J74" s="16"/>
      <c r="K74" s="36"/>
      <c r="L74" s="15"/>
      <c r="M74" s="13"/>
      <c r="N74" s="13"/>
      <c r="O74" s="13"/>
      <c r="P74" s="35"/>
      <c r="Q74" s="13"/>
      <c r="R74" s="13"/>
      <c r="S74" s="35"/>
      <c r="T74" s="13"/>
      <c r="U74" s="13"/>
      <c r="V74" s="13"/>
      <c r="W74" s="13"/>
      <c r="X74" s="15"/>
      <c r="Y74" s="15"/>
      <c r="Z74" s="13"/>
      <c r="AA74" s="13"/>
      <c r="AB74" s="13"/>
      <c r="AC74" s="13"/>
      <c r="AD74" s="13"/>
      <c r="AE74" s="13"/>
      <c r="AF74" s="13"/>
      <c r="AG74" s="13"/>
      <c r="AH74" s="13"/>
    </row>
    <row r="75" spans="2:34" ht="12.75" customHeight="1" x14ac:dyDescent="0.2">
      <c r="B75" s="28"/>
      <c r="D75" s="13"/>
      <c r="E75" s="13"/>
      <c r="F75" s="14"/>
      <c r="G75" s="15"/>
      <c r="H75" s="13"/>
      <c r="I75" s="14"/>
      <c r="J75" s="16"/>
      <c r="K75" s="36"/>
      <c r="L75" s="15"/>
      <c r="M75" s="13"/>
      <c r="N75" s="13"/>
      <c r="O75" s="13"/>
      <c r="P75" s="35"/>
      <c r="Q75" s="13"/>
      <c r="R75" s="13"/>
      <c r="S75" s="35"/>
      <c r="T75" s="13"/>
      <c r="U75" s="13"/>
      <c r="V75" s="13"/>
      <c r="W75" s="13"/>
      <c r="X75" s="15"/>
      <c r="Y75" s="15"/>
      <c r="Z75" s="13"/>
      <c r="AA75" s="13"/>
      <c r="AB75" s="13"/>
      <c r="AC75" s="13"/>
      <c r="AD75" s="13"/>
      <c r="AE75" s="13"/>
      <c r="AF75" s="13"/>
      <c r="AG75" s="13"/>
      <c r="AH75" s="13"/>
    </row>
    <row r="76" spans="2:34" ht="12.75" customHeight="1" x14ac:dyDescent="0.2">
      <c r="B76" s="28"/>
      <c r="D76" s="13"/>
      <c r="E76" s="13"/>
      <c r="F76" s="14"/>
      <c r="G76" s="15"/>
      <c r="H76" s="13"/>
      <c r="I76" s="14"/>
      <c r="J76" s="16"/>
      <c r="K76" s="36"/>
      <c r="L76" s="15"/>
      <c r="M76" s="13"/>
      <c r="N76" s="13"/>
      <c r="O76" s="13"/>
      <c r="P76" s="35"/>
      <c r="Q76" s="13"/>
      <c r="R76" s="13"/>
      <c r="S76" s="35"/>
      <c r="T76" s="13"/>
      <c r="U76" s="13"/>
      <c r="V76" s="13"/>
      <c r="W76" s="13"/>
      <c r="X76" s="15"/>
      <c r="Y76" s="15"/>
      <c r="Z76" s="13"/>
      <c r="AA76" s="13"/>
      <c r="AB76" s="13"/>
      <c r="AC76" s="13"/>
      <c r="AD76" s="13"/>
      <c r="AE76" s="13"/>
      <c r="AF76" s="13"/>
      <c r="AG76" s="13"/>
      <c r="AH76" s="13"/>
    </row>
    <row r="77" spans="2:34" ht="12.75" customHeight="1" x14ac:dyDescent="0.2">
      <c r="B77" s="28"/>
      <c r="D77" s="13"/>
      <c r="E77" s="13"/>
      <c r="F77" s="14"/>
      <c r="G77" s="15"/>
      <c r="H77" s="13"/>
      <c r="I77" s="14"/>
      <c r="J77" s="16"/>
      <c r="K77" s="36"/>
      <c r="L77" s="15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5"/>
      <c r="Y77" s="15"/>
      <c r="Z77" s="13"/>
      <c r="AA77" s="13"/>
      <c r="AB77" s="13"/>
      <c r="AC77" s="13"/>
      <c r="AD77" s="13"/>
      <c r="AE77" s="13"/>
      <c r="AF77" s="13"/>
      <c r="AG77" s="13"/>
      <c r="AH77" s="13"/>
    </row>
    <row r="78" spans="2:34" ht="12.75" customHeight="1" x14ac:dyDescent="0.2">
      <c r="B78" s="28"/>
      <c r="D78" s="13"/>
      <c r="E78" s="13"/>
      <c r="F78" s="14"/>
      <c r="G78" s="15"/>
      <c r="H78" s="13"/>
      <c r="I78" s="14"/>
      <c r="J78" s="16"/>
      <c r="K78" s="36"/>
      <c r="L78" s="15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79" spans="2:34" ht="12.75" customHeight="1" x14ac:dyDescent="0.2">
      <c r="B79" s="28"/>
      <c r="D79" s="13"/>
      <c r="E79" s="13"/>
      <c r="F79" s="14"/>
      <c r="G79" s="15"/>
      <c r="H79" s="13"/>
      <c r="I79" s="14"/>
      <c r="J79" s="16"/>
      <c r="K79" s="36"/>
      <c r="L79" s="15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5"/>
      <c r="Y79" s="15"/>
      <c r="Z79" s="13"/>
      <c r="AA79" s="13"/>
      <c r="AB79" s="13"/>
      <c r="AC79" s="13"/>
      <c r="AD79" s="13"/>
      <c r="AE79" s="13"/>
      <c r="AF79" s="13"/>
      <c r="AG79" s="13"/>
      <c r="AH79" s="13"/>
    </row>
    <row r="80" spans="2:34" ht="12.75" customHeight="1" x14ac:dyDescent="0.2">
      <c r="B80" s="28"/>
      <c r="D80" s="13"/>
      <c r="E80" s="13"/>
      <c r="F80" s="14"/>
      <c r="G80" s="15"/>
      <c r="H80" s="13"/>
      <c r="I80" s="14"/>
      <c r="J80" s="16"/>
      <c r="K80" s="36"/>
      <c r="L80" s="15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</row>
    <row r="81" spans="2:36" ht="12.75" customHeight="1" x14ac:dyDescent="0.2">
      <c r="B81" s="28"/>
      <c r="D81" s="13"/>
      <c r="E81" s="13"/>
      <c r="F81" s="14"/>
      <c r="G81" s="15"/>
      <c r="H81" s="13"/>
      <c r="I81" s="14"/>
      <c r="J81" s="16"/>
      <c r="K81" s="36"/>
      <c r="L81" s="15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5"/>
      <c r="Y81" s="15"/>
      <c r="Z81" s="13"/>
      <c r="AA81" s="13"/>
      <c r="AB81" s="13"/>
      <c r="AC81" s="13"/>
      <c r="AD81" s="13"/>
      <c r="AE81" s="13"/>
      <c r="AF81" s="13"/>
      <c r="AG81" s="13"/>
      <c r="AH81" s="13"/>
    </row>
    <row r="82" spans="2:36" ht="12.75" customHeight="1" x14ac:dyDescent="0.2">
      <c r="B82" s="28"/>
      <c r="D82" s="13"/>
      <c r="E82" s="13"/>
      <c r="F82" s="14"/>
      <c r="G82" s="15"/>
      <c r="H82" s="13"/>
      <c r="I82" s="14"/>
      <c r="J82" s="16"/>
      <c r="K82" s="15"/>
      <c r="L82" s="15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5"/>
      <c r="Y82" s="15"/>
      <c r="Z82" s="13"/>
      <c r="AA82" s="13"/>
      <c r="AB82" s="13"/>
      <c r="AC82" s="13"/>
      <c r="AD82" s="13"/>
      <c r="AE82" s="13"/>
      <c r="AF82" s="13"/>
      <c r="AG82" s="13"/>
      <c r="AH82" s="13"/>
    </row>
    <row r="83" spans="2:36" ht="12.75" customHeight="1" x14ac:dyDescent="0.2">
      <c r="B83" s="28"/>
      <c r="D83" s="13"/>
      <c r="E83" s="13"/>
      <c r="F83" s="14"/>
      <c r="G83" s="15"/>
      <c r="H83" s="13"/>
      <c r="I83" s="14"/>
      <c r="J83" s="16"/>
      <c r="K83" s="15"/>
      <c r="L83" s="15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J83" s="35"/>
    </row>
    <row r="84" spans="2:36" ht="12.75" customHeight="1" x14ac:dyDescent="0.2">
      <c r="B84" s="28"/>
      <c r="D84" s="13"/>
      <c r="E84" s="13"/>
      <c r="F84" s="14"/>
      <c r="G84" s="15"/>
      <c r="H84" s="13"/>
      <c r="I84" s="14"/>
      <c r="J84" s="16"/>
      <c r="K84" s="15"/>
      <c r="L84" s="15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</row>
    <row r="85" spans="2:36" ht="12.75" customHeight="1" x14ac:dyDescent="0.2">
      <c r="B85" s="28"/>
      <c r="D85" s="13"/>
      <c r="E85" s="13"/>
      <c r="F85" s="14"/>
      <c r="G85" s="15"/>
      <c r="H85" s="13"/>
      <c r="I85" s="14"/>
      <c r="J85" s="16"/>
      <c r="K85" s="15"/>
      <c r="L85" s="15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</row>
    <row r="86" spans="2:36" ht="12.75" customHeight="1" x14ac:dyDescent="0.2">
      <c r="B86" s="28"/>
      <c r="D86" s="13"/>
      <c r="E86" s="13"/>
      <c r="F86" s="14"/>
      <c r="G86" s="15"/>
      <c r="H86" s="13"/>
      <c r="I86" s="14"/>
      <c r="J86" s="16"/>
      <c r="K86" s="15"/>
      <c r="L86" s="15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</row>
    <row r="87" spans="2:36" ht="12.75" customHeight="1" x14ac:dyDescent="0.2">
      <c r="B87" s="28"/>
      <c r="D87" s="13"/>
      <c r="E87" s="13"/>
      <c r="F87" s="14"/>
      <c r="G87" s="15"/>
      <c r="H87" s="13"/>
      <c r="I87" s="14"/>
      <c r="J87" s="16"/>
      <c r="K87" s="15"/>
      <c r="L87" s="15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</row>
    <row r="88" spans="2:36" ht="12.75" customHeight="1" x14ac:dyDescent="0.2">
      <c r="B88" s="28"/>
      <c r="D88" s="13"/>
      <c r="E88" s="13"/>
      <c r="F88" s="14"/>
      <c r="G88" s="15"/>
      <c r="H88" s="13"/>
      <c r="I88" s="14"/>
      <c r="J88" s="16"/>
      <c r="K88" s="15"/>
      <c r="L88" s="15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</row>
    <row r="89" spans="2:36" ht="12.75" customHeight="1" x14ac:dyDescent="0.2">
      <c r="B89" s="28"/>
      <c r="D89" s="13"/>
      <c r="E89" s="13"/>
      <c r="F89" s="14"/>
      <c r="G89" s="15"/>
      <c r="H89" s="13"/>
      <c r="I89" s="14"/>
      <c r="J89" s="16"/>
      <c r="K89" s="15"/>
      <c r="L89" s="15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</row>
    <row r="90" spans="2:36" ht="12.75" customHeight="1" x14ac:dyDescent="0.2">
      <c r="B90" s="28"/>
      <c r="D90" s="13"/>
      <c r="E90" s="13"/>
      <c r="F90" s="14"/>
      <c r="G90" s="15"/>
      <c r="H90" s="13"/>
      <c r="I90" s="14"/>
      <c r="J90" s="16"/>
      <c r="K90" s="15"/>
      <c r="L90" s="15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</row>
    <row r="91" spans="2:36" ht="12.75" customHeight="1" x14ac:dyDescent="0.2">
      <c r="B91" s="28"/>
      <c r="D91" s="13"/>
      <c r="E91" s="13"/>
      <c r="F91" s="14"/>
      <c r="G91" s="15"/>
      <c r="H91" s="13"/>
      <c r="I91" s="14"/>
      <c r="J91" s="16"/>
      <c r="K91" s="15"/>
      <c r="L91" s="15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2" spans="2:36" ht="12.75" customHeight="1" x14ac:dyDescent="0.2">
      <c r="B92" s="28"/>
      <c r="D92" s="13"/>
      <c r="E92" s="13"/>
      <c r="F92" s="14"/>
      <c r="G92" s="15"/>
      <c r="H92" s="13"/>
      <c r="I92" s="14"/>
      <c r="J92" s="16"/>
      <c r="K92" s="15"/>
      <c r="L92" s="15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</row>
    <row r="93" spans="2:36" ht="12.75" customHeight="1" thickBot="1" x14ac:dyDescent="0.25">
      <c r="B93" s="28"/>
      <c r="D93" s="13"/>
      <c r="E93" s="13"/>
      <c r="F93" s="14"/>
      <c r="G93" s="15"/>
      <c r="H93" s="13"/>
      <c r="I93" s="14"/>
      <c r="J93" s="16"/>
      <c r="K93" s="15"/>
      <c r="L93" s="15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</row>
    <row r="94" spans="2:36" ht="12.95" customHeight="1" x14ac:dyDescent="0.2">
      <c r="B94" s="5" t="s">
        <v>14</v>
      </c>
      <c r="D94" s="65" t="s">
        <v>4</v>
      </c>
      <c r="E94" s="66"/>
      <c r="F94" s="66"/>
      <c r="G94" s="66"/>
      <c r="H94" s="66"/>
      <c r="I94" s="66"/>
      <c r="J94" s="67"/>
      <c r="K94" s="17">
        <f t="shared" ref="K94:X94" si="9">IF(K8="","",IF(K23="",IF(SUM(COUNTIF(K24:K93,"LS")+COUNTIF(K24:K93,"LUMP"))&gt;0,"LS",""),IF(SUM(K24:K93)&gt;0,ROUNDUP(SUM(K24:K93),0),"")))</f>
        <v>950</v>
      </c>
      <c r="L94" s="17">
        <f t="shared" si="9"/>
        <v>8</v>
      </c>
      <c r="M94" s="17">
        <f t="shared" si="9"/>
        <v>6</v>
      </c>
      <c r="N94" s="17" t="str">
        <f t="shared" si="9"/>
        <v/>
      </c>
      <c r="O94" s="17">
        <f t="shared" si="9"/>
        <v>150</v>
      </c>
      <c r="P94" s="17" t="str">
        <f t="shared" si="9"/>
        <v/>
      </c>
      <c r="Q94" s="17">
        <f t="shared" si="9"/>
        <v>475</v>
      </c>
      <c r="R94" s="17">
        <f t="shared" si="9"/>
        <v>8</v>
      </c>
      <c r="S94" s="17">
        <f t="shared" si="9"/>
        <v>4</v>
      </c>
      <c r="T94" s="17">
        <f t="shared" si="9"/>
        <v>3</v>
      </c>
      <c r="U94" s="17">
        <f t="shared" si="9"/>
        <v>3</v>
      </c>
      <c r="V94" s="17" t="str">
        <f t="shared" si="9"/>
        <v/>
      </c>
      <c r="W94" s="17">
        <f t="shared" si="9"/>
        <v>23</v>
      </c>
      <c r="X94" s="17" t="str">
        <f t="shared" si="9"/>
        <v/>
      </c>
      <c r="Y94" s="17"/>
      <c r="Z94" s="17" t="str">
        <f>IF(Z8="","",IF(Z23="",IF(SUM(COUNTIF(Z24:Z93,"LS")+COUNTIF(Z24:Z93,"LUMP"))&gt;0,"LS",""),IF(SUM(Z24:Z93)&gt;0,ROUNDUP(SUM(Z24:Z93),0),"")))</f>
        <v/>
      </c>
      <c r="AA94" s="17" t="str">
        <f>IF(AA8="","",IF(AA23="",IF(SUM(COUNTIF(AA24:AA93,"LS")+COUNTIF(AA24:AA93,"LUMP"))&gt;0,"LS",""),IF(SUM(AA24:AA93)&gt;0,ROUNDUP(SUM(AA24:AA93),0),"")))</f>
        <v/>
      </c>
      <c r="AB94" s="17" t="str">
        <f>IF(AB8="","",IF(AB23="",IF(SUM(COUNTIF(AB24:AB93,"LS")+COUNTIF(AB24:AB93,"LUMP"))&gt;0,"LS",""),IF(SUM(AB24:AB93)&gt;0,ROUNDUP(SUM(AB24:AB93),0),"")))</f>
        <v/>
      </c>
      <c r="AC94" s="17" t="str">
        <f>IF(AC8="","",IF(AC23="",IF(SUM(COUNTIF(AC24:AC93,"LS")+COUNTIF(AC24:AC93,"LUMP"))&gt;0,"LS",""),IF(SUM(AC24:AC93)&gt;0,ROUNDUP(SUM(AC24:AC93),0),"")))</f>
        <v/>
      </c>
      <c r="AD94" s="17"/>
      <c r="AE94" s="17" t="str">
        <f>IF(AE8="","",IF(AE23="",IF(SUM(COUNTIF(AE24:AE93,"LS")+COUNTIF(AE24:AE93,"LUMP"))&gt;0,"LS",""),IF(SUM(AE24:AE93)&gt;0,ROUNDUP(SUM(AE24:AE93),0),"")))</f>
        <v/>
      </c>
      <c r="AF94" s="17" t="str">
        <f>IF(AF8="","",IF(AF23="",IF(SUM(COUNTIF(AF24:AF93,"LS")+COUNTIF(AF24:AF93,"LUMP"))&gt;0,"LS",""),IF(SUM(AF24:AF93)&gt;0,ROUNDUP(SUM(AF24:AF93),0),"")))</f>
        <v/>
      </c>
      <c r="AG94" s="17" t="str">
        <f>IF(AG8="","",IF(AG23="",IF(SUM(COUNTIF(AG24:AG93,"LS")+COUNTIF(AG24:AG93,"LUMP"))&gt;0,"LS",""),IF(SUM(AG24:AG93)&gt;0,ROUNDUP(SUM(AG24:AG93),0),"")))</f>
        <v/>
      </c>
      <c r="AH94" s="17" t="str">
        <f>IF(AH8="","",IF(AH23="",IF(SUM(COUNTIF(AH24:AH93,"LS")+COUNTIF(AH24:AH93,"LUMP"))&gt;0,"LS",""),IF(SUM(AH24:AH93)&gt;0,ROUNDUP(SUM(AH24:AH93),0),"")))</f>
        <v/>
      </c>
    </row>
    <row r="95" spans="2:36" ht="12.75" customHeight="1" thickBot="1" x14ac:dyDescent="0.25"/>
    <row r="96" spans="2:36" ht="12.75" customHeight="1" thickBot="1" x14ac:dyDescent="0.25">
      <c r="B96" s="25" t="s">
        <v>12</v>
      </c>
      <c r="D96" s="63">
        <f>D7+1</f>
        <v>2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</row>
    <row r="97" spans="2:34" ht="12.75" customHeight="1" thickBot="1" x14ac:dyDescent="0.25">
      <c r="B97" s="26"/>
      <c r="D97" s="64" t="s">
        <v>10</v>
      </c>
      <c r="E97" s="64"/>
      <c r="F97" s="64"/>
      <c r="G97" s="64"/>
      <c r="H97" s="64"/>
      <c r="I97" s="64"/>
      <c r="J97" s="64"/>
      <c r="K97" s="24"/>
      <c r="L97" s="24"/>
      <c r="M97" s="24"/>
      <c r="N97" s="24"/>
      <c r="O97" s="24"/>
      <c r="P97" s="24"/>
      <c r="Q97" s="38"/>
      <c r="R97" s="38"/>
      <c r="S97" s="24"/>
      <c r="T97" s="24"/>
      <c r="U97" s="24"/>
      <c r="V97" s="38"/>
      <c r="W97" s="38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</row>
    <row r="98" spans="2:34" ht="12.75" customHeight="1" thickBot="1" x14ac:dyDescent="0.25">
      <c r="D98" s="62" t="s">
        <v>11</v>
      </c>
      <c r="E98" s="62"/>
      <c r="F98" s="62"/>
      <c r="G98" s="62"/>
      <c r="H98" s="62"/>
      <c r="I98" s="62"/>
      <c r="J98" s="62"/>
      <c r="K98" s="18"/>
      <c r="L98" s="18"/>
      <c r="M98" s="18"/>
      <c r="N98" s="18"/>
      <c r="O98" s="18"/>
      <c r="P98" s="18"/>
      <c r="Q98" s="39"/>
      <c r="R98" s="39"/>
      <c r="S98" s="18"/>
      <c r="T98" s="18"/>
      <c r="U98" s="18"/>
      <c r="V98" s="39"/>
      <c r="W98" s="39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</row>
    <row r="99" spans="2:34" ht="12.75" customHeight="1" x14ac:dyDescent="0.2">
      <c r="B99" s="80" t="s">
        <v>13</v>
      </c>
      <c r="D99" s="68" t="s">
        <v>0</v>
      </c>
      <c r="E99" s="68" t="s">
        <v>1</v>
      </c>
      <c r="F99" s="71" t="s">
        <v>2</v>
      </c>
      <c r="G99" s="72"/>
      <c r="H99" s="72"/>
      <c r="I99" s="72"/>
      <c r="J99" s="73"/>
      <c r="K99" s="7" t="str">
        <f t="shared" ref="K99" si="10">IF(OR(TRIM(K97)=0,TRIM(K97)=""),"",IF(IFERROR(TRIM(INDEX(QryItemNamed,MATCH(TRIM(K97),ITEM,0),2)),"")="Y","SPECIAL",LEFT(IFERROR(TRIM(INDEX(ITEM,MATCH(TRIM(K97),ITEM,0))),""),3)))</f>
        <v/>
      </c>
      <c r="L99" s="7"/>
      <c r="M99" s="7" t="str">
        <f t="shared" ref="M99:AH99" si="11">IF(OR(TRIM(M97)=0,TRIM(M97)=""),"",IF(IFERROR(TRIM(INDEX(QryItemNamed,MATCH(TRIM(M97),ITEM,0),2)),"")="Y","SPECIAL",LEFT(IFERROR(TRIM(INDEX(ITEM,MATCH(TRIM(M97),ITEM,0))),""),3)))</f>
        <v/>
      </c>
      <c r="N99" s="7" t="str">
        <f t="shared" ref="N99" si="12">IF(OR(TRIM(N97)=0,TRIM(N97)=""),"",IF(IFERROR(TRIM(INDEX(QryItemNamed,MATCH(TRIM(N97),ITEM,0),2)),"")="Y","SPECIAL",LEFT(IFERROR(TRIM(INDEX(ITEM,MATCH(TRIM(N97),ITEM,0))),""),3)))</f>
        <v/>
      </c>
      <c r="O99" s="7"/>
      <c r="P99" s="7"/>
      <c r="Q99" s="7" t="str">
        <f t="shared" si="11"/>
        <v/>
      </c>
      <c r="R99" s="7"/>
      <c r="S99" s="7" t="str">
        <f t="shared" si="11"/>
        <v/>
      </c>
      <c r="T99" s="7" t="str">
        <f t="shared" si="11"/>
        <v/>
      </c>
      <c r="U99" s="7" t="str">
        <f t="shared" si="11"/>
        <v/>
      </c>
      <c r="V99" s="7"/>
      <c r="W99" s="7"/>
      <c r="X99" s="7"/>
      <c r="Y99" s="7"/>
      <c r="Z99" s="7" t="str">
        <f t="shared" si="11"/>
        <v/>
      </c>
      <c r="AA99" s="7"/>
      <c r="AB99" s="7"/>
      <c r="AC99" s="7"/>
      <c r="AD99" s="7"/>
      <c r="AE99" s="7" t="str">
        <f t="shared" si="11"/>
        <v/>
      </c>
      <c r="AF99" s="7" t="str">
        <f t="shared" si="11"/>
        <v/>
      </c>
      <c r="AG99" s="7" t="str">
        <f t="shared" si="11"/>
        <v/>
      </c>
      <c r="AH99" s="7" t="str">
        <f t="shared" si="11"/>
        <v/>
      </c>
    </row>
    <row r="100" spans="2:34" ht="12.75" customHeight="1" x14ac:dyDescent="0.2">
      <c r="B100" s="81"/>
      <c r="D100" s="69"/>
      <c r="E100" s="69"/>
      <c r="F100" s="74"/>
      <c r="G100" s="75"/>
      <c r="H100" s="75"/>
      <c r="I100" s="75"/>
      <c r="J100" s="76"/>
      <c r="K100" s="61" t="str">
        <f t="shared" ref="K100" si="13">IF(OR(TRIM(K97)=0,TRIM(K97)=""),IF(K98="","",K98),IF(IFERROR(TRIM(INDEX(QryItemNamed,MATCH(TRIM(K97),ITEM,0),2)),"")="Y",TRIM(RIGHT(IFERROR(TRIM(INDEX(QryItemNamed,MATCH(TRIM(K97),ITEM,0),4)),"123456789012"),LEN(IFERROR(TRIM(INDEX(QryItemNamed,MATCH(TRIM(K97),ITEM,0),4)),"123456789012"))-9))&amp;K98,IFERROR(TRIM(INDEX(QryItemNamed,MATCH(TRIM(K97),ITEM,0),4))&amp;K98,"ITEM CODE DOES NOT EXIST IN ITEM MASTER")))</f>
        <v/>
      </c>
      <c r="L100" s="30"/>
      <c r="M100" s="61" t="str">
        <f t="shared" ref="M100:AH100" si="14">IF(OR(TRIM(M97)=0,TRIM(M97)=""),IF(M98="","",M98),IF(IFERROR(TRIM(INDEX(QryItemNamed,MATCH(TRIM(M97),ITEM,0),2)),"")="Y",TRIM(RIGHT(IFERROR(TRIM(INDEX(QryItemNamed,MATCH(TRIM(M97),ITEM,0),4)),"123456789012"),LEN(IFERROR(TRIM(INDEX(QryItemNamed,MATCH(TRIM(M97),ITEM,0),4)),"123456789012"))-9))&amp;M98,IFERROR(TRIM(INDEX(QryItemNamed,MATCH(TRIM(M97),ITEM,0),4))&amp;M98,"ITEM CODE DOES NOT EXIST IN ITEM MASTER")))</f>
        <v/>
      </c>
      <c r="N100" s="61" t="str">
        <f t="shared" ref="N100" si="15">IF(OR(TRIM(N97)=0,TRIM(N97)=""),IF(N98="","",N98),IF(IFERROR(TRIM(INDEX(QryItemNamed,MATCH(TRIM(N97),ITEM,0),2)),"")="Y",TRIM(RIGHT(IFERROR(TRIM(INDEX(QryItemNamed,MATCH(TRIM(N97),ITEM,0),4)),"123456789012"),LEN(IFERROR(TRIM(INDEX(QryItemNamed,MATCH(TRIM(N97),ITEM,0),4)),"123456789012"))-9))&amp;N98,IFERROR(TRIM(INDEX(QryItemNamed,MATCH(TRIM(N97),ITEM,0),4))&amp;N98,"ITEM CODE DOES NOT EXIST IN ITEM MASTER")))</f>
        <v/>
      </c>
      <c r="O100" s="49"/>
      <c r="P100" s="43"/>
      <c r="Q100" s="56" t="str">
        <f t="shared" si="14"/>
        <v/>
      </c>
      <c r="R100" s="48"/>
      <c r="S100" s="56" t="str">
        <f t="shared" si="14"/>
        <v/>
      </c>
      <c r="T100" s="56" t="str">
        <f t="shared" si="14"/>
        <v/>
      </c>
      <c r="U100" s="56" t="str">
        <f t="shared" si="14"/>
        <v/>
      </c>
      <c r="V100" s="31"/>
      <c r="W100" s="31"/>
      <c r="X100" s="31"/>
      <c r="Y100" s="44"/>
      <c r="Z100" s="56" t="str">
        <f t="shared" si="14"/>
        <v/>
      </c>
      <c r="AA100" s="31"/>
      <c r="AB100" s="42"/>
      <c r="AC100" s="31"/>
      <c r="AD100" s="31"/>
      <c r="AE100" s="56" t="str">
        <f t="shared" si="14"/>
        <v/>
      </c>
      <c r="AF100" s="56" t="str">
        <f t="shared" si="14"/>
        <v/>
      </c>
      <c r="AG100" s="56" t="str">
        <f t="shared" si="14"/>
        <v/>
      </c>
      <c r="AH100" s="56" t="str">
        <f t="shared" si="14"/>
        <v/>
      </c>
    </row>
    <row r="101" spans="2:34" ht="12.75" customHeight="1" x14ac:dyDescent="0.2">
      <c r="B101" s="81"/>
      <c r="D101" s="69"/>
      <c r="E101" s="69"/>
      <c r="F101" s="74"/>
      <c r="G101" s="75"/>
      <c r="H101" s="75"/>
      <c r="I101" s="75"/>
      <c r="J101" s="76"/>
      <c r="K101" s="61"/>
      <c r="L101" s="30"/>
      <c r="M101" s="61"/>
      <c r="N101" s="61"/>
      <c r="O101" s="49"/>
      <c r="P101" s="43"/>
      <c r="Q101" s="56"/>
      <c r="R101" s="48"/>
      <c r="S101" s="56"/>
      <c r="T101" s="56"/>
      <c r="U101" s="56"/>
      <c r="V101" s="31"/>
      <c r="W101" s="31"/>
      <c r="X101" s="31"/>
      <c r="Y101" s="44"/>
      <c r="Z101" s="56"/>
      <c r="AA101" s="31"/>
      <c r="AB101" s="42"/>
      <c r="AC101" s="31"/>
      <c r="AD101" s="31"/>
      <c r="AE101" s="56"/>
      <c r="AF101" s="56"/>
      <c r="AG101" s="56"/>
      <c r="AH101" s="56"/>
    </row>
    <row r="102" spans="2:34" ht="12.75" customHeight="1" x14ac:dyDescent="0.2">
      <c r="B102" s="81"/>
      <c r="D102" s="69"/>
      <c r="E102" s="69"/>
      <c r="F102" s="74"/>
      <c r="G102" s="75"/>
      <c r="H102" s="75"/>
      <c r="I102" s="75"/>
      <c r="J102" s="76"/>
      <c r="K102" s="61"/>
      <c r="L102" s="30"/>
      <c r="M102" s="61"/>
      <c r="N102" s="61"/>
      <c r="O102" s="49"/>
      <c r="P102" s="43"/>
      <c r="Q102" s="56"/>
      <c r="R102" s="48"/>
      <c r="S102" s="56"/>
      <c r="T102" s="56"/>
      <c r="U102" s="56"/>
      <c r="V102" s="31"/>
      <c r="W102" s="31"/>
      <c r="X102" s="31"/>
      <c r="Y102" s="44"/>
      <c r="Z102" s="56"/>
      <c r="AA102" s="31"/>
      <c r="AB102" s="42"/>
      <c r="AC102" s="31"/>
      <c r="AD102" s="31"/>
      <c r="AE102" s="56"/>
      <c r="AF102" s="56"/>
      <c r="AG102" s="56"/>
      <c r="AH102" s="56"/>
    </row>
    <row r="103" spans="2:34" ht="12.75" customHeight="1" x14ac:dyDescent="0.2">
      <c r="B103" s="81"/>
      <c r="D103" s="69"/>
      <c r="E103" s="69"/>
      <c r="F103" s="74"/>
      <c r="G103" s="75"/>
      <c r="H103" s="75"/>
      <c r="I103" s="75"/>
      <c r="J103" s="76"/>
      <c r="K103" s="61"/>
      <c r="L103" s="30"/>
      <c r="M103" s="61"/>
      <c r="N103" s="61"/>
      <c r="O103" s="49"/>
      <c r="P103" s="43"/>
      <c r="Q103" s="56"/>
      <c r="R103" s="48"/>
      <c r="S103" s="56"/>
      <c r="T103" s="56"/>
      <c r="U103" s="56"/>
      <c r="V103" s="31"/>
      <c r="W103" s="31"/>
      <c r="X103" s="31"/>
      <c r="Y103" s="44"/>
      <c r="Z103" s="56"/>
      <c r="AA103" s="31"/>
      <c r="AB103" s="42"/>
      <c r="AC103" s="31"/>
      <c r="AD103" s="31"/>
      <c r="AE103" s="56"/>
      <c r="AF103" s="56"/>
      <c r="AG103" s="56"/>
      <c r="AH103" s="56"/>
    </row>
    <row r="104" spans="2:34" ht="12.75" customHeight="1" x14ac:dyDescent="0.2">
      <c r="B104" s="81"/>
      <c r="D104" s="69"/>
      <c r="E104" s="69"/>
      <c r="F104" s="74"/>
      <c r="G104" s="75"/>
      <c r="H104" s="75"/>
      <c r="I104" s="75"/>
      <c r="J104" s="76"/>
      <c r="K104" s="61"/>
      <c r="L104" s="30"/>
      <c r="M104" s="61"/>
      <c r="N104" s="61"/>
      <c r="O104" s="49"/>
      <c r="P104" s="43"/>
      <c r="Q104" s="56"/>
      <c r="R104" s="48"/>
      <c r="S104" s="56"/>
      <c r="T104" s="56"/>
      <c r="U104" s="56"/>
      <c r="V104" s="31"/>
      <c r="W104" s="31"/>
      <c r="X104" s="31"/>
      <c r="Y104" s="44"/>
      <c r="Z104" s="56"/>
      <c r="AA104" s="31"/>
      <c r="AB104" s="42"/>
      <c r="AC104" s="31"/>
      <c r="AD104" s="31"/>
      <c r="AE104" s="56"/>
      <c r="AF104" s="56"/>
      <c r="AG104" s="56"/>
      <c r="AH104" s="56"/>
    </row>
    <row r="105" spans="2:34" ht="12.75" customHeight="1" x14ac:dyDescent="0.2">
      <c r="B105" s="81"/>
      <c r="D105" s="69"/>
      <c r="E105" s="69"/>
      <c r="F105" s="74"/>
      <c r="G105" s="75"/>
      <c r="H105" s="75"/>
      <c r="I105" s="75"/>
      <c r="J105" s="76"/>
      <c r="K105" s="61"/>
      <c r="L105" s="30"/>
      <c r="M105" s="61"/>
      <c r="N105" s="61"/>
      <c r="O105" s="49"/>
      <c r="P105" s="43"/>
      <c r="Q105" s="56"/>
      <c r="R105" s="48"/>
      <c r="S105" s="56"/>
      <c r="T105" s="56"/>
      <c r="U105" s="56"/>
      <c r="V105" s="31"/>
      <c r="W105" s="31"/>
      <c r="X105" s="31"/>
      <c r="Y105" s="44"/>
      <c r="Z105" s="56"/>
      <c r="AA105" s="31"/>
      <c r="AB105" s="42"/>
      <c r="AC105" s="31"/>
      <c r="AD105" s="31"/>
      <c r="AE105" s="56"/>
      <c r="AF105" s="56"/>
      <c r="AG105" s="56"/>
      <c r="AH105" s="56"/>
    </row>
    <row r="106" spans="2:34" ht="12.75" customHeight="1" x14ac:dyDescent="0.2">
      <c r="B106" s="81"/>
      <c r="D106" s="69"/>
      <c r="E106" s="69"/>
      <c r="F106" s="74"/>
      <c r="G106" s="75"/>
      <c r="H106" s="75"/>
      <c r="I106" s="75"/>
      <c r="J106" s="76"/>
      <c r="K106" s="61"/>
      <c r="L106" s="30"/>
      <c r="M106" s="61"/>
      <c r="N106" s="61"/>
      <c r="O106" s="49"/>
      <c r="P106" s="43"/>
      <c r="Q106" s="56"/>
      <c r="R106" s="48"/>
      <c r="S106" s="56"/>
      <c r="T106" s="56"/>
      <c r="U106" s="56"/>
      <c r="V106" s="31"/>
      <c r="W106" s="31"/>
      <c r="X106" s="31"/>
      <c r="Y106" s="44"/>
      <c r="Z106" s="56"/>
      <c r="AA106" s="31"/>
      <c r="AB106" s="42"/>
      <c r="AC106" s="31"/>
      <c r="AD106" s="31"/>
      <c r="AE106" s="56"/>
      <c r="AF106" s="56"/>
      <c r="AG106" s="56"/>
      <c r="AH106" s="56"/>
    </row>
    <row r="107" spans="2:34" ht="12.75" customHeight="1" x14ac:dyDescent="0.2">
      <c r="B107" s="81"/>
      <c r="D107" s="69"/>
      <c r="E107" s="69"/>
      <c r="F107" s="74"/>
      <c r="G107" s="75"/>
      <c r="H107" s="75"/>
      <c r="I107" s="75"/>
      <c r="J107" s="76"/>
      <c r="K107" s="61"/>
      <c r="L107" s="30"/>
      <c r="M107" s="61"/>
      <c r="N107" s="61"/>
      <c r="O107" s="49"/>
      <c r="P107" s="43"/>
      <c r="Q107" s="56"/>
      <c r="R107" s="48"/>
      <c r="S107" s="56"/>
      <c r="T107" s="56"/>
      <c r="U107" s="56"/>
      <c r="V107" s="31"/>
      <c r="W107" s="31"/>
      <c r="X107" s="31"/>
      <c r="Y107" s="44"/>
      <c r="Z107" s="56"/>
      <c r="AA107" s="31"/>
      <c r="AB107" s="42"/>
      <c r="AC107" s="31"/>
      <c r="AD107" s="31"/>
      <c r="AE107" s="56"/>
      <c r="AF107" s="56"/>
      <c r="AG107" s="56"/>
      <c r="AH107" s="56"/>
    </row>
    <row r="108" spans="2:34" ht="12.75" customHeight="1" x14ac:dyDescent="0.2">
      <c r="B108" s="81"/>
      <c r="D108" s="69"/>
      <c r="E108" s="69"/>
      <c r="F108" s="74"/>
      <c r="G108" s="75"/>
      <c r="H108" s="75"/>
      <c r="I108" s="75"/>
      <c r="J108" s="76"/>
      <c r="K108" s="61"/>
      <c r="L108" s="30"/>
      <c r="M108" s="61"/>
      <c r="N108" s="61"/>
      <c r="O108" s="49"/>
      <c r="P108" s="43"/>
      <c r="Q108" s="56"/>
      <c r="R108" s="48"/>
      <c r="S108" s="56"/>
      <c r="T108" s="56"/>
      <c r="U108" s="56"/>
      <c r="V108" s="31"/>
      <c r="W108" s="31"/>
      <c r="X108" s="31"/>
      <c r="Y108" s="44"/>
      <c r="Z108" s="56"/>
      <c r="AA108" s="31"/>
      <c r="AB108" s="42"/>
      <c r="AC108" s="31"/>
      <c r="AD108" s="31"/>
      <c r="AE108" s="56"/>
      <c r="AF108" s="56"/>
      <c r="AG108" s="56"/>
      <c r="AH108" s="56"/>
    </row>
    <row r="109" spans="2:34" ht="12.75" customHeight="1" x14ac:dyDescent="0.2">
      <c r="B109" s="81"/>
      <c r="D109" s="69"/>
      <c r="E109" s="69"/>
      <c r="F109" s="74"/>
      <c r="G109" s="75"/>
      <c r="H109" s="75"/>
      <c r="I109" s="75"/>
      <c r="J109" s="76"/>
      <c r="K109" s="61"/>
      <c r="L109" s="30"/>
      <c r="M109" s="61"/>
      <c r="N109" s="61"/>
      <c r="O109" s="49"/>
      <c r="P109" s="43"/>
      <c r="Q109" s="56"/>
      <c r="R109" s="48"/>
      <c r="S109" s="56"/>
      <c r="T109" s="56"/>
      <c r="U109" s="56"/>
      <c r="V109" s="31"/>
      <c r="W109" s="31"/>
      <c r="X109" s="31"/>
      <c r="Y109" s="44"/>
      <c r="Z109" s="56"/>
      <c r="AA109" s="31"/>
      <c r="AB109" s="42"/>
      <c r="AC109" s="31"/>
      <c r="AD109" s="31"/>
      <c r="AE109" s="56"/>
      <c r="AF109" s="56"/>
      <c r="AG109" s="56"/>
      <c r="AH109" s="56"/>
    </row>
    <row r="110" spans="2:34" ht="12.75" customHeight="1" x14ac:dyDescent="0.2">
      <c r="B110" s="81"/>
      <c r="D110" s="69"/>
      <c r="E110" s="69"/>
      <c r="F110" s="74"/>
      <c r="G110" s="75"/>
      <c r="H110" s="75"/>
      <c r="I110" s="75"/>
      <c r="J110" s="76"/>
      <c r="K110" s="61"/>
      <c r="L110" s="30"/>
      <c r="M110" s="61"/>
      <c r="N110" s="61"/>
      <c r="O110" s="49"/>
      <c r="P110" s="43"/>
      <c r="Q110" s="56"/>
      <c r="R110" s="48"/>
      <c r="S110" s="56"/>
      <c r="T110" s="56"/>
      <c r="U110" s="56"/>
      <c r="V110" s="31"/>
      <c r="W110" s="31"/>
      <c r="X110" s="31"/>
      <c r="Y110" s="44"/>
      <c r="Z110" s="56"/>
      <c r="AA110" s="31"/>
      <c r="AB110" s="42"/>
      <c r="AC110" s="31"/>
      <c r="AD110" s="31"/>
      <c r="AE110" s="56"/>
      <c r="AF110" s="56"/>
      <c r="AG110" s="56"/>
      <c r="AH110" s="56"/>
    </row>
    <row r="111" spans="2:34" ht="12.75" customHeight="1" x14ac:dyDescent="0.2">
      <c r="B111" s="81"/>
      <c r="D111" s="69"/>
      <c r="E111" s="69"/>
      <c r="F111" s="74"/>
      <c r="G111" s="75"/>
      <c r="H111" s="75"/>
      <c r="I111" s="75"/>
      <c r="J111" s="76"/>
      <c r="K111" s="61"/>
      <c r="L111" s="30"/>
      <c r="M111" s="61"/>
      <c r="N111" s="61"/>
      <c r="O111" s="49"/>
      <c r="P111" s="43"/>
      <c r="Q111" s="56"/>
      <c r="R111" s="48"/>
      <c r="S111" s="56"/>
      <c r="T111" s="56"/>
      <c r="U111" s="56"/>
      <c r="V111" s="31"/>
      <c r="W111" s="31"/>
      <c r="X111" s="31"/>
      <c r="Y111" s="44"/>
      <c r="Z111" s="56"/>
      <c r="AA111" s="31"/>
      <c r="AB111" s="42"/>
      <c r="AC111" s="31"/>
      <c r="AD111" s="31"/>
      <c r="AE111" s="56"/>
      <c r="AF111" s="56"/>
      <c r="AG111" s="56"/>
      <c r="AH111" s="56"/>
    </row>
    <row r="112" spans="2:34" ht="12.75" customHeight="1" thickBot="1" x14ac:dyDescent="0.25">
      <c r="B112" s="82"/>
      <c r="D112" s="70"/>
      <c r="E112" s="70"/>
      <c r="F112" s="77"/>
      <c r="G112" s="78"/>
      <c r="H112" s="78"/>
      <c r="I112" s="78"/>
      <c r="J112" s="79"/>
      <c r="K112" s="8" t="str">
        <f t="shared" ref="K112" si="16">IF(OR(TRIM(K97)=0,TRIM(K97)=""),"",IF(IFERROR(TRIM(INDEX(QryItemNamed,MATCH(TRIM(K97),ITEM,0),3)),"")="LS","",IFERROR(TRIM(INDEX(QryItemNamed,MATCH(TRIM(K97),ITEM,0),3)),"")))</f>
        <v/>
      </c>
      <c r="L112" s="8"/>
      <c r="M112" s="8" t="str">
        <f t="shared" ref="M112:AH112" si="17">IF(OR(TRIM(M97)=0,TRIM(M97)=""),"",IF(IFERROR(TRIM(INDEX(QryItemNamed,MATCH(TRIM(M97),ITEM,0),3)),"")="LS","",IFERROR(TRIM(INDEX(QryItemNamed,MATCH(TRIM(M97),ITEM,0),3)),"")))</f>
        <v/>
      </c>
      <c r="N112" s="8" t="str">
        <f t="shared" ref="N112" si="18">IF(OR(TRIM(N97)=0,TRIM(N97)=""),"",IF(IFERROR(TRIM(INDEX(QryItemNamed,MATCH(TRIM(N97),ITEM,0),3)),"")="LS","",IFERROR(TRIM(INDEX(QryItemNamed,MATCH(TRIM(N97),ITEM,0),3)),"")))</f>
        <v/>
      </c>
      <c r="O112" s="8"/>
      <c r="P112" s="8"/>
      <c r="Q112" s="8" t="str">
        <f t="shared" si="17"/>
        <v/>
      </c>
      <c r="R112" s="8"/>
      <c r="S112" s="8" t="str">
        <f t="shared" si="17"/>
        <v/>
      </c>
      <c r="T112" s="8" t="str">
        <f t="shared" si="17"/>
        <v/>
      </c>
      <c r="U112" s="8" t="str">
        <f t="shared" si="17"/>
        <v/>
      </c>
      <c r="V112" s="8"/>
      <c r="W112" s="8"/>
      <c r="X112" s="8"/>
      <c r="Y112" s="8"/>
      <c r="Z112" s="8" t="str">
        <f t="shared" si="17"/>
        <v/>
      </c>
      <c r="AA112" s="8"/>
      <c r="AB112" s="8"/>
      <c r="AC112" s="8"/>
      <c r="AD112" s="8"/>
      <c r="AE112" s="8" t="str">
        <f t="shared" si="17"/>
        <v/>
      </c>
      <c r="AF112" s="8" t="str">
        <f t="shared" si="17"/>
        <v/>
      </c>
      <c r="AG112" s="8" t="str">
        <f t="shared" si="17"/>
        <v/>
      </c>
      <c r="AH112" s="8" t="str">
        <f t="shared" si="17"/>
        <v/>
      </c>
    </row>
    <row r="113" spans="2:34" ht="12.75" customHeight="1" x14ac:dyDescent="0.2">
      <c r="B113" s="27"/>
      <c r="D113" s="9"/>
      <c r="E113" s="9"/>
      <c r="F113" s="10"/>
      <c r="G113" s="11"/>
      <c r="H113" s="9" t="s">
        <v>3</v>
      </c>
      <c r="I113" s="10"/>
      <c r="J113" s="12"/>
      <c r="K113" s="11"/>
      <c r="L113" s="11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2:34" ht="12.75" customHeight="1" x14ac:dyDescent="0.2">
      <c r="B114" s="28"/>
      <c r="D114" s="13"/>
      <c r="E114" s="13"/>
      <c r="F114" s="14"/>
      <c r="G114" s="15"/>
      <c r="H114" s="13"/>
      <c r="I114" s="14"/>
      <c r="J114" s="16"/>
      <c r="K114" s="15"/>
      <c r="L114" s="15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</row>
    <row r="115" spans="2:34" ht="12.75" customHeight="1" x14ac:dyDescent="0.2">
      <c r="B115" s="28"/>
      <c r="D115" s="13"/>
      <c r="E115" s="13"/>
      <c r="F115" s="14"/>
      <c r="G115" s="15"/>
      <c r="H115" s="13"/>
      <c r="I115" s="14"/>
      <c r="J115" s="16"/>
      <c r="K115" s="15"/>
      <c r="L115" s="15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</row>
    <row r="116" spans="2:34" ht="12.75" customHeight="1" x14ac:dyDescent="0.2">
      <c r="B116" s="28"/>
      <c r="D116" s="13"/>
      <c r="E116" s="13"/>
      <c r="F116" s="14"/>
      <c r="G116" s="15"/>
      <c r="H116" s="13"/>
      <c r="I116" s="14"/>
      <c r="J116" s="16"/>
      <c r="K116" s="15"/>
      <c r="L116" s="15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</row>
    <row r="117" spans="2:34" ht="12.75" customHeight="1" x14ac:dyDescent="0.2">
      <c r="B117" s="28"/>
      <c r="D117" s="13"/>
      <c r="E117" s="13"/>
      <c r="F117" s="14"/>
      <c r="G117" s="15"/>
      <c r="H117" s="13"/>
      <c r="I117" s="14"/>
      <c r="J117" s="16"/>
      <c r="K117" s="15"/>
      <c r="L117" s="15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  <row r="118" spans="2:34" ht="12.75" customHeight="1" x14ac:dyDescent="0.2">
      <c r="B118" s="28"/>
      <c r="D118" s="13"/>
      <c r="E118" s="13"/>
      <c r="F118" s="14"/>
      <c r="G118" s="15"/>
      <c r="H118" s="13"/>
      <c r="I118" s="14"/>
      <c r="J118" s="16"/>
      <c r="K118" s="15"/>
      <c r="L118" s="15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</row>
    <row r="119" spans="2:34" ht="12.75" customHeight="1" x14ac:dyDescent="0.2">
      <c r="B119" s="28"/>
      <c r="D119" s="13"/>
      <c r="E119" s="13"/>
      <c r="F119" s="14"/>
      <c r="G119" s="15"/>
      <c r="H119" s="13"/>
      <c r="I119" s="14"/>
      <c r="J119" s="16"/>
      <c r="K119" s="15"/>
      <c r="L119" s="15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</row>
    <row r="120" spans="2:34" ht="12.75" customHeight="1" x14ac:dyDescent="0.2">
      <c r="B120" s="28"/>
      <c r="D120" s="13"/>
      <c r="E120" s="13"/>
      <c r="F120" s="14"/>
      <c r="G120" s="15"/>
      <c r="H120" s="13"/>
      <c r="I120" s="14"/>
      <c r="J120" s="16"/>
      <c r="K120" s="15"/>
      <c r="L120" s="15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</row>
    <row r="121" spans="2:34" ht="12.75" customHeight="1" x14ac:dyDescent="0.2">
      <c r="B121" s="28"/>
      <c r="D121" s="13"/>
      <c r="E121" s="13"/>
      <c r="F121" s="14"/>
      <c r="G121" s="15"/>
      <c r="H121" s="13"/>
      <c r="I121" s="14"/>
      <c r="J121" s="16"/>
      <c r="K121" s="15"/>
      <c r="L121" s="15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</row>
    <row r="122" spans="2:34" ht="12.75" customHeight="1" x14ac:dyDescent="0.2">
      <c r="B122" s="28"/>
      <c r="D122" s="13"/>
      <c r="E122" s="13"/>
      <c r="F122" s="14"/>
      <c r="G122" s="15"/>
      <c r="H122" s="13"/>
      <c r="I122" s="14"/>
      <c r="J122" s="16"/>
      <c r="K122" s="15"/>
      <c r="L122" s="15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</row>
    <row r="123" spans="2:34" ht="12.75" customHeight="1" x14ac:dyDescent="0.2">
      <c r="B123" s="28"/>
      <c r="D123" s="13"/>
      <c r="E123" s="13"/>
      <c r="F123" s="14"/>
      <c r="G123" s="15"/>
      <c r="H123" s="13"/>
      <c r="I123" s="14"/>
      <c r="J123" s="16"/>
      <c r="K123" s="15"/>
      <c r="L123" s="15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</row>
    <row r="124" spans="2:34" ht="12.75" customHeight="1" x14ac:dyDescent="0.2">
      <c r="B124" s="28"/>
      <c r="D124" s="13"/>
      <c r="E124" s="13"/>
      <c r="F124" s="14"/>
      <c r="G124" s="15"/>
      <c r="H124" s="13"/>
      <c r="I124" s="14"/>
      <c r="J124" s="16"/>
      <c r="K124" s="15"/>
      <c r="L124" s="15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</row>
    <row r="125" spans="2:34" ht="12.75" customHeight="1" x14ac:dyDescent="0.2">
      <c r="B125" s="28"/>
      <c r="D125" s="13"/>
      <c r="E125" s="13"/>
      <c r="F125" s="14"/>
      <c r="G125" s="15"/>
      <c r="H125" s="13"/>
      <c r="I125" s="14"/>
      <c r="J125" s="16"/>
      <c r="K125" s="15"/>
      <c r="L125" s="15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</row>
    <row r="126" spans="2:34" ht="12.75" customHeight="1" x14ac:dyDescent="0.2">
      <c r="B126" s="28"/>
      <c r="D126" s="13"/>
      <c r="E126" s="13"/>
      <c r="F126" s="14"/>
      <c r="G126" s="15"/>
      <c r="H126" s="13"/>
      <c r="I126" s="14"/>
      <c r="J126" s="16"/>
      <c r="K126" s="15"/>
      <c r="L126" s="15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</row>
    <row r="127" spans="2:34" ht="12.75" customHeight="1" x14ac:dyDescent="0.2">
      <c r="B127" s="28"/>
      <c r="D127" s="13"/>
      <c r="E127" s="13"/>
      <c r="F127" s="14"/>
      <c r="G127" s="15"/>
      <c r="H127" s="13"/>
      <c r="I127" s="14"/>
      <c r="J127" s="16"/>
      <c r="K127" s="15"/>
      <c r="L127" s="15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</row>
    <row r="128" spans="2:34" ht="12.75" customHeight="1" x14ac:dyDescent="0.2">
      <c r="B128" s="28"/>
      <c r="D128" s="13"/>
      <c r="E128" s="13"/>
      <c r="F128" s="14"/>
      <c r="G128" s="15"/>
      <c r="H128" s="13"/>
      <c r="I128" s="14"/>
      <c r="J128" s="16"/>
      <c r="K128" s="15"/>
      <c r="L128" s="15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</row>
    <row r="129" spans="2:34" ht="12.75" customHeight="1" x14ac:dyDescent="0.2">
      <c r="B129" s="28"/>
      <c r="D129" s="13"/>
      <c r="E129" s="13"/>
      <c r="F129" s="14"/>
      <c r="G129" s="15"/>
      <c r="H129" s="13"/>
      <c r="I129" s="14"/>
      <c r="J129" s="16"/>
      <c r="K129" s="15"/>
      <c r="L129" s="15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</row>
    <row r="130" spans="2:34" ht="12.75" customHeight="1" x14ac:dyDescent="0.2">
      <c r="B130" s="28"/>
      <c r="D130" s="13"/>
      <c r="E130" s="13"/>
      <c r="F130" s="14"/>
      <c r="G130" s="15"/>
      <c r="H130" s="13"/>
      <c r="I130" s="14"/>
      <c r="J130" s="16"/>
      <c r="K130" s="15"/>
      <c r="L130" s="15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</row>
    <row r="131" spans="2:34" ht="12.75" customHeight="1" x14ac:dyDescent="0.2">
      <c r="B131" s="28"/>
      <c r="D131" s="13"/>
      <c r="E131" s="13"/>
      <c r="F131" s="14"/>
      <c r="G131" s="15"/>
      <c r="H131" s="13"/>
      <c r="I131" s="14"/>
      <c r="J131" s="16"/>
      <c r="K131" s="15"/>
      <c r="L131" s="15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</row>
    <row r="132" spans="2:34" ht="12.75" customHeight="1" x14ac:dyDescent="0.2">
      <c r="B132" s="28"/>
      <c r="D132" s="13"/>
      <c r="E132" s="13"/>
      <c r="F132" s="14"/>
      <c r="G132" s="15"/>
      <c r="H132" s="13"/>
      <c r="I132" s="14"/>
      <c r="J132" s="16"/>
      <c r="K132" s="15"/>
      <c r="L132" s="15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</row>
    <row r="133" spans="2:34" ht="12.75" customHeight="1" x14ac:dyDescent="0.2">
      <c r="B133" s="28"/>
      <c r="D133" s="13"/>
      <c r="E133" s="13"/>
      <c r="F133" s="14"/>
      <c r="G133" s="15"/>
      <c r="H133" s="13"/>
      <c r="I133" s="14"/>
      <c r="J133" s="16"/>
      <c r="K133" s="15"/>
      <c r="L133" s="15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</row>
    <row r="134" spans="2:34" ht="12.75" customHeight="1" x14ac:dyDescent="0.2">
      <c r="B134" s="28"/>
      <c r="D134" s="13"/>
      <c r="E134" s="13"/>
      <c r="F134" s="14"/>
      <c r="G134" s="15"/>
      <c r="H134" s="13"/>
      <c r="I134" s="14"/>
      <c r="J134" s="16"/>
      <c r="K134" s="15"/>
      <c r="L134" s="15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</row>
    <row r="135" spans="2:34" ht="12.75" customHeight="1" thickBot="1" x14ac:dyDescent="0.25">
      <c r="B135" s="29"/>
      <c r="D135" s="13"/>
      <c r="E135" s="13"/>
      <c r="F135" s="14"/>
      <c r="G135" s="15"/>
      <c r="H135" s="13"/>
      <c r="I135" s="14"/>
      <c r="J135" s="16"/>
      <c r="K135" s="15"/>
      <c r="L135" s="15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</row>
    <row r="136" spans="2:34" ht="12.75" customHeight="1" x14ac:dyDescent="0.2">
      <c r="B136" s="5" t="s">
        <v>14</v>
      </c>
      <c r="D136" s="65" t="s">
        <v>4</v>
      </c>
      <c r="E136" s="66"/>
      <c r="F136" s="66"/>
      <c r="G136" s="66"/>
      <c r="H136" s="66"/>
      <c r="I136" s="66"/>
      <c r="J136" s="67"/>
      <c r="K136" s="17"/>
      <c r="L136" s="17"/>
      <c r="M136" s="17" t="str">
        <f t="shared" ref="M136" si="19">IF(M97="","",IF(M112="",IF(SUM(COUNTIF(M113:M135,"LS")+COUNTIF(M113:M135,"LUMP"))&gt;0,"LS",""),IF(SUM(M113:M135)&gt;0,ROUNDUP(SUM(M113:M135),0),"")))</f>
        <v/>
      </c>
      <c r="N136" s="17"/>
      <c r="O136" s="17"/>
      <c r="P136" s="17"/>
      <c r="Q136" s="17" t="str">
        <f t="shared" ref="Q136" si="20">IF(Q97="","",IF(Q112="",IF(SUM(COUNTIF(Q113:Q135,"LS")+COUNTIF(Q113:Q135,"LUMP"))&gt;0,"LS",""),IF(SUM(Q113:Q135)&gt;0,ROUNDUP(SUM(Q113:Q135),0),"")))</f>
        <v/>
      </c>
      <c r="R136" s="17"/>
      <c r="S136" s="17" t="str">
        <f t="shared" ref="S136" si="21">IF(S97="","",IF(S112="",IF(SUM(COUNTIF(S113:S135,"LS")+COUNTIF(S113:S135,"LUMP"))&gt;0,"LS",""),IF(SUM(S113:S135)&gt;0,ROUNDUP(SUM(S113:S135),0),"")))</f>
        <v/>
      </c>
      <c r="T136" s="17" t="str">
        <f t="shared" ref="T136" si="22">IF(T97="","",IF(T112="",IF(SUM(COUNTIF(T113:T135,"LS")+COUNTIF(T113:T135,"LUMP"))&gt;0,"LS",""),IF(SUM(T113:T135)&gt;0,ROUNDUP(SUM(T113:T135),0),"")))</f>
        <v/>
      </c>
      <c r="U136" s="17" t="str">
        <f t="shared" ref="U136" si="23">IF(U97="","",IF(U112="",IF(SUM(COUNTIF(U113:U135,"LS")+COUNTIF(U113:U135,"LUMP"))&gt;0,"LS",""),IF(SUM(U113:U135)&gt;0,ROUNDUP(SUM(U113:U135),0),"")))</f>
        <v/>
      </c>
      <c r="V136" s="17"/>
      <c r="W136" s="17"/>
      <c r="X136" s="17"/>
      <c r="Y136" s="17"/>
      <c r="Z136" s="17" t="str">
        <f t="shared" ref="Z136" si="24">IF(Z97="","",IF(Z112="",IF(SUM(COUNTIF(Z113:Z135,"LS")+COUNTIF(Z113:Z135,"LUMP"))&gt;0,"LS",""),IF(SUM(Z113:Z135)&gt;0,ROUNDUP(SUM(Z113:Z135),0),"")))</f>
        <v/>
      </c>
      <c r="AA136" s="17"/>
      <c r="AB136" s="17"/>
      <c r="AC136" s="17"/>
      <c r="AD136" s="17"/>
      <c r="AE136" s="17" t="str">
        <f t="shared" ref="AE136" si="25">IF(AE97="","",IF(AE112="",IF(SUM(COUNTIF(AE113:AE135,"LS")+COUNTIF(AE113:AE135,"LUMP"))&gt;0,"LS",""),IF(SUM(AE113:AE135)&gt;0,ROUNDUP(SUM(AE113:AE135),0),"")))</f>
        <v/>
      </c>
      <c r="AF136" s="17" t="str">
        <f t="shared" ref="AF136" si="26">IF(AF97="","",IF(AF112="",IF(SUM(COUNTIF(AF113:AF135,"LS")+COUNTIF(AF113:AF135,"LUMP"))&gt;0,"LS",""),IF(SUM(AF113:AF135)&gt;0,ROUNDUP(SUM(AF113:AF135),0),"")))</f>
        <v/>
      </c>
      <c r="AG136" s="17" t="str">
        <f t="shared" ref="AG136" si="27">IF(AG97="","",IF(AG112="",IF(SUM(COUNTIF(AG113:AG135,"LS")+COUNTIF(AG113:AG135,"LUMP"))&gt;0,"LS",""),IF(SUM(AG113:AG135)&gt;0,ROUNDUP(SUM(AG113:AG135),0),"")))</f>
        <v/>
      </c>
      <c r="AH136" s="17" t="str">
        <f t="shared" ref="AH136" si="28">IF(AH97="","",IF(AH112="",IF(SUM(COUNTIF(AH113:AH135,"LS")+COUNTIF(AH113:AH135,"LUMP"))&gt;0,"LS",""),IF(SUM(AH113:AH135)&gt;0,ROUNDUP(SUM(AH113:AH135),0),"")))</f>
        <v/>
      </c>
    </row>
    <row r="137" spans="2:34" ht="12.75" customHeight="1" thickBot="1" x14ac:dyDescent="0.25"/>
    <row r="138" spans="2:34" ht="12.75" customHeight="1" thickBot="1" x14ac:dyDescent="0.25">
      <c r="B138" s="25" t="s">
        <v>12</v>
      </c>
      <c r="D138" s="63">
        <f>D96+1</f>
        <v>3</v>
      </c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</row>
    <row r="139" spans="2:34" ht="12.75" customHeight="1" thickBot="1" x14ac:dyDescent="0.25">
      <c r="B139" s="26"/>
      <c r="D139" s="64" t="s">
        <v>10</v>
      </c>
      <c r="E139" s="64"/>
      <c r="F139" s="64"/>
      <c r="G139" s="64"/>
      <c r="H139" s="64"/>
      <c r="I139" s="64"/>
      <c r="J139" s="64"/>
      <c r="K139" s="24"/>
      <c r="L139" s="24"/>
      <c r="M139" s="24"/>
      <c r="N139" s="24"/>
      <c r="O139" s="24"/>
      <c r="P139" s="24"/>
      <c r="Q139" s="38"/>
      <c r="R139" s="38"/>
      <c r="S139" s="24"/>
      <c r="T139" s="24"/>
      <c r="U139" s="24"/>
      <c r="V139" s="38"/>
      <c r="W139" s="38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</row>
    <row r="140" spans="2:34" ht="12.75" customHeight="1" thickBot="1" x14ac:dyDescent="0.25">
      <c r="D140" s="62" t="s">
        <v>11</v>
      </c>
      <c r="E140" s="62"/>
      <c r="F140" s="62"/>
      <c r="G140" s="62"/>
      <c r="H140" s="62"/>
      <c r="I140" s="62"/>
      <c r="J140" s="62"/>
      <c r="K140" s="18"/>
      <c r="L140" s="18"/>
      <c r="M140" s="18"/>
      <c r="N140" s="18"/>
      <c r="O140" s="18"/>
      <c r="P140" s="18"/>
      <c r="Q140" s="39"/>
      <c r="R140" s="39"/>
      <c r="S140" s="18"/>
      <c r="T140" s="18"/>
      <c r="U140" s="18"/>
      <c r="V140" s="39"/>
      <c r="W140" s="39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</row>
    <row r="141" spans="2:34" ht="12.75" customHeight="1" x14ac:dyDescent="0.2">
      <c r="B141" s="80" t="s">
        <v>13</v>
      </c>
      <c r="D141" s="68" t="s">
        <v>0</v>
      </c>
      <c r="E141" s="68" t="s">
        <v>1</v>
      </c>
      <c r="F141" s="71" t="s">
        <v>2</v>
      </c>
      <c r="G141" s="72"/>
      <c r="H141" s="72"/>
      <c r="I141" s="72"/>
      <c r="J141" s="73"/>
      <c r="K141" s="32"/>
      <c r="L141" s="32"/>
      <c r="M141" s="7" t="str">
        <f t="shared" ref="M141:AH141" si="29">IF(OR(TRIM(M139)=0,TRIM(M139)=""),"",IF(IFERROR(TRIM(INDEX(QryItemNamed,MATCH(TRIM(M139),ITEM,0),2)),"")="Y","SPECIAL",LEFT(IFERROR(TRIM(INDEX(ITEM,MATCH(TRIM(M139),ITEM,0))),""),3)))</f>
        <v/>
      </c>
      <c r="N141" s="7"/>
      <c r="O141" s="7"/>
      <c r="P141" s="7"/>
      <c r="Q141" s="7" t="str">
        <f t="shared" si="29"/>
        <v/>
      </c>
      <c r="R141" s="7"/>
      <c r="S141" s="7" t="str">
        <f t="shared" si="29"/>
        <v/>
      </c>
      <c r="T141" s="7" t="str">
        <f t="shared" si="29"/>
        <v/>
      </c>
      <c r="U141" s="7" t="str">
        <f t="shared" si="29"/>
        <v/>
      </c>
      <c r="V141" s="7"/>
      <c r="W141" s="7"/>
      <c r="X141" s="7"/>
      <c r="Y141" s="7"/>
      <c r="Z141" s="7" t="str">
        <f t="shared" si="29"/>
        <v/>
      </c>
      <c r="AA141" s="7"/>
      <c r="AB141" s="7"/>
      <c r="AC141" s="7"/>
      <c r="AD141" s="7"/>
      <c r="AE141" s="7" t="str">
        <f t="shared" si="29"/>
        <v/>
      </c>
      <c r="AF141" s="7" t="str">
        <f t="shared" si="29"/>
        <v/>
      </c>
      <c r="AG141" s="7" t="str">
        <f t="shared" si="29"/>
        <v/>
      </c>
      <c r="AH141" s="7" t="str">
        <f t="shared" si="29"/>
        <v/>
      </c>
    </row>
    <row r="142" spans="2:34" ht="12.75" customHeight="1" x14ac:dyDescent="0.2">
      <c r="B142" s="81"/>
      <c r="D142" s="69"/>
      <c r="E142" s="69"/>
      <c r="F142" s="74"/>
      <c r="G142" s="75"/>
      <c r="H142" s="75"/>
      <c r="I142" s="75"/>
      <c r="J142" s="76"/>
      <c r="K142" s="33"/>
      <c r="L142" s="33"/>
      <c r="M142" s="61" t="str">
        <f t="shared" ref="M142:AH142" si="30">IF(OR(TRIM(M139)=0,TRIM(M139)=""),IF(M140="","",M140),IF(IFERROR(TRIM(INDEX(QryItemNamed,MATCH(TRIM(M139),ITEM,0),2)),"")="Y",TRIM(RIGHT(IFERROR(TRIM(INDEX(QryItemNamed,MATCH(TRIM(M139),ITEM,0),4)),"123456789012"),LEN(IFERROR(TRIM(INDEX(QryItemNamed,MATCH(TRIM(M139),ITEM,0),4)),"123456789012"))-9))&amp;M140,IFERROR(TRIM(INDEX(QryItemNamed,MATCH(TRIM(M139),ITEM,0),4))&amp;M140,"ITEM CODE DOES NOT EXIST IN ITEM MASTER")))</f>
        <v/>
      </c>
      <c r="N142" s="30"/>
      <c r="O142" s="49"/>
      <c r="P142" s="43"/>
      <c r="Q142" s="56" t="str">
        <f t="shared" si="30"/>
        <v/>
      </c>
      <c r="R142" s="48"/>
      <c r="S142" s="56" t="str">
        <f t="shared" si="30"/>
        <v/>
      </c>
      <c r="T142" s="56" t="str">
        <f t="shared" si="30"/>
        <v/>
      </c>
      <c r="U142" s="56" t="str">
        <f t="shared" si="30"/>
        <v/>
      </c>
      <c r="V142" s="31"/>
      <c r="W142" s="31"/>
      <c r="X142" s="31"/>
      <c r="Y142" s="44"/>
      <c r="Z142" s="56" t="str">
        <f t="shared" si="30"/>
        <v/>
      </c>
      <c r="AA142" s="31"/>
      <c r="AB142" s="42"/>
      <c r="AC142" s="31"/>
      <c r="AD142" s="31"/>
      <c r="AE142" s="56" t="str">
        <f t="shared" si="30"/>
        <v/>
      </c>
      <c r="AF142" s="56" t="str">
        <f t="shared" si="30"/>
        <v/>
      </c>
      <c r="AG142" s="56" t="str">
        <f t="shared" si="30"/>
        <v/>
      </c>
      <c r="AH142" s="56" t="str">
        <f t="shared" si="30"/>
        <v/>
      </c>
    </row>
    <row r="143" spans="2:34" ht="12.75" customHeight="1" x14ac:dyDescent="0.2">
      <c r="B143" s="81"/>
      <c r="D143" s="69"/>
      <c r="E143" s="69"/>
      <c r="F143" s="74"/>
      <c r="G143" s="75"/>
      <c r="H143" s="75"/>
      <c r="I143" s="75"/>
      <c r="J143" s="76"/>
      <c r="K143" s="33"/>
      <c r="L143" s="33"/>
      <c r="M143" s="61"/>
      <c r="N143" s="30"/>
      <c r="O143" s="49"/>
      <c r="P143" s="43"/>
      <c r="Q143" s="56"/>
      <c r="R143" s="48"/>
      <c r="S143" s="56"/>
      <c r="T143" s="56"/>
      <c r="U143" s="56"/>
      <c r="V143" s="31"/>
      <c r="W143" s="31"/>
      <c r="X143" s="31"/>
      <c r="Y143" s="44"/>
      <c r="Z143" s="56"/>
      <c r="AA143" s="31"/>
      <c r="AB143" s="42"/>
      <c r="AC143" s="31"/>
      <c r="AD143" s="31"/>
      <c r="AE143" s="56"/>
      <c r="AF143" s="56"/>
      <c r="AG143" s="56"/>
      <c r="AH143" s="56"/>
    </row>
    <row r="144" spans="2:34" ht="12.75" customHeight="1" x14ac:dyDescent="0.2">
      <c r="B144" s="81"/>
      <c r="D144" s="69"/>
      <c r="E144" s="69"/>
      <c r="F144" s="74"/>
      <c r="G144" s="75"/>
      <c r="H144" s="75"/>
      <c r="I144" s="75"/>
      <c r="J144" s="76"/>
      <c r="K144" s="33"/>
      <c r="L144" s="33"/>
      <c r="M144" s="61"/>
      <c r="N144" s="30"/>
      <c r="O144" s="49"/>
      <c r="P144" s="43"/>
      <c r="Q144" s="56"/>
      <c r="R144" s="48"/>
      <c r="S144" s="56"/>
      <c r="T144" s="56"/>
      <c r="U144" s="56"/>
      <c r="V144" s="31"/>
      <c r="W144" s="31"/>
      <c r="X144" s="31"/>
      <c r="Y144" s="44"/>
      <c r="Z144" s="56"/>
      <c r="AA144" s="31"/>
      <c r="AB144" s="42"/>
      <c r="AC144" s="31"/>
      <c r="AD144" s="31"/>
      <c r="AE144" s="56"/>
      <c r="AF144" s="56"/>
      <c r="AG144" s="56"/>
      <c r="AH144" s="56"/>
    </row>
    <row r="145" spans="2:34" ht="12.75" customHeight="1" x14ac:dyDescent="0.2">
      <c r="B145" s="81"/>
      <c r="D145" s="69"/>
      <c r="E145" s="69"/>
      <c r="F145" s="74"/>
      <c r="G145" s="75"/>
      <c r="H145" s="75"/>
      <c r="I145" s="75"/>
      <c r="J145" s="76"/>
      <c r="K145" s="33"/>
      <c r="L145" s="33"/>
      <c r="M145" s="61"/>
      <c r="N145" s="30"/>
      <c r="O145" s="49"/>
      <c r="P145" s="43"/>
      <c r="Q145" s="56"/>
      <c r="R145" s="48"/>
      <c r="S145" s="56"/>
      <c r="T145" s="56"/>
      <c r="U145" s="56"/>
      <c r="V145" s="31"/>
      <c r="W145" s="31"/>
      <c r="X145" s="31"/>
      <c r="Y145" s="44"/>
      <c r="Z145" s="56"/>
      <c r="AA145" s="31"/>
      <c r="AB145" s="42"/>
      <c r="AC145" s="31"/>
      <c r="AD145" s="31"/>
      <c r="AE145" s="56"/>
      <c r="AF145" s="56"/>
      <c r="AG145" s="56"/>
      <c r="AH145" s="56"/>
    </row>
    <row r="146" spans="2:34" ht="12.75" customHeight="1" x14ac:dyDescent="0.2">
      <c r="B146" s="81"/>
      <c r="D146" s="69"/>
      <c r="E146" s="69"/>
      <c r="F146" s="74"/>
      <c r="G146" s="75"/>
      <c r="H146" s="75"/>
      <c r="I146" s="75"/>
      <c r="J146" s="76"/>
      <c r="K146" s="33"/>
      <c r="L146" s="33"/>
      <c r="M146" s="61"/>
      <c r="N146" s="30"/>
      <c r="O146" s="49"/>
      <c r="P146" s="43"/>
      <c r="Q146" s="56"/>
      <c r="R146" s="48"/>
      <c r="S146" s="56"/>
      <c r="T146" s="56"/>
      <c r="U146" s="56"/>
      <c r="V146" s="31"/>
      <c r="W146" s="31"/>
      <c r="X146" s="31"/>
      <c r="Y146" s="44"/>
      <c r="Z146" s="56"/>
      <c r="AA146" s="31"/>
      <c r="AB146" s="42"/>
      <c r="AC146" s="31"/>
      <c r="AD146" s="31"/>
      <c r="AE146" s="56"/>
      <c r="AF146" s="56"/>
      <c r="AG146" s="56"/>
      <c r="AH146" s="56"/>
    </row>
    <row r="147" spans="2:34" ht="12.75" customHeight="1" x14ac:dyDescent="0.2">
      <c r="B147" s="81"/>
      <c r="D147" s="69"/>
      <c r="E147" s="69"/>
      <c r="F147" s="74"/>
      <c r="G147" s="75"/>
      <c r="H147" s="75"/>
      <c r="I147" s="75"/>
      <c r="J147" s="76"/>
      <c r="K147" s="33"/>
      <c r="L147" s="33"/>
      <c r="M147" s="61"/>
      <c r="N147" s="30"/>
      <c r="O147" s="49"/>
      <c r="P147" s="43"/>
      <c r="Q147" s="56"/>
      <c r="R147" s="48"/>
      <c r="S147" s="56"/>
      <c r="T147" s="56"/>
      <c r="U147" s="56"/>
      <c r="V147" s="31"/>
      <c r="W147" s="31"/>
      <c r="X147" s="31"/>
      <c r="Y147" s="44"/>
      <c r="Z147" s="56"/>
      <c r="AA147" s="31"/>
      <c r="AB147" s="42"/>
      <c r="AC147" s="31"/>
      <c r="AD147" s="31"/>
      <c r="AE147" s="56"/>
      <c r="AF147" s="56"/>
      <c r="AG147" s="56"/>
      <c r="AH147" s="56"/>
    </row>
    <row r="148" spans="2:34" ht="12.75" customHeight="1" x14ac:dyDescent="0.2">
      <c r="B148" s="81"/>
      <c r="D148" s="69"/>
      <c r="E148" s="69"/>
      <c r="F148" s="74"/>
      <c r="G148" s="75"/>
      <c r="H148" s="75"/>
      <c r="I148" s="75"/>
      <c r="J148" s="76"/>
      <c r="K148" s="33"/>
      <c r="L148" s="33"/>
      <c r="M148" s="61"/>
      <c r="N148" s="30"/>
      <c r="O148" s="49"/>
      <c r="P148" s="43"/>
      <c r="Q148" s="56"/>
      <c r="R148" s="48"/>
      <c r="S148" s="56"/>
      <c r="T148" s="56"/>
      <c r="U148" s="56"/>
      <c r="V148" s="31"/>
      <c r="W148" s="31"/>
      <c r="X148" s="31"/>
      <c r="Y148" s="44"/>
      <c r="Z148" s="56"/>
      <c r="AA148" s="31"/>
      <c r="AB148" s="42"/>
      <c r="AC148" s="31"/>
      <c r="AD148" s="31"/>
      <c r="AE148" s="56"/>
      <c r="AF148" s="56"/>
      <c r="AG148" s="56"/>
      <c r="AH148" s="56"/>
    </row>
    <row r="149" spans="2:34" ht="12.75" customHeight="1" x14ac:dyDescent="0.2">
      <c r="B149" s="81"/>
      <c r="D149" s="69"/>
      <c r="E149" s="69"/>
      <c r="F149" s="74"/>
      <c r="G149" s="75"/>
      <c r="H149" s="75"/>
      <c r="I149" s="75"/>
      <c r="J149" s="76"/>
      <c r="K149" s="33"/>
      <c r="L149" s="33"/>
      <c r="M149" s="61"/>
      <c r="N149" s="30"/>
      <c r="O149" s="49"/>
      <c r="P149" s="43"/>
      <c r="Q149" s="56"/>
      <c r="R149" s="48"/>
      <c r="S149" s="56"/>
      <c r="T149" s="56"/>
      <c r="U149" s="56"/>
      <c r="V149" s="31"/>
      <c r="W149" s="31"/>
      <c r="X149" s="31"/>
      <c r="Y149" s="44"/>
      <c r="Z149" s="56"/>
      <c r="AA149" s="31"/>
      <c r="AB149" s="42"/>
      <c r="AC149" s="31"/>
      <c r="AD149" s="31"/>
      <c r="AE149" s="56"/>
      <c r="AF149" s="56"/>
      <c r="AG149" s="56"/>
      <c r="AH149" s="56"/>
    </row>
    <row r="150" spans="2:34" ht="12.75" customHeight="1" x14ac:dyDescent="0.2">
      <c r="B150" s="81"/>
      <c r="D150" s="69"/>
      <c r="E150" s="69"/>
      <c r="F150" s="74"/>
      <c r="G150" s="75"/>
      <c r="H150" s="75"/>
      <c r="I150" s="75"/>
      <c r="J150" s="76"/>
      <c r="K150" s="33"/>
      <c r="L150" s="33"/>
      <c r="M150" s="61"/>
      <c r="N150" s="30"/>
      <c r="O150" s="49"/>
      <c r="P150" s="43"/>
      <c r="Q150" s="56"/>
      <c r="R150" s="48"/>
      <c r="S150" s="56"/>
      <c r="T150" s="56"/>
      <c r="U150" s="56"/>
      <c r="V150" s="31"/>
      <c r="W150" s="31"/>
      <c r="X150" s="31"/>
      <c r="Y150" s="44"/>
      <c r="Z150" s="56"/>
      <c r="AA150" s="31"/>
      <c r="AB150" s="42"/>
      <c r="AC150" s="31"/>
      <c r="AD150" s="31"/>
      <c r="AE150" s="56"/>
      <c r="AF150" s="56"/>
      <c r="AG150" s="56"/>
      <c r="AH150" s="56"/>
    </row>
    <row r="151" spans="2:34" ht="12.75" customHeight="1" x14ac:dyDescent="0.2">
      <c r="B151" s="81"/>
      <c r="D151" s="69"/>
      <c r="E151" s="69"/>
      <c r="F151" s="74"/>
      <c r="G151" s="75"/>
      <c r="H151" s="75"/>
      <c r="I151" s="75"/>
      <c r="J151" s="76"/>
      <c r="K151" s="33"/>
      <c r="L151" s="33"/>
      <c r="M151" s="61"/>
      <c r="N151" s="30"/>
      <c r="O151" s="49"/>
      <c r="P151" s="43"/>
      <c r="Q151" s="56"/>
      <c r="R151" s="48"/>
      <c r="S151" s="56"/>
      <c r="T151" s="56"/>
      <c r="U151" s="56"/>
      <c r="V151" s="31"/>
      <c r="W151" s="31"/>
      <c r="X151" s="31"/>
      <c r="Y151" s="44"/>
      <c r="Z151" s="56"/>
      <c r="AA151" s="31"/>
      <c r="AB151" s="42"/>
      <c r="AC151" s="31"/>
      <c r="AD151" s="31"/>
      <c r="AE151" s="56"/>
      <c r="AF151" s="56"/>
      <c r="AG151" s="56"/>
      <c r="AH151" s="56"/>
    </row>
    <row r="152" spans="2:34" ht="12.75" customHeight="1" x14ac:dyDescent="0.2">
      <c r="B152" s="81"/>
      <c r="D152" s="69"/>
      <c r="E152" s="69"/>
      <c r="F152" s="74"/>
      <c r="G152" s="75"/>
      <c r="H152" s="75"/>
      <c r="I152" s="75"/>
      <c r="J152" s="76"/>
      <c r="K152" s="33"/>
      <c r="L152" s="33"/>
      <c r="M152" s="61"/>
      <c r="N152" s="30"/>
      <c r="O152" s="49"/>
      <c r="P152" s="43"/>
      <c r="Q152" s="56"/>
      <c r="R152" s="48"/>
      <c r="S152" s="56"/>
      <c r="T152" s="56"/>
      <c r="U152" s="56"/>
      <c r="V152" s="31"/>
      <c r="W152" s="31"/>
      <c r="X152" s="31"/>
      <c r="Y152" s="44"/>
      <c r="Z152" s="56"/>
      <c r="AA152" s="31"/>
      <c r="AB152" s="42"/>
      <c r="AC152" s="31"/>
      <c r="AD152" s="31"/>
      <c r="AE152" s="56"/>
      <c r="AF152" s="56"/>
      <c r="AG152" s="56"/>
      <c r="AH152" s="56"/>
    </row>
    <row r="153" spans="2:34" ht="12.75" customHeight="1" x14ac:dyDescent="0.2">
      <c r="B153" s="81"/>
      <c r="D153" s="69"/>
      <c r="E153" s="69"/>
      <c r="F153" s="74"/>
      <c r="G153" s="75"/>
      <c r="H153" s="75"/>
      <c r="I153" s="75"/>
      <c r="J153" s="76"/>
      <c r="K153" s="33"/>
      <c r="L153" s="33"/>
      <c r="M153" s="61"/>
      <c r="N153" s="30"/>
      <c r="O153" s="49"/>
      <c r="P153" s="43"/>
      <c r="Q153" s="56"/>
      <c r="R153" s="48"/>
      <c r="S153" s="56"/>
      <c r="T153" s="56"/>
      <c r="U153" s="56"/>
      <c r="V153" s="31"/>
      <c r="W153" s="31"/>
      <c r="X153" s="31"/>
      <c r="Y153" s="44"/>
      <c r="Z153" s="56"/>
      <c r="AA153" s="31"/>
      <c r="AB153" s="42"/>
      <c r="AC153" s="31"/>
      <c r="AD153" s="31"/>
      <c r="AE153" s="56"/>
      <c r="AF153" s="56"/>
      <c r="AG153" s="56"/>
      <c r="AH153" s="56"/>
    </row>
    <row r="154" spans="2:34" ht="12.75" customHeight="1" thickBot="1" x14ac:dyDescent="0.25">
      <c r="B154" s="82"/>
      <c r="D154" s="70"/>
      <c r="E154" s="70"/>
      <c r="F154" s="77"/>
      <c r="G154" s="78"/>
      <c r="H154" s="78"/>
      <c r="I154" s="78"/>
      <c r="J154" s="79"/>
      <c r="K154" s="34"/>
      <c r="L154" s="34"/>
      <c r="M154" s="8" t="str">
        <f t="shared" ref="M154:AH154" si="31">IF(OR(TRIM(M139)=0,TRIM(M139)=""),"",IF(IFERROR(TRIM(INDEX(QryItemNamed,MATCH(TRIM(M139),ITEM,0),3)),"")="LS","",IFERROR(TRIM(INDEX(QryItemNamed,MATCH(TRIM(M139),ITEM,0),3)),"")))</f>
        <v/>
      </c>
      <c r="N154" s="8"/>
      <c r="O154" s="8"/>
      <c r="P154" s="8"/>
      <c r="Q154" s="8" t="str">
        <f t="shared" si="31"/>
        <v/>
      </c>
      <c r="R154" s="8"/>
      <c r="S154" s="8" t="str">
        <f t="shared" si="31"/>
        <v/>
      </c>
      <c r="T154" s="8" t="str">
        <f t="shared" si="31"/>
        <v/>
      </c>
      <c r="U154" s="8" t="str">
        <f t="shared" si="31"/>
        <v/>
      </c>
      <c r="V154" s="8"/>
      <c r="W154" s="8"/>
      <c r="X154" s="8"/>
      <c r="Y154" s="8"/>
      <c r="Z154" s="8" t="str">
        <f t="shared" si="31"/>
        <v/>
      </c>
      <c r="AA154" s="8"/>
      <c r="AB154" s="8"/>
      <c r="AC154" s="8"/>
      <c r="AD154" s="8"/>
      <c r="AE154" s="8" t="str">
        <f t="shared" si="31"/>
        <v/>
      </c>
      <c r="AF154" s="8" t="str">
        <f t="shared" si="31"/>
        <v/>
      </c>
      <c r="AG154" s="8" t="str">
        <f t="shared" si="31"/>
        <v/>
      </c>
      <c r="AH154" s="8" t="str">
        <f t="shared" si="31"/>
        <v/>
      </c>
    </row>
    <row r="155" spans="2:34" ht="12.75" customHeight="1" x14ac:dyDescent="0.2">
      <c r="B155" s="27"/>
      <c r="D155" s="9"/>
      <c r="E155" s="9"/>
      <c r="F155" s="10"/>
      <c r="G155" s="11"/>
      <c r="H155" s="9" t="s">
        <v>3</v>
      </c>
      <c r="I155" s="10"/>
      <c r="J155" s="12"/>
      <c r="K155" s="11"/>
      <c r="L155" s="11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2:34" ht="12.75" customHeight="1" x14ac:dyDescent="0.2">
      <c r="B156" s="28"/>
      <c r="D156" s="13"/>
      <c r="E156" s="13"/>
      <c r="F156" s="14"/>
      <c r="G156" s="15"/>
      <c r="H156" s="13"/>
      <c r="I156" s="14"/>
      <c r="J156" s="16"/>
      <c r="K156" s="15"/>
      <c r="L156" s="15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</row>
    <row r="157" spans="2:34" ht="12.75" customHeight="1" x14ac:dyDescent="0.2">
      <c r="B157" s="28"/>
      <c r="D157" s="13"/>
      <c r="E157" s="13"/>
      <c r="F157" s="14"/>
      <c r="G157" s="15"/>
      <c r="H157" s="13"/>
      <c r="I157" s="14"/>
      <c r="J157" s="16"/>
      <c r="K157" s="15"/>
      <c r="L157" s="15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</row>
    <row r="158" spans="2:34" ht="12.75" customHeight="1" x14ac:dyDescent="0.2">
      <c r="B158" s="28"/>
      <c r="D158" s="13"/>
      <c r="E158" s="13"/>
      <c r="F158" s="14"/>
      <c r="G158" s="15"/>
      <c r="H158" s="13"/>
      <c r="I158" s="14"/>
      <c r="J158" s="16"/>
      <c r="K158" s="15"/>
      <c r="L158" s="15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</row>
    <row r="159" spans="2:34" ht="12.75" customHeight="1" x14ac:dyDescent="0.2">
      <c r="B159" s="28"/>
      <c r="D159" s="13"/>
      <c r="E159" s="13"/>
      <c r="F159" s="14"/>
      <c r="G159" s="15"/>
      <c r="H159" s="13"/>
      <c r="I159" s="14"/>
      <c r="J159" s="16"/>
      <c r="K159" s="15"/>
      <c r="L159" s="15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</row>
    <row r="160" spans="2:34" ht="12.75" customHeight="1" x14ac:dyDescent="0.2">
      <c r="B160" s="28"/>
      <c r="D160" s="13"/>
      <c r="E160" s="13"/>
      <c r="F160" s="14"/>
      <c r="G160" s="15"/>
      <c r="H160" s="13"/>
      <c r="I160" s="14"/>
      <c r="J160" s="16"/>
      <c r="K160" s="15"/>
      <c r="L160" s="15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</row>
    <row r="161" spans="2:34" ht="12.75" customHeight="1" x14ac:dyDescent="0.2">
      <c r="B161" s="28"/>
      <c r="D161" s="13"/>
      <c r="E161" s="13"/>
      <c r="F161" s="14"/>
      <c r="G161" s="15"/>
      <c r="H161" s="13"/>
      <c r="I161" s="14"/>
      <c r="J161" s="16"/>
      <c r="K161" s="15"/>
      <c r="L161" s="15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</row>
    <row r="162" spans="2:34" ht="12.75" customHeight="1" x14ac:dyDescent="0.2">
      <c r="B162" s="28"/>
      <c r="D162" s="13"/>
      <c r="E162" s="13"/>
      <c r="F162" s="14"/>
      <c r="G162" s="15"/>
      <c r="H162" s="13"/>
      <c r="I162" s="14"/>
      <c r="J162" s="16"/>
      <c r="K162" s="15"/>
      <c r="L162" s="15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</row>
    <row r="163" spans="2:34" ht="12.75" customHeight="1" x14ac:dyDescent="0.2">
      <c r="B163" s="28"/>
      <c r="D163" s="13"/>
      <c r="E163" s="13"/>
      <c r="F163" s="14"/>
      <c r="G163" s="15"/>
      <c r="H163" s="13"/>
      <c r="I163" s="14"/>
      <c r="J163" s="16"/>
      <c r="K163" s="15"/>
      <c r="L163" s="15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</row>
    <row r="164" spans="2:34" ht="12.75" customHeight="1" x14ac:dyDescent="0.2">
      <c r="B164" s="28"/>
      <c r="D164" s="13"/>
      <c r="E164" s="13"/>
      <c r="F164" s="14"/>
      <c r="G164" s="15"/>
      <c r="H164" s="13"/>
      <c r="I164" s="14"/>
      <c r="J164" s="16"/>
      <c r="K164" s="15"/>
      <c r="L164" s="15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</row>
    <row r="165" spans="2:34" ht="12.75" customHeight="1" x14ac:dyDescent="0.2">
      <c r="B165" s="28"/>
      <c r="D165" s="13"/>
      <c r="E165" s="13"/>
      <c r="F165" s="14"/>
      <c r="G165" s="15"/>
      <c r="H165" s="13"/>
      <c r="I165" s="14"/>
      <c r="J165" s="16"/>
      <c r="K165" s="15"/>
      <c r="L165" s="15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</row>
    <row r="166" spans="2:34" ht="12.75" customHeight="1" x14ac:dyDescent="0.2">
      <c r="B166" s="28"/>
      <c r="D166" s="13"/>
      <c r="E166" s="13"/>
      <c r="F166" s="14"/>
      <c r="G166" s="15"/>
      <c r="H166" s="13"/>
      <c r="I166" s="14"/>
      <c r="J166" s="16"/>
      <c r="K166" s="15"/>
      <c r="L166" s="15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</row>
    <row r="167" spans="2:34" ht="12.75" customHeight="1" x14ac:dyDescent="0.2">
      <c r="B167" s="28"/>
      <c r="D167" s="13"/>
      <c r="E167" s="13"/>
      <c r="F167" s="14"/>
      <c r="G167" s="15"/>
      <c r="H167" s="13"/>
      <c r="I167" s="14"/>
      <c r="J167" s="16"/>
      <c r="K167" s="15"/>
      <c r="L167" s="15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</row>
    <row r="168" spans="2:34" ht="12.75" customHeight="1" x14ac:dyDescent="0.2">
      <c r="B168" s="28"/>
      <c r="D168" s="13"/>
      <c r="E168" s="13"/>
      <c r="F168" s="14"/>
      <c r="G168" s="15"/>
      <c r="H168" s="13"/>
      <c r="I168" s="14"/>
      <c r="J168" s="16"/>
      <c r="K168" s="15"/>
      <c r="L168" s="15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</row>
    <row r="169" spans="2:34" ht="12.75" customHeight="1" x14ac:dyDescent="0.2">
      <c r="B169" s="28"/>
      <c r="D169" s="13"/>
      <c r="E169" s="13"/>
      <c r="F169" s="14"/>
      <c r="G169" s="15"/>
      <c r="H169" s="13"/>
      <c r="I169" s="14"/>
      <c r="J169" s="16"/>
      <c r="K169" s="15"/>
      <c r="L169" s="15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</row>
    <row r="170" spans="2:34" ht="12.75" customHeight="1" x14ac:dyDescent="0.2">
      <c r="B170" s="28"/>
      <c r="D170" s="13"/>
      <c r="E170" s="13"/>
      <c r="F170" s="14"/>
      <c r="G170" s="15"/>
      <c r="H170" s="13"/>
      <c r="I170" s="14"/>
      <c r="J170" s="16"/>
      <c r="K170" s="15"/>
      <c r="L170" s="15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</row>
    <row r="171" spans="2:34" ht="12.75" customHeight="1" x14ac:dyDescent="0.2">
      <c r="B171" s="28"/>
      <c r="D171" s="13"/>
      <c r="E171" s="13"/>
      <c r="F171" s="14"/>
      <c r="G171" s="15"/>
      <c r="H171" s="13"/>
      <c r="I171" s="14"/>
      <c r="J171" s="16"/>
      <c r="K171" s="15"/>
      <c r="L171" s="15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</row>
    <row r="172" spans="2:34" ht="12.75" customHeight="1" x14ac:dyDescent="0.2">
      <c r="B172" s="28"/>
      <c r="D172" s="13"/>
      <c r="E172" s="13"/>
      <c r="F172" s="14"/>
      <c r="G172" s="15"/>
      <c r="H172" s="13"/>
      <c r="I172" s="14"/>
      <c r="J172" s="16"/>
      <c r="K172" s="15"/>
      <c r="L172" s="15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</row>
    <row r="173" spans="2:34" ht="12.75" customHeight="1" x14ac:dyDescent="0.2">
      <c r="B173" s="28"/>
      <c r="D173" s="13"/>
      <c r="E173" s="13"/>
      <c r="F173" s="14"/>
      <c r="G173" s="15"/>
      <c r="H173" s="13"/>
      <c r="I173" s="14"/>
      <c r="J173" s="16"/>
      <c r="K173" s="15"/>
      <c r="L173" s="15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</row>
    <row r="174" spans="2:34" ht="12.75" customHeight="1" x14ac:dyDescent="0.2">
      <c r="B174" s="28"/>
      <c r="D174" s="13"/>
      <c r="E174" s="13"/>
      <c r="F174" s="14"/>
      <c r="G174" s="15"/>
      <c r="H174" s="13"/>
      <c r="I174" s="14"/>
      <c r="J174" s="16"/>
      <c r="K174" s="15"/>
      <c r="L174" s="15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</row>
    <row r="175" spans="2:34" ht="12.75" customHeight="1" x14ac:dyDescent="0.2">
      <c r="B175" s="28"/>
      <c r="D175" s="13"/>
      <c r="E175" s="13"/>
      <c r="F175" s="14"/>
      <c r="G175" s="15"/>
      <c r="H175" s="13"/>
      <c r="I175" s="14"/>
      <c r="J175" s="16"/>
      <c r="K175" s="15"/>
      <c r="L175" s="15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</row>
    <row r="176" spans="2:34" ht="12.75" customHeight="1" x14ac:dyDescent="0.2">
      <c r="B176" s="28"/>
      <c r="D176" s="13"/>
      <c r="E176" s="13"/>
      <c r="F176" s="14"/>
      <c r="G176" s="15"/>
      <c r="H176" s="13"/>
      <c r="I176" s="14"/>
      <c r="J176" s="16"/>
      <c r="K176" s="15"/>
      <c r="L176" s="15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</row>
    <row r="177" spans="2:34" ht="12.75" customHeight="1" thickBot="1" x14ac:dyDescent="0.25">
      <c r="B177" s="29"/>
      <c r="D177" s="13"/>
      <c r="E177" s="13"/>
      <c r="F177" s="14"/>
      <c r="G177" s="15"/>
      <c r="H177" s="13"/>
      <c r="I177" s="14"/>
      <c r="J177" s="16"/>
      <c r="K177" s="15"/>
      <c r="L177" s="15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</row>
    <row r="178" spans="2:34" ht="12.75" customHeight="1" x14ac:dyDescent="0.2">
      <c r="B178" s="5" t="s">
        <v>14</v>
      </c>
      <c r="D178" s="65" t="s">
        <v>4</v>
      </c>
      <c r="E178" s="66"/>
      <c r="F178" s="66"/>
      <c r="G178" s="66"/>
      <c r="H178" s="66"/>
      <c r="I178" s="66"/>
      <c r="J178" s="67"/>
      <c r="K178" s="17"/>
      <c r="L178" s="17"/>
      <c r="M178" s="17" t="str">
        <f t="shared" ref="M178" si="32">IF(M139="","",IF(M154="",IF(SUM(COUNTIF(M155:M177,"LS")+COUNTIF(M155:M177,"LUMP"))&gt;0,"LS",""),IF(SUM(M155:M177)&gt;0,ROUNDUP(SUM(M155:M177),0),"")))</f>
        <v/>
      </c>
      <c r="N178" s="17"/>
      <c r="O178" s="17"/>
      <c r="P178" s="17"/>
      <c r="Q178" s="17" t="str">
        <f t="shared" ref="Q178" si="33">IF(Q139="","",IF(Q154="",IF(SUM(COUNTIF(Q155:Q177,"LS")+COUNTIF(Q155:Q177,"LUMP"))&gt;0,"LS",""),IF(SUM(Q155:Q177)&gt;0,ROUNDUP(SUM(Q155:Q177),0),"")))</f>
        <v/>
      </c>
      <c r="R178" s="17"/>
      <c r="S178" s="17" t="str">
        <f t="shared" ref="S178" si="34">IF(S139="","",IF(S154="",IF(SUM(COUNTIF(S155:S177,"LS")+COUNTIF(S155:S177,"LUMP"))&gt;0,"LS",""),IF(SUM(S155:S177)&gt;0,ROUNDUP(SUM(S155:S177),0),"")))</f>
        <v/>
      </c>
      <c r="T178" s="17" t="str">
        <f t="shared" ref="T178" si="35">IF(T139="","",IF(T154="",IF(SUM(COUNTIF(T155:T177,"LS")+COUNTIF(T155:T177,"LUMP"))&gt;0,"LS",""),IF(SUM(T155:T177)&gt;0,ROUNDUP(SUM(T155:T177),0),"")))</f>
        <v/>
      </c>
      <c r="U178" s="17" t="str">
        <f t="shared" ref="U178" si="36">IF(U139="","",IF(U154="",IF(SUM(COUNTIF(U155:U177,"LS")+COUNTIF(U155:U177,"LUMP"))&gt;0,"LS",""),IF(SUM(U155:U177)&gt;0,ROUNDUP(SUM(U155:U177),0),"")))</f>
        <v/>
      </c>
      <c r="V178" s="17"/>
      <c r="W178" s="17"/>
      <c r="X178" s="17"/>
      <c r="Y178" s="17"/>
      <c r="Z178" s="17" t="str">
        <f t="shared" ref="Z178" si="37">IF(Z139="","",IF(Z154="",IF(SUM(COUNTIF(Z155:Z177,"LS")+COUNTIF(Z155:Z177,"LUMP"))&gt;0,"LS",""),IF(SUM(Z155:Z177)&gt;0,ROUNDUP(SUM(Z155:Z177),0),"")))</f>
        <v/>
      </c>
      <c r="AA178" s="17"/>
      <c r="AB178" s="17"/>
      <c r="AC178" s="17"/>
      <c r="AD178" s="17"/>
      <c r="AE178" s="17" t="str">
        <f t="shared" ref="AE178" si="38">IF(AE139="","",IF(AE154="",IF(SUM(COUNTIF(AE155:AE177,"LS")+COUNTIF(AE155:AE177,"LUMP"))&gt;0,"LS",""),IF(SUM(AE155:AE177)&gt;0,ROUNDUP(SUM(AE155:AE177),0),"")))</f>
        <v/>
      </c>
      <c r="AF178" s="17" t="str">
        <f t="shared" ref="AF178" si="39">IF(AF139="","",IF(AF154="",IF(SUM(COUNTIF(AF155:AF177,"LS")+COUNTIF(AF155:AF177,"LUMP"))&gt;0,"LS",""),IF(SUM(AF155:AF177)&gt;0,ROUNDUP(SUM(AF155:AF177),0),"")))</f>
        <v/>
      </c>
      <c r="AG178" s="17" t="str">
        <f t="shared" ref="AG178" si="40">IF(AG139="","",IF(AG154="",IF(SUM(COUNTIF(AG155:AG177,"LS")+COUNTIF(AG155:AG177,"LUMP"))&gt;0,"LS",""),IF(SUM(AG155:AG177)&gt;0,ROUNDUP(SUM(AG155:AG177),0),"")))</f>
        <v/>
      </c>
      <c r="AH178" s="17" t="str">
        <f t="shared" ref="AH178" si="41">IF(AH139="","",IF(AH154="",IF(SUM(COUNTIF(AH155:AH177,"LS")+COUNTIF(AH155:AH177,"LUMP"))&gt;0,"LS",""),IF(SUM(AH155:AH177)&gt;0,ROUNDUP(SUM(AH155:AH177),0),"")))</f>
        <v/>
      </c>
    </row>
    <row r="179" spans="2:34" ht="12.75" customHeight="1" thickBot="1" x14ac:dyDescent="0.25"/>
    <row r="180" spans="2:34" ht="12.75" customHeight="1" thickBot="1" x14ac:dyDescent="0.25">
      <c r="B180" s="25" t="s">
        <v>12</v>
      </c>
      <c r="D180" s="63">
        <f>D138+1</f>
        <v>4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</row>
    <row r="181" spans="2:34" ht="12.75" customHeight="1" thickBot="1" x14ac:dyDescent="0.25">
      <c r="B181" s="26"/>
      <c r="D181" s="64" t="s">
        <v>10</v>
      </c>
      <c r="E181" s="64"/>
      <c r="F181" s="64"/>
      <c r="G181" s="64"/>
      <c r="H181" s="64"/>
      <c r="I181" s="64"/>
      <c r="J181" s="64"/>
      <c r="K181" s="24"/>
      <c r="L181" s="24"/>
      <c r="M181" s="24"/>
      <c r="N181" s="24"/>
      <c r="O181" s="24"/>
      <c r="P181" s="24"/>
      <c r="Q181" s="38"/>
      <c r="R181" s="38"/>
      <c r="S181" s="24"/>
      <c r="T181" s="24"/>
      <c r="U181" s="24"/>
      <c r="V181" s="38"/>
      <c r="W181" s="38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</row>
    <row r="182" spans="2:34" ht="12.75" customHeight="1" thickBot="1" x14ac:dyDescent="0.25">
      <c r="D182" s="62" t="s">
        <v>11</v>
      </c>
      <c r="E182" s="62"/>
      <c r="F182" s="62"/>
      <c r="G182" s="62"/>
      <c r="H182" s="62"/>
      <c r="I182" s="62"/>
      <c r="J182" s="62"/>
      <c r="K182" s="18"/>
      <c r="L182" s="18"/>
      <c r="M182" s="18"/>
      <c r="N182" s="18"/>
      <c r="O182" s="18"/>
      <c r="P182" s="18"/>
      <c r="Q182" s="39"/>
      <c r="R182" s="39"/>
      <c r="S182" s="18"/>
      <c r="T182" s="18"/>
      <c r="U182" s="18"/>
      <c r="V182" s="39"/>
      <c r="W182" s="39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</row>
    <row r="183" spans="2:34" ht="12.75" customHeight="1" x14ac:dyDescent="0.2">
      <c r="B183" s="80" t="s">
        <v>13</v>
      </c>
      <c r="D183" s="68" t="s">
        <v>0</v>
      </c>
      <c r="E183" s="68" t="s">
        <v>1</v>
      </c>
      <c r="F183" s="71" t="s">
        <v>2</v>
      </c>
      <c r="G183" s="72"/>
      <c r="H183" s="72"/>
      <c r="I183" s="72"/>
      <c r="J183" s="73"/>
      <c r="K183" s="32"/>
      <c r="L183" s="32"/>
      <c r="M183" s="7" t="str">
        <f t="shared" ref="M183:AH183" si="42">IF(OR(TRIM(M181)=0,TRIM(M181)=""),"",IF(IFERROR(TRIM(INDEX(QryItemNamed,MATCH(TRIM(M181),ITEM,0),2)),"")="Y","SPECIAL",LEFT(IFERROR(TRIM(INDEX(ITEM,MATCH(TRIM(M181),ITEM,0))),""),3)))</f>
        <v/>
      </c>
      <c r="N183" s="7"/>
      <c r="O183" s="7"/>
      <c r="P183" s="7"/>
      <c r="Q183" s="7" t="str">
        <f t="shared" si="42"/>
        <v/>
      </c>
      <c r="R183" s="7"/>
      <c r="S183" s="7" t="str">
        <f t="shared" si="42"/>
        <v/>
      </c>
      <c r="T183" s="7" t="str">
        <f t="shared" si="42"/>
        <v/>
      </c>
      <c r="U183" s="7" t="str">
        <f t="shared" si="42"/>
        <v/>
      </c>
      <c r="V183" s="7"/>
      <c r="W183" s="7"/>
      <c r="X183" s="7"/>
      <c r="Y183" s="7"/>
      <c r="Z183" s="7" t="str">
        <f t="shared" si="42"/>
        <v/>
      </c>
      <c r="AA183" s="7"/>
      <c r="AB183" s="7"/>
      <c r="AC183" s="7"/>
      <c r="AD183" s="7"/>
      <c r="AE183" s="7" t="str">
        <f t="shared" si="42"/>
        <v/>
      </c>
      <c r="AF183" s="7" t="str">
        <f t="shared" si="42"/>
        <v/>
      </c>
      <c r="AG183" s="7" t="str">
        <f t="shared" si="42"/>
        <v/>
      </c>
      <c r="AH183" s="7" t="str">
        <f t="shared" si="42"/>
        <v/>
      </c>
    </row>
    <row r="184" spans="2:34" ht="12.75" customHeight="1" x14ac:dyDescent="0.2">
      <c r="B184" s="81"/>
      <c r="D184" s="69"/>
      <c r="E184" s="69"/>
      <c r="F184" s="74"/>
      <c r="G184" s="75"/>
      <c r="H184" s="75"/>
      <c r="I184" s="75"/>
      <c r="J184" s="76"/>
      <c r="K184" s="33"/>
      <c r="L184" s="33"/>
      <c r="M184" s="61" t="str">
        <f t="shared" ref="M184:AH184" si="43">IF(OR(TRIM(M181)=0,TRIM(M181)=""),IF(M182="","",M182),IF(IFERROR(TRIM(INDEX(QryItemNamed,MATCH(TRIM(M181),ITEM,0),2)),"")="Y",TRIM(RIGHT(IFERROR(TRIM(INDEX(QryItemNamed,MATCH(TRIM(M181),ITEM,0),4)),"123456789012"),LEN(IFERROR(TRIM(INDEX(QryItemNamed,MATCH(TRIM(M181),ITEM,0),4)),"123456789012"))-9))&amp;M182,IFERROR(TRIM(INDEX(QryItemNamed,MATCH(TRIM(M181),ITEM,0),4))&amp;M182,"ITEM CODE DOES NOT EXIST IN ITEM MASTER")))</f>
        <v/>
      </c>
      <c r="N184" s="30"/>
      <c r="O184" s="49"/>
      <c r="P184" s="43"/>
      <c r="Q184" s="56" t="str">
        <f t="shared" si="43"/>
        <v/>
      </c>
      <c r="R184" s="48"/>
      <c r="S184" s="56" t="str">
        <f t="shared" si="43"/>
        <v/>
      </c>
      <c r="T184" s="56" t="str">
        <f t="shared" si="43"/>
        <v/>
      </c>
      <c r="U184" s="56" t="str">
        <f t="shared" si="43"/>
        <v/>
      </c>
      <c r="V184" s="31"/>
      <c r="W184" s="31"/>
      <c r="X184" s="31"/>
      <c r="Y184" s="44"/>
      <c r="Z184" s="56" t="str">
        <f t="shared" si="43"/>
        <v/>
      </c>
      <c r="AA184" s="31"/>
      <c r="AB184" s="42"/>
      <c r="AC184" s="31"/>
      <c r="AD184" s="31"/>
      <c r="AE184" s="56" t="str">
        <f t="shared" si="43"/>
        <v/>
      </c>
      <c r="AF184" s="56" t="str">
        <f t="shared" si="43"/>
        <v/>
      </c>
      <c r="AG184" s="56" t="str">
        <f t="shared" si="43"/>
        <v/>
      </c>
      <c r="AH184" s="56" t="str">
        <f t="shared" si="43"/>
        <v/>
      </c>
    </row>
    <row r="185" spans="2:34" ht="12.75" customHeight="1" x14ac:dyDescent="0.2">
      <c r="B185" s="81"/>
      <c r="D185" s="69"/>
      <c r="E185" s="69"/>
      <c r="F185" s="74"/>
      <c r="G185" s="75"/>
      <c r="H185" s="75"/>
      <c r="I185" s="75"/>
      <c r="J185" s="76"/>
      <c r="K185" s="33"/>
      <c r="L185" s="33"/>
      <c r="M185" s="61"/>
      <c r="N185" s="30"/>
      <c r="O185" s="49"/>
      <c r="P185" s="43"/>
      <c r="Q185" s="56"/>
      <c r="R185" s="48"/>
      <c r="S185" s="56"/>
      <c r="T185" s="56"/>
      <c r="U185" s="56"/>
      <c r="V185" s="31"/>
      <c r="W185" s="31"/>
      <c r="X185" s="31"/>
      <c r="Y185" s="44"/>
      <c r="Z185" s="56"/>
      <c r="AA185" s="31"/>
      <c r="AB185" s="42"/>
      <c r="AC185" s="31"/>
      <c r="AD185" s="31"/>
      <c r="AE185" s="56"/>
      <c r="AF185" s="56"/>
      <c r="AG185" s="56"/>
      <c r="AH185" s="56"/>
    </row>
    <row r="186" spans="2:34" ht="12.75" customHeight="1" x14ac:dyDescent="0.2">
      <c r="B186" s="81"/>
      <c r="D186" s="69"/>
      <c r="E186" s="69"/>
      <c r="F186" s="74"/>
      <c r="G186" s="75"/>
      <c r="H186" s="75"/>
      <c r="I186" s="75"/>
      <c r="J186" s="76"/>
      <c r="K186" s="33"/>
      <c r="L186" s="33"/>
      <c r="M186" s="61"/>
      <c r="N186" s="30"/>
      <c r="O186" s="49"/>
      <c r="P186" s="43"/>
      <c r="Q186" s="56"/>
      <c r="R186" s="48"/>
      <c r="S186" s="56"/>
      <c r="T186" s="56"/>
      <c r="U186" s="56"/>
      <c r="V186" s="31"/>
      <c r="W186" s="31"/>
      <c r="X186" s="31"/>
      <c r="Y186" s="44"/>
      <c r="Z186" s="56"/>
      <c r="AA186" s="31"/>
      <c r="AB186" s="42"/>
      <c r="AC186" s="31"/>
      <c r="AD186" s="31"/>
      <c r="AE186" s="56"/>
      <c r="AF186" s="56"/>
      <c r="AG186" s="56"/>
      <c r="AH186" s="56"/>
    </row>
    <row r="187" spans="2:34" ht="12.75" customHeight="1" x14ac:dyDescent="0.2">
      <c r="B187" s="81"/>
      <c r="D187" s="69"/>
      <c r="E187" s="69"/>
      <c r="F187" s="74"/>
      <c r="G187" s="75"/>
      <c r="H187" s="75"/>
      <c r="I187" s="75"/>
      <c r="J187" s="76"/>
      <c r="K187" s="33"/>
      <c r="L187" s="33"/>
      <c r="M187" s="61"/>
      <c r="N187" s="30"/>
      <c r="O187" s="49"/>
      <c r="P187" s="43"/>
      <c r="Q187" s="56"/>
      <c r="R187" s="48"/>
      <c r="S187" s="56"/>
      <c r="T187" s="56"/>
      <c r="U187" s="56"/>
      <c r="V187" s="31"/>
      <c r="W187" s="31"/>
      <c r="X187" s="31"/>
      <c r="Y187" s="44"/>
      <c r="Z187" s="56"/>
      <c r="AA187" s="31"/>
      <c r="AB187" s="42"/>
      <c r="AC187" s="31"/>
      <c r="AD187" s="31"/>
      <c r="AE187" s="56"/>
      <c r="AF187" s="56"/>
      <c r="AG187" s="56"/>
      <c r="AH187" s="56"/>
    </row>
    <row r="188" spans="2:34" ht="12.75" customHeight="1" x14ac:dyDescent="0.2">
      <c r="B188" s="81"/>
      <c r="D188" s="69"/>
      <c r="E188" s="69"/>
      <c r="F188" s="74"/>
      <c r="G188" s="75"/>
      <c r="H188" s="75"/>
      <c r="I188" s="75"/>
      <c r="J188" s="76"/>
      <c r="K188" s="33"/>
      <c r="L188" s="33"/>
      <c r="M188" s="61"/>
      <c r="N188" s="30"/>
      <c r="O188" s="49"/>
      <c r="P188" s="43"/>
      <c r="Q188" s="56"/>
      <c r="R188" s="48"/>
      <c r="S188" s="56"/>
      <c r="T188" s="56"/>
      <c r="U188" s="56"/>
      <c r="V188" s="31"/>
      <c r="W188" s="31"/>
      <c r="X188" s="31"/>
      <c r="Y188" s="44"/>
      <c r="Z188" s="56"/>
      <c r="AA188" s="31"/>
      <c r="AB188" s="42"/>
      <c r="AC188" s="31"/>
      <c r="AD188" s="31"/>
      <c r="AE188" s="56"/>
      <c r="AF188" s="56"/>
      <c r="AG188" s="56"/>
      <c r="AH188" s="56"/>
    </row>
    <row r="189" spans="2:34" ht="12.75" customHeight="1" x14ac:dyDescent="0.2">
      <c r="B189" s="81"/>
      <c r="D189" s="69"/>
      <c r="E189" s="69"/>
      <c r="F189" s="74"/>
      <c r="G189" s="75"/>
      <c r="H189" s="75"/>
      <c r="I189" s="75"/>
      <c r="J189" s="76"/>
      <c r="K189" s="33"/>
      <c r="L189" s="33"/>
      <c r="M189" s="61"/>
      <c r="N189" s="30"/>
      <c r="O189" s="49"/>
      <c r="P189" s="43"/>
      <c r="Q189" s="56"/>
      <c r="R189" s="48"/>
      <c r="S189" s="56"/>
      <c r="T189" s="56"/>
      <c r="U189" s="56"/>
      <c r="V189" s="31"/>
      <c r="W189" s="31"/>
      <c r="X189" s="31"/>
      <c r="Y189" s="44"/>
      <c r="Z189" s="56"/>
      <c r="AA189" s="31"/>
      <c r="AB189" s="42"/>
      <c r="AC189" s="31"/>
      <c r="AD189" s="31"/>
      <c r="AE189" s="56"/>
      <c r="AF189" s="56"/>
      <c r="AG189" s="56"/>
      <c r="AH189" s="56"/>
    </row>
    <row r="190" spans="2:34" ht="12.75" customHeight="1" x14ac:dyDescent="0.2">
      <c r="B190" s="81"/>
      <c r="D190" s="69"/>
      <c r="E190" s="69"/>
      <c r="F190" s="74"/>
      <c r="G190" s="75"/>
      <c r="H190" s="75"/>
      <c r="I190" s="75"/>
      <c r="J190" s="76"/>
      <c r="K190" s="33"/>
      <c r="L190" s="33"/>
      <c r="M190" s="61"/>
      <c r="N190" s="30"/>
      <c r="O190" s="49"/>
      <c r="P190" s="43"/>
      <c r="Q190" s="56"/>
      <c r="R190" s="48"/>
      <c r="S190" s="56"/>
      <c r="T190" s="56"/>
      <c r="U190" s="56"/>
      <c r="V190" s="31"/>
      <c r="W190" s="31"/>
      <c r="X190" s="31"/>
      <c r="Y190" s="44"/>
      <c r="Z190" s="56"/>
      <c r="AA190" s="31"/>
      <c r="AB190" s="42"/>
      <c r="AC190" s="31"/>
      <c r="AD190" s="31"/>
      <c r="AE190" s="56"/>
      <c r="AF190" s="56"/>
      <c r="AG190" s="56"/>
      <c r="AH190" s="56"/>
    </row>
    <row r="191" spans="2:34" ht="12.75" customHeight="1" x14ac:dyDescent="0.2">
      <c r="B191" s="81"/>
      <c r="D191" s="69"/>
      <c r="E191" s="69"/>
      <c r="F191" s="74"/>
      <c r="G191" s="75"/>
      <c r="H191" s="75"/>
      <c r="I191" s="75"/>
      <c r="J191" s="76"/>
      <c r="K191" s="33"/>
      <c r="L191" s="33"/>
      <c r="M191" s="61"/>
      <c r="N191" s="30"/>
      <c r="O191" s="49"/>
      <c r="P191" s="43"/>
      <c r="Q191" s="56"/>
      <c r="R191" s="48"/>
      <c r="S191" s="56"/>
      <c r="T191" s="56"/>
      <c r="U191" s="56"/>
      <c r="V191" s="31"/>
      <c r="W191" s="31"/>
      <c r="X191" s="31"/>
      <c r="Y191" s="44"/>
      <c r="Z191" s="56"/>
      <c r="AA191" s="31"/>
      <c r="AB191" s="42"/>
      <c r="AC191" s="31"/>
      <c r="AD191" s="31"/>
      <c r="AE191" s="56"/>
      <c r="AF191" s="56"/>
      <c r="AG191" s="56"/>
      <c r="AH191" s="56"/>
    </row>
    <row r="192" spans="2:34" ht="12.75" customHeight="1" x14ac:dyDescent="0.2">
      <c r="B192" s="81"/>
      <c r="D192" s="69"/>
      <c r="E192" s="69"/>
      <c r="F192" s="74"/>
      <c r="G192" s="75"/>
      <c r="H192" s="75"/>
      <c r="I192" s="75"/>
      <c r="J192" s="76"/>
      <c r="K192" s="33"/>
      <c r="L192" s="33"/>
      <c r="M192" s="61"/>
      <c r="N192" s="30"/>
      <c r="O192" s="49"/>
      <c r="P192" s="43"/>
      <c r="Q192" s="56"/>
      <c r="R192" s="48"/>
      <c r="S192" s="56"/>
      <c r="T192" s="56"/>
      <c r="U192" s="56"/>
      <c r="V192" s="31"/>
      <c r="W192" s="31"/>
      <c r="X192" s="31"/>
      <c r="Y192" s="44"/>
      <c r="Z192" s="56"/>
      <c r="AA192" s="31"/>
      <c r="AB192" s="42"/>
      <c r="AC192" s="31"/>
      <c r="AD192" s="31"/>
      <c r="AE192" s="56"/>
      <c r="AF192" s="56"/>
      <c r="AG192" s="56"/>
      <c r="AH192" s="56"/>
    </row>
    <row r="193" spans="2:34" ht="12.75" customHeight="1" x14ac:dyDescent="0.2">
      <c r="B193" s="81"/>
      <c r="D193" s="69"/>
      <c r="E193" s="69"/>
      <c r="F193" s="74"/>
      <c r="G193" s="75"/>
      <c r="H193" s="75"/>
      <c r="I193" s="75"/>
      <c r="J193" s="76"/>
      <c r="K193" s="33"/>
      <c r="L193" s="33"/>
      <c r="M193" s="61"/>
      <c r="N193" s="30"/>
      <c r="O193" s="49"/>
      <c r="P193" s="43"/>
      <c r="Q193" s="56"/>
      <c r="R193" s="48"/>
      <c r="S193" s="56"/>
      <c r="T193" s="56"/>
      <c r="U193" s="56"/>
      <c r="V193" s="31"/>
      <c r="W193" s="31"/>
      <c r="X193" s="31"/>
      <c r="Y193" s="44"/>
      <c r="Z193" s="56"/>
      <c r="AA193" s="31"/>
      <c r="AB193" s="42"/>
      <c r="AC193" s="31"/>
      <c r="AD193" s="31"/>
      <c r="AE193" s="56"/>
      <c r="AF193" s="56"/>
      <c r="AG193" s="56"/>
      <c r="AH193" s="56"/>
    </row>
    <row r="194" spans="2:34" ht="12.75" customHeight="1" x14ac:dyDescent="0.2">
      <c r="B194" s="81"/>
      <c r="D194" s="69"/>
      <c r="E194" s="69"/>
      <c r="F194" s="74"/>
      <c r="G194" s="75"/>
      <c r="H194" s="75"/>
      <c r="I194" s="75"/>
      <c r="J194" s="76"/>
      <c r="K194" s="33"/>
      <c r="L194" s="33"/>
      <c r="M194" s="61"/>
      <c r="N194" s="30"/>
      <c r="O194" s="49"/>
      <c r="P194" s="43"/>
      <c r="Q194" s="56"/>
      <c r="R194" s="48"/>
      <c r="S194" s="56"/>
      <c r="T194" s="56"/>
      <c r="U194" s="56"/>
      <c r="V194" s="31"/>
      <c r="W194" s="31"/>
      <c r="X194" s="31"/>
      <c r="Y194" s="44"/>
      <c r="Z194" s="56"/>
      <c r="AA194" s="31"/>
      <c r="AB194" s="42"/>
      <c r="AC194" s="31"/>
      <c r="AD194" s="31"/>
      <c r="AE194" s="56"/>
      <c r="AF194" s="56"/>
      <c r="AG194" s="56"/>
      <c r="AH194" s="56"/>
    </row>
    <row r="195" spans="2:34" ht="12.75" customHeight="1" x14ac:dyDescent="0.2">
      <c r="B195" s="81"/>
      <c r="D195" s="69"/>
      <c r="E195" s="69"/>
      <c r="F195" s="74"/>
      <c r="G195" s="75"/>
      <c r="H195" s="75"/>
      <c r="I195" s="75"/>
      <c r="J195" s="76"/>
      <c r="K195" s="33"/>
      <c r="L195" s="33"/>
      <c r="M195" s="61"/>
      <c r="N195" s="30"/>
      <c r="O195" s="49"/>
      <c r="P195" s="43"/>
      <c r="Q195" s="56"/>
      <c r="R195" s="48"/>
      <c r="S195" s="56"/>
      <c r="T195" s="56"/>
      <c r="U195" s="56"/>
      <c r="V195" s="31"/>
      <c r="W195" s="31"/>
      <c r="X195" s="31"/>
      <c r="Y195" s="44"/>
      <c r="Z195" s="56"/>
      <c r="AA195" s="31"/>
      <c r="AB195" s="42"/>
      <c r="AC195" s="31"/>
      <c r="AD195" s="31"/>
      <c r="AE195" s="56"/>
      <c r="AF195" s="56"/>
      <c r="AG195" s="56"/>
      <c r="AH195" s="56"/>
    </row>
    <row r="196" spans="2:34" ht="12.75" customHeight="1" thickBot="1" x14ac:dyDescent="0.25">
      <c r="B196" s="82"/>
      <c r="D196" s="70"/>
      <c r="E196" s="70"/>
      <c r="F196" s="77"/>
      <c r="G196" s="78"/>
      <c r="H196" s="78"/>
      <c r="I196" s="78"/>
      <c r="J196" s="79"/>
      <c r="K196" s="34"/>
      <c r="L196" s="34"/>
      <c r="M196" s="8" t="str">
        <f t="shared" ref="M196:AH196" si="44">IF(OR(TRIM(M181)=0,TRIM(M181)=""),"",IF(IFERROR(TRIM(INDEX(QryItemNamed,MATCH(TRIM(M181),ITEM,0),3)),"")="LS","",IFERROR(TRIM(INDEX(QryItemNamed,MATCH(TRIM(M181),ITEM,0),3)),"")))</f>
        <v/>
      </c>
      <c r="N196" s="8"/>
      <c r="O196" s="8"/>
      <c r="P196" s="8"/>
      <c r="Q196" s="8" t="str">
        <f t="shared" si="44"/>
        <v/>
      </c>
      <c r="R196" s="8"/>
      <c r="S196" s="8" t="str">
        <f t="shared" si="44"/>
        <v/>
      </c>
      <c r="T196" s="8" t="str">
        <f t="shared" si="44"/>
        <v/>
      </c>
      <c r="U196" s="8" t="str">
        <f t="shared" si="44"/>
        <v/>
      </c>
      <c r="V196" s="8"/>
      <c r="W196" s="8"/>
      <c r="X196" s="8"/>
      <c r="Y196" s="8"/>
      <c r="Z196" s="8" t="str">
        <f t="shared" si="44"/>
        <v/>
      </c>
      <c r="AA196" s="8"/>
      <c r="AB196" s="8"/>
      <c r="AC196" s="8"/>
      <c r="AD196" s="8"/>
      <c r="AE196" s="8" t="str">
        <f t="shared" si="44"/>
        <v/>
      </c>
      <c r="AF196" s="8" t="str">
        <f t="shared" si="44"/>
        <v/>
      </c>
      <c r="AG196" s="8" t="str">
        <f t="shared" si="44"/>
        <v/>
      </c>
      <c r="AH196" s="8" t="str">
        <f t="shared" si="44"/>
        <v/>
      </c>
    </row>
    <row r="197" spans="2:34" ht="12.75" customHeight="1" x14ac:dyDescent="0.2">
      <c r="B197" s="27"/>
      <c r="D197" s="9"/>
      <c r="E197" s="9"/>
      <c r="F197" s="10"/>
      <c r="G197" s="11"/>
      <c r="H197" s="9" t="s">
        <v>3</v>
      </c>
      <c r="I197" s="10"/>
      <c r="J197" s="12"/>
      <c r="K197" s="11"/>
      <c r="L197" s="11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</row>
    <row r="198" spans="2:34" ht="12.75" customHeight="1" x14ac:dyDescent="0.2">
      <c r="B198" s="28"/>
      <c r="D198" s="13"/>
      <c r="E198" s="13"/>
      <c r="F198" s="14"/>
      <c r="G198" s="15"/>
      <c r="H198" s="13"/>
      <c r="I198" s="14"/>
      <c r="J198" s="16"/>
      <c r="K198" s="15"/>
      <c r="L198" s="15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</row>
    <row r="199" spans="2:34" ht="12.75" customHeight="1" x14ac:dyDescent="0.2">
      <c r="B199" s="28"/>
      <c r="D199" s="13"/>
      <c r="E199" s="13"/>
      <c r="F199" s="14"/>
      <c r="G199" s="15"/>
      <c r="H199" s="13"/>
      <c r="I199" s="14"/>
      <c r="J199" s="16"/>
      <c r="K199" s="15"/>
      <c r="L199" s="15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</row>
    <row r="200" spans="2:34" ht="12.75" customHeight="1" x14ac:dyDescent="0.2">
      <c r="B200" s="28"/>
      <c r="D200" s="13"/>
      <c r="E200" s="13"/>
      <c r="F200" s="14"/>
      <c r="G200" s="15"/>
      <c r="H200" s="13"/>
      <c r="I200" s="14"/>
      <c r="J200" s="16"/>
      <c r="K200" s="15"/>
      <c r="L200" s="15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</row>
    <row r="201" spans="2:34" ht="12.75" customHeight="1" x14ac:dyDescent="0.2">
      <c r="B201" s="28"/>
      <c r="D201" s="13"/>
      <c r="E201" s="13"/>
      <c r="F201" s="14"/>
      <c r="G201" s="15"/>
      <c r="H201" s="13"/>
      <c r="I201" s="14"/>
      <c r="J201" s="16"/>
      <c r="K201" s="15"/>
      <c r="L201" s="15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</row>
    <row r="202" spans="2:34" ht="12.75" customHeight="1" x14ac:dyDescent="0.2">
      <c r="B202" s="28"/>
      <c r="D202" s="13"/>
      <c r="E202" s="13"/>
      <c r="F202" s="14"/>
      <c r="G202" s="15"/>
      <c r="H202" s="13"/>
      <c r="I202" s="14"/>
      <c r="J202" s="16"/>
      <c r="K202" s="15"/>
      <c r="L202" s="15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</row>
    <row r="203" spans="2:34" ht="12.75" customHeight="1" x14ac:dyDescent="0.2">
      <c r="B203" s="28"/>
      <c r="D203" s="13"/>
      <c r="E203" s="13"/>
      <c r="F203" s="14"/>
      <c r="G203" s="15"/>
      <c r="H203" s="13"/>
      <c r="I203" s="14"/>
      <c r="J203" s="16"/>
      <c r="K203" s="15"/>
      <c r="L203" s="15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</row>
    <row r="204" spans="2:34" ht="12.75" customHeight="1" x14ac:dyDescent="0.2">
      <c r="B204" s="28"/>
      <c r="D204" s="13"/>
      <c r="E204" s="13"/>
      <c r="F204" s="14"/>
      <c r="G204" s="15"/>
      <c r="H204" s="13"/>
      <c r="I204" s="14"/>
      <c r="J204" s="16"/>
      <c r="K204" s="15"/>
      <c r="L204" s="15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</row>
    <row r="205" spans="2:34" ht="12.75" customHeight="1" x14ac:dyDescent="0.2">
      <c r="B205" s="28"/>
      <c r="D205" s="13"/>
      <c r="E205" s="13"/>
      <c r="F205" s="14"/>
      <c r="G205" s="15"/>
      <c r="H205" s="13"/>
      <c r="I205" s="14"/>
      <c r="J205" s="16"/>
      <c r="K205" s="15"/>
      <c r="L205" s="15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</row>
    <row r="206" spans="2:34" ht="12.75" customHeight="1" x14ac:dyDescent="0.2">
      <c r="B206" s="28"/>
      <c r="D206" s="13"/>
      <c r="E206" s="13"/>
      <c r="F206" s="14"/>
      <c r="G206" s="15"/>
      <c r="H206" s="13"/>
      <c r="I206" s="14"/>
      <c r="J206" s="16"/>
      <c r="K206" s="15"/>
      <c r="L206" s="15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</row>
    <row r="207" spans="2:34" ht="12.75" customHeight="1" x14ac:dyDescent="0.2">
      <c r="B207" s="28"/>
      <c r="D207" s="13"/>
      <c r="E207" s="13"/>
      <c r="F207" s="14"/>
      <c r="G207" s="15"/>
      <c r="H207" s="13"/>
      <c r="I207" s="14"/>
      <c r="J207" s="16"/>
      <c r="K207" s="15"/>
      <c r="L207" s="15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</row>
    <row r="208" spans="2:34" ht="12.75" customHeight="1" x14ac:dyDescent="0.2">
      <c r="B208" s="28"/>
      <c r="D208" s="13"/>
      <c r="E208" s="13"/>
      <c r="F208" s="14"/>
      <c r="G208" s="15"/>
      <c r="H208" s="13"/>
      <c r="I208" s="14"/>
      <c r="J208" s="16"/>
      <c r="K208" s="15"/>
      <c r="L208" s="15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</row>
    <row r="209" spans="2:34" ht="12.75" customHeight="1" x14ac:dyDescent="0.2">
      <c r="B209" s="28"/>
      <c r="D209" s="13"/>
      <c r="E209" s="13"/>
      <c r="F209" s="14"/>
      <c r="G209" s="15"/>
      <c r="H209" s="13"/>
      <c r="I209" s="14"/>
      <c r="J209" s="16"/>
      <c r="K209" s="15"/>
      <c r="L209" s="15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</row>
    <row r="210" spans="2:34" ht="12.75" customHeight="1" x14ac:dyDescent="0.2">
      <c r="B210" s="28"/>
      <c r="D210" s="13"/>
      <c r="E210" s="13"/>
      <c r="F210" s="14"/>
      <c r="G210" s="15"/>
      <c r="H210" s="13"/>
      <c r="I210" s="14"/>
      <c r="J210" s="16"/>
      <c r="K210" s="15"/>
      <c r="L210" s="15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</row>
    <row r="211" spans="2:34" ht="12.75" customHeight="1" x14ac:dyDescent="0.2">
      <c r="B211" s="28"/>
      <c r="D211" s="13"/>
      <c r="E211" s="13"/>
      <c r="F211" s="14"/>
      <c r="G211" s="15"/>
      <c r="H211" s="13"/>
      <c r="I211" s="14"/>
      <c r="J211" s="16"/>
      <c r="K211" s="15"/>
      <c r="L211" s="15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</row>
    <row r="212" spans="2:34" ht="12.75" customHeight="1" x14ac:dyDescent="0.2">
      <c r="B212" s="28"/>
      <c r="D212" s="13"/>
      <c r="E212" s="13"/>
      <c r="F212" s="14"/>
      <c r="G212" s="15"/>
      <c r="H212" s="13"/>
      <c r="I212" s="14"/>
      <c r="J212" s="16"/>
      <c r="K212" s="15"/>
      <c r="L212" s="15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</row>
    <row r="213" spans="2:34" ht="12.75" customHeight="1" x14ac:dyDescent="0.2">
      <c r="B213" s="28"/>
      <c r="D213" s="13"/>
      <c r="E213" s="13"/>
      <c r="F213" s="14"/>
      <c r="G213" s="15"/>
      <c r="H213" s="13"/>
      <c r="I213" s="14"/>
      <c r="J213" s="16"/>
      <c r="K213" s="15"/>
      <c r="L213" s="15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</row>
    <row r="214" spans="2:34" ht="12.75" customHeight="1" x14ac:dyDescent="0.2">
      <c r="B214" s="28"/>
      <c r="D214" s="13"/>
      <c r="E214" s="13"/>
      <c r="F214" s="14"/>
      <c r="G214" s="15"/>
      <c r="H214" s="13"/>
      <c r="I214" s="14"/>
      <c r="J214" s="16"/>
      <c r="K214" s="15"/>
      <c r="L214" s="15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</row>
    <row r="215" spans="2:34" ht="12.75" customHeight="1" x14ac:dyDescent="0.2">
      <c r="B215" s="28"/>
      <c r="D215" s="13"/>
      <c r="E215" s="13"/>
      <c r="F215" s="14"/>
      <c r="G215" s="15"/>
      <c r="H215" s="13"/>
      <c r="I215" s="14"/>
      <c r="J215" s="16"/>
      <c r="K215" s="15"/>
      <c r="L215" s="15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</row>
    <row r="216" spans="2:34" ht="12.75" customHeight="1" x14ac:dyDescent="0.2">
      <c r="B216" s="28"/>
      <c r="D216" s="13"/>
      <c r="E216" s="13"/>
      <c r="F216" s="14"/>
      <c r="G216" s="15"/>
      <c r="H216" s="13"/>
      <c r="I216" s="14"/>
      <c r="J216" s="16"/>
      <c r="K216" s="15"/>
      <c r="L216" s="15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</row>
    <row r="217" spans="2:34" ht="12.75" customHeight="1" x14ac:dyDescent="0.2">
      <c r="B217" s="28"/>
      <c r="D217" s="13"/>
      <c r="E217" s="13"/>
      <c r="F217" s="14"/>
      <c r="G217" s="15"/>
      <c r="H217" s="13"/>
      <c r="I217" s="14"/>
      <c r="J217" s="16"/>
      <c r="K217" s="15"/>
      <c r="L217" s="15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</row>
    <row r="218" spans="2:34" ht="12.75" customHeight="1" x14ac:dyDescent="0.2">
      <c r="B218" s="28"/>
      <c r="D218" s="13"/>
      <c r="E218" s="13"/>
      <c r="F218" s="14"/>
      <c r="G218" s="15"/>
      <c r="H218" s="13"/>
      <c r="I218" s="14"/>
      <c r="J218" s="16"/>
      <c r="K218" s="15"/>
      <c r="L218" s="15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</row>
    <row r="219" spans="2:34" ht="12.75" customHeight="1" thickBot="1" x14ac:dyDescent="0.25">
      <c r="B219" s="29"/>
      <c r="D219" s="13"/>
      <c r="E219" s="13"/>
      <c r="F219" s="14"/>
      <c r="G219" s="15"/>
      <c r="H219" s="13"/>
      <c r="I219" s="14"/>
      <c r="J219" s="16"/>
      <c r="K219" s="15"/>
      <c r="L219" s="15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</row>
    <row r="220" spans="2:34" ht="12.75" customHeight="1" x14ac:dyDescent="0.2">
      <c r="B220" s="5" t="s">
        <v>14</v>
      </c>
      <c r="D220" s="65" t="s">
        <v>4</v>
      </c>
      <c r="E220" s="66"/>
      <c r="F220" s="66"/>
      <c r="G220" s="66"/>
      <c r="H220" s="66"/>
      <c r="I220" s="66"/>
      <c r="J220" s="67"/>
      <c r="K220" s="17"/>
      <c r="L220" s="17"/>
      <c r="M220" s="17" t="str">
        <f t="shared" ref="M220" si="45">IF(M181="","",IF(M196="",IF(SUM(COUNTIF(M197:M219,"LS")+COUNTIF(M197:M219,"LUMP"))&gt;0,"LS",""),IF(SUM(M197:M219)&gt;0,ROUNDUP(SUM(M197:M219),0),"")))</f>
        <v/>
      </c>
      <c r="N220" s="17"/>
      <c r="O220" s="17"/>
      <c r="P220" s="17"/>
      <c r="Q220" s="17" t="str">
        <f t="shared" ref="Q220" si="46">IF(Q181="","",IF(Q196="",IF(SUM(COUNTIF(Q197:Q219,"LS")+COUNTIF(Q197:Q219,"LUMP"))&gt;0,"LS",""),IF(SUM(Q197:Q219)&gt;0,ROUNDUP(SUM(Q197:Q219),0),"")))</f>
        <v/>
      </c>
      <c r="R220" s="17"/>
      <c r="S220" s="17" t="str">
        <f t="shared" ref="S220" si="47">IF(S181="","",IF(S196="",IF(SUM(COUNTIF(S197:S219,"LS")+COUNTIF(S197:S219,"LUMP"))&gt;0,"LS",""),IF(SUM(S197:S219)&gt;0,ROUNDUP(SUM(S197:S219),0),"")))</f>
        <v/>
      </c>
      <c r="T220" s="17" t="str">
        <f t="shared" ref="T220" si="48">IF(T181="","",IF(T196="",IF(SUM(COUNTIF(T197:T219,"LS")+COUNTIF(T197:T219,"LUMP"))&gt;0,"LS",""),IF(SUM(T197:T219)&gt;0,ROUNDUP(SUM(T197:T219),0),"")))</f>
        <v/>
      </c>
      <c r="U220" s="17" t="str">
        <f t="shared" ref="U220" si="49">IF(U181="","",IF(U196="",IF(SUM(COUNTIF(U197:U219,"LS")+COUNTIF(U197:U219,"LUMP"))&gt;0,"LS",""),IF(SUM(U197:U219)&gt;0,ROUNDUP(SUM(U197:U219),0),"")))</f>
        <v/>
      </c>
      <c r="V220" s="17"/>
      <c r="W220" s="17"/>
      <c r="X220" s="17"/>
      <c r="Y220" s="17"/>
      <c r="Z220" s="17" t="str">
        <f t="shared" ref="Z220" si="50">IF(Z181="","",IF(Z196="",IF(SUM(COUNTIF(Z197:Z219,"LS")+COUNTIF(Z197:Z219,"LUMP"))&gt;0,"LS",""),IF(SUM(Z197:Z219)&gt;0,ROUNDUP(SUM(Z197:Z219),0),"")))</f>
        <v/>
      </c>
      <c r="AA220" s="17"/>
      <c r="AB220" s="17"/>
      <c r="AC220" s="17"/>
      <c r="AD220" s="17"/>
      <c r="AE220" s="17" t="str">
        <f t="shared" ref="AE220" si="51">IF(AE181="","",IF(AE196="",IF(SUM(COUNTIF(AE197:AE219,"LS")+COUNTIF(AE197:AE219,"LUMP"))&gt;0,"LS",""),IF(SUM(AE197:AE219)&gt;0,ROUNDUP(SUM(AE197:AE219),0),"")))</f>
        <v/>
      </c>
      <c r="AF220" s="17" t="str">
        <f t="shared" ref="AF220" si="52">IF(AF181="","",IF(AF196="",IF(SUM(COUNTIF(AF197:AF219,"LS")+COUNTIF(AF197:AF219,"LUMP"))&gt;0,"LS",""),IF(SUM(AF197:AF219)&gt;0,ROUNDUP(SUM(AF197:AF219),0),"")))</f>
        <v/>
      </c>
      <c r="AG220" s="17" t="str">
        <f t="shared" ref="AG220" si="53">IF(AG181="","",IF(AG196="",IF(SUM(COUNTIF(AG197:AG219,"LS")+COUNTIF(AG197:AG219,"LUMP"))&gt;0,"LS",""),IF(SUM(AG197:AG219)&gt;0,ROUNDUP(SUM(AG197:AG219),0),"")))</f>
        <v/>
      </c>
      <c r="AH220" s="17" t="str">
        <f t="shared" ref="AH220" si="54">IF(AH181="","",IF(AH196="",IF(SUM(COUNTIF(AH197:AH219,"LS")+COUNTIF(AH197:AH219,"LUMP"))&gt;0,"LS",""),IF(SUM(AH197:AH219)&gt;0,ROUNDUP(SUM(AH197:AH219),0),"")))</f>
        <v/>
      </c>
    </row>
  </sheetData>
  <mergeCells count="98">
    <mergeCell ref="B10:B23"/>
    <mergeCell ref="B99:B112"/>
    <mergeCell ref="B141:B154"/>
    <mergeCell ref="B183:B196"/>
    <mergeCell ref="Z184:Z195"/>
    <mergeCell ref="Z142:Z153"/>
    <mergeCell ref="D136:J136"/>
    <mergeCell ref="D99:D112"/>
    <mergeCell ref="E10:E23"/>
    <mergeCell ref="F10:J23"/>
    <mergeCell ref="E99:E112"/>
    <mergeCell ref="F99:J112"/>
    <mergeCell ref="M100:M111"/>
    <mergeCell ref="K11:K22"/>
    <mergeCell ref="F141:J154"/>
    <mergeCell ref="D178:J178"/>
    <mergeCell ref="AH100:AH111"/>
    <mergeCell ref="AG184:AG195"/>
    <mergeCell ref="AH184:AH195"/>
    <mergeCell ref="AE142:AE153"/>
    <mergeCell ref="AE100:AE111"/>
    <mergeCell ref="AF100:AF111"/>
    <mergeCell ref="AG142:AG153"/>
    <mergeCell ref="AH142:AH153"/>
    <mergeCell ref="AF142:AF153"/>
    <mergeCell ref="D138:AH138"/>
    <mergeCell ref="D139:J139"/>
    <mergeCell ref="D140:J140"/>
    <mergeCell ref="D141:D154"/>
    <mergeCell ref="E141:E154"/>
    <mergeCell ref="M142:M153"/>
    <mergeCell ref="Q142:Q153"/>
    <mergeCell ref="D7:AH7"/>
    <mergeCell ref="AG11:AG22"/>
    <mergeCell ref="AH11:AH22"/>
    <mergeCell ref="AF11:AF22"/>
    <mergeCell ref="D10:D23"/>
    <mergeCell ref="D8:J8"/>
    <mergeCell ref="D9:J9"/>
    <mergeCell ref="X11:X22"/>
    <mergeCell ref="AA11:AA22"/>
    <mergeCell ref="AC11:AC22"/>
    <mergeCell ref="AB11:AB22"/>
    <mergeCell ref="Q11:Q22"/>
    <mergeCell ref="R11:R22"/>
    <mergeCell ref="O11:O22"/>
    <mergeCell ref="AD11:AD22"/>
    <mergeCell ref="S11:S22"/>
    <mergeCell ref="AF184:AF195"/>
    <mergeCell ref="AG100:AG111"/>
    <mergeCell ref="T100:T111"/>
    <mergeCell ref="U100:U111"/>
    <mergeCell ref="Z100:Z111"/>
    <mergeCell ref="S142:S153"/>
    <mergeCell ref="T142:T153"/>
    <mergeCell ref="U142:U153"/>
    <mergeCell ref="D220:J220"/>
    <mergeCell ref="D180:AH180"/>
    <mergeCell ref="D181:J181"/>
    <mergeCell ref="D182:J182"/>
    <mergeCell ref="D183:D196"/>
    <mergeCell ref="E183:E196"/>
    <mergeCell ref="F183:J196"/>
    <mergeCell ref="M184:M195"/>
    <mergeCell ref="Q184:Q195"/>
    <mergeCell ref="S184:S195"/>
    <mergeCell ref="T184:T195"/>
    <mergeCell ref="U184:U195"/>
    <mergeCell ref="AE184:AE195"/>
    <mergeCell ref="T11:T22"/>
    <mergeCell ref="U11:U22"/>
    <mergeCell ref="N11:N22"/>
    <mergeCell ref="V11:V22"/>
    <mergeCell ref="W11:W22"/>
    <mergeCell ref="L11:L22"/>
    <mergeCell ref="F25:J25"/>
    <mergeCell ref="Y11:Y22"/>
    <mergeCell ref="F40:J40"/>
    <mergeCell ref="N100:N111"/>
    <mergeCell ref="Q100:Q111"/>
    <mergeCell ref="S100:S111"/>
    <mergeCell ref="P11:P22"/>
    <mergeCell ref="D98:J98"/>
    <mergeCell ref="D96:AH96"/>
    <mergeCell ref="D97:J97"/>
    <mergeCell ref="K100:K111"/>
    <mergeCell ref="AE11:AE22"/>
    <mergeCell ref="Z11:Z22"/>
    <mergeCell ref="D94:J94"/>
    <mergeCell ref="M11:M22"/>
    <mergeCell ref="F26:G26"/>
    <mergeCell ref="I59:J59"/>
    <mergeCell ref="I26:J26"/>
    <mergeCell ref="F48:G48"/>
    <mergeCell ref="F56:G56"/>
    <mergeCell ref="I48:J48"/>
    <mergeCell ref="I56:J56"/>
    <mergeCell ref="F59:G59"/>
  </mergeCells>
  <phoneticPr fontId="0" type="noConversion"/>
  <printOptions horizontalCentered="1" verticalCentered="1"/>
  <pageMargins left="0.25" right="0.25" top="0.75" bottom="0.75" header="0.3" footer="0.3"/>
  <pageSetup paperSize="3" scale="6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Brown, Jasmine</cp:lastModifiedBy>
  <cp:lastPrinted>2023-09-20T16:26:15Z</cp:lastPrinted>
  <dcterms:created xsi:type="dcterms:W3CDTF">2005-09-27T11:52:28Z</dcterms:created>
  <dcterms:modified xsi:type="dcterms:W3CDTF">2025-05-07T16:46:42Z</dcterms:modified>
</cp:coreProperties>
</file>