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Z:\2025\2500861\CAD\ODOT\WAR\122838\400-Engineering\Roadway\EngData\"/>
    </mc:Choice>
  </mc:AlternateContent>
  <xr:revisionPtr revIDLastSave="0" documentId="13_ncr:1_{336BB977-8349-4A70-B2DB-F4498DC543E6}" xr6:coauthVersionLast="47" xr6:coauthVersionMax="47" xr10:uidLastSave="{00000000-0000-0000-0000-000000000000}"/>
  <bookViews>
    <workbookView xWindow="-28920" yWindow="-120" windowWidth="29040" windowHeight="15720" xr2:uid="{4B6E28C8-2B3D-4E4A-9864-966A56C53F4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F8" i="1"/>
  <c r="F9" i="1" s="1"/>
  <c r="F5" i="1"/>
  <c r="F3" i="1"/>
  <c r="F2" i="1" s="1"/>
  <c r="B15" i="1"/>
  <c r="B16" i="1" s="1"/>
  <c r="F12" i="1"/>
  <c r="F11" i="1" s="1"/>
  <c r="F17" i="1"/>
  <c r="F18" i="1"/>
  <c r="F15" i="1"/>
  <c r="F14" i="1"/>
  <c r="F6" i="1"/>
  <c r="B14" i="1"/>
  <c r="G5" i="1" l="1"/>
  <c r="G14" i="1"/>
  <c r="F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tc={DF119D58-6E18-4ED5-A2F8-9067DE36DD18}</author>
  </authors>
  <commentList>
    <comment ref="A11" authorId="0" shapeId="0" xr:uid="{DF119D58-6E18-4ED5-A2F8-9067DE36DD18}">
      <text>
        <t>[Threaded comment]
Your version of Excel allows you to read this threaded comment; however, any edits to it will get removed if the file is opened in a newer version of Excel. Learn more: https://go.microsoft.com/fwlink/?linkid=870924
Comment:
    Not going to super this curve - issue is with the first curve and we want to limit pavement work</t>
      </text>
    </comment>
  </commentList>
</comments>
</file>

<file path=xl/sharedStrings.xml><?xml version="1.0" encoding="utf-8"?>
<sst xmlns="http://schemas.openxmlformats.org/spreadsheetml/2006/main" count="42" uniqueCount="25">
  <si>
    <t>WAR-123 Superelevation</t>
  </si>
  <si>
    <t>PI STA 873+12.31</t>
  </si>
  <si>
    <t>Dc = 02°17'31"</t>
  </si>
  <si>
    <t>R = 2500</t>
  </si>
  <si>
    <t>Lr</t>
  </si>
  <si>
    <t xml:space="preserve">Lt </t>
  </si>
  <si>
    <t>ed</t>
  </si>
  <si>
    <t>PI STA 878+46.70</t>
  </si>
  <si>
    <t>Dc = 01°21'51"</t>
  </si>
  <si>
    <t>R = 4200</t>
  </si>
  <si>
    <t>Lt</t>
  </si>
  <si>
    <t>PC</t>
  </si>
  <si>
    <t>PT</t>
  </si>
  <si>
    <t>Half Flat</t>
  </si>
  <si>
    <t>Full Super</t>
  </si>
  <si>
    <t>50% of Lr after PT</t>
  </si>
  <si>
    <t>End (NC)</t>
  </si>
  <si>
    <t>Start (NC)</t>
  </si>
  <si>
    <t>50% of Lr before PC because of how close curves are</t>
  </si>
  <si>
    <t>gap</t>
  </si>
  <si>
    <t>50% of Lr before PC</t>
  </si>
  <si>
    <t>Full depth limits</t>
  </si>
  <si>
    <t>STA 870+85 through 876+00.00</t>
  </si>
  <si>
    <t>876+00 to 877+00</t>
  </si>
  <si>
    <t>Resurfacing Limits with 4' full depth shoulder 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</si>
</sst>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0" fillId="3" borderId="1" xfId="0" applyFill="1" applyBorder="1"/>
    <xf numFmtId="0" fontId="1" fillId="0" borderId="0" xfId="0" applyFont="1"/>
    <xf numFmtId="0" fontId="0" fillId="0" borderId="0" xfId="0" applyFill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371475</xdr:colOff>
      <xdr:row>0</xdr:row>
      <xdr:rowOff>152400</xdr:rowOff>
    </xdr:from>
    <xdr:to>
      <xdr:col>19</xdr:col>
      <xdr:colOff>29293</xdr:colOff>
      <xdr:row>3</xdr:row>
      <xdr:rowOff>38164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C8F5B1B-6BAF-60C7-1758-CF118C03F9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38675" y="152400"/>
          <a:ext cx="5144218" cy="457264"/>
        </a:xfrm>
        <a:prstGeom prst="rect">
          <a:avLst/>
        </a:prstGeom>
      </xdr:spPr>
    </xdr:pic>
    <xdr:clientData/>
  </xdr:twoCellAnchor>
  <xdr:twoCellAnchor editAs="oneCell">
    <xdr:from>
      <xdr:col>10</xdr:col>
      <xdr:colOff>504825</xdr:colOff>
      <xdr:row>3</xdr:row>
      <xdr:rowOff>104775</xdr:rowOff>
    </xdr:from>
    <xdr:to>
      <xdr:col>17</xdr:col>
      <xdr:colOff>553052</xdr:colOff>
      <xdr:row>12</xdr:row>
      <xdr:rowOff>19277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AB9E5DB-6117-2258-3D42-9F7EC1BD8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72025" y="676275"/>
          <a:ext cx="4315427" cy="1629002"/>
        </a:xfrm>
        <a:prstGeom prst="rect">
          <a:avLst/>
        </a:prstGeom>
      </xdr:spPr>
    </xdr:pic>
    <xdr:clientData/>
  </xdr:twoCellAnchor>
  <xdr:twoCellAnchor editAs="oneCell">
    <xdr:from>
      <xdr:col>10</xdr:col>
      <xdr:colOff>495300</xdr:colOff>
      <xdr:row>15</xdr:row>
      <xdr:rowOff>38100</xdr:rowOff>
    </xdr:from>
    <xdr:to>
      <xdr:col>13</xdr:col>
      <xdr:colOff>219292</xdr:colOff>
      <xdr:row>16</xdr:row>
      <xdr:rowOff>114337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4AA88DCC-AEE9-D970-9C29-735FBDF8F69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762500" y="2514600"/>
          <a:ext cx="1552792" cy="266737"/>
        </a:xfrm>
        <a:prstGeom prst="rect">
          <a:avLst/>
        </a:prstGeom>
      </xdr:spPr>
    </xdr:pic>
    <xdr:clientData/>
  </xdr:twoCellAnchor>
  <xdr:twoCellAnchor editAs="oneCell">
    <xdr:from>
      <xdr:col>13</xdr:col>
      <xdr:colOff>219075</xdr:colOff>
      <xdr:row>14</xdr:row>
      <xdr:rowOff>142875</xdr:rowOff>
    </xdr:from>
    <xdr:to>
      <xdr:col>24</xdr:col>
      <xdr:colOff>10432</xdr:colOff>
      <xdr:row>38</xdr:row>
      <xdr:rowOff>48250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271E24D-D439-1347-76CE-1F0DBA224B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315075" y="2428875"/>
          <a:ext cx="6496957" cy="447737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Schaffner, Jeremy" id="{4E912709-D115-4D72-8BFA-C2456380A135}" userId="S::jschaffner@fishbeck.com::0e6fdacc-9cc4-46df-9242-a453ee6e582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1" dT="2025-06-24T15:28:34.68" personId="{4E912709-D115-4D72-8BFA-C2456380A135}" id="{DF119D58-6E18-4ED5-A2F8-9067DE36DD18}">
    <text>Not going to super this curve - issue is with the first curve and we want to limit pavement work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36154-CF33-4193-8B3D-334272327CC1}">
  <dimension ref="A1:Y39"/>
  <sheetViews>
    <sheetView tabSelected="1" topLeftCell="A7" workbookViewId="0">
      <selection activeCell="I23" sqref="I23"/>
    </sheetView>
  </sheetViews>
  <sheetFormatPr defaultRowHeight="15" x14ac:dyDescent="0.25"/>
  <cols>
    <col min="10" max="10" width="22.140625" customWidth="1"/>
  </cols>
  <sheetData>
    <row r="1" spans="1:25" x14ac:dyDescent="0.25">
      <c r="A1" s="3" t="s">
        <v>0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t="s">
        <v>1</v>
      </c>
      <c r="E2" t="s">
        <v>17</v>
      </c>
      <c r="F2">
        <f>F3-C7</f>
        <v>87085.63</v>
      </c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t="s">
        <v>2</v>
      </c>
      <c r="C3">
        <v>2.291944</v>
      </c>
      <c r="E3" t="s">
        <v>13</v>
      </c>
      <c r="F3">
        <f>F4-(C6*0.5)</f>
        <v>87121.63</v>
      </c>
      <c r="G3" t="s">
        <v>20</v>
      </c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t="s">
        <v>3</v>
      </c>
      <c r="E4" t="s">
        <v>11</v>
      </c>
      <c r="F4">
        <v>87162.13</v>
      </c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x14ac:dyDescent="0.25">
      <c r="A5" t="s">
        <v>6</v>
      </c>
      <c r="B5">
        <v>3.6299999999999999E-2</v>
      </c>
      <c r="E5" t="s">
        <v>14</v>
      </c>
      <c r="F5">
        <f>F4+(C6*0.5)</f>
        <v>87202.63</v>
      </c>
      <c r="G5" s="1">
        <f>F5-F3</f>
        <v>81</v>
      </c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1:25" x14ac:dyDescent="0.25">
      <c r="A6" t="s">
        <v>4</v>
      </c>
      <c r="B6" s="4">
        <f>(12*1)*B5*185*1</f>
        <v>80.585999999999999</v>
      </c>
      <c r="C6" s="1">
        <v>81</v>
      </c>
      <c r="E6" t="s">
        <v>14</v>
      </c>
      <c r="F6">
        <f>F7-(C6*0.5)</f>
        <v>87421.63</v>
      </c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t="s">
        <v>5</v>
      </c>
      <c r="B7">
        <f>(0.016/B5)*B6</f>
        <v>35.520000000000003</v>
      </c>
      <c r="C7" s="1">
        <v>36</v>
      </c>
      <c r="E7" t="s">
        <v>12</v>
      </c>
      <c r="F7">
        <v>87462.13</v>
      </c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5" x14ac:dyDescent="0.25">
      <c r="A8" t="s">
        <v>11</v>
      </c>
      <c r="B8">
        <v>87162.13</v>
      </c>
      <c r="E8" t="s">
        <v>13</v>
      </c>
      <c r="F8">
        <f>F7+(0.5*C6)</f>
        <v>87502.63</v>
      </c>
      <c r="G8" t="s">
        <v>15</v>
      </c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5" x14ac:dyDescent="0.25">
      <c r="A9" t="s">
        <v>12</v>
      </c>
      <c r="B9">
        <v>87462.13</v>
      </c>
      <c r="E9" t="s">
        <v>16</v>
      </c>
      <c r="F9">
        <f>F8+C7</f>
        <v>87538.63</v>
      </c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5" x14ac:dyDescent="0.25">
      <c r="F10" s="5">
        <f>F11-F9</f>
        <v>-0.13000000000465661</v>
      </c>
      <c r="G10" s="5" t="s">
        <v>19</v>
      </c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5" x14ac:dyDescent="0.25">
      <c r="A11" t="s">
        <v>7</v>
      </c>
      <c r="E11" t="s">
        <v>17</v>
      </c>
      <c r="F11">
        <f>F12-C16</f>
        <v>87538.5</v>
      </c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1:25" x14ac:dyDescent="0.25">
      <c r="A12" t="s">
        <v>8</v>
      </c>
      <c r="E12" t="s">
        <v>13</v>
      </c>
      <c r="F12">
        <f>F13-(0.5*C15)</f>
        <v>87574.5</v>
      </c>
      <c r="G12" t="s">
        <v>18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1:25" x14ac:dyDescent="0.25">
      <c r="A13" t="s">
        <v>9</v>
      </c>
      <c r="E13" t="s">
        <v>11</v>
      </c>
      <c r="F13">
        <v>87600</v>
      </c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1:25" x14ac:dyDescent="0.25">
      <c r="A14" t="s">
        <v>6</v>
      </c>
      <c r="B14">
        <f>(((21+(51/60))/30)*0.008)+0.017</f>
        <v>2.2826666666666669E-2</v>
      </c>
      <c r="C14">
        <v>2.3E-2</v>
      </c>
      <c r="E14" t="s">
        <v>14</v>
      </c>
      <c r="F14">
        <f>F13+(0.5*C15)</f>
        <v>87625.5</v>
      </c>
      <c r="G14" s="1">
        <f>F14-F12</f>
        <v>51</v>
      </c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1:25" x14ac:dyDescent="0.25">
      <c r="A15" t="s">
        <v>4</v>
      </c>
      <c r="B15" s="4">
        <f>(12*1)*0.0228*185*1</f>
        <v>50.616</v>
      </c>
      <c r="C15" s="1">
        <v>51</v>
      </c>
      <c r="E15" t="s">
        <v>14</v>
      </c>
      <c r="F15">
        <f>F16-(0.5*C15)</f>
        <v>88067.33</v>
      </c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1:25" x14ac:dyDescent="0.25">
      <c r="A16" t="s">
        <v>10</v>
      </c>
      <c r="B16">
        <f>(0.016/0.023)*B15</f>
        <v>35.211130434782611</v>
      </c>
      <c r="C16" s="1">
        <v>36</v>
      </c>
      <c r="E16" t="s">
        <v>12</v>
      </c>
      <c r="F16">
        <v>88092.83</v>
      </c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1:25" x14ac:dyDescent="0.25">
      <c r="A17" t="s">
        <v>11</v>
      </c>
      <c r="B17">
        <v>87600</v>
      </c>
      <c r="E17" t="s">
        <v>13</v>
      </c>
      <c r="F17">
        <f>F16+(0.7*C15)</f>
        <v>88128.53</v>
      </c>
      <c r="G17" t="s">
        <v>15</v>
      </c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1:25" x14ac:dyDescent="0.25">
      <c r="A18" t="s">
        <v>12</v>
      </c>
      <c r="B18">
        <v>88092.83</v>
      </c>
      <c r="E18" t="s">
        <v>16</v>
      </c>
      <c r="F18">
        <f>F17+C16</f>
        <v>88164.53</v>
      </c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1:25" x14ac:dyDescent="0.25"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1:25" x14ac:dyDescent="0.25"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1:25" x14ac:dyDescent="0.25"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1:25" x14ac:dyDescent="0.25"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1:25" x14ac:dyDescent="0.25"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1:25" x14ac:dyDescent="0.25">
      <c r="B24" t="s">
        <v>21</v>
      </c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1:25" x14ac:dyDescent="0.25">
      <c r="B25" t="s">
        <v>22</v>
      </c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1:25" x14ac:dyDescent="0.25">
      <c r="B26" t="s">
        <v>24</v>
      </c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1:25" x14ac:dyDescent="0.25">
      <c r="B27" t="s">
        <v>23</v>
      </c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1:25" x14ac:dyDescent="0.25"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1:25" x14ac:dyDescent="0.25"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1:25" x14ac:dyDescent="0.25"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x14ac:dyDescent="0.25"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x14ac:dyDescent="0.25"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1:25" x14ac:dyDescent="0.25"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1:25" x14ac:dyDescent="0.25"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11:25" x14ac:dyDescent="0.25"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11:25" x14ac:dyDescent="0.25"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11:25" x14ac:dyDescent="0.25"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11:25" x14ac:dyDescent="0.25"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11:25" x14ac:dyDescent="0.25"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</sheetData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Schaffner, Jeremy</dc:creator>
  <cp:lastModifiedBy>Schaffner, Jeremy</cp:lastModifiedBy>
  <dcterms:created xsi:type="dcterms:W3CDTF">2025-06-13T11:40:30Z</dcterms:created>
  <dcterms:modified xsi:type="dcterms:W3CDTF">2025-09-09T15:34:09Z</dcterms:modified>
</cp:coreProperties>
</file>