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F5D1F24F-60EA-45D0-84D5-39A572020092}" xr6:coauthVersionLast="47" xr6:coauthVersionMax="47" xr10:uidLastSave="{00000000-0000-0000-0000-000000000000}"/>
  <bookViews>
    <workbookView xWindow="28680" yWindow="-120" windowWidth="29040" windowHeight="15720" tabRatio="852" xr2:uid="{00000000-000D-0000-FFFF-FFFF00000000}"/>
  </bookViews>
  <sheets>
    <sheet name="BMP QUANTITIES" sheetId="25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3" i="25" l="1"/>
  <c r="AB63" i="25"/>
  <c r="AC63" i="25"/>
  <c r="I63" i="25"/>
  <c r="K63" i="25"/>
  <c r="L63" i="25"/>
  <c r="N63" i="25"/>
  <c r="O63" i="25"/>
  <c r="Q63" i="25"/>
  <c r="U63" i="25"/>
  <c r="V63" i="25"/>
  <c r="W63" i="25"/>
  <c r="Y63" i="25"/>
  <c r="AA63" i="25"/>
  <c r="W27" i="25"/>
  <c r="W15" i="25"/>
  <c r="W14" i="25"/>
  <c r="AA27" i="25"/>
  <c r="AA15" i="25"/>
  <c r="AA14" i="25"/>
  <c r="AB27" i="25"/>
  <c r="AC27" i="25"/>
  <c r="AB15" i="25"/>
  <c r="AC15" i="25"/>
  <c r="AB14" i="25"/>
  <c r="AC14" i="25"/>
  <c r="X27" i="25"/>
  <c r="Y27" i="25"/>
  <c r="Z27" i="25"/>
  <c r="X15" i="25"/>
  <c r="Y15" i="25"/>
  <c r="Z15" i="25"/>
  <c r="X14" i="25"/>
  <c r="Y14" i="25"/>
  <c r="Z14" i="25"/>
  <c r="F27" i="25"/>
  <c r="G27" i="25"/>
  <c r="L27" i="25"/>
  <c r="M27" i="25"/>
  <c r="L15" i="25"/>
  <c r="M15" i="25"/>
  <c r="L14" i="25"/>
  <c r="M14" i="25"/>
  <c r="D28" i="25" l="1"/>
  <c r="AD27" i="25"/>
  <c r="V27" i="25"/>
  <c r="U27" i="25"/>
  <c r="T27" i="25"/>
  <c r="S27" i="25"/>
  <c r="R27" i="25"/>
  <c r="Q27" i="25"/>
  <c r="P27" i="25"/>
  <c r="O27" i="25"/>
  <c r="N27" i="25"/>
  <c r="K27" i="25"/>
  <c r="I27" i="25"/>
  <c r="H27" i="25"/>
  <c r="AD15" i="25"/>
  <c r="V15" i="25"/>
  <c r="U15" i="25"/>
  <c r="T15" i="25"/>
  <c r="S15" i="25"/>
  <c r="R15" i="25"/>
  <c r="Q15" i="25"/>
  <c r="P15" i="25"/>
  <c r="O15" i="25"/>
  <c r="N15" i="25"/>
  <c r="K15" i="25"/>
  <c r="I15" i="25"/>
  <c r="H15" i="25"/>
  <c r="G15" i="25"/>
  <c r="F15" i="25"/>
  <c r="AD14" i="25"/>
  <c r="V14" i="25"/>
  <c r="U14" i="25"/>
  <c r="T14" i="25"/>
  <c r="S14" i="25"/>
  <c r="R14" i="25"/>
  <c r="Q14" i="25"/>
  <c r="P14" i="25"/>
  <c r="O14" i="25"/>
  <c r="N14" i="25"/>
  <c r="K14" i="25"/>
  <c r="I14" i="25"/>
  <c r="H14" i="25"/>
  <c r="G14" i="25"/>
  <c r="F14" i="25"/>
  <c r="D9" i="25"/>
</calcChain>
</file>

<file path=xl/sharedStrings.xml><?xml version="1.0" encoding="utf-8"?>
<sst xmlns="http://schemas.openxmlformats.org/spreadsheetml/2006/main" count="35" uniqueCount="29">
  <si>
    <t>Page #</t>
  </si>
  <si>
    <t>Split #</t>
  </si>
  <si>
    <t>Total</t>
  </si>
  <si>
    <t>601E32204</t>
  </si>
  <si>
    <t xml:space="preserve">CULVERT QUANTITIES
SHEET NO. </t>
  </si>
  <si>
    <t>503E11100</t>
  </si>
  <si>
    <t>503E21300</t>
  </si>
  <si>
    <t>509E10000</t>
  </si>
  <si>
    <t>511E46510</t>
  </si>
  <si>
    <t>512E10100</t>
  </si>
  <si>
    <t>512E33000</t>
  </si>
  <si>
    <t>516E13600</t>
  </si>
  <si>
    <t>518E21230</t>
  </si>
  <si>
    <t>601E11000</t>
  </si>
  <si>
    <t>601E32104</t>
  </si>
  <si>
    <t>602E20000</t>
  </si>
  <si>
    <t>611E52700</t>
  </si>
  <si>
    <t>611E26000</t>
  </si>
  <si>
    <t>, 706.02</t>
  </si>
  <si>
    <t>611E94936</t>
  </si>
  <si>
    <t>611E23600</t>
  </si>
  <si>
    <t xml:space="preserve">, 
707.21 OR 707.22 </t>
  </si>
  <si>
    <t>TOTALS CARRIED TO 
GENERAL SUMMARY</t>
  </si>
  <si>
    <t>P.0798</t>
  </si>
  <si>
    <t>P.0801</t>
  </si>
  <si>
    <t>P.0802</t>
  </si>
  <si>
    <t>P.0803</t>
  </si>
  <si>
    <t>LS</t>
  </si>
  <si>
    <t>511E46010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</si>
</sst>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PAVEMENT CALC SHEET &quot;#"/>
    <numFmt numFmtId="167" formatCode="#\ ???/???"/>
  </numFmts>
  <fonts count="21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5" applyFont="1" applyFill="1" applyAlignment="1" applyProtection="1">
      <alignment vertical="center"/>
    </xf>
    <xf numFmtId="0" fontId="3" fillId="0" borderId="11" xfId="0" applyFont="1" applyBorder="1" applyAlignment="1">
      <alignment vertical="center"/>
    </xf>
    <xf numFmtId="0" fontId="3" fillId="4" borderId="0" xfId="0" applyFont="1" applyFill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2" fontId="2" fillId="4" borderId="0" xfId="0" applyNumberFormat="1" applyFont="1" applyFill="1" applyAlignment="1" applyProtection="1">
      <alignment horizontal="center" vertical="center"/>
      <protection locked="0"/>
    </xf>
    <xf numFmtId="167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3" xfId="0" applyFont="1" applyFill="1" applyBorder="1" applyAlignment="1" applyProtection="1">
      <alignment vertical="center"/>
      <protection locked="0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  <protection locked="0"/>
    </xf>
    <xf numFmtId="3" fontId="13" fillId="0" borderId="13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2" fontId="14" fillId="0" borderId="13" xfId="0" applyNumberFormat="1" applyFont="1" applyBorder="1" applyAlignment="1" applyProtection="1">
      <alignment horizontal="center" vertical="center"/>
      <protection locked="0"/>
    </xf>
    <xf numFmtId="164" fontId="15" fillId="0" borderId="13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 applyProtection="1">
      <alignment horizontal="center" vertical="center"/>
      <protection locked="0"/>
    </xf>
    <xf numFmtId="164" fontId="16" fillId="0" borderId="13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 applyProtection="1">
      <alignment horizontal="center" vertical="center"/>
      <protection locked="0"/>
    </xf>
    <xf numFmtId="164" fontId="17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 applyProtection="1">
      <alignment horizontal="center" vertical="center"/>
      <protection locked="0"/>
    </xf>
    <xf numFmtId="164" fontId="18" fillId="0" borderId="1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3" fontId="19" fillId="0" borderId="13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164" fontId="20" fillId="0" borderId="13" xfId="0" applyNumberFormat="1" applyFont="1" applyBorder="1" applyAlignment="1">
      <alignment horizontal="center" vertical="center"/>
    </xf>
    <xf numFmtId="3" fontId="20" fillId="0" borderId="13" xfId="0" applyNumberFormat="1" applyFont="1" applyBorder="1" applyAlignment="1">
      <alignment vertical="center"/>
    </xf>
    <xf numFmtId="4" fontId="20" fillId="0" borderId="13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0" fontId="2" fillId="5" borderId="6" xfId="0" applyFont="1" applyFill="1" applyBorder="1" applyAlignment="1" applyProtection="1">
      <alignment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7" fontId="2" fillId="0" borderId="2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7" xfId="0" applyNumberFormat="1" applyFont="1" applyBorder="1" applyAlignment="1" applyProtection="1">
      <alignment horizontal="center" vertical="center"/>
      <protection locked="0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16" fillId="0" borderId="10" xfId="0" applyNumberFormat="1" applyFont="1" applyBorder="1" applyAlignment="1" applyProtection="1">
      <alignment horizontal="center" vertical="center"/>
      <protection locked="0"/>
    </xf>
    <xf numFmtId="2" fontId="17" fillId="0" borderId="10" xfId="0" applyNumberFormat="1" applyFont="1" applyBorder="1" applyAlignment="1" applyProtection="1">
      <alignment horizontal="center" vertical="center"/>
      <protection locked="0"/>
    </xf>
    <xf numFmtId="2" fontId="19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14" fillId="0" borderId="10" xfId="0" applyNumberFormat="1" applyFont="1" applyBorder="1" applyAlignment="1" applyProtection="1">
      <alignment horizontal="center" vertical="center"/>
      <protection locked="0"/>
    </xf>
    <xf numFmtId="2" fontId="2" fillId="0" borderId="28" xfId="0" applyNumberFormat="1" applyFont="1" applyBorder="1" applyAlignment="1" applyProtection="1">
      <alignment horizontal="center" vertical="center"/>
      <protection locked="0"/>
    </xf>
    <xf numFmtId="11" fontId="2" fillId="0" borderId="0" xfId="0" applyNumberFormat="1" applyFont="1" applyAlignment="1">
      <alignment vertical="center"/>
    </xf>
    <xf numFmtId="2" fontId="2" fillId="0" borderId="31" xfId="0" applyNumberFormat="1" applyFont="1" applyBorder="1" applyAlignment="1" applyProtection="1">
      <alignment horizontal="center" vertical="center"/>
      <protection locked="0"/>
    </xf>
    <xf numFmtId="165" fontId="2" fillId="0" borderId="25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2" fontId="15" fillId="0" borderId="25" xfId="0" applyNumberFormat="1" applyFont="1" applyBorder="1" applyAlignment="1" applyProtection="1">
      <alignment horizontal="center" vertical="center"/>
      <protection locked="0"/>
    </xf>
    <xf numFmtId="2" fontId="16" fillId="0" borderId="25" xfId="0" applyNumberFormat="1" applyFont="1" applyBorder="1" applyAlignment="1" applyProtection="1">
      <alignment horizontal="center" vertical="center"/>
      <protection locked="0"/>
    </xf>
    <xf numFmtId="2" fontId="17" fillId="0" borderId="25" xfId="0" applyNumberFormat="1" applyFont="1" applyBorder="1" applyAlignment="1" applyProtection="1">
      <alignment horizontal="center" vertical="center"/>
      <protection locked="0"/>
    </xf>
    <xf numFmtId="2" fontId="19" fillId="0" borderId="25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2" fontId="2" fillId="0" borderId="32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 shrinkToFit="1"/>
      <protection locked="0"/>
    </xf>
    <xf numFmtId="49" fontId="11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167" fontId="2" fillId="0" borderId="13" xfId="0" applyNumberFormat="1" applyFont="1" applyBorder="1" applyAlignment="1">
      <alignment horizontal="center" vertical="center" textRotation="90" wrapText="1"/>
    </xf>
    <xf numFmtId="2" fontId="2" fillId="0" borderId="30" xfId="0" applyNumberFormat="1" applyFont="1" applyBorder="1" applyAlignment="1" applyProtection="1">
      <alignment horizontal="center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 textRotation="90" wrapText="1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63</xdr:row>
      <xdr:rowOff>0</xdr:rowOff>
    </xdr:from>
    <xdr:to>
      <xdr:col>30</xdr:col>
      <xdr:colOff>0</xdr:colOff>
      <xdr:row>63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63</xdr:row>
      <xdr:rowOff>0</xdr:rowOff>
    </xdr:from>
    <xdr:to>
      <xdr:col>30</xdr:col>
      <xdr:colOff>0</xdr:colOff>
      <xdr:row>63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63</xdr:row>
      <xdr:rowOff>0</xdr:rowOff>
    </xdr:from>
    <xdr:to>
      <xdr:col>30</xdr:col>
      <xdr:colOff>0</xdr:colOff>
      <xdr:row>63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63</xdr:row>
      <xdr:rowOff>0</xdr:rowOff>
    </xdr:from>
    <xdr:to>
      <xdr:col>30</xdr:col>
      <xdr:colOff>0</xdr:colOff>
      <xdr:row>63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hmadvisors-my.sharepoint.com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AF67"/>
  <sheetViews>
    <sheetView tabSelected="1" topLeftCell="A37" zoomScaleNormal="100" workbookViewId="0">
      <selection activeCell="D14" sqref="D14:AD63"/>
    </sheetView>
  </sheetViews>
  <sheetFormatPr defaultRowHeight="16.5" x14ac:dyDescent="0.3"/>
  <cols>
    <col min="1" max="1" width="2.5703125" customWidth="1"/>
    <col min="3" max="3" width="2.5703125" customWidth="1"/>
    <col min="4" max="5" width="15.5703125" customWidth="1"/>
    <col min="6" max="10" width="7.7109375" customWidth="1"/>
    <col min="11" max="11" width="8.28515625" customWidth="1"/>
    <col min="12" max="30" width="7.7109375" customWidth="1"/>
  </cols>
  <sheetData>
    <row r="1" spans="1:32" x14ac:dyDescent="0.3">
      <c r="A1" s="1">
        <v>1</v>
      </c>
      <c r="B1" s="1"/>
      <c r="C1" s="1"/>
      <c r="D1" s="1"/>
      <c r="E1" s="2"/>
      <c r="F1" s="4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1"/>
      <c r="AF1" s="1"/>
    </row>
    <row r="2" spans="1:32" x14ac:dyDescent="0.3">
      <c r="A2" s="1"/>
      <c r="B2" s="1"/>
      <c r="C2" s="1"/>
      <c r="D2" s="1"/>
      <c r="E2" s="2"/>
      <c r="F2" s="4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1"/>
      <c r="AF2" s="1"/>
    </row>
    <row r="3" spans="1:32" x14ac:dyDescent="0.3">
      <c r="A3" s="1"/>
      <c r="B3" s="1"/>
      <c r="C3" s="1"/>
      <c r="D3" s="1"/>
      <c r="E3" s="2"/>
      <c r="F3" s="2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1"/>
      <c r="AF3" s="1"/>
    </row>
    <row r="4" spans="1:32" x14ac:dyDescent="0.3">
      <c r="A4" s="1"/>
      <c r="B4" s="1"/>
      <c r="C4" s="1"/>
      <c r="D4" s="1"/>
      <c r="E4" s="2"/>
      <c r="F4" s="2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1"/>
      <c r="AF4" s="1"/>
    </row>
    <row r="5" spans="1:32" x14ac:dyDescent="0.3">
      <c r="A5" s="1"/>
      <c r="B5" s="1"/>
      <c r="C5" s="1"/>
      <c r="D5" s="1"/>
      <c r="E5" s="2"/>
      <c r="F5" s="2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1"/>
      <c r="AF5" s="1"/>
    </row>
    <row r="6" spans="1:32" x14ac:dyDescent="0.3">
      <c r="A6" s="1"/>
      <c r="B6" s="1"/>
      <c r="C6" s="1"/>
      <c r="D6" s="1"/>
      <c r="E6" s="2"/>
      <c r="F6" s="2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1"/>
      <c r="AF6" s="1"/>
    </row>
    <row r="7" spans="1:32" x14ac:dyDescent="0.3">
      <c r="A7" s="1"/>
      <c r="B7" s="1"/>
      <c r="C7" s="1"/>
      <c r="D7" s="1"/>
      <c r="E7" s="2"/>
      <c r="F7" s="2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1"/>
      <c r="AF7" s="1"/>
    </row>
    <row r="8" spans="1:32" ht="17.25" thickBot="1" x14ac:dyDescent="0.35">
      <c r="A8" s="1"/>
      <c r="B8" s="1"/>
      <c r="C8" s="1"/>
      <c r="D8" s="1"/>
      <c r="E8" s="1"/>
      <c r="F8" s="7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7.25" thickBot="1" x14ac:dyDescent="0.35">
      <c r="A9" s="1"/>
      <c r="B9" s="5" t="s">
        <v>0</v>
      </c>
      <c r="C9" s="1"/>
      <c r="D9" s="111">
        <f>AF9</f>
        <v>1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"/>
      <c r="AF9" s="6">
        <v>1</v>
      </c>
    </row>
    <row r="10" spans="1:32" ht="17.25" thickBot="1" x14ac:dyDescent="0.35">
      <c r="A10" s="1"/>
      <c r="B10" s="7">
        <v>10</v>
      </c>
      <c r="C10" s="1"/>
      <c r="D10" s="8"/>
      <c r="E10" s="8"/>
      <c r="F10" s="9" t="s">
        <v>5</v>
      </c>
      <c r="G10" s="9" t="s">
        <v>6</v>
      </c>
      <c r="H10" s="9"/>
      <c r="I10" s="9" t="s">
        <v>7</v>
      </c>
      <c r="J10" s="9"/>
      <c r="K10" s="9" t="s">
        <v>28</v>
      </c>
      <c r="L10" s="9" t="s">
        <v>8</v>
      </c>
      <c r="M10" s="9"/>
      <c r="N10" s="9" t="s">
        <v>9</v>
      </c>
      <c r="O10" s="9" t="s">
        <v>10</v>
      </c>
      <c r="P10" s="9"/>
      <c r="Q10" s="9" t="s">
        <v>11</v>
      </c>
      <c r="R10" s="9"/>
      <c r="S10" s="9" t="s">
        <v>12</v>
      </c>
      <c r="T10" s="9"/>
      <c r="U10" s="9" t="s">
        <v>13</v>
      </c>
      <c r="V10" s="9" t="s">
        <v>14</v>
      </c>
      <c r="W10" s="9" t="s">
        <v>3</v>
      </c>
      <c r="X10" s="9"/>
      <c r="Y10" s="9" t="s">
        <v>15</v>
      </c>
      <c r="Z10" s="9"/>
      <c r="AA10" s="9" t="s">
        <v>20</v>
      </c>
      <c r="AB10" s="9" t="s">
        <v>17</v>
      </c>
      <c r="AC10" s="9" t="s">
        <v>16</v>
      </c>
      <c r="AD10" s="9" t="s">
        <v>19</v>
      </c>
      <c r="AE10" s="1"/>
      <c r="AF10" s="1"/>
    </row>
    <row r="11" spans="1:32" ht="51" x14ac:dyDescent="0.3">
      <c r="A11" s="1"/>
      <c r="B11" s="1"/>
      <c r="C11" s="1"/>
      <c r="D11" s="8"/>
      <c r="E11" s="8"/>
      <c r="F11" s="14"/>
      <c r="G11" s="10"/>
      <c r="H11" s="1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2" t="s">
        <v>21</v>
      </c>
      <c r="AB11" s="10" t="s">
        <v>18</v>
      </c>
      <c r="AC11" s="10"/>
      <c r="AD11" s="10"/>
      <c r="AE11" s="70" t="s">
        <v>16</v>
      </c>
      <c r="AF11" s="1"/>
    </row>
    <row r="12" spans="1:32" x14ac:dyDescent="0.3">
      <c r="A12" s="1"/>
      <c r="B12" s="1"/>
      <c r="C12" s="1"/>
      <c r="D12" s="11"/>
      <c r="E12" s="12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"/>
      <c r="AF12" s="1"/>
    </row>
    <row r="13" spans="1:32" ht="17.25" thickBot="1" x14ac:dyDescent="0.35">
      <c r="A13" s="1"/>
      <c r="B13" s="1"/>
      <c r="C13" s="1"/>
      <c r="D13" s="11"/>
      <c r="E13" s="1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"/>
      <c r="AF13" s="1"/>
    </row>
    <row r="14" spans="1:32" ht="18" customHeight="1" x14ac:dyDescent="0.3">
      <c r="A14" s="1"/>
      <c r="B14" s="102" t="s">
        <v>1</v>
      </c>
      <c r="C14" s="1"/>
      <c r="D14" s="105" t="s">
        <v>4</v>
      </c>
      <c r="E14" s="106"/>
      <c r="F14" s="15" t="str">
        <f t="shared" ref="F14" si="0">IF(OR(TRIM(F10)=0,TRIM(F10)=""),"",IF(IFERROR(TRIM(INDEX(QryItemNamed,MATCH(TRIM(F10),ITEM,0),2)),"")="Y","SPECIAL",LEFT(IFERROR(TRIM(INDEX(ITEM,MATCH(TRIM(F10),ITEM,0))),""),3)))</f>
        <v>503</v>
      </c>
      <c r="G14" s="15" t="str">
        <f t="shared" ref="G14:AD14" si="1">IF(OR(TRIM(G10)=0,TRIM(G10)=""),"",IF(IFERROR(TRIM(INDEX(QryItemNamed,MATCH(TRIM(G10),ITEM,0),2)),"")="Y","SPECIAL",LEFT(IFERROR(TRIM(INDEX(ITEM,MATCH(TRIM(G10),ITEM,0))),""),3)))</f>
        <v>503</v>
      </c>
      <c r="H14" s="15" t="str">
        <f t="shared" si="1"/>
        <v/>
      </c>
      <c r="I14" s="15" t="str">
        <f t="shared" si="1"/>
        <v>509</v>
      </c>
      <c r="J14" s="58"/>
      <c r="K14" s="15" t="str">
        <f t="shared" si="1"/>
        <v>511</v>
      </c>
      <c r="L14" s="15" t="str">
        <f t="shared" si="1"/>
        <v>511</v>
      </c>
      <c r="M14" s="15" t="str">
        <f t="shared" si="1"/>
        <v/>
      </c>
      <c r="N14" s="15" t="str">
        <f t="shared" si="1"/>
        <v>512</v>
      </c>
      <c r="O14" s="15" t="str">
        <f t="shared" si="1"/>
        <v>512</v>
      </c>
      <c r="P14" s="15" t="str">
        <f t="shared" si="1"/>
        <v/>
      </c>
      <c r="Q14" s="15" t="str">
        <f t="shared" si="1"/>
        <v>516</v>
      </c>
      <c r="R14" s="15" t="str">
        <f>IF(OR(TRIM(R10)=0,TRIM(R10)=""),"",IF(IFERROR(TRIM(INDEX(QryItemNamed,MATCH(TRIM(R10),ITEM,0),2)),"")="Y","SPECIAL",LEFT(IFERROR(TRIM(INDEX(ITEM,MATCH(TRIM(R10),ITEM,0))),""),3)))</f>
        <v/>
      </c>
      <c r="S14" s="15" t="str">
        <f t="shared" si="1"/>
        <v>518</v>
      </c>
      <c r="T14" s="15" t="str">
        <f t="shared" ref="T14" si="2">IF(OR(TRIM(T10)=0,TRIM(T10)=""),"",IF(IFERROR(TRIM(INDEX(QryItemNamed,MATCH(TRIM(T10),ITEM,0),2)),"")="Y","SPECIAL",LEFT(IFERROR(TRIM(INDEX(ITEM,MATCH(TRIM(T10),ITEM,0))),""),3)))</f>
        <v/>
      </c>
      <c r="U14" s="15" t="str">
        <f>IF(OR(TRIM(U10)=0,TRIM(U10)=""),"",IF(IFERROR(TRIM(INDEX(QryItemNamed,MATCH(TRIM(U10),ITEM,0),2)),"")="Y","SPECIAL",LEFT(IFERROR(TRIM(INDEX(ITEM,MATCH(TRIM(U10),ITEM,0))),""),3)))</f>
        <v>601</v>
      </c>
      <c r="V14" s="15" t="str">
        <f t="shared" si="1"/>
        <v>601</v>
      </c>
      <c r="W14" s="15" t="str">
        <f t="shared" si="1"/>
        <v>601</v>
      </c>
      <c r="X14" s="15" t="str">
        <f t="shared" si="1"/>
        <v/>
      </c>
      <c r="Y14" s="15" t="str">
        <f t="shared" si="1"/>
        <v>602</v>
      </c>
      <c r="Z14" s="15" t="str">
        <f t="shared" si="1"/>
        <v/>
      </c>
      <c r="AA14" s="15" t="str">
        <f t="shared" si="1"/>
        <v>611</v>
      </c>
      <c r="AB14" s="15" t="str">
        <f t="shared" si="1"/>
        <v>611</v>
      </c>
      <c r="AC14" s="15" t="str">
        <f t="shared" si="1"/>
        <v>611</v>
      </c>
      <c r="AD14" s="59" t="str">
        <f t="shared" si="1"/>
        <v>611</v>
      </c>
      <c r="AE14" s="1"/>
      <c r="AF14" s="1"/>
    </row>
    <row r="15" spans="1:32" ht="16.5" customHeight="1" x14ac:dyDescent="0.3">
      <c r="A15" s="1"/>
      <c r="B15" s="103"/>
      <c r="C15" s="1"/>
      <c r="D15" s="107"/>
      <c r="E15" s="108"/>
      <c r="F15" s="99" t="str">
        <f t="shared" ref="F15" si="3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>COFFERDAMS AND EXCAVATION BRACING</v>
      </c>
      <c r="G15" s="99" t="str">
        <f t="shared" ref="G15:AD15" si="4">IF(OR(TRIM(G10)=0,TRIM(G10)=""),IF(G11="","",G11),IF(IFERROR(TRIM(INDEX(QryItemNamed,MATCH(TRIM(G10),ITEM,0),2)),"")="Y",TRIM(RIGHT(IFERROR(TRIM(INDEX(QryItemNamed,MATCH(TRIM(G10),ITEM,0),4)),"123456789012"),LEN(IFERROR(TRIM(INDEX(QryItemNamed,MATCH(TRIM(G10),ITEM,0),4)),"123456789012"))-9))&amp;G11,IFERROR(TRIM(INDEX(QryItemNamed,MATCH(TRIM(G10),ITEM,0),4))&amp;G11,"ITEM CODE DOES NOT EXIST IN ITEM MASTER")))</f>
        <v>UNCLASSIFIED EXCAVATION</v>
      </c>
      <c r="H15" s="99" t="str">
        <f t="shared" si="4"/>
        <v/>
      </c>
      <c r="I15" s="99" t="str">
        <f t="shared" si="4"/>
        <v>EPOXY COATED STEEL REINFORCEMENT</v>
      </c>
      <c r="J15" s="99"/>
      <c r="K15" s="99" t="str">
        <f t="shared" si="4"/>
        <v>CLASS QC1 CONCRETE, RETAINING/WINGWALL NOT INCLUDING FOOTING</v>
      </c>
      <c r="L15" s="99" t="str">
        <f t="shared" ref="L15:M15" si="5">IF(OR(TRIM(L10)=0,TRIM(L10)=""),IF(L11="","",L11),IF(IFERROR(TRIM(INDEX(QryItemNamed,MATCH(TRIM(L10),ITEM,0),2)),"")="Y",TRIM(RIGHT(IFERROR(TRIM(INDEX(QryItemNamed,MATCH(TRIM(L10),ITEM,0),4)),"123456789012"),LEN(IFERROR(TRIM(INDEX(QryItemNamed,MATCH(TRIM(L10),ITEM,0),4)),"123456789012"))-9))&amp;L11,IFERROR(TRIM(INDEX(QryItemNamed,MATCH(TRIM(L10),ITEM,0),4))&amp;L11,"ITEM CODE DOES NOT EXIST IN ITEM MASTER")))</f>
        <v>CLASS QC1 CONCRETE, FOOTING</v>
      </c>
      <c r="M15" s="99" t="str">
        <f t="shared" si="5"/>
        <v/>
      </c>
      <c r="N15" s="99" t="str">
        <f t="shared" si="4"/>
        <v>SEALING OF CONCRETE SURFACES (EPOXY-URETHANE)</v>
      </c>
      <c r="O15" s="99" t="str">
        <f t="shared" si="4"/>
        <v>TYPE 2 WATERPROOFING</v>
      </c>
      <c r="P15" s="99" t="str">
        <f t="shared" si="4"/>
        <v/>
      </c>
      <c r="Q15" s="99" t="str">
        <f t="shared" si="4"/>
        <v>1" PREFORMED EXPANSION JOINT FILLER</v>
      </c>
      <c r="R15" s="99" t="str">
        <f>IF(OR(TRIM(R10)=0,TRIM(R10)=""),IF(R11="","",R11),IF(IFERROR(TRIM(INDEX(QryItemNamed,MATCH(TRIM(R10),ITEM,0),2)),"")="Y",TRIM(RIGHT(IFERROR(TRIM(INDEX(QryItemNamed,MATCH(TRIM(R10),ITEM,0),4)),"123456789012"),LEN(IFERROR(TRIM(INDEX(QryItemNamed,MATCH(TRIM(R10),ITEM,0),4)),"123456789012"))-9))&amp;R11,IFERROR(TRIM(INDEX(QryItemNamed,MATCH(TRIM(R10),ITEM,0),4))&amp;R11,"ITEM CODE DOES NOT EXIST IN ITEM MASTER")))</f>
        <v/>
      </c>
      <c r="S15" s="99" t="str">
        <f t="shared" si="4"/>
        <v>POROUS BACKFILL WITH GEOTEXTILE FABRIC</v>
      </c>
      <c r="T15" s="99" t="str">
        <f t="shared" ref="T15" si="6">IF(OR(TRIM(T10)=0,TRIM(T10)=""),IF(T11="","",T11),IF(IFERROR(TRIM(INDEX(QryItemNamed,MATCH(TRIM(T10),ITEM,0),2)),"")="Y",TRIM(RIGHT(IFERROR(TRIM(INDEX(QryItemNamed,MATCH(TRIM(T10),ITEM,0),4)),"123456789012"),LEN(IFERROR(TRIM(INDEX(QryItemNamed,MATCH(TRIM(T10),ITEM,0),4)),"123456789012"))-9))&amp;T11,IFERROR(TRIM(INDEX(QryItemNamed,MATCH(TRIM(T10),ITEM,0),4))&amp;T11,"ITEM CODE DOES NOT EXIST IN ITEM MASTER")))</f>
        <v/>
      </c>
      <c r="U15" s="99" t="str">
        <f>IF(OR(TRIM(U10)=0,TRIM(U10)=""),IF(U11="","",U11),IF(IFERROR(TRIM(INDEX(QryItemNamed,MATCH(TRIM(U10),ITEM,0),2)),"")="Y",TRIM(RIGHT(IFERROR(TRIM(INDEX(QryItemNamed,MATCH(TRIM(U10),ITEM,0),4)),"123456789012"),LEN(IFERROR(TRIM(INDEX(QryItemNamed,MATCH(TRIM(U10),ITEM,0),4)),"123456789012"))-9))&amp;U11,IFERROR(TRIM(INDEX(QryItemNamed,MATCH(TRIM(U10),ITEM,0),4))&amp;U11,"ITEM CODE DOES NOT EXIST IN ITEM MASTER")))</f>
        <v>RIPRAP, TYPE D</v>
      </c>
      <c r="V15" s="99" t="str">
        <f t="shared" si="4"/>
        <v>ROCK CHANNEL PROTECTION, TYPE B WITH GEOTEXTILE FABRIC</v>
      </c>
      <c r="W15" s="99" t="str">
        <f t="shared" ref="W15" si="7">IF(OR(TRIM(W10)=0,TRIM(W10)=""),IF(W11="","",W11),IF(IFERROR(TRIM(INDEX(QryItemNamed,MATCH(TRIM(W10),ITEM,0),2)),"")="Y",TRIM(RIGHT(IFERROR(TRIM(INDEX(QryItemNamed,MATCH(TRIM(W10),ITEM,0),4)),"123456789012"),LEN(IFERROR(TRIM(INDEX(QryItemNamed,MATCH(TRIM(W10),ITEM,0),4)),"123456789012"))-9))&amp;W11,IFERROR(TRIM(INDEX(QryItemNamed,MATCH(TRIM(W10),ITEM,0),4))&amp;W11,"ITEM CODE DOES NOT EXIST IN ITEM MASTER")))</f>
        <v>ROCK CHANNEL PROTECTION, TYPE C WITH GEOTEXTILE FABRIC</v>
      </c>
      <c r="X15" s="99" t="str">
        <f t="shared" ref="X15:Z15" si="8"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/>
      </c>
      <c r="Y15" s="99" t="str">
        <f t="shared" si="8"/>
        <v>CONCRETE MASONRY</v>
      </c>
      <c r="Z15" s="99" t="str">
        <f t="shared" si="8"/>
        <v/>
      </c>
      <c r="AA15" s="99" t="str">
        <f t="shared" ref="AA15" si="9">IF(OR(TRIM(AA10)=0,TRIM(AA10)=""),IF(AA11="","",AA11),IF(IFERROR(TRIM(INDEX(QryItemNamed,MATCH(TRIM(AA10),ITEM,0),2)),"")="Y",TRIM(RIGHT(IFERROR(TRIM(INDEX(QryItemNamed,MATCH(TRIM(AA10),ITEM,0),4)),"123456789012"),LEN(IFERROR(TRIM(INDEX(QryItemNamed,MATCH(TRIM(AA10),ITEM,0),4)),"123456789012"))-9))&amp;AA11,IFERROR(TRIM(INDEX(QryItemNamed,MATCH(TRIM(AA10),ITEM,0),4))&amp;AA11,"ITEM CODE DOES NOT EXIST IN ITEM MASTER")))</f>
        <v xml:space="preserve">60" CONDUIT, TYPE A, 
707.21 OR 707.22 </v>
      </c>
      <c r="AB15" s="99" t="str">
        <f t="shared" ref="AB15:AC15" si="10">IF(OR(TRIM(AB10)=0,TRIM(AB10)=""),IF(AB11="","",AB11),IF(IFERROR(TRIM(INDEX(QryItemNamed,MATCH(TRIM(AB10),ITEM,0),2)),"")="Y",TRIM(RIGHT(IFERROR(TRIM(INDEX(QryItemNamed,MATCH(TRIM(AB10),ITEM,0),4)),"123456789012"),LEN(IFERROR(TRIM(INDEX(QryItemNamed,MATCH(TRIM(AB10),ITEM,0),4)),"123456789012"))-9))&amp;AB11,IFERROR(TRIM(INDEX(QryItemNamed,MATCH(TRIM(AB10),ITEM,0),4))&amp;AB11,"ITEM CODE DOES NOT EXIST IN ITEM MASTER")))</f>
        <v>72" CONDUIT, TYPE A, 706.02</v>
      </c>
      <c r="AC15" s="99" t="str">
        <f t="shared" si="10"/>
        <v>29" X 45" CONDUIT, TYPE A, 706.04</v>
      </c>
      <c r="AD15" s="112" t="str">
        <f t="shared" si="4"/>
        <v>9' X 4' CONDUIT, TYPE A, 706.05</v>
      </c>
      <c r="AE15" s="1"/>
      <c r="AF15" s="1"/>
    </row>
    <row r="16" spans="1:32" ht="16.5" customHeight="1" x14ac:dyDescent="0.3">
      <c r="A16" s="1"/>
      <c r="B16" s="103"/>
      <c r="C16" s="1"/>
      <c r="D16" s="107"/>
      <c r="E16" s="108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112"/>
      <c r="AE16" s="1"/>
      <c r="AF16" s="1"/>
    </row>
    <row r="17" spans="1:32" ht="16.5" customHeight="1" x14ac:dyDescent="0.3">
      <c r="A17" s="1"/>
      <c r="B17" s="103"/>
      <c r="C17" s="1"/>
      <c r="D17" s="107"/>
      <c r="E17" s="108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112"/>
      <c r="AE17" s="1"/>
      <c r="AF17" s="1"/>
    </row>
    <row r="18" spans="1:32" ht="16.5" customHeight="1" x14ac:dyDescent="0.3">
      <c r="A18" s="1"/>
      <c r="B18" s="103"/>
      <c r="C18" s="1"/>
      <c r="D18" s="107"/>
      <c r="E18" s="108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112"/>
      <c r="AE18" s="1"/>
      <c r="AF18" s="1"/>
    </row>
    <row r="19" spans="1:32" ht="16.5" customHeight="1" x14ac:dyDescent="0.3">
      <c r="A19" s="1"/>
      <c r="B19" s="103"/>
      <c r="C19" s="1"/>
      <c r="D19" s="107"/>
      <c r="E19" s="108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112"/>
      <c r="AE19" s="1"/>
      <c r="AF19" s="1"/>
    </row>
    <row r="20" spans="1:32" ht="16.5" customHeight="1" x14ac:dyDescent="0.3">
      <c r="A20" s="1"/>
      <c r="B20" s="103"/>
      <c r="C20" s="1"/>
      <c r="D20" s="107"/>
      <c r="E20" s="108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112"/>
      <c r="AE20" s="1"/>
      <c r="AF20" s="1"/>
    </row>
    <row r="21" spans="1:32" ht="16.5" customHeight="1" x14ac:dyDescent="0.3">
      <c r="A21" s="1"/>
      <c r="B21" s="103"/>
      <c r="C21" s="1"/>
      <c r="D21" s="107"/>
      <c r="E21" s="108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112"/>
      <c r="AE21" s="1"/>
      <c r="AF21" s="1"/>
    </row>
    <row r="22" spans="1:32" ht="16.5" customHeight="1" x14ac:dyDescent="0.3">
      <c r="A22" s="1"/>
      <c r="B22" s="103"/>
      <c r="C22" s="1"/>
      <c r="D22" s="107"/>
      <c r="E22" s="108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112"/>
      <c r="AE22" s="1"/>
      <c r="AF22" s="1"/>
    </row>
    <row r="23" spans="1:32" ht="16.5" customHeight="1" x14ac:dyDescent="0.3">
      <c r="A23" s="1"/>
      <c r="B23" s="103"/>
      <c r="C23" s="1"/>
      <c r="D23" s="107"/>
      <c r="E23" s="108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112"/>
      <c r="AE23" s="1"/>
      <c r="AF23" s="1"/>
    </row>
    <row r="24" spans="1:32" ht="16.5" customHeight="1" x14ac:dyDescent="0.3">
      <c r="A24" s="1"/>
      <c r="B24" s="103"/>
      <c r="C24" s="1"/>
      <c r="D24" s="107"/>
      <c r="E24" s="108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112"/>
      <c r="AE24" s="1"/>
      <c r="AF24" s="1"/>
    </row>
    <row r="25" spans="1:32" ht="16.5" customHeight="1" x14ac:dyDescent="0.3">
      <c r="A25" s="1"/>
      <c r="B25" s="103"/>
      <c r="C25" s="1"/>
      <c r="D25" s="107"/>
      <c r="E25" s="108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12"/>
      <c r="AE25" s="1"/>
      <c r="AF25" s="1"/>
    </row>
    <row r="26" spans="1:32" ht="16.5" customHeight="1" x14ac:dyDescent="0.3">
      <c r="A26" s="1"/>
      <c r="B26" s="103"/>
      <c r="C26" s="1"/>
      <c r="D26" s="107"/>
      <c r="E26" s="108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112"/>
      <c r="AE26" s="1"/>
      <c r="AF26" s="1"/>
    </row>
    <row r="27" spans="1:32" ht="17.25" customHeight="1" thickBot="1" x14ac:dyDescent="0.35">
      <c r="A27" s="1"/>
      <c r="B27" s="104"/>
      <c r="C27" s="1"/>
      <c r="D27" s="109"/>
      <c r="E27" s="110"/>
      <c r="F27" s="16" t="str">
        <f>IF(OR(TRIM(F10)=0,TRIM(F10)=""),"",IF(IFERROR(TRIM(INDEX(QryItemNamed,MATCH(TRIM(F10),ITEM,0),3)),"")="LS","",IFERROR(TRIM(INDEX(QryItemNamed,MATCH(TRIM(F10),ITEM,0),3)),"")))</f>
        <v/>
      </c>
      <c r="G27" s="16" t="str">
        <f t="shared" ref="G27" si="11">IF(OR(TRIM(G10)=0,TRIM(G10)=""),"",IF(IFERROR(TRIM(INDEX(QryItemNamed,MATCH(TRIM(G10),ITEM,0),3)),"")="LS","",IFERROR(TRIM(INDEX(QryItemNamed,MATCH(TRIM(G10),ITEM,0),3)),"")))</f>
        <v/>
      </c>
      <c r="H27" s="16" t="str">
        <f t="shared" ref="H27:AD27" si="12">IF(OR(TRIM(H10)=0,TRIM(H10)=""),"",IF(IFERROR(TRIM(INDEX(QryItemNamed,MATCH(TRIM(H10),ITEM,0),3)),"")="LS","",IFERROR(TRIM(INDEX(QryItemNamed,MATCH(TRIM(H10),ITEM,0),3)),"")))</f>
        <v/>
      </c>
      <c r="I27" s="16" t="str">
        <f t="shared" si="12"/>
        <v>LB</v>
      </c>
      <c r="J27" s="16"/>
      <c r="K27" s="16" t="str">
        <f t="shared" si="12"/>
        <v>CY</v>
      </c>
      <c r="L27" s="16" t="str">
        <f t="shared" si="12"/>
        <v>CY</v>
      </c>
      <c r="M27" s="16" t="str">
        <f t="shared" si="12"/>
        <v/>
      </c>
      <c r="N27" s="16" t="str">
        <f t="shared" si="12"/>
        <v>SY</v>
      </c>
      <c r="O27" s="16" t="str">
        <f t="shared" si="12"/>
        <v>SY</v>
      </c>
      <c r="P27" s="16" t="str">
        <f t="shared" si="12"/>
        <v/>
      </c>
      <c r="Q27" s="16" t="str">
        <f t="shared" si="12"/>
        <v>SF</v>
      </c>
      <c r="R27" s="16" t="str">
        <f t="shared" si="12"/>
        <v/>
      </c>
      <c r="S27" s="16" t="str">
        <f t="shared" si="12"/>
        <v/>
      </c>
      <c r="T27" s="16" t="str">
        <f t="shared" ref="T27" si="13">IF(OR(TRIM(T10)=0,TRIM(T10)=""),"",IF(IFERROR(TRIM(INDEX(QryItemNamed,MATCH(TRIM(T10),ITEM,0),3)),"")="LS","",IFERROR(TRIM(INDEX(QryItemNamed,MATCH(TRIM(T10),ITEM,0),3)),"")))</f>
        <v/>
      </c>
      <c r="U27" s="16" t="str">
        <f t="shared" si="12"/>
        <v>SY</v>
      </c>
      <c r="V27" s="16" t="str">
        <f t="shared" si="12"/>
        <v>CY</v>
      </c>
      <c r="W27" s="16" t="str">
        <f t="shared" si="12"/>
        <v>CY</v>
      </c>
      <c r="X27" s="16" t="str">
        <f t="shared" si="12"/>
        <v/>
      </c>
      <c r="Y27" s="16" t="str">
        <f t="shared" si="12"/>
        <v>CY</v>
      </c>
      <c r="Z27" s="16" t="str">
        <f t="shared" si="12"/>
        <v/>
      </c>
      <c r="AA27" s="16" t="str">
        <f t="shared" si="12"/>
        <v>FT</v>
      </c>
      <c r="AB27" s="16" t="str">
        <f t="shared" si="12"/>
        <v>FT</v>
      </c>
      <c r="AC27" s="16" t="str">
        <f t="shared" si="12"/>
        <v>FT</v>
      </c>
      <c r="AD27" s="60" t="str">
        <f t="shared" si="12"/>
        <v>FT</v>
      </c>
      <c r="AE27" s="1"/>
      <c r="AF27" s="1"/>
    </row>
    <row r="28" spans="1:32" x14ac:dyDescent="0.3">
      <c r="A28" s="1"/>
      <c r="B28" s="17"/>
      <c r="C28" s="1"/>
      <c r="D28" s="100" t="str">
        <f>IF(E28&lt;&gt;"",#REF!-E28,"")</f>
        <v/>
      </c>
      <c r="E28" s="10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71"/>
      <c r="X28" s="71"/>
      <c r="Y28" s="71"/>
      <c r="Z28" s="71"/>
      <c r="AA28" s="71"/>
      <c r="AB28" s="71"/>
      <c r="AC28" s="71"/>
      <c r="AD28" s="61"/>
      <c r="AE28" s="1"/>
      <c r="AF28" s="1"/>
    </row>
    <row r="29" spans="1:32" x14ac:dyDescent="0.3">
      <c r="A29" s="1"/>
      <c r="B29" s="19"/>
      <c r="C29" s="1"/>
      <c r="D29" s="93" t="s">
        <v>23</v>
      </c>
      <c r="E29" s="94"/>
      <c r="F29" s="21" t="s">
        <v>27</v>
      </c>
      <c r="G29" s="21" t="s">
        <v>27</v>
      </c>
      <c r="H29" s="21"/>
      <c r="I29" s="85">
        <v>3428</v>
      </c>
      <c r="J29" s="21"/>
      <c r="K29" s="21">
        <v>10.4</v>
      </c>
      <c r="L29" s="21">
        <v>27.1</v>
      </c>
      <c r="M29" s="21"/>
      <c r="N29" s="85">
        <v>69</v>
      </c>
      <c r="O29" s="85">
        <v>62</v>
      </c>
      <c r="P29" s="85"/>
      <c r="Q29" s="85">
        <v>26</v>
      </c>
      <c r="R29" s="20"/>
      <c r="S29" s="21" t="s">
        <v>27</v>
      </c>
      <c r="T29" s="21"/>
      <c r="U29" s="85">
        <v>29</v>
      </c>
      <c r="V29" s="85">
        <v>6</v>
      </c>
      <c r="W29" s="86"/>
      <c r="X29" s="72"/>
      <c r="Y29" s="72"/>
      <c r="Z29" s="72"/>
      <c r="AA29" s="86"/>
      <c r="AB29" s="86"/>
      <c r="AC29" s="86"/>
      <c r="AD29" s="89">
        <v>23</v>
      </c>
      <c r="AE29" s="1"/>
      <c r="AF29" s="1"/>
    </row>
    <row r="30" spans="1:32" x14ac:dyDescent="0.3">
      <c r="A30" s="1"/>
      <c r="B30" s="19"/>
      <c r="C30" s="1"/>
      <c r="D30" s="95"/>
      <c r="E30" s="96"/>
      <c r="F30" s="22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0"/>
      <c r="S30" s="20"/>
      <c r="T30" s="20"/>
      <c r="U30" s="87"/>
      <c r="V30" s="87"/>
      <c r="W30" s="88"/>
      <c r="X30" s="73"/>
      <c r="Y30" s="73"/>
      <c r="Z30" s="73"/>
      <c r="AA30" s="88"/>
      <c r="AB30" s="88"/>
      <c r="AC30" s="88"/>
      <c r="AD30" s="90"/>
      <c r="AE30" s="1"/>
      <c r="AF30" s="1"/>
    </row>
    <row r="31" spans="1:32" x14ac:dyDescent="0.3">
      <c r="A31" s="1"/>
      <c r="B31" s="19"/>
      <c r="C31" s="1"/>
      <c r="D31" s="93" t="s">
        <v>24</v>
      </c>
      <c r="E31" s="94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0"/>
      <c r="T31" s="20"/>
      <c r="U31" s="87"/>
      <c r="V31" s="87"/>
      <c r="W31" s="88">
        <v>3</v>
      </c>
      <c r="X31" s="73"/>
      <c r="Y31" s="74">
        <v>0.98</v>
      </c>
      <c r="Z31" s="73"/>
      <c r="AA31" s="88"/>
      <c r="AB31" s="88"/>
      <c r="AC31" s="88">
        <v>87</v>
      </c>
      <c r="AD31" s="90"/>
      <c r="AE31" s="1"/>
      <c r="AF31" s="1"/>
    </row>
    <row r="32" spans="1:32" x14ac:dyDescent="0.3">
      <c r="A32" s="1"/>
      <c r="B32" s="19"/>
      <c r="C32" s="1"/>
      <c r="D32" s="95"/>
      <c r="E32" s="9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0"/>
      <c r="S32" s="21"/>
      <c r="T32" s="21"/>
      <c r="U32" s="87"/>
      <c r="V32" s="87"/>
      <c r="W32" s="88"/>
      <c r="X32" s="73"/>
      <c r="Y32" s="73"/>
      <c r="Z32" s="73"/>
      <c r="AA32" s="88"/>
      <c r="AB32" s="88"/>
      <c r="AC32" s="88"/>
      <c r="AD32" s="90"/>
      <c r="AE32" s="1"/>
      <c r="AF32" s="1"/>
    </row>
    <row r="33" spans="1:32" x14ac:dyDescent="0.3">
      <c r="A33" s="1"/>
      <c r="B33" s="19"/>
      <c r="C33" s="1"/>
      <c r="D33" s="93" t="s">
        <v>25</v>
      </c>
      <c r="E33" s="94"/>
      <c r="F33" s="2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0"/>
      <c r="U33" s="87"/>
      <c r="V33" s="87">
        <v>11</v>
      </c>
      <c r="W33" s="88"/>
      <c r="X33" s="73"/>
      <c r="Y33" s="73">
        <v>20.6</v>
      </c>
      <c r="Z33" s="73"/>
      <c r="AA33" s="88"/>
      <c r="AB33" s="88">
        <v>108</v>
      </c>
      <c r="AC33" s="88"/>
      <c r="AD33" s="90"/>
      <c r="AE33" s="1"/>
      <c r="AF33" s="1"/>
    </row>
    <row r="34" spans="1:32" x14ac:dyDescent="0.3">
      <c r="A34" s="1"/>
      <c r="B34" s="19"/>
      <c r="C34" s="1"/>
      <c r="D34" s="95"/>
      <c r="E34" s="9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0"/>
      <c r="T34" s="20"/>
      <c r="U34" s="87"/>
      <c r="V34" s="87"/>
      <c r="W34" s="88"/>
      <c r="X34" s="73"/>
      <c r="Y34" s="73"/>
      <c r="Z34" s="73"/>
      <c r="AA34" s="88"/>
      <c r="AB34" s="88"/>
      <c r="AC34" s="88"/>
      <c r="AD34" s="90"/>
      <c r="AE34" s="1"/>
      <c r="AF34" s="1"/>
    </row>
    <row r="35" spans="1:32" x14ac:dyDescent="0.3">
      <c r="A35" s="1"/>
      <c r="B35" s="19"/>
      <c r="C35" s="1"/>
      <c r="D35" s="93" t="s">
        <v>26</v>
      </c>
      <c r="E35" s="9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87"/>
      <c r="V35" s="87">
        <v>5</v>
      </c>
      <c r="W35" s="88"/>
      <c r="X35" s="73"/>
      <c r="Y35" s="73">
        <v>1.8</v>
      </c>
      <c r="Z35" s="73"/>
      <c r="AA35" s="88">
        <v>20</v>
      </c>
      <c r="AB35" s="88"/>
      <c r="AC35" s="88"/>
      <c r="AD35" s="90"/>
      <c r="AE35" s="1"/>
      <c r="AF35" s="1"/>
    </row>
    <row r="36" spans="1:32" x14ac:dyDescent="0.3">
      <c r="A36" s="1"/>
      <c r="B36" s="19"/>
      <c r="C36" s="1"/>
      <c r="D36" s="95"/>
      <c r="E36" s="9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1"/>
      <c r="T36" s="21"/>
      <c r="U36" s="20"/>
      <c r="V36" s="20"/>
      <c r="W36" s="73"/>
      <c r="X36" s="73"/>
      <c r="Y36" s="73"/>
      <c r="Z36" s="73"/>
      <c r="AA36" s="73"/>
      <c r="AB36" s="73"/>
      <c r="AC36" s="73"/>
      <c r="AD36" s="62"/>
      <c r="AE36" s="1"/>
      <c r="AF36" s="1"/>
    </row>
    <row r="37" spans="1:32" x14ac:dyDescent="0.3">
      <c r="A37" s="1"/>
      <c r="B37" s="19"/>
      <c r="C37" s="1"/>
      <c r="D37" s="93"/>
      <c r="E37" s="9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1"/>
      <c r="T37" s="21"/>
      <c r="U37" s="20"/>
      <c r="V37" s="20"/>
      <c r="W37" s="73"/>
      <c r="X37" s="73"/>
      <c r="Y37" s="73"/>
      <c r="Z37" s="73"/>
      <c r="AA37" s="73"/>
      <c r="AB37" s="73"/>
      <c r="AC37" s="73"/>
      <c r="AD37" s="62"/>
      <c r="AE37" s="1"/>
      <c r="AF37" s="1"/>
    </row>
    <row r="38" spans="1:32" x14ac:dyDescent="0.3">
      <c r="A38" s="1"/>
      <c r="B38" s="19"/>
      <c r="C38" s="1"/>
      <c r="D38" s="95"/>
      <c r="E38" s="9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1"/>
      <c r="T38" s="21"/>
      <c r="U38" s="20"/>
      <c r="V38" s="20"/>
      <c r="W38" s="73"/>
      <c r="X38" s="73"/>
      <c r="Y38" s="73"/>
      <c r="Z38" s="73"/>
      <c r="AA38" s="73"/>
      <c r="AB38" s="73"/>
      <c r="AC38" s="73"/>
      <c r="AD38" s="62"/>
      <c r="AE38" s="1"/>
      <c r="AF38" s="1"/>
    </row>
    <row r="39" spans="1:32" x14ac:dyDescent="0.3">
      <c r="A39" s="1"/>
      <c r="B39" s="19"/>
      <c r="C39" s="1"/>
      <c r="D39" s="93"/>
      <c r="E39" s="9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0"/>
      <c r="T39" s="20"/>
      <c r="U39" s="20"/>
      <c r="V39" s="20"/>
      <c r="W39" s="73"/>
      <c r="X39" s="73"/>
      <c r="Y39" s="73"/>
      <c r="Z39" s="73"/>
      <c r="AA39" s="73"/>
      <c r="AB39" s="73"/>
      <c r="AC39" s="73"/>
      <c r="AD39" s="62"/>
      <c r="AE39" s="1"/>
      <c r="AF39" s="1"/>
    </row>
    <row r="40" spans="1:32" x14ac:dyDescent="0.3">
      <c r="A40" s="1"/>
      <c r="B40" s="19"/>
      <c r="C40" s="1"/>
      <c r="D40" s="95"/>
      <c r="E40" s="9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0"/>
      <c r="V40" s="20"/>
      <c r="W40" s="73"/>
      <c r="X40" s="73"/>
      <c r="Y40" s="73"/>
      <c r="Z40" s="73"/>
      <c r="AA40" s="73"/>
      <c r="AB40" s="73"/>
      <c r="AC40" s="73"/>
      <c r="AD40" s="62"/>
      <c r="AE40" s="1"/>
      <c r="AF40" s="1"/>
    </row>
    <row r="41" spans="1:32" x14ac:dyDescent="0.3">
      <c r="A41" s="1"/>
      <c r="B41" s="19"/>
      <c r="C41" s="1"/>
      <c r="D41" s="93"/>
      <c r="E41" s="94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3"/>
      <c r="T41" s="23"/>
      <c r="U41" s="24"/>
      <c r="V41" s="24"/>
      <c r="W41" s="74"/>
      <c r="X41" s="74"/>
      <c r="Y41" s="74"/>
      <c r="Z41" s="74"/>
      <c r="AA41" s="74"/>
      <c r="AB41" s="74"/>
      <c r="AC41" s="74"/>
      <c r="AD41" s="63"/>
      <c r="AE41" s="1"/>
      <c r="AF41" s="1"/>
    </row>
    <row r="42" spans="1:32" x14ac:dyDescent="0.3">
      <c r="A42" s="1"/>
      <c r="B42" s="19"/>
      <c r="C42" s="1"/>
      <c r="D42" s="95"/>
      <c r="E42" s="96"/>
      <c r="F42" s="25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/>
      <c r="S42" s="28"/>
      <c r="T42" s="28"/>
      <c r="U42" s="28"/>
      <c r="V42" s="28"/>
      <c r="W42" s="75"/>
      <c r="X42" s="75"/>
      <c r="Y42" s="75"/>
      <c r="Z42" s="75"/>
      <c r="AA42" s="75"/>
      <c r="AB42" s="75"/>
      <c r="AC42" s="75"/>
      <c r="AD42" s="63"/>
      <c r="AE42" s="1"/>
      <c r="AF42" s="1"/>
    </row>
    <row r="43" spans="1:32" x14ac:dyDescent="0.3">
      <c r="A43" s="1"/>
      <c r="B43" s="19"/>
      <c r="C43" s="1"/>
      <c r="D43" s="93"/>
      <c r="E43" s="94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0"/>
      <c r="U43" s="30"/>
      <c r="V43" s="30"/>
      <c r="W43" s="76"/>
      <c r="X43" s="76"/>
      <c r="Y43" s="76"/>
      <c r="Z43" s="76"/>
      <c r="AA43" s="76"/>
      <c r="AB43" s="76"/>
      <c r="AC43" s="76"/>
      <c r="AD43" s="63"/>
      <c r="AE43" s="1"/>
      <c r="AF43" s="1"/>
    </row>
    <row r="44" spans="1:32" x14ac:dyDescent="0.3">
      <c r="A44" s="1"/>
      <c r="B44" s="19"/>
      <c r="C44" s="1"/>
      <c r="D44" s="95"/>
      <c r="E44" s="96"/>
      <c r="F44" s="32"/>
      <c r="G44" s="31"/>
      <c r="H44" s="31"/>
      <c r="I44" s="31"/>
      <c r="J44" s="33"/>
      <c r="K44" s="31"/>
      <c r="L44" s="31"/>
      <c r="M44" s="31"/>
      <c r="N44" s="31"/>
      <c r="O44" s="31"/>
      <c r="P44" s="31"/>
      <c r="Q44" s="31"/>
      <c r="R44" s="34"/>
      <c r="S44" s="31"/>
      <c r="T44" s="31"/>
      <c r="U44" s="34"/>
      <c r="V44" s="34"/>
      <c r="W44" s="77"/>
      <c r="X44" s="77"/>
      <c r="Y44" s="77"/>
      <c r="Z44" s="77"/>
      <c r="AA44" s="77"/>
      <c r="AB44" s="77"/>
      <c r="AC44" s="77"/>
      <c r="AD44" s="64"/>
      <c r="AE44" s="1"/>
      <c r="AF44" s="1"/>
    </row>
    <row r="45" spans="1:32" x14ac:dyDescent="0.3">
      <c r="A45" s="1"/>
      <c r="B45" s="19"/>
      <c r="C45" s="1"/>
      <c r="D45" s="83"/>
      <c r="E45" s="84"/>
      <c r="F45" s="32"/>
      <c r="G45" s="31"/>
      <c r="H45" s="31"/>
      <c r="I45" s="31"/>
      <c r="J45" s="33"/>
      <c r="K45" s="31"/>
      <c r="L45" s="31"/>
      <c r="M45" s="31"/>
      <c r="N45" s="31"/>
      <c r="O45" s="31"/>
      <c r="P45" s="31"/>
      <c r="Q45" s="31"/>
      <c r="R45" s="34"/>
      <c r="S45" s="31"/>
      <c r="T45" s="31"/>
      <c r="U45" s="34"/>
      <c r="V45" s="34"/>
      <c r="W45" s="77"/>
      <c r="X45" s="77"/>
      <c r="Y45" s="77"/>
      <c r="Z45" s="77"/>
      <c r="AA45" s="77"/>
      <c r="AB45" s="77"/>
      <c r="AC45" s="77"/>
      <c r="AD45" s="64"/>
      <c r="AE45" s="1"/>
      <c r="AF45" s="1"/>
    </row>
    <row r="46" spans="1:32" x14ac:dyDescent="0.3">
      <c r="A46" s="1"/>
      <c r="B46" s="19"/>
      <c r="C46" s="1"/>
      <c r="D46" s="83"/>
      <c r="E46" s="84"/>
      <c r="F46" s="32"/>
      <c r="G46" s="31"/>
      <c r="H46" s="31"/>
      <c r="I46" s="31"/>
      <c r="J46" s="33"/>
      <c r="K46" s="31"/>
      <c r="L46" s="31"/>
      <c r="M46" s="31"/>
      <c r="N46" s="31"/>
      <c r="O46" s="31"/>
      <c r="P46" s="31"/>
      <c r="Q46" s="31"/>
      <c r="R46" s="34"/>
      <c r="S46" s="31"/>
      <c r="T46" s="31"/>
      <c r="U46" s="34"/>
      <c r="V46" s="34"/>
      <c r="W46" s="77"/>
      <c r="X46" s="77"/>
      <c r="Y46" s="77"/>
      <c r="Z46" s="77"/>
      <c r="AA46" s="77"/>
      <c r="AB46" s="77"/>
      <c r="AC46" s="77"/>
      <c r="AD46" s="64"/>
      <c r="AE46" s="1"/>
      <c r="AF46" s="1"/>
    </row>
    <row r="47" spans="1:32" x14ac:dyDescent="0.3">
      <c r="A47" s="1"/>
      <c r="B47" s="19"/>
      <c r="C47" s="1"/>
      <c r="D47" s="95"/>
      <c r="E47" s="96"/>
      <c r="F47" s="40"/>
      <c r="G47" s="39"/>
      <c r="H47" s="39"/>
      <c r="I47" s="39"/>
      <c r="J47" s="41"/>
      <c r="K47" s="39"/>
      <c r="L47" s="39"/>
      <c r="M47" s="39"/>
      <c r="N47" s="39"/>
      <c r="O47" s="39"/>
      <c r="P47" s="39"/>
      <c r="Q47" s="39"/>
      <c r="R47" s="24"/>
      <c r="S47" s="39"/>
      <c r="T47" s="39"/>
      <c r="U47" s="24"/>
      <c r="V47" s="24"/>
      <c r="W47" s="74"/>
      <c r="X47" s="74"/>
      <c r="Y47" s="74"/>
      <c r="Z47" s="74"/>
      <c r="AA47" s="74"/>
      <c r="AB47" s="74"/>
      <c r="AC47" s="74"/>
      <c r="AD47" s="63"/>
      <c r="AE47" s="1"/>
      <c r="AF47" s="1"/>
    </row>
    <row r="48" spans="1:32" x14ac:dyDescent="0.3">
      <c r="A48" s="1"/>
      <c r="B48" s="19"/>
      <c r="C48" s="1"/>
      <c r="D48" s="95"/>
      <c r="E48" s="96"/>
      <c r="F48" s="40"/>
      <c r="G48" s="39"/>
      <c r="H48" s="39"/>
      <c r="I48" s="39"/>
      <c r="J48" s="41"/>
      <c r="K48" s="39"/>
      <c r="L48" s="39"/>
      <c r="M48" s="39"/>
      <c r="N48" s="39"/>
      <c r="O48" s="39"/>
      <c r="P48" s="39"/>
      <c r="Q48" s="39"/>
      <c r="R48" s="24"/>
      <c r="S48" s="39"/>
      <c r="T48" s="39"/>
      <c r="U48" s="24"/>
      <c r="V48" s="24"/>
      <c r="W48" s="74"/>
      <c r="X48" s="74"/>
      <c r="Y48" s="74"/>
      <c r="Z48" s="74"/>
      <c r="AA48" s="74"/>
      <c r="AB48" s="74"/>
      <c r="AC48" s="74"/>
      <c r="AD48" s="63"/>
      <c r="AE48" s="1"/>
      <c r="AF48" s="1"/>
    </row>
    <row r="49" spans="1:32" x14ac:dyDescent="0.3">
      <c r="A49" s="1"/>
      <c r="B49" s="19"/>
      <c r="C49" s="1"/>
      <c r="D49" s="93"/>
      <c r="E49" s="94"/>
      <c r="F49" s="43"/>
      <c r="G49" s="42"/>
      <c r="H49" s="42"/>
      <c r="I49" s="42"/>
      <c r="J49" s="44"/>
      <c r="K49" s="42"/>
      <c r="L49" s="42"/>
      <c r="M49" s="42"/>
      <c r="N49" s="42"/>
      <c r="O49" s="42"/>
      <c r="P49" s="42"/>
      <c r="Q49" s="42"/>
      <c r="R49" s="45"/>
      <c r="S49" s="42"/>
      <c r="T49" s="42"/>
      <c r="U49" s="45"/>
      <c r="V49" s="45"/>
      <c r="W49" s="79"/>
      <c r="X49" s="79"/>
      <c r="Y49" s="79"/>
      <c r="Z49" s="79"/>
      <c r="AA49" s="79"/>
      <c r="AB49" s="79"/>
      <c r="AC49" s="79"/>
      <c r="AD49" s="66"/>
      <c r="AE49" s="1"/>
      <c r="AF49" s="1"/>
    </row>
    <row r="50" spans="1:32" x14ac:dyDescent="0.3">
      <c r="A50" s="1"/>
      <c r="B50" s="19"/>
      <c r="C50" s="1"/>
      <c r="D50" s="95"/>
      <c r="E50" s="96"/>
      <c r="F50" s="47"/>
      <c r="G50" s="46"/>
      <c r="H50" s="46"/>
      <c r="I50" s="46"/>
      <c r="J50" s="48"/>
      <c r="K50" s="46"/>
      <c r="L50" s="46"/>
      <c r="M50" s="46"/>
      <c r="N50" s="48"/>
      <c r="O50" s="48"/>
      <c r="P50" s="46"/>
      <c r="Q50" s="46"/>
      <c r="R50" s="49"/>
      <c r="S50" s="46"/>
      <c r="T50" s="46"/>
      <c r="U50" s="49"/>
      <c r="V50" s="49"/>
      <c r="W50" s="80"/>
      <c r="X50" s="80"/>
      <c r="Y50" s="80"/>
      <c r="Z50" s="80"/>
      <c r="AA50" s="80"/>
      <c r="AB50" s="80"/>
      <c r="AC50" s="80"/>
      <c r="AD50" s="67"/>
      <c r="AE50" s="1"/>
      <c r="AF50" s="1"/>
    </row>
    <row r="51" spans="1:32" x14ac:dyDescent="0.3">
      <c r="A51" s="1"/>
      <c r="B51" s="19"/>
      <c r="C51" s="1"/>
      <c r="D51" s="93"/>
      <c r="E51" s="94"/>
      <c r="F51" s="36"/>
      <c r="G51" s="35"/>
      <c r="H51" s="35"/>
      <c r="I51" s="35"/>
      <c r="J51" s="37"/>
      <c r="K51" s="35"/>
      <c r="L51" s="35"/>
      <c r="M51" s="35"/>
      <c r="N51" s="35"/>
      <c r="O51" s="35"/>
      <c r="P51" s="35"/>
      <c r="Q51" s="35"/>
      <c r="R51" s="38"/>
      <c r="S51" s="38"/>
      <c r="T51" s="38"/>
      <c r="U51" s="38"/>
      <c r="V51" s="38"/>
      <c r="W51" s="78"/>
      <c r="X51" s="78"/>
      <c r="Y51" s="78"/>
      <c r="Z51" s="78"/>
      <c r="AA51" s="78"/>
      <c r="AB51" s="78"/>
      <c r="AC51" s="78"/>
      <c r="AD51" s="65"/>
      <c r="AE51" s="1"/>
      <c r="AF51" s="1"/>
    </row>
    <row r="52" spans="1:32" x14ac:dyDescent="0.3">
      <c r="A52" s="1"/>
      <c r="B52" s="19"/>
      <c r="C52" s="1"/>
      <c r="D52" s="95"/>
      <c r="E52" s="96"/>
      <c r="F52" s="40"/>
      <c r="G52" s="39"/>
      <c r="H52" s="39"/>
      <c r="I52" s="39"/>
      <c r="J52" s="41"/>
      <c r="K52" s="39"/>
      <c r="L52" s="39"/>
      <c r="M52" s="39"/>
      <c r="N52" s="39"/>
      <c r="O52" s="39"/>
      <c r="P52" s="39"/>
      <c r="Q52" s="39"/>
      <c r="R52" s="24"/>
      <c r="S52" s="39"/>
      <c r="T52" s="39"/>
      <c r="U52" s="24"/>
      <c r="V52" s="24"/>
      <c r="W52" s="74"/>
      <c r="X52" s="74"/>
      <c r="Y52" s="74"/>
      <c r="Z52" s="74"/>
      <c r="AA52" s="74"/>
      <c r="AB52" s="74"/>
      <c r="AC52" s="74"/>
      <c r="AD52" s="63"/>
      <c r="AE52" s="1"/>
      <c r="AF52" s="1"/>
    </row>
    <row r="53" spans="1:32" x14ac:dyDescent="0.3">
      <c r="A53" s="1"/>
      <c r="B53" s="19"/>
      <c r="C53" s="1"/>
      <c r="D53" s="93"/>
      <c r="E53" s="94"/>
      <c r="F53" s="43"/>
      <c r="G53" s="42"/>
      <c r="H53" s="42"/>
      <c r="I53" s="42"/>
      <c r="J53" s="44"/>
      <c r="K53" s="42"/>
      <c r="L53" s="42"/>
      <c r="M53" s="42"/>
      <c r="N53" s="42"/>
      <c r="O53" s="42"/>
      <c r="P53" s="42"/>
      <c r="Q53" s="42"/>
      <c r="R53" s="45"/>
      <c r="S53" s="42"/>
      <c r="T53" s="42"/>
      <c r="U53" s="45"/>
      <c r="V53" s="45"/>
      <c r="W53" s="79"/>
      <c r="X53" s="79"/>
      <c r="Y53" s="79"/>
      <c r="Z53" s="79"/>
      <c r="AA53" s="79"/>
      <c r="AB53" s="79"/>
      <c r="AC53" s="79"/>
      <c r="AD53" s="66"/>
      <c r="AE53" s="1"/>
      <c r="AF53" s="1"/>
    </row>
    <row r="54" spans="1:32" x14ac:dyDescent="0.3">
      <c r="A54" s="1"/>
      <c r="B54" s="19"/>
      <c r="C54" s="1"/>
      <c r="D54" s="95"/>
      <c r="E54" s="96"/>
      <c r="F54" s="47"/>
      <c r="G54" s="46"/>
      <c r="H54" s="46"/>
      <c r="I54" s="46"/>
      <c r="J54" s="48"/>
      <c r="K54" s="46"/>
      <c r="L54" s="46"/>
      <c r="M54" s="46"/>
      <c r="N54" s="48"/>
      <c r="O54" s="48"/>
      <c r="P54" s="46"/>
      <c r="Q54" s="46"/>
      <c r="R54" s="49"/>
      <c r="S54" s="46"/>
      <c r="T54" s="46"/>
      <c r="U54" s="49"/>
      <c r="V54" s="49"/>
      <c r="W54" s="80"/>
      <c r="X54" s="80"/>
      <c r="Y54" s="80"/>
      <c r="Z54" s="80"/>
      <c r="AA54" s="80"/>
      <c r="AB54" s="80"/>
      <c r="AC54" s="80"/>
      <c r="AD54" s="67"/>
      <c r="AE54" s="1"/>
      <c r="AF54" s="1"/>
    </row>
    <row r="55" spans="1:32" x14ac:dyDescent="0.3">
      <c r="A55" s="1"/>
      <c r="B55" s="19"/>
      <c r="C55" s="1"/>
      <c r="D55" s="93"/>
      <c r="E55" s="94"/>
      <c r="F55" s="51"/>
      <c r="G55" s="50"/>
      <c r="H55" s="50"/>
      <c r="I55" s="50"/>
      <c r="J55" s="52"/>
      <c r="K55" s="50"/>
      <c r="L55" s="50"/>
      <c r="M55" s="50"/>
      <c r="N55" s="50"/>
      <c r="O55" s="50"/>
      <c r="P55" s="50"/>
      <c r="Q55" s="50"/>
      <c r="R55" s="50"/>
      <c r="S55" s="35"/>
      <c r="T55" s="35"/>
      <c r="U55" s="24"/>
      <c r="V55" s="24"/>
      <c r="W55" s="74"/>
      <c r="X55" s="74"/>
      <c r="Y55" s="74"/>
      <c r="Z55" s="74"/>
      <c r="AA55" s="74"/>
      <c r="AB55" s="74"/>
      <c r="AC55" s="74"/>
      <c r="AD55" s="63"/>
      <c r="AE55" s="1"/>
      <c r="AF55" s="1"/>
    </row>
    <row r="56" spans="1:32" x14ac:dyDescent="0.3">
      <c r="A56" s="1"/>
      <c r="B56" s="19"/>
      <c r="C56" s="1"/>
      <c r="D56" s="95"/>
      <c r="E56" s="96"/>
      <c r="F56" s="25"/>
      <c r="G56" s="26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8"/>
      <c r="S56" s="28"/>
      <c r="T56" s="28"/>
      <c r="U56" s="28"/>
      <c r="V56" s="28"/>
      <c r="W56" s="75"/>
      <c r="X56" s="75"/>
      <c r="Y56" s="75"/>
      <c r="Z56" s="75"/>
      <c r="AA56" s="75"/>
      <c r="AB56" s="75"/>
      <c r="AC56" s="75"/>
      <c r="AD56" s="68"/>
      <c r="AE56" s="1"/>
      <c r="AF56" s="1"/>
    </row>
    <row r="57" spans="1:32" x14ac:dyDescent="0.3">
      <c r="A57" s="1"/>
      <c r="B57" s="19"/>
      <c r="C57" s="1"/>
      <c r="D57" s="93"/>
      <c r="E57" s="94"/>
      <c r="F57" s="36"/>
      <c r="G57" s="35"/>
      <c r="H57" s="35"/>
      <c r="I57" s="35"/>
      <c r="J57" s="37"/>
      <c r="K57" s="35"/>
      <c r="L57" s="35"/>
      <c r="M57" s="35"/>
      <c r="N57" s="35"/>
      <c r="O57" s="35"/>
      <c r="P57" s="35"/>
      <c r="Q57" s="35"/>
      <c r="R57" s="38"/>
      <c r="S57" s="35"/>
      <c r="T57" s="35"/>
      <c r="U57" s="38"/>
      <c r="V57" s="38"/>
      <c r="W57" s="78"/>
      <c r="X57" s="78"/>
      <c r="Y57" s="78"/>
      <c r="Z57" s="78"/>
      <c r="AA57" s="78"/>
      <c r="AB57" s="78"/>
      <c r="AC57" s="78"/>
      <c r="AD57" s="65"/>
      <c r="AE57" s="1"/>
      <c r="AF57" s="1"/>
    </row>
    <row r="58" spans="1:32" x14ac:dyDescent="0.3">
      <c r="A58" s="1"/>
      <c r="B58" s="19"/>
      <c r="C58" s="1"/>
      <c r="D58" s="95"/>
      <c r="E58" s="96"/>
      <c r="F58" s="53"/>
      <c r="G58" s="26"/>
      <c r="H58" s="26"/>
      <c r="I58" s="26"/>
      <c r="J58" s="54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4"/>
      <c r="V58" s="24"/>
      <c r="W58" s="74"/>
      <c r="X58" s="74"/>
      <c r="Y58" s="74"/>
      <c r="Z58" s="74"/>
      <c r="AA58" s="74"/>
      <c r="AB58" s="74"/>
      <c r="AC58" s="74"/>
      <c r="AD58" s="63"/>
      <c r="AE58" s="1"/>
      <c r="AF58" s="1"/>
    </row>
    <row r="59" spans="1:32" x14ac:dyDescent="0.3">
      <c r="A59" s="1"/>
      <c r="B59" s="19"/>
      <c r="C59" s="1"/>
      <c r="D59" s="93"/>
      <c r="E59" s="9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74"/>
      <c r="X59" s="74"/>
      <c r="Y59" s="74"/>
      <c r="Z59" s="74"/>
      <c r="AA59" s="74"/>
      <c r="AB59" s="74"/>
      <c r="AC59" s="74"/>
      <c r="AD59" s="63"/>
      <c r="AE59" s="1"/>
      <c r="AF59" s="1"/>
    </row>
    <row r="60" spans="1:32" x14ac:dyDescent="0.3">
      <c r="A60" s="1"/>
      <c r="B60" s="19"/>
      <c r="C60" s="1"/>
      <c r="D60" s="95"/>
      <c r="E60" s="96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74"/>
      <c r="X60" s="74"/>
      <c r="Y60" s="74"/>
      <c r="Z60" s="74"/>
      <c r="AA60" s="74"/>
      <c r="AB60" s="74"/>
      <c r="AC60" s="74"/>
      <c r="AD60" s="63"/>
      <c r="AE60" s="1"/>
      <c r="AF60" s="1"/>
    </row>
    <row r="61" spans="1:32" ht="12.6" customHeight="1" x14ac:dyDescent="0.3">
      <c r="A61" s="1"/>
      <c r="B61" s="19"/>
      <c r="C61" s="1"/>
      <c r="D61" s="95"/>
      <c r="E61" s="96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74"/>
      <c r="X61" s="74"/>
      <c r="Y61" s="74"/>
      <c r="Z61" s="74"/>
      <c r="AA61" s="74"/>
      <c r="AB61" s="74"/>
      <c r="AC61" s="74"/>
      <c r="AD61" s="63"/>
      <c r="AE61" s="1"/>
      <c r="AF61" s="1"/>
    </row>
    <row r="62" spans="1:32" ht="17.25" thickBot="1" x14ac:dyDescent="0.35">
      <c r="A62" s="1"/>
      <c r="B62" s="55"/>
      <c r="C62" s="1"/>
      <c r="D62" s="93"/>
      <c r="E62" s="94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81"/>
      <c r="X62" s="81"/>
      <c r="Y62" s="81"/>
      <c r="Z62" s="81"/>
      <c r="AA62" s="81"/>
      <c r="AB62" s="81"/>
      <c r="AC62" s="81"/>
      <c r="AD62" s="69"/>
      <c r="AE62" s="1"/>
      <c r="AF62" s="1"/>
    </row>
    <row r="63" spans="1:32" ht="33" customHeight="1" thickBot="1" x14ac:dyDescent="0.35">
      <c r="A63" s="1"/>
      <c r="B63" s="1" t="s">
        <v>2</v>
      </c>
      <c r="C63" s="1"/>
      <c r="D63" s="97" t="s">
        <v>22</v>
      </c>
      <c r="E63" s="98"/>
      <c r="F63" s="57" t="s">
        <v>27</v>
      </c>
      <c r="G63" s="57" t="s">
        <v>27</v>
      </c>
      <c r="H63" s="57"/>
      <c r="I63" s="91">
        <f t="shared" ref="I63:AA63" si="14">SUM(I28:I62)</f>
        <v>3428</v>
      </c>
      <c r="J63" s="57"/>
      <c r="K63" s="57">
        <f t="shared" si="14"/>
        <v>10.4</v>
      </c>
      <c r="L63" s="57">
        <f t="shared" si="14"/>
        <v>27.1</v>
      </c>
      <c r="M63" s="57"/>
      <c r="N63" s="91">
        <f t="shared" si="14"/>
        <v>69</v>
      </c>
      <c r="O63" s="91">
        <f t="shared" si="14"/>
        <v>62</v>
      </c>
      <c r="P63" s="91"/>
      <c r="Q63" s="91">
        <f t="shared" si="14"/>
        <v>26</v>
      </c>
      <c r="R63" s="57"/>
      <c r="S63" s="57" t="s">
        <v>27</v>
      </c>
      <c r="T63" s="57"/>
      <c r="U63" s="91">
        <f t="shared" si="14"/>
        <v>29</v>
      </c>
      <c r="V63" s="91">
        <f t="shared" si="14"/>
        <v>22</v>
      </c>
      <c r="W63" s="91">
        <f t="shared" si="14"/>
        <v>3</v>
      </c>
      <c r="X63" s="57"/>
      <c r="Y63" s="57">
        <f t="shared" si="14"/>
        <v>23.380000000000003</v>
      </c>
      <c r="Z63" s="57"/>
      <c r="AA63" s="91">
        <f t="shared" si="14"/>
        <v>20</v>
      </c>
      <c r="AB63" s="91">
        <f t="shared" ref="AB63" si="15">SUM(AB28:AB62)</f>
        <v>108</v>
      </c>
      <c r="AC63" s="91">
        <f t="shared" ref="AC63" si="16">SUM(AC28:AC62)</f>
        <v>87</v>
      </c>
      <c r="AD63" s="92">
        <f>SUM(AD28:AD62)</f>
        <v>23</v>
      </c>
      <c r="AE63" s="1"/>
      <c r="AF63" s="1"/>
    </row>
    <row r="64" spans="1:3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</sheetData>
  <mergeCells count="62">
    <mergeCell ref="D9:AD9"/>
    <mergeCell ref="H15:H26"/>
    <mergeCell ref="I15:I26"/>
    <mergeCell ref="J15:J26"/>
    <mergeCell ref="K15:K26"/>
    <mergeCell ref="V15:V26"/>
    <mergeCell ref="AD15:AD26"/>
    <mergeCell ref="N15:N26"/>
    <mergeCell ref="O15:O26"/>
    <mergeCell ref="L15:L26"/>
    <mergeCell ref="M15:M26"/>
    <mergeCell ref="X15:X26"/>
    <mergeCell ref="Y15:Y26"/>
    <mergeCell ref="Z15:Z26"/>
    <mergeCell ref="AB15:AB26"/>
    <mergeCell ref="AC15:AC26"/>
    <mergeCell ref="B14:B27"/>
    <mergeCell ref="D14:E27"/>
    <mergeCell ref="F15:F26"/>
    <mergeCell ref="G15:G26"/>
    <mergeCell ref="AA15:AA26"/>
    <mergeCell ref="W15:W26"/>
    <mergeCell ref="D40:E40"/>
    <mergeCell ref="D29:E29"/>
    <mergeCell ref="R15:R26"/>
    <mergeCell ref="S15:S26"/>
    <mergeCell ref="U15:U26"/>
    <mergeCell ref="P15:P26"/>
    <mergeCell ref="Q15:Q26"/>
    <mergeCell ref="D28:E28"/>
    <mergeCell ref="T15:T26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58:E58"/>
    <mergeCell ref="D53:E53"/>
    <mergeCell ref="D54:E54"/>
    <mergeCell ref="D55:E55"/>
    <mergeCell ref="D41:E41"/>
    <mergeCell ref="D48:E48"/>
    <mergeCell ref="D49:E49"/>
    <mergeCell ref="D50:E50"/>
    <mergeCell ref="D56:E56"/>
    <mergeCell ref="D57:E57"/>
    <mergeCell ref="D42:E42"/>
    <mergeCell ref="D43:E43"/>
    <mergeCell ref="D44:E44"/>
    <mergeCell ref="D51:E51"/>
    <mergeCell ref="D52:E52"/>
    <mergeCell ref="D47:E47"/>
    <mergeCell ref="D63:E63"/>
    <mergeCell ref="D60:E60"/>
    <mergeCell ref="D61:E61"/>
    <mergeCell ref="D62:E62"/>
    <mergeCell ref="D59:E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QUANTITIES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Zahra Rahimi</cp:lastModifiedBy>
  <cp:lastPrinted>2025-07-03T19:42:36Z</cp:lastPrinted>
  <dcterms:created xsi:type="dcterms:W3CDTF">2014-04-21T14:10:40Z</dcterms:created>
  <dcterms:modified xsi:type="dcterms:W3CDTF">2025-07-31T19:03:17Z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