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CFC9A60D-38C6-4FF7-A2A8-B43FE6F7C076}" xr6:coauthVersionLast="47" xr6:coauthVersionMax="47" xr10:uidLastSave="{00000000-0000-0000-0000-000000000000}"/>
  <bookViews>
    <workbookView xWindow="-120" yWindow="-120" windowWidth="29040" windowHeight="15720" tabRatio="852" activeTab="7" xr2:uid="{00000000-000D-0000-FFFF-FFFF00000000}"/>
  </bookViews>
  <sheets>
    <sheet name="GP101" sheetId="26" r:id="rId1"/>
    <sheet name="GP101_1" sheetId="19" r:id="rId2"/>
    <sheet name="GP201" sheetId="27" r:id="rId3"/>
    <sheet name="GP201_2" sheetId="20" r:id="rId4"/>
    <sheet name="GP201_3" sheetId="28" r:id="rId5"/>
    <sheet name="GP102" sheetId="21" r:id="rId6"/>
    <sheet name="GP301 " sheetId="29" r:id="rId7"/>
    <sheet name="GP301_2" sheetId="22" r:id="rId8"/>
    <sheet name="Underdrain SubSummary" sheetId="25" r:id="rId9"/>
  </sheets>
  <externalReferences>
    <externalReference r:id="rId10"/>
  </externalReferences>
  <definedNames>
    <definedName name="ITEM">[1]QryItem!$A:$A</definedName>
    <definedName name="_xlnm.Print_Area" localSheetId="0">'GP101'!$B$2:$S$48</definedName>
    <definedName name="_xlnm.Print_Area" localSheetId="1">GP101_1!$B$2:$S$48</definedName>
    <definedName name="_xlnm.Print_Area" localSheetId="5">'GP102'!$B$2:$S$48</definedName>
    <definedName name="_xlnm.Print_Area" localSheetId="2">'GP201'!$B$2:$S$48</definedName>
    <definedName name="_xlnm.Print_Area" localSheetId="3">GP201_2!$B$2:$S$48</definedName>
    <definedName name="_xlnm.Print_Area" localSheetId="4">GP201_3!$B$2:$S$48</definedName>
    <definedName name="_xlnm.Print_Area" localSheetId="6">'GP301 '!$B$2:$S$48</definedName>
    <definedName name="_xlnm.Print_Area" localSheetId="7">GP301_2!$B$2:$S$48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20" l="1"/>
  <c r="K35" i="25" s="1"/>
  <c r="K48" i="20"/>
  <c r="J48" i="20"/>
  <c r="L48" i="29"/>
  <c r="K41" i="25" s="1"/>
  <c r="K48" i="29"/>
  <c r="I41" i="25" s="1"/>
  <c r="J48" i="29"/>
  <c r="G41" i="25" s="1"/>
  <c r="I48" i="29"/>
  <c r="L48" i="28"/>
  <c r="K37" i="25" s="1"/>
  <c r="K48" i="28"/>
  <c r="I37" i="25" s="1"/>
  <c r="J48" i="28"/>
  <c r="G37" i="25" s="1"/>
  <c r="I48" i="28"/>
  <c r="L48" i="27"/>
  <c r="K33" i="25" s="1"/>
  <c r="K48" i="27"/>
  <c r="I33" i="25" s="1"/>
  <c r="J48" i="27"/>
  <c r="G33" i="25" s="1"/>
  <c r="I48" i="27"/>
  <c r="L48" i="26"/>
  <c r="K29" i="25" s="1"/>
  <c r="K48" i="26"/>
  <c r="I29" i="25" s="1"/>
  <c r="J48" i="26"/>
  <c r="G29" i="25" s="1"/>
  <c r="I48" i="26"/>
  <c r="L48" i="22"/>
  <c r="K43" i="25" s="1"/>
  <c r="L48" i="21"/>
  <c r="K39" i="25" s="1"/>
  <c r="D61" i="25" l="1"/>
  <c r="D28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J27" i="25"/>
  <c r="I27" i="25"/>
  <c r="H27" i="25"/>
  <c r="G27" i="25"/>
  <c r="F27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J15" i="25"/>
  <c r="I15" i="25"/>
  <c r="H15" i="25"/>
  <c r="G15" i="25"/>
  <c r="F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J14" i="25"/>
  <c r="I14" i="25"/>
  <c r="H14" i="25"/>
  <c r="G14" i="25"/>
  <c r="F14" i="25"/>
  <c r="D9" i="25"/>
  <c r="I35" i="25" l="1"/>
  <c r="K48" i="21"/>
  <c r="I39" i="25" s="1"/>
  <c r="J48" i="21"/>
  <c r="G39" i="25" s="1"/>
  <c r="K48" i="22"/>
  <c r="I43" i="25" s="1"/>
  <c r="J48" i="22"/>
  <c r="G43" i="25" s="1"/>
  <c r="G35" i="25"/>
  <c r="J48" i="19" l="1"/>
  <c r="G31" i="25" l="1"/>
  <c r="G62" i="25" s="1"/>
  <c r="I48" i="22"/>
  <c r="I48" i="21"/>
  <c r="I48" i="20"/>
  <c r="L48" i="19"/>
  <c r="K48" i="19"/>
  <c r="I48" i="19"/>
  <c r="I31" i="25" l="1"/>
  <c r="I62" i="25" s="1"/>
  <c r="K31" i="25"/>
  <c r="K62" i="25" s="1"/>
</calcChain>
</file>

<file path=xl/sharedStrings.xml><?xml version="1.0" encoding="utf-8"?>
<sst xmlns="http://schemas.openxmlformats.org/spreadsheetml/2006/main" count="1497" uniqueCount="545">
  <si>
    <t>STATION</t>
  </si>
  <si>
    <t>SIDE</t>
  </si>
  <si>
    <t>FROM</t>
  </si>
  <si>
    <t>TO</t>
  </si>
  <si>
    <t>REF NO.</t>
  </si>
  <si>
    <t>SHEET NO.</t>
  </si>
  <si>
    <t>FT</t>
  </si>
  <si>
    <t>EACH</t>
  </si>
  <si>
    <t>CHAIN</t>
  </si>
  <si>
    <t>OUTLET ELEVATION</t>
  </si>
  <si>
    <t>FOR INFORMATION ONLY</t>
  </si>
  <si>
    <t>BENDS AND BRANCHES</t>
  </si>
  <si>
    <t>* DENOTES TO CONNECT TO EXISTING UD</t>
  </si>
  <si>
    <t>$DQ001</t>
  </si>
  <si>
    <t>14000</t>
  </si>
  <si>
    <t>00510</t>
  </si>
  <si>
    <t>$DQ002</t>
  </si>
  <si>
    <t>$DQ003</t>
  </si>
  <si>
    <t>LT</t>
  </si>
  <si>
    <t>RT</t>
  </si>
  <si>
    <t>06000</t>
  </si>
  <si>
    <t>4" BASE PIPE UNDERDRAINS</t>
  </si>
  <si>
    <t>LT/RT</t>
  </si>
  <si>
    <t>Y Bend</t>
  </si>
  <si>
    <t>Page #</t>
  </si>
  <si>
    <t>Split #</t>
  </si>
  <si>
    <t>Total</t>
  </si>
  <si>
    <t>UD-300</t>
  </si>
  <si>
    <t>CLX_RW_US006A</t>
  </si>
  <si>
    <t>598+64.51</t>
  </si>
  <si>
    <t>599+05.76</t>
  </si>
  <si>
    <t>UD-301</t>
  </si>
  <si>
    <t>599+08.35</t>
  </si>
  <si>
    <t>UD-302</t>
  </si>
  <si>
    <t>599+68.92</t>
  </si>
  <si>
    <t>UD-303</t>
  </si>
  <si>
    <t>599+92.34</t>
  </si>
  <si>
    <t>602+50.00</t>
  </si>
  <si>
    <t>UD-304</t>
  </si>
  <si>
    <t>UD-310</t>
  </si>
  <si>
    <t>603+11.62</t>
  </si>
  <si>
    <t>UD-311</t>
  </si>
  <si>
    <t>603+38.23</t>
  </si>
  <si>
    <t>UD-312</t>
  </si>
  <si>
    <t>603+45.62</t>
  </si>
  <si>
    <t>604+10.34</t>
  </si>
  <si>
    <t>UD-313</t>
  </si>
  <si>
    <t>605+30.48</t>
  </si>
  <si>
    <t>UD-314</t>
  </si>
  <si>
    <t>UD-315</t>
  </si>
  <si>
    <t>603+48.17</t>
  </si>
  <si>
    <t>UD-316</t>
  </si>
  <si>
    <t>UD-322</t>
  </si>
  <si>
    <t>UD-323</t>
  </si>
  <si>
    <t>607+64.08</t>
  </si>
  <si>
    <t>608+64.04</t>
  </si>
  <si>
    <t>UD-324</t>
  </si>
  <si>
    <t>609+16.57</t>
  </si>
  <si>
    <t>611+04.85</t>
  </si>
  <si>
    <t>UD-325</t>
  </si>
  <si>
    <t>612+50.00</t>
  </si>
  <si>
    <t>UD-326</t>
  </si>
  <si>
    <t>UD-332</t>
  </si>
  <si>
    <t>615+58.60</t>
  </si>
  <si>
    <t>UD-333</t>
  </si>
  <si>
    <t>616+71.84</t>
  </si>
  <si>
    <t>UD-339</t>
  </si>
  <si>
    <t>618+01.24</t>
  </si>
  <si>
    <t>621+80.14</t>
  </si>
  <si>
    <t>UD-340</t>
  </si>
  <si>
    <t>618+04.42</t>
  </si>
  <si>
    <t>UD-341</t>
  </si>
  <si>
    <t>622+50.00</t>
  </si>
  <si>
    <t>UD-342</t>
  </si>
  <si>
    <t>UD-349</t>
  </si>
  <si>
    <t>623+71.73</t>
  </si>
  <si>
    <t>UD-350</t>
  </si>
  <si>
    <t>623+58.93</t>
  </si>
  <si>
    <t>UD-351</t>
  </si>
  <si>
    <t>623+99.71</t>
  </si>
  <si>
    <t>627+50.00</t>
  </si>
  <si>
    <t>UD-357</t>
  </si>
  <si>
    <t>UD-358</t>
  </si>
  <si>
    <t>628+24.37</t>
  </si>
  <si>
    <t>632+10.64</t>
  </si>
  <si>
    <t>UD-359</t>
  </si>
  <si>
    <t>632+45.09</t>
  </si>
  <si>
    <t>632+50.00</t>
  </si>
  <si>
    <t>UD-365</t>
  </si>
  <si>
    <t>UD-366</t>
  </si>
  <si>
    <t>632+74.87</t>
  </si>
  <si>
    <t>633+08.43</t>
  </si>
  <si>
    <t>634+51.10</t>
  </si>
  <si>
    <t>UD-367</t>
  </si>
  <si>
    <t>637+50.00</t>
  </si>
  <si>
    <t>UD-373</t>
  </si>
  <si>
    <t>637+93.72</t>
  </si>
  <si>
    <t>UD-374</t>
  </si>
  <si>
    <t>637+96.26</t>
  </si>
  <si>
    <t>UD-375</t>
  </si>
  <si>
    <t>642+50.00</t>
  </si>
  <si>
    <t>UD-381</t>
  </si>
  <si>
    <t>645+24.07</t>
  </si>
  <si>
    <t>UD-382</t>
  </si>
  <si>
    <t>645+49.38</t>
  </si>
  <si>
    <t>647+50.00</t>
  </si>
  <si>
    <t>UD-388</t>
  </si>
  <si>
    <t>UD-389</t>
  </si>
  <si>
    <t>647+81.30</t>
  </si>
  <si>
    <t>648+88.44</t>
  </si>
  <si>
    <t>UD-390</t>
  </si>
  <si>
    <t>652+50.00</t>
  </si>
  <si>
    <t>UD-396</t>
  </si>
  <si>
    <t>PRECAST REINFORCED CONCRETE OUTLET</t>
  </si>
  <si>
    <t>UD-397</t>
  </si>
  <si>
    <t>CLP_U006_PERKINS</t>
  </si>
  <si>
    <t>UD-403</t>
  </si>
  <si>
    <t>656+50.00</t>
  </si>
  <si>
    <t>UD-404</t>
  </si>
  <si>
    <t>UD-405</t>
  </si>
  <si>
    <t>UD-406</t>
  </si>
  <si>
    <t>UD-407</t>
  </si>
  <si>
    <t>UD-408</t>
  </si>
  <si>
    <t>UD-409</t>
  </si>
  <si>
    <t>UD-410</t>
  </si>
  <si>
    <t>UD-411</t>
  </si>
  <si>
    <t>656+93.20</t>
  </si>
  <si>
    <t>658+80.04</t>
  </si>
  <si>
    <t>659+85.38</t>
  </si>
  <si>
    <t>660+68.73</t>
  </si>
  <si>
    <t>659+87.71</t>
  </si>
  <si>
    <t>660+67.07</t>
  </si>
  <si>
    <t>659+84.11</t>
  </si>
  <si>
    <t>660+72.33</t>
  </si>
  <si>
    <t>661+50.00</t>
  </si>
  <si>
    <t>660+69.95</t>
  </si>
  <si>
    <t>UD-417</t>
  </si>
  <si>
    <t>666+08.02</t>
  </si>
  <si>
    <t>UD-418</t>
  </si>
  <si>
    <t>666+09.05</t>
  </si>
  <si>
    <t>UD-419</t>
  </si>
  <si>
    <t>UD-420</t>
  </si>
  <si>
    <t>666+09.06</t>
  </si>
  <si>
    <t>UD-421</t>
  </si>
  <si>
    <t>UD-422</t>
  </si>
  <si>
    <t>666+08.51</t>
  </si>
  <si>
    <t>666+50.00</t>
  </si>
  <si>
    <t>666+10.11</t>
  </si>
  <si>
    <t>666+10.79</t>
  </si>
  <si>
    <t>UD-428</t>
  </si>
  <si>
    <t>668+27.59</t>
  </si>
  <si>
    <t>UD-429</t>
  </si>
  <si>
    <t>670+32.40</t>
  </si>
  <si>
    <t>UD-430</t>
  </si>
  <si>
    <t>UD-431</t>
  </si>
  <si>
    <t>668+60.64</t>
  </si>
  <si>
    <t>UD-432</t>
  </si>
  <si>
    <t>671+50.00</t>
  </si>
  <si>
    <t>UD-433</t>
  </si>
  <si>
    <t>UD-434</t>
  </si>
  <si>
    <t>UD-440</t>
  </si>
  <si>
    <t>675+05.00</t>
  </si>
  <si>
    <t>UD-441</t>
  </si>
  <si>
    <t>UD-442</t>
  </si>
  <si>
    <t>UD-443</t>
  </si>
  <si>
    <t>675+26.01</t>
  </si>
  <si>
    <t>676+50.00</t>
  </si>
  <si>
    <t>UD-444</t>
  </si>
  <si>
    <t>UD-445</t>
  </si>
  <si>
    <t>UD-455</t>
  </si>
  <si>
    <t>680+52.91</t>
  </si>
  <si>
    <t>UD-456</t>
  </si>
  <si>
    <t>681+50.00</t>
  </si>
  <si>
    <t>UD-457</t>
  </si>
  <si>
    <t>UD-458</t>
  </si>
  <si>
    <t>UD-464</t>
  </si>
  <si>
    <t>UD-465</t>
  </si>
  <si>
    <t>UD-466</t>
  </si>
  <si>
    <t>UD-467</t>
  </si>
  <si>
    <t>UD-468</t>
  </si>
  <si>
    <t>UD-469</t>
  </si>
  <si>
    <t>UD-470</t>
  </si>
  <si>
    <t>UD-471</t>
  </si>
  <si>
    <t>UD-472</t>
  </si>
  <si>
    <t>UD-473</t>
  </si>
  <si>
    <t>UD-474</t>
  </si>
  <si>
    <t>UD-475</t>
  </si>
  <si>
    <t>UD-476</t>
  </si>
  <si>
    <t>UD-477</t>
  </si>
  <si>
    <t>UD-478</t>
  </si>
  <si>
    <t>UD-479</t>
  </si>
  <si>
    <t>UD-480</t>
  </si>
  <si>
    <t>UD-481</t>
  </si>
  <si>
    <t>UD-482</t>
  </si>
  <si>
    <t>UD-483</t>
  </si>
  <si>
    <t>UD-484</t>
  </si>
  <si>
    <t>UD-485</t>
  </si>
  <si>
    <t>UD-486</t>
  </si>
  <si>
    <t>UD-487</t>
  </si>
  <si>
    <t>UD-488</t>
  </si>
  <si>
    <t>684+05.92</t>
  </si>
  <si>
    <t>682+82.52</t>
  </si>
  <si>
    <t>682+83.06</t>
  </si>
  <si>
    <t>682+86.99</t>
  </si>
  <si>
    <t>683+83.76</t>
  </si>
  <si>
    <t>UD-398</t>
  </si>
  <si>
    <t>UD-399</t>
  </si>
  <si>
    <t>UD-400</t>
  </si>
  <si>
    <t>655+79.97</t>
  </si>
  <si>
    <t>683+92.23</t>
  </si>
  <si>
    <t>684+06.08</t>
  </si>
  <si>
    <t>684+18.45</t>
  </si>
  <si>
    <t>682+86.21</t>
  </si>
  <si>
    <t>683+81.33</t>
  </si>
  <si>
    <t>684+07.52</t>
  </si>
  <si>
    <t>684+06.27</t>
  </si>
  <si>
    <t>684+56.17</t>
  </si>
  <si>
    <t>684+07.89</t>
  </si>
  <si>
    <t>684+59.20</t>
  </si>
  <si>
    <t>684+69.08</t>
  </si>
  <si>
    <t>684+60.93</t>
  </si>
  <si>
    <t>684+69.98</t>
  </si>
  <si>
    <t>51+78.68</t>
  </si>
  <si>
    <t>51+00.00</t>
  </si>
  <si>
    <t>CLP_PERKINS</t>
  </si>
  <si>
    <t>51+84.53</t>
  </si>
  <si>
    <t>51+65.27</t>
  </si>
  <si>
    <t>51+74.30</t>
  </si>
  <si>
    <t>51+74.27</t>
  </si>
  <si>
    <t>51+59.68</t>
  </si>
  <si>
    <t>52+23.56</t>
  </si>
  <si>
    <t>684+62.23</t>
  </si>
  <si>
    <t>685+34.78</t>
  </si>
  <si>
    <t>685+23.56</t>
  </si>
  <si>
    <t>685+24.44</t>
  </si>
  <si>
    <t>685+52.69</t>
  </si>
  <si>
    <t>686+50.00</t>
  </si>
  <si>
    <t>685+37.73</t>
  </si>
  <si>
    <t>686+12.25</t>
  </si>
  <si>
    <t>686+15.76</t>
  </si>
  <si>
    <t>686+12.33</t>
  </si>
  <si>
    <t>686+15.53</t>
  </si>
  <si>
    <t>UD-493</t>
  </si>
  <si>
    <t>687+01.33</t>
  </si>
  <si>
    <t>UD-494</t>
  </si>
  <si>
    <t>687+03.24</t>
  </si>
  <si>
    <t>UD-495</t>
  </si>
  <si>
    <t>UD-496</t>
  </si>
  <si>
    <t>687+51.43</t>
  </si>
  <si>
    <t>690+39.50</t>
  </si>
  <si>
    <t>UD-497</t>
  </si>
  <si>
    <t>687+68.48</t>
  </si>
  <si>
    <t>UD-498</t>
  </si>
  <si>
    <t>687+06.66</t>
  </si>
  <si>
    <t>UD-499</t>
  </si>
  <si>
    <t>UD-500</t>
  </si>
  <si>
    <t>691+50.00</t>
  </si>
  <si>
    <t>UD-501</t>
  </si>
  <si>
    <t>UD-502</t>
  </si>
  <si>
    <t>UD-508</t>
  </si>
  <si>
    <t>UD-509</t>
  </si>
  <si>
    <t>UD-510</t>
  </si>
  <si>
    <t>692+45.99</t>
  </si>
  <si>
    <t>692+45.97</t>
  </si>
  <si>
    <t>UD-579</t>
  </si>
  <si>
    <t>CLP_U006_CAMP</t>
  </si>
  <si>
    <t>1726+10.23</t>
  </si>
  <si>
    <t>1728+00.00</t>
  </si>
  <si>
    <t>UD-580</t>
  </si>
  <si>
    <t>UD-581</t>
  </si>
  <si>
    <t>UD-587</t>
  </si>
  <si>
    <t>UD-588</t>
  </si>
  <si>
    <t>UD-589</t>
  </si>
  <si>
    <t>UD-590</t>
  </si>
  <si>
    <t>UD-591</t>
  </si>
  <si>
    <t>UD-592</t>
  </si>
  <si>
    <t>UD-593</t>
  </si>
  <si>
    <t>UD-594</t>
  </si>
  <si>
    <t>1728+49.13</t>
  </si>
  <si>
    <t>1729+20.92</t>
  </si>
  <si>
    <t>1733+00.00</t>
  </si>
  <si>
    <t>1729+23.71</t>
  </si>
  <si>
    <t>1729+57.96</t>
  </si>
  <si>
    <t>1729+24.23</t>
  </si>
  <si>
    <t>1731+17.33</t>
  </si>
  <si>
    <t>1730+15.44</t>
  </si>
  <si>
    <t>UD-600</t>
  </si>
  <si>
    <t>UD-601</t>
  </si>
  <si>
    <t>UD-602</t>
  </si>
  <si>
    <t>UD-603</t>
  </si>
  <si>
    <t>UD-604</t>
  </si>
  <si>
    <t>UD-605</t>
  </si>
  <si>
    <t>UD-606</t>
  </si>
  <si>
    <t>UD-607</t>
  </si>
  <si>
    <t>UD-608</t>
  </si>
  <si>
    <t>UD-609</t>
  </si>
  <si>
    <t>UD-610</t>
  </si>
  <si>
    <t>UD-611</t>
  </si>
  <si>
    <t>UD-612</t>
  </si>
  <si>
    <t>UD-613</t>
  </si>
  <si>
    <t>UD-614</t>
  </si>
  <si>
    <t>UD-615</t>
  </si>
  <si>
    <t>UD-616</t>
  </si>
  <si>
    <t>UD-617</t>
  </si>
  <si>
    <t>UD-618</t>
  </si>
  <si>
    <t>UD-619</t>
  </si>
  <si>
    <t>UD-620</t>
  </si>
  <si>
    <t>UD-621</t>
  </si>
  <si>
    <t>UD-622</t>
  </si>
  <si>
    <t>UD-623</t>
  </si>
  <si>
    <t>UD-624</t>
  </si>
  <si>
    <t>UD-625</t>
  </si>
  <si>
    <t>1733+07.78</t>
  </si>
  <si>
    <t>1734+45.63</t>
  </si>
  <si>
    <t>1733+07.89</t>
  </si>
  <si>
    <t>1734+50.27</t>
  </si>
  <si>
    <t>1733+07.28</t>
  </si>
  <si>
    <t>1734+68.72</t>
  </si>
  <si>
    <t>1735+73.17</t>
  </si>
  <si>
    <t>1735+86.79</t>
  </si>
  <si>
    <t>1735+57.38</t>
  </si>
  <si>
    <t>1735+74.44</t>
  </si>
  <si>
    <t>1736+08.45</t>
  </si>
  <si>
    <t>1736+03.80</t>
  </si>
  <si>
    <t>1736+47.43</t>
  </si>
  <si>
    <t>1736+11.95</t>
  </si>
  <si>
    <t>1601+78.96</t>
  </si>
  <si>
    <t>1601+00.00</t>
  </si>
  <si>
    <t>CLP_CAMP</t>
  </si>
  <si>
    <t>1601+91.44</t>
  </si>
  <si>
    <t>1601+75.39</t>
  </si>
  <si>
    <t>1736+28.89</t>
  </si>
  <si>
    <t>1735+90.17</t>
  </si>
  <si>
    <t>1736+60.20</t>
  </si>
  <si>
    <t>1736+53.73</t>
  </si>
  <si>
    <t>1736+71.51</t>
  </si>
  <si>
    <t>1736+72.25</t>
  </si>
  <si>
    <t>1737+81.50</t>
  </si>
  <si>
    <t>1736+74.73</t>
  </si>
  <si>
    <t>1737+78.02</t>
  </si>
  <si>
    <t>1736+99.64</t>
  </si>
  <si>
    <t>1736+53.76</t>
  </si>
  <si>
    <t>1737+85.20</t>
  </si>
  <si>
    <t>1738+00.00</t>
  </si>
  <si>
    <t>1737+04.57</t>
  </si>
  <si>
    <t>1736+79.13</t>
  </si>
  <si>
    <t>1737+04.93</t>
  </si>
  <si>
    <t>1737+78.46</t>
  </si>
  <si>
    <t>1735+86.83</t>
  </si>
  <si>
    <t>UD-630</t>
  </si>
  <si>
    <t>1739+42.04</t>
  </si>
  <si>
    <t>UD-631</t>
  </si>
  <si>
    <t>UD-632</t>
  </si>
  <si>
    <t>UD-633</t>
  </si>
  <si>
    <t>UD-634</t>
  </si>
  <si>
    <t>UD-635</t>
  </si>
  <si>
    <t>UD-636</t>
  </si>
  <si>
    <t>UD-637</t>
  </si>
  <si>
    <t>UD-638</t>
  </si>
  <si>
    <t>UD-639</t>
  </si>
  <si>
    <t>1739+09.75</t>
  </si>
  <si>
    <t>1739+00.65</t>
  </si>
  <si>
    <t>1739+13.00</t>
  </si>
  <si>
    <t>1741+16.97</t>
  </si>
  <si>
    <t>1739+03.16</t>
  </si>
  <si>
    <t>1740+27.63</t>
  </si>
  <si>
    <t>1740+71.96</t>
  </si>
  <si>
    <t>1740+30.02</t>
  </si>
  <si>
    <t>1741+23.29</t>
  </si>
  <si>
    <t>1741+19.54</t>
  </si>
  <si>
    <t>1742+89.36</t>
  </si>
  <si>
    <t>1741+67.60</t>
  </si>
  <si>
    <t>1742+13.87</t>
  </si>
  <si>
    <t>1743+00.00</t>
  </si>
  <si>
    <t>UD-646</t>
  </si>
  <si>
    <t>UD-647</t>
  </si>
  <si>
    <t>UD-648</t>
  </si>
  <si>
    <t>1744+80.00</t>
  </si>
  <si>
    <t>1743+19.04</t>
  </si>
  <si>
    <t>1744+50.29</t>
  </si>
  <si>
    <t>CLX_RW_US006B</t>
  </si>
  <si>
    <t>UD-516</t>
  </si>
  <si>
    <t>694+24.06</t>
  </si>
  <si>
    <t>UD-517</t>
  </si>
  <si>
    <t>694+26.47</t>
  </si>
  <si>
    <t>696+28.54</t>
  </si>
  <si>
    <t>UD-518</t>
  </si>
  <si>
    <t>696+29.43</t>
  </si>
  <si>
    <t>696+62.64</t>
  </si>
  <si>
    <t>UD-519</t>
  </si>
  <si>
    <t>696+65.31</t>
  </si>
  <si>
    <t>697+32.77</t>
  </si>
  <si>
    <t>UD-520</t>
  </si>
  <si>
    <t>697+21.97</t>
  </si>
  <si>
    <t>697+50.00</t>
  </si>
  <si>
    <t>UD-526</t>
  </si>
  <si>
    <t>699+00.94</t>
  </si>
  <si>
    <t>UD-527</t>
  </si>
  <si>
    <t>699+01.22</t>
  </si>
  <si>
    <t>UD-528</t>
  </si>
  <si>
    <t>699+25.92</t>
  </si>
  <si>
    <t>702+50.00</t>
  </si>
  <si>
    <t>UD-529</t>
  </si>
  <si>
    <t>699+26.20</t>
  </si>
  <si>
    <t>UD-536</t>
  </si>
  <si>
    <t>705+71.56</t>
  </si>
  <si>
    <t>UD-537</t>
  </si>
  <si>
    <t>705+68.44</t>
  </si>
  <si>
    <t>UD-538</t>
  </si>
  <si>
    <t>707+32.48</t>
  </si>
  <si>
    <t>707+50.00</t>
  </si>
  <si>
    <t>UD-544</t>
  </si>
  <si>
    <t>708+77.32</t>
  </si>
  <si>
    <t>UD-545</t>
  </si>
  <si>
    <t>708+77.33</t>
  </si>
  <si>
    <t>710+08.88</t>
  </si>
  <si>
    <t>UD-546</t>
  </si>
  <si>
    <t>710+09.03</t>
  </si>
  <si>
    <t>UD-547</t>
  </si>
  <si>
    <t>712+39.45</t>
  </si>
  <si>
    <t>UD-548</t>
  </si>
  <si>
    <t>712+50.00</t>
  </si>
  <si>
    <t>UD-554</t>
  </si>
  <si>
    <t>717+50.00</t>
  </si>
  <si>
    <t>UD-560</t>
  </si>
  <si>
    <t>722+50.00</t>
  </si>
  <si>
    <t>UD-566</t>
  </si>
  <si>
    <t>725+65.68</t>
  </si>
  <si>
    <t>UD-567</t>
  </si>
  <si>
    <t>725+85.98</t>
  </si>
  <si>
    <t>727+50.00</t>
  </si>
  <si>
    <t>UD-573</t>
  </si>
  <si>
    <t>728+58.17</t>
  </si>
  <si>
    <t>UD-666</t>
  </si>
  <si>
    <t>1600+94.18</t>
  </si>
  <si>
    <t>UD-667</t>
  </si>
  <si>
    <t>1600+89.42</t>
  </si>
  <si>
    <t>UD-655</t>
  </si>
  <si>
    <t>UD-656</t>
  </si>
  <si>
    <t>UD-657</t>
  </si>
  <si>
    <t>UD-658</t>
  </si>
  <si>
    <t>UD-659</t>
  </si>
  <si>
    <t>UD-660</t>
  </si>
  <si>
    <t>48+47.21</t>
  </si>
  <si>
    <t>50+06.58</t>
  </si>
  <si>
    <t>49+44.73</t>
  </si>
  <si>
    <t>48+91.89</t>
  </si>
  <si>
    <t>50+28.21</t>
  </si>
  <si>
    <t>50+59.34</t>
  </si>
  <si>
    <t>50+25.10</t>
  </si>
  <si>
    <t>UD-661</t>
  </si>
  <si>
    <t>608+64.52</t>
  </si>
  <si>
    <t>608+74.24</t>
  </si>
  <si>
    <t>598+64.50</t>
  </si>
  <si>
    <t>605+30.49</t>
  </si>
  <si>
    <t>607+02.83</t>
  </si>
  <si>
    <t>607+64.05</t>
  </si>
  <si>
    <t>608+77.99</t>
  </si>
  <si>
    <t>621+80.28</t>
  </si>
  <si>
    <t>621+79.93</t>
  </si>
  <si>
    <t>627+81.85</t>
  </si>
  <si>
    <t>635+28.51</t>
  </si>
  <si>
    <t>641+82.64</t>
  </si>
  <si>
    <t>647+81.32</t>
  </si>
  <si>
    <t>649+47.00</t>
  </si>
  <si>
    <t>656+35.77</t>
  </si>
  <si>
    <t>658+80.05</t>
  </si>
  <si>
    <t>658+79.87</t>
  </si>
  <si>
    <t>655+50.56</t>
  </si>
  <si>
    <t>660+72.24</t>
  </si>
  <si>
    <t>675+24.60</t>
  </si>
  <si>
    <t>680+99.88</t>
  </si>
  <si>
    <t>684+59.28</t>
  </si>
  <si>
    <t>UD-640</t>
  </si>
  <si>
    <t>1741+17.33</t>
  </si>
  <si>
    <t>605E06000</t>
  </si>
  <si>
    <t>TOTALS CARRIED TO SUBSUMMARY</t>
  </si>
  <si>
    <t>4" CONDUIT, TYPE F FOR UNDERDRAIN OUTLET</t>
  </si>
  <si>
    <t>4" X 11.25* BEND</t>
  </si>
  <si>
    <t>4" X 22.50* BEND</t>
  </si>
  <si>
    <t>4" X 45* BEND</t>
  </si>
  <si>
    <t>4" X 90* BEND</t>
  </si>
  <si>
    <t>4" X 4" TEE</t>
  </si>
  <si>
    <t>4" X 4" CROSS</t>
  </si>
  <si>
    <t>607+03.42</t>
  </si>
  <si>
    <t>641+18.05</t>
  </si>
  <si>
    <t>654+53.33</t>
  </si>
  <si>
    <t>654+50.00</t>
  </si>
  <si>
    <t>683+49.86</t>
  </si>
  <si>
    <t>685+35.09</t>
  </si>
  <si>
    <t>688+49.70</t>
  </si>
  <si>
    <t>711+52.10</t>
  </si>
  <si>
    <t>UD-599</t>
  </si>
  <si>
    <t>1733+07.10</t>
  </si>
  <si>
    <t>1733+07.13</t>
  </si>
  <si>
    <t>1734+47.71</t>
  </si>
  <si>
    <t>UD-641</t>
  </si>
  <si>
    <t>UD-642</t>
  </si>
  <si>
    <t>1741+89.36</t>
  </si>
  <si>
    <t>611E00410</t>
  </si>
  <si>
    <t>TOTALS CARRIED TO GENERAL SUMMARY</t>
  </si>
  <si>
    <t>UNDERDRAIN QUANTITIES SHEET NO.</t>
  </si>
  <si>
    <t>P.0319</t>
  </si>
  <si>
    <t>P.0318</t>
  </si>
  <si>
    <t>P.0317</t>
  </si>
  <si>
    <t>P.0316</t>
  </si>
  <si>
    <t>P.0315</t>
  </si>
  <si>
    <t>P.0314</t>
  </si>
  <si>
    <t>P.0313</t>
  </si>
  <si>
    <t>P.0312</t>
  </si>
  <si>
    <t>P.0356</t>
  </si>
  <si>
    <t>P.0357</t>
  </si>
  <si>
    <t>P.0358</t>
  </si>
  <si>
    <t>P.0359</t>
  </si>
  <si>
    <t>P.0360</t>
  </si>
  <si>
    <t>P.0361</t>
  </si>
  <si>
    <t>P.0362</t>
  </si>
  <si>
    <t>P.0363</t>
  </si>
  <si>
    <t>P.0364</t>
  </si>
  <si>
    <t>P.0365</t>
  </si>
  <si>
    <t>P.0366</t>
  </si>
  <si>
    <t>P.0367</t>
  </si>
  <si>
    <t>P.0368</t>
  </si>
  <si>
    <t>P.0369</t>
  </si>
  <si>
    <t>P.0370</t>
  </si>
  <si>
    <t>P.0371</t>
  </si>
  <si>
    <t>P.0372</t>
  </si>
  <si>
    <t>P.0373</t>
  </si>
  <si>
    <t>P.0374</t>
  </si>
  <si>
    <t>P.0375</t>
  </si>
  <si>
    <t>P.0403</t>
  </si>
  <si>
    <t>P.0376</t>
  </si>
  <si>
    <t>P.0377</t>
  </si>
  <si>
    <t>P.0378</t>
  </si>
  <si>
    <t>P.0379</t>
  </si>
  <si>
    <t>P.0380</t>
  </si>
  <si>
    <t>P.0381</t>
  </si>
  <si>
    <t>P.0382</t>
  </si>
  <si>
    <t>P.0383</t>
  </si>
  <si>
    <t>P.0384</t>
  </si>
  <si>
    <t>P.0385</t>
  </si>
  <si>
    <t>P.0386</t>
  </si>
  <si>
    <t>P.0387</t>
  </si>
  <si>
    <t>P.0388</t>
  </si>
  <si>
    <t>P.0404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</si>
</sst>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\+#0.00"/>
    <numFmt numFmtId="165" formatCode="#,##0.0"/>
    <numFmt numFmtId="166" formatCode="0.0"/>
    <numFmt numFmtId="167" formatCode="0\+00.00"/>
    <numFmt numFmtId="168" formatCode="&quot;PAVEMENT CALC SHEET &quot;#"/>
    <numFmt numFmtId="169" formatCode="#\ ???/???"/>
  </numFmts>
  <fonts count="30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6"/>
      <name val="Arial"/>
      <family val="2"/>
    </font>
    <font>
      <sz val="14"/>
      <name val="Verdana"/>
      <family val="2"/>
    </font>
    <font>
      <b/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sz val="10"/>
      <color theme="3" tint="0.39997558519241921"/>
      <name val="Arial"/>
      <family val="2"/>
    </font>
    <font>
      <sz val="10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11" fillId="0" borderId="0"/>
    <xf numFmtId="0" fontId="5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2" fillId="0" borderId="7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165" fontId="2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0" fillId="0" borderId="0" xfId="0" applyNumberFormat="1"/>
    <xf numFmtId="1" fontId="10" fillId="0" borderId="0" xfId="0" applyNumberFormat="1" applyFont="1" applyAlignment="1">
      <alignment horizontal="center" vertical="center"/>
    </xf>
    <xf numFmtId="1" fontId="9" fillId="0" borderId="22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0" fillId="0" borderId="0" xfId="0" applyNumberFormat="1"/>
    <xf numFmtId="9" fontId="0" fillId="0" borderId="0" xfId="0" applyNumberFormat="1"/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textRotation="90" wrapText="1"/>
    </xf>
    <xf numFmtId="1" fontId="5" fillId="0" borderId="5" xfId="0" applyNumberFormat="1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7" fontId="13" fillId="0" borderId="23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67" fontId="13" fillId="0" borderId="1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7" fillId="3" borderId="0" xfId="5" applyFont="1" applyFill="1" applyAlignment="1" applyProtection="1">
      <alignment vertical="center"/>
    </xf>
    <xf numFmtId="0" fontId="6" fillId="0" borderId="34" xfId="0" applyFont="1" applyBorder="1" applyAlignment="1">
      <alignment vertical="center"/>
    </xf>
    <xf numFmtId="0" fontId="6" fillId="5" borderId="0" xfId="0" applyFont="1" applyFill="1" applyAlignment="1" applyProtection="1">
      <alignment horizontal="center"/>
      <protection locked="0"/>
    </xf>
    <xf numFmtId="0" fontId="5" fillId="6" borderId="34" xfId="0" applyFont="1" applyFill="1" applyBorder="1" applyAlignment="1" applyProtection="1">
      <alignment vertical="center"/>
      <protection locked="0"/>
    </xf>
    <xf numFmtId="0" fontId="5" fillId="5" borderId="0" xfId="0" applyFont="1" applyFill="1" applyAlignment="1">
      <alignment horizontal="center" vertical="center"/>
    </xf>
    <xf numFmtId="11" fontId="5" fillId="5" borderId="0" xfId="0" applyNumberFormat="1" applyFont="1" applyFill="1" applyAlignment="1">
      <alignment horizontal="right" vertical="center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 applyAlignment="1" applyProtection="1">
      <alignment horizontal="center" vertical="center" shrinkToFit="1"/>
      <protection locked="0"/>
    </xf>
    <xf numFmtId="0" fontId="15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 applyProtection="1">
      <alignment horizontal="center" vertical="center"/>
      <protection locked="0"/>
    </xf>
    <xf numFmtId="2" fontId="5" fillId="5" borderId="0" xfId="0" applyNumberFormat="1" applyFont="1" applyFill="1" applyAlignment="1" applyProtection="1">
      <alignment horizontal="center" vertical="center"/>
      <protection locked="0"/>
    </xf>
    <xf numFmtId="169" fontId="5" fillId="0" borderId="3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6" borderId="6" xfId="0" applyFont="1" applyFill="1" applyBorder="1" applyAlignment="1" applyProtection="1">
      <alignment vertical="center"/>
      <protection locked="0"/>
    </xf>
    <xf numFmtId="2" fontId="5" fillId="0" borderId="40" xfId="0" applyNumberFormat="1" applyFont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vertical="center"/>
      <protection locked="0"/>
    </xf>
    <xf numFmtId="166" fontId="5" fillId="0" borderId="37" xfId="0" applyNumberFormat="1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166" fontId="19" fillId="0" borderId="37" xfId="0" applyNumberFormat="1" applyFont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 applyProtection="1">
      <alignment horizontal="center" vertical="center"/>
      <protection locked="0"/>
    </xf>
    <xf numFmtId="4" fontId="20" fillId="0" borderId="37" xfId="0" applyNumberFormat="1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center" vertical="center"/>
    </xf>
    <xf numFmtId="165" fontId="21" fillId="0" borderId="37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2" fontId="21" fillId="0" borderId="37" xfId="0" applyNumberFormat="1" applyFont="1" applyBorder="1" applyAlignment="1" applyProtection="1">
      <alignment horizontal="center" vertical="center"/>
      <protection locked="0"/>
    </xf>
    <xf numFmtId="165" fontId="22" fillId="0" borderId="37" xfId="0" applyNumberFormat="1" applyFont="1" applyBorder="1" applyAlignment="1">
      <alignment horizontal="center" vertical="center"/>
    </xf>
    <xf numFmtId="2" fontId="22" fillId="0" borderId="37" xfId="0" applyNumberFormat="1" applyFont="1" applyBorder="1" applyAlignment="1" applyProtection="1">
      <alignment horizontal="center" vertical="center"/>
      <protection locked="0"/>
    </xf>
    <xf numFmtId="165" fontId="23" fillId="0" borderId="3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vertical="center"/>
    </xf>
    <xf numFmtId="4" fontId="23" fillId="0" borderId="37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 applyProtection="1">
      <alignment horizontal="center" vertical="center"/>
      <protection locked="0"/>
    </xf>
    <xf numFmtId="165" fontId="24" fillId="0" borderId="37" xfId="0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vertical="center"/>
    </xf>
    <xf numFmtId="4" fontId="24" fillId="0" borderId="37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 applyProtection="1">
      <alignment horizontal="center" vertical="center"/>
      <protection locked="0"/>
    </xf>
    <xf numFmtId="165" fontId="25" fillId="0" borderId="37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vertical="center"/>
    </xf>
    <xf numFmtId="4" fontId="25" fillId="0" borderId="37" xfId="0" applyNumberFormat="1" applyFont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vertical="center"/>
    </xf>
    <xf numFmtId="4" fontId="26" fillId="0" borderId="37" xfId="0" applyNumberFormat="1" applyFont="1" applyBorder="1" applyAlignment="1">
      <alignment horizontal="center" vertical="center"/>
    </xf>
    <xf numFmtId="2" fontId="26" fillId="0" borderId="37" xfId="0" applyNumberFormat="1" applyFont="1" applyBorder="1" applyAlignment="1" applyProtection="1">
      <alignment horizontal="center" vertical="center"/>
      <protection locked="0"/>
    </xf>
    <xf numFmtId="165" fontId="13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vertical="center"/>
    </xf>
    <xf numFmtId="4" fontId="13" fillId="0" borderId="37" xfId="0" applyNumberFormat="1" applyFont="1" applyBorder="1" applyAlignment="1">
      <alignment horizontal="center" vertical="center"/>
    </xf>
    <xf numFmtId="2" fontId="13" fillId="0" borderId="37" xfId="0" applyNumberFormat="1" applyFont="1" applyBorder="1" applyAlignment="1" applyProtection="1">
      <alignment horizontal="center" vertical="center"/>
      <protection locked="0"/>
    </xf>
    <xf numFmtId="165" fontId="27" fillId="0" borderId="37" xfId="0" applyNumberFormat="1" applyFont="1" applyBorder="1" applyAlignment="1">
      <alignment horizontal="center" vertical="center"/>
    </xf>
    <xf numFmtId="3" fontId="27" fillId="0" borderId="37" xfId="0" applyNumberFormat="1" applyFont="1" applyBorder="1" applyAlignment="1">
      <alignment vertical="center"/>
    </xf>
    <xf numFmtId="4" fontId="27" fillId="0" borderId="37" xfId="0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vertical="center"/>
    </xf>
    <xf numFmtId="4" fontId="21" fillId="0" borderId="37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2" fontId="29" fillId="0" borderId="37" xfId="0" applyNumberFormat="1" applyFont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vertical="center"/>
      <protection locked="0"/>
    </xf>
    <xf numFmtId="2" fontId="5" fillId="0" borderId="41" xfId="0" applyNumberFormat="1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vertical="center"/>
      <protection locked="0"/>
    </xf>
    <xf numFmtId="2" fontId="5" fillId="0" borderId="21" xfId="0" applyNumberFormat="1" applyFont="1" applyBorder="1" applyAlignment="1" applyProtection="1">
      <alignment vertical="center"/>
      <protection locked="0"/>
    </xf>
    <xf numFmtId="166" fontId="5" fillId="0" borderId="44" xfId="0" applyNumberFormat="1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4" fontId="13" fillId="0" borderId="45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167" fontId="13" fillId="0" borderId="29" xfId="0" applyNumberFormat="1" applyFont="1" applyBorder="1" applyAlignment="1">
      <alignment horizontal="center" vertical="center"/>
    </xf>
    <xf numFmtId="167" fontId="13" fillId="0" borderId="19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1" fontId="5" fillId="0" borderId="19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 wrapText="1"/>
    </xf>
    <xf numFmtId="168" fontId="6" fillId="4" borderId="0" xfId="0" applyNumberFormat="1" applyFont="1" applyFill="1" applyAlignment="1">
      <alignment horizontal="center" vertical="center"/>
    </xf>
    <xf numFmtId="169" fontId="5" fillId="0" borderId="37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 applyProtection="1">
      <alignment horizontal="center" vertical="center"/>
      <protection locked="0"/>
    </xf>
    <xf numFmtId="2" fontId="5" fillId="0" borderId="25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60</xdr:row>
      <xdr:rowOff>76200</xdr:rowOff>
    </xdr:from>
    <xdr:to>
      <xdr:col>24</xdr:col>
      <xdr:colOff>0</xdr:colOff>
      <xdr:row>60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A954EDDC-D40D-4F4D-BEF0-7A82294FC31A}"/>
            </a:ext>
          </a:extLst>
        </xdr:cNvPr>
        <xdr:cNvSpPr>
          <a:spLocks noChangeShapeType="1"/>
        </xdr:cNvSpPr>
      </xdr:nvSpPr>
      <xdr:spPr bwMode="auto">
        <a:xfrm>
          <a:off x="20025360" y="1383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42C1-8F9C-4C1E-896E-2A80DB1A95D5}">
  <dimension ref="A1:S62"/>
  <sheetViews>
    <sheetView showZeros="0" zoomScale="80" zoomScaleNormal="80" workbookViewId="0">
      <pane xSplit="7" ySplit="6" topLeftCell="H34" activePane="bottomRight" state="frozen"/>
      <selection pane="topRight" activeCell="G1" sqref="G1"/>
      <selection pane="bottomLeft" activeCell="A5" sqref="A5"/>
      <selection pane="bottomRight" activeCell="C55" sqref="C55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20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13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3"/>
      <c r="C7" s="49"/>
      <c r="D7" s="40"/>
      <c r="E7" s="41"/>
      <c r="F7" s="21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510</v>
      </c>
      <c r="C8" s="34" t="s">
        <v>27</v>
      </c>
      <c r="D8" s="51" t="s">
        <v>453</v>
      </c>
      <c r="E8" s="35" t="s">
        <v>30</v>
      </c>
      <c r="F8" s="125" t="s">
        <v>28</v>
      </c>
      <c r="G8" s="124" t="s">
        <v>18</v>
      </c>
      <c r="H8" s="37"/>
      <c r="I8" s="29"/>
      <c r="J8" s="29">
        <v>41.631</v>
      </c>
      <c r="K8" s="29"/>
      <c r="L8" s="29"/>
      <c r="M8" s="29"/>
      <c r="N8" s="29"/>
      <c r="O8" s="29"/>
      <c r="P8" s="29"/>
      <c r="Q8" s="29"/>
      <c r="R8" s="29">
        <v>1</v>
      </c>
      <c r="S8" s="29"/>
    </row>
    <row r="9" spans="1:19" ht="16.5" customHeight="1" x14ac:dyDescent="0.3">
      <c r="B9" s="143" t="s">
        <v>510</v>
      </c>
      <c r="C9" s="34" t="s">
        <v>31</v>
      </c>
      <c r="D9" s="51" t="s">
        <v>29</v>
      </c>
      <c r="E9" s="35" t="s">
        <v>32</v>
      </c>
      <c r="F9" s="125" t="s">
        <v>28</v>
      </c>
      <c r="G9" s="124" t="s">
        <v>18</v>
      </c>
      <c r="H9" s="37">
        <v>576.42399999999998</v>
      </c>
      <c r="I9" s="29"/>
      <c r="J9" s="29">
        <v>72</v>
      </c>
      <c r="K9" s="29">
        <v>10</v>
      </c>
      <c r="L9" s="29">
        <v>1</v>
      </c>
      <c r="M9" s="29"/>
      <c r="N9" s="29"/>
      <c r="O9" s="29"/>
      <c r="P9" s="29"/>
      <c r="Q9" s="29">
        <v>1</v>
      </c>
      <c r="R9" s="29"/>
      <c r="S9" s="29"/>
    </row>
    <row r="10" spans="1:19" ht="16.5" customHeight="1" x14ac:dyDescent="0.3">
      <c r="B10" s="143" t="s">
        <v>510</v>
      </c>
      <c r="C10" s="34" t="s">
        <v>33</v>
      </c>
      <c r="D10" s="51" t="s">
        <v>34</v>
      </c>
      <c r="E10" s="35" t="s">
        <v>36</v>
      </c>
      <c r="F10" s="125" t="s">
        <v>28</v>
      </c>
      <c r="G10" s="124" t="s">
        <v>18</v>
      </c>
      <c r="H10" s="37">
        <v>575.34</v>
      </c>
      <c r="I10" s="29"/>
      <c r="J10" s="29">
        <v>42</v>
      </c>
      <c r="K10" s="29">
        <v>6</v>
      </c>
      <c r="L10" s="29"/>
      <c r="M10" s="29"/>
      <c r="N10" s="29"/>
      <c r="O10" s="29"/>
      <c r="P10" s="29">
        <v>1</v>
      </c>
      <c r="Q10" s="29"/>
      <c r="R10" s="29"/>
      <c r="S10" s="29"/>
    </row>
    <row r="11" spans="1:19" ht="16.5" customHeight="1" x14ac:dyDescent="0.3">
      <c r="B11" s="143" t="s">
        <v>510</v>
      </c>
      <c r="C11" s="34" t="s">
        <v>35</v>
      </c>
      <c r="D11" s="51" t="s">
        <v>36</v>
      </c>
      <c r="E11" s="35" t="s">
        <v>37</v>
      </c>
      <c r="F11" s="125" t="s">
        <v>28</v>
      </c>
      <c r="G11" s="124" t="s">
        <v>18</v>
      </c>
      <c r="H11" s="37">
        <v>575.34</v>
      </c>
      <c r="I11" s="29"/>
      <c r="J11" s="29">
        <v>255</v>
      </c>
      <c r="K11" s="29">
        <v>15</v>
      </c>
      <c r="L11" s="29"/>
      <c r="M11" s="29"/>
      <c r="N11" s="29"/>
      <c r="O11" s="29"/>
      <c r="P11" s="29"/>
      <c r="Q11" s="29">
        <v>1</v>
      </c>
      <c r="R11" s="29"/>
      <c r="S11" s="29"/>
    </row>
    <row r="12" spans="1:19" ht="16.5" customHeight="1" x14ac:dyDescent="0.3">
      <c r="B12" s="143" t="s">
        <v>510</v>
      </c>
      <c r="C12" s="34" t="s">
        <v>38</v>
      </c>
      <c r="D12" s="51" t="s">
        <v>36</v>
      </c>
      <c r="E12" s="35" t="s">
        <v>37</v>
      </c>
      <c r="F12" s="125" t="s">
        <v>28</v>
      </c>
      <c r="G12" s="124" t="s">
        <v>18</v>
      </c>
      <c r="H12" s="37"/>
      <c r="I12" s="29"/>
      <c r="J12" s="52">
        <v>260</v>
      </c>
      <c r="K12" s="29"/>
      <c r="L12" s="29"/>
      <c r="M12" s="29"/>
      <c r="N12" s="29"/>
      <c r="O12" s="29"/>
      <c r="P12" s="29"/>
      <c r="Q12" s="29"/>
      <c r="R12" s="29">
        <v>1</v>
      </c>
      <c r="S12" s="29"/>
    </row>
    <row r="13" spans="1:19" ht="16.5" customHeight="1" x14ac:dyDescent="0.3">
      <c r="B13" s="143"/>
      <c r="C13" s="34"/>
      <c r="D13" s="51"/>
      <c r="E13" s="35"/>
      <c r="F13" s="125"/>
      <c r="G13" s="124"/>
      <c r="H13" s="37"/>
      <c r="I13" s="29"/>
      <c r="J13" s="52"/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16.5" customHeight="1" x14ac:dyDescent="0.3">
      <c r="B14" s="143" t="s">
        <v>511</v>
      </c>
      <c r="C14" s="34" t="s">
        <v>39</v>
      </c>
      <c r="D14" s="51" t="s">
        <v>37</v>
      </c>
      <c r="E14" s="35" t="s">
        <v>40</v>
      </c>
      <c r="F14" s="125" t="s">
        <v>28</v>
      </c>
      <c r="G14" s="34" t="s">
        <v>18</v>
      </c>
      <c r="H14" s="37"/>
      <c r="I14" s="29"/>
      <c r="J14" s="52">
        <v>61.975999999999999</v>
      </c>
      <c r="K14" s="29"/>
      <c r="L14" s="29"/>
      <c r="M14" s="29"/>
      <c r="N14" s="29"/>
      <c r="O14" s="29"/>
      <c r="P14" s="29"/>
      <c r="Q14" s="29"/>
      <c r="R14" s="29"/>
      <c r="S14" s="29"/>
    </row>
    <row r="15" spans="1:19" ht="16.5" customHeight="1" x14ac:dyDescent="0.3">
      <c r="B15" s="143" t="s">
        <v>511</v>
      </c>
      <c r="C15" s="34" t="s">
        <v>41</v>
      </c>
      <c r="D15" s="51" t="s">
        <v>37</v>
      </c>
      <c r="E15" s="35" t="s">
        <v>42</v>
      </c>
      <c r="F15" s="125" t="s">
        <v>28</v>
      </c>
      <c r="G15" s="34" t="s">
        <v>18</v>
      </c>
      <c r="H15" s="37"/>
      <c r="I15" s="29"/>
      <c r="J15" s="52">
        <v>88.388000000000005</v>
      </c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6.5" customHeight="1" x14ac:dyDescent="0.3">
      <c r="B16" s="143" t="s">
        <v>511</v>
      </c>
      <c r="C16" s="34" t="s">
        <v>43</v>
      </c>
      <c r="D16" s="51" t="s">
        <v>44</v>
      </c>
      <c r="E16" s="35" t="s">
        <v>45</v>
      </c>
      <c r="F16" s="125" t="s">
        <v>28</v>
      </c>
      <c r="G16" s="34" t="s">
        <v>18</v>
      </c>
      <c r="H16" s="37">
        <v>577.33699999999999</v>
      </c>
      <c r="I16" s="29"/>
      <c r="J16" s="52">
        <v>54.881</v>
      </c>
      <c r="K16" s="29">
        <v>10</v>
      </c>
      <c r="L16" s="29"/>
      <c r="M16" s="29"/>
      <c r="N16" s="29"/>
      <c r="O16" s="29"/>
      <c r="P16" s="29">
        <v>1</v>
      </c>
      <c r="Q16" s="29"/>
      <c r="R16" s="29"/>
      <c r="S16" s="29"/>
    </row>
    <row r="17" spans="2:19" ht="16.5" customHeight="1" x14ac:dyDescent="0.3">
      <c r="B17" s="143" t="s">
        <v>511</v>
      </c>
      <c r="C17" s="34" t="s">
        <v>46</v>
      </c>
      <c r="D17" s="38" t="s">
        <v>45</v>
      </c>
      <c r="E17" s="35" t="s">
        <v>454</v>
      </c>
      <c r="F17" s="125" t="s">
        <v>28</v>
      </c>
      <c r="G17" s="34" t="s">
        <v>18</v>
      </c>
      <c r="H17" s="37">
        <v>577.30600000000004</v>
      </c>
      <c r="I17" s="29"/>
      <c r="J17" s="30">
        <v>120.105</v>
      </c>
      <c r="K17" s="29">
        <v>5</v>
      </c>
      <c r="L17" s="31"/>
      <c r="M17" s="29"/>
      <c r="N17" s="29"/>
      <c r="O17" s="29"/>
      <c r="P17" s="29"/>
      <c r="Q17" s="29"/>
      <c r="R17" s="29">
        <v>1</v>
      </c>
      <c r="S17" s="29"/>
    </row>
    <row r="18" spans="2:19" ht="16.5" customHeight="1" x14ac:dyDescent="0.3">
      <c r="B18" s="143" t="s">
        <v>511</v>
      </c>
      <c r="C18" s="34" t="s">
        <v>48</v>
      </c>
      <c r="D18" s="51" t="s">
        <v>454</v>
      </c>
      <c r="E18" s="35" t="s">
        <v>484</v>
      </c>
      <c r="F18" s="125" t="s">
        <v>28</v>
      </c>
      <c r="G18" s="34" t="s">
        <v>18</v>
      </c>
      <c r="H18" s="37"/>
      <c r="I18" s="29"/>
      <c r="J18" s="30">
        <v>173</v>
      </c>
      <c r="K18" s="29"/>
      <c r="L18" s="31"/>
      <c r="M18" s="29"/>
      <c r="N18" s="29"/>
      <c r="O18" s="29"/>
      <c r="P18" s="29"/>
      <c r="Q18" s="29"/>
      <c r="R18" s="29"/>
      <c r="S18" s="29"/>
    </row>
    <row r="19" spans="2:19" ht="16.5" customHeight="1" x14ac:dyDescent="0.3">
      <c r="B19" s="143" t="s">
        <v>511</v>
      </c>
      <c r="C19" s="34" t="s">
        <v>49</v>
      </c>
      <c r="D19" s="38" t="s">
        <v>50</v>
      </c>
      <c r="E19" s="35" t="s">
        <v>47</v>
      </c>
      <c r="F19" s="125" t="s">
        <v>28</v>
      </c>
      <c r="G19" s="34" t="s">
        <v>18</v>
      </c>
      <c r="H19" s="37">
        <v>575.54100000000005</v>
      </c>
      <c r="I19" s="29"/>
      <c r="J19" s="29">
        <v>182.28800000000001</v>
      </c>
      <c r="K19" s="29">
        <v>5.4089999999999998</v>
      </c>
      <c r="L19" s="29"/>
      <c r="M19" s="29"/>
      <c r="N19" s="29"/>
      <c r="O19" s="29"/>
      <c r="P19" s="29"/>
      <c r="Q19" s="29"/>
      <c r="R19" s="29">
        <v>1</v>
      </c>
      <c r="S19" s="29"/>
    </row>
    <row r="20" spans="2:19" ht="16.5" customHeight="1" x14ac:dyDescent="0.3">
      <c r="B20" s="143" t="s">
        <v>511</v>
      </c>
      <c r="C20" s="34" t="s">
        <v>51</v>
      </c>
      <c r="D20" s="38" t="s">
        <v>47</v>
      </c>
      <c r="E20" s="35" t="s">
        <v>455</v>
      </c>
      <c r="F20" s="125" t="s">
        <v>28</v>
      </c>
      <c r="G20" s="34" t="s">
        <v>18</v>
      </c>
      <c r="H20" s="37"/>
      <c r="I20" s="29"/>
      <c r="J20" s="29">
        <v>173</v>
      </c>
      <c r="K20" s="29"/>
      <c r="L20" s="29"/>
      <c r="M20" s="29"/>
      <c r="N20" s="29"/>
      <c r="O20" s="29"/>
      <c r="P20" s="29"/>
      <c r="Q20" s="29"/>
      <c r="R20" s="29"/>
      <c r="S20" s="29"/>
    </row>
    <row r="21" spans="2:19" ht="16.5" customHeight="1" x14ac:dyDescent="0.3">
      <c r="B21" s="143"/>
      <c r="C21" s="34"/>
      <c r="D21" s="38"/>
      <c r="E21" s="35"/>
      <c r="F21" s="36"/>
      <c r="G21" s="34"/>
      <c r="H21" s="37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16.5" customHeight="1" x14ac:dyDescent="0.3">
      <c r="B22" s="143" t="s">
        <v>512</v>
      </c>
      <c r="C22" s="34" t="s">
        <v>52</v>
      </c>
      <c r="D22" s="38" t="s">
        <v>456</v>
      </c>
      <c r="E22" s="35" t="s">
        <v>55</v>
      </c>
      <c r="F22" s="125" t="s">
        <v>28</v>
      </c>
      <c r="G22" s="34" t="s">
        <v>18</v>
      </c>
      <c r="H22" s="37"/>
      <c r="I22" s="29"/>
      <c r="J22" s="29">
        <v>99.99</v>
      </c>
      <c r="K22" s="29"/>
      <c r="L22" s="29"/>
      <c r="M22" s="29"/>
      <c r="N22" s="29"/>
      <c r="O22" s="29"/>
      <c r="P22" s="29"/>
      <c r="Q22" s="29"/>
      <c r="R22" s="29">
        <v>1</v>
      </c>
      <c r="S22" s="29"/>
    </row>
    <row r="23" spans="2:19" ht="16.5" customHeight="1" x14ac:dyDescent="0.3">
      <c r="B23" s="143" t="s">
        <v>512</v>
      </c>
      <c r="C23" s="34" t="s">
        <v>53</v>
      </c>
      <c r="D23" s="38" t="s">
        <v>54</v>
      </c>
      <c r="E23" s="35" t="s">
        <v>451</v>
      </c>
      <c r="F23" s="125" t="s">
        <v>28</v>
      </c>
      <c r="G23" s="34" t="s">
        <v>18</v>
      </c>
      <c r="H23" s="37">
        <v>577.33500000000004</v>
      </c>
      <c r="I23" s="31"/>
      <c r="J23" s="31">
        <v>97.052999999999997</v>
      </c>
      <c r="K23" s="29">
        <v>13.204000000000001</v>
      </c>
      <c r="L23" s="31"/>
      <c r="M23" s="29"/>
      <c r="N23" s="29"/>
      <c r="O23" s="29"/>
      <c r="P23" s="29">
        <v>1</v>
      </c>
      <c r="Q23" s="29"/>
      <c r="R23" s="29"/>
      <c r="S23" s="29"/>
    </row>
    <row r="24" spans="2:19" ht="16.5" customHeight="1" x14ac:dyDescent="0.3">
      <c r="B24" s="143" t="s">
        <v>512</v>
      </c>
      <c r="C24" s="34" t="s">
        <v>56</v>
      </c>
      <c r="D24" s="38" t="s">
        <v>57</v>
      </c>
      <c r="E24" s="35" t="s">
        <v>58</v>
      </c>
      <c r="F24" s="125" t="s">
        <v>28</v>
      </c>
      <c r="G24" s="34" t="s">
        <v>18</v>
      </c>
      <c r="H24" s="37">
        <v>575.63300000000004</v>
      </c>
      <c r="I24" s="31"/>
      <c r="J24" s="31">
        <v>178.69399999999999</v>
      </c>
      <c r="K24" s="29">
        <v>10</v>
      </c>
      <c r="L24" s="31">
        <v>1</v>
      </c>
      <c r="M24" s="29"/>
      <c r="N24" s="29"/>
      <c r="O24" s="29"/>
      <c r="P24" s="29"/>
      <c r="Q24" s="29"/>
      <c r="R24" s="29"/>
      <c r="S24" s="29"/>
    </row>
    <row r="25" spans="2:19" ht="16.5" customHeight="1" x14ac:dyDescent="0.3">
      <c r="B25" s="143" t="s">
        <v>512</v>
      </c>
      <c r="C25" s="34" t="s">
        <v>59</v>
      </c>
      <c r="D25" s="38" t="s">
        <v>457</v>
      </c>
      <c r="E25" s="35" t="s">
        <v>60</v>
      </c>
      <c r="F25" s="125" t="s">
        <v>28</v>
      </c>
      <c r="G25" s="34" t="s">
        <v>18</v>
      </c>
      <c r="H25" s="37"/>
      <c r="I25" s="29"/>
      <c r="J25" s="29">
        <v>372.75</v>
      </c>
      <c r="K25" s="29"/>
      <c r="L25" s="29"/>
      <c r="M25" s="29"/>
      <c r="N25" s="29"/>
      <c r="O25" s="29"/>
      <c r="P25" s="29"/>
      <c r="Q25" s="29"/>
      <c r="R25" s="29">
        <v>1</v>
      </c>
      <c r="S25" s="29"/>
    </row>
    <row r="26" spans="2:19" ht="16.5" customHeight="1" x14ac:dyDescent="0.3">
      <c r="B26" s="143" t="s">
        <v>512</v>
      </c>
      <c r="C26" s="34" t="s">
        <v>61</v>
      </c>
      <c r="D26" s="38" t="s">
        <v>452</v>
      </c>
      <c r="E26" s="35" t="s">
        <v>60</v>
      </c>
      <c r="F26" s="125" t="s">
        <v>28</v>
      </c>
      <c r="G26" s="34" t="s">
        <v>18</v>
      </c>
      <c r="H26" s="37">
        <v>577.32000000000005</v>
      </c>
      <c r="I26" s="29"/>
      <c r="J26" s="29">
        <v>372.72</v>
      </c>
      <c r="K26" s="29">
        <v>16.744</v>
      </c>
      <c r="L26" s="29"/>
      <c r="M26" s="29"/>
      <c r="N26" s="29"/>
      <c r="O26" s="29"/>
      <c r="P26" s="29"/>
      <c r="Q26" s="29">
        <v>2</v>
      </c>
      <c r="R26" s="29"/>
      <c r="S26" s="29"/>
    </row>
    <row r="27" spans="2:19" ht="16.5" customHeight="1" x14ac:dyDescent="0.3">
      <c r="B27" s="143"/>
      <c r="C27" s="34"/>
      <c r="D27" s="38"/>
      <c r="E27" s="35"/>
      <c r="F27" s="36"/>
      <c r="G27" s="34"/>
      <c r="H27" s="37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2:19" ht="16.5" customHeight="1" x14ac:dyDescent="0.3">
      <c r="B28" s="143" t="s">
        <v>513</v>
      </c>
      <c r="C28" s="34" t="s">
        <v>62</v>
      </c>
      <c r="D28" s="38" t="s">
        <v>60</v>
      </c>
      <c r="E28" s="35" t="s">
        <v>63</v>
      </c>
      <c r="F28" s="125" t="s">
        <v>28</v>
      </c>
      <c r="G28" s="34" t="s">
        <v>18</v>
      </c>
      <c r="H28" s="37"/>
      <c r="I28" s="29"/>
      <c r="J28" s="29">
        <v>308.839</v>
      </c>
      <c r="K28" s="29"/>
      <c r="L28" s="29"/>
      <c r="M28" s="29"/>
      <c r="N28" s="29"/>
      <c r="O28" s="29"/>
      <c r="P28" s="29"/>
      <c r="Q28" s="29"/>
      <c r="R28" s="29"/>
      <c r="S28" s="29"/>
    </row>
    <row r="29" spans="2:19" ht="16.5" customHeight="1" x14ac:dyDescent="0.3">
      <c r="B29" s="143" t="s">
        <v>513</v>
      </c>
      <c r="C29" s="34" t="s">
        <v>64</v>
      </c>
      <c r="D29" s="38" t="s">
        <v>60</v>
      </c>
      <c r="E29" s="35" t="s">
        <v>65</v>
      </c>
      <c r="F29" s="125" t="s">
        <v>28</v>
      </c>
      <c r="G29" s="34" t="s">
        <v>18</v>
      </c>
      <c r="H29" s="37"/>
      <c r="I29" s="29"/>
      <c r="J29" s="29">
        <v>423.64400000000001</v>
      </c>
      <c r="K29" s="29"/>
      <c r="L29" s="29"/>
      <c r="M29" s="29"/>
      <c r="N29" s="29"/>
      <c r="O29" s="29"/>
      <c r="P29" s="29"/>
      <c r="Q29" s="29"/>
      <c r="R29" s="29"/>
      <c r="S29" s="29"/>
    </row>
    <row r="30" spans="2:19" ht="16.5" customHeight="1" x14ac:dyDescent="0.3">
      <c r="B30" s="143"/>
      <c r="C30" s="34"/>
      <c r="D30" s="38"/>
      <c r="E30" s="39"/>
      <c r="F30" s="36"/>
      <c r="G30" s="34"/>
      <c r="H30" s="37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2:19" ht="16.5" customHeight="1" x14ac:dyDescent="0.3">
      <c r="B31" s="143" t="s">
        <v>514</v>
      </c>
      <c r="C31" s="34" t="s">
        <v>66</v>
      </c>
      <c r="D31" s="38" t="s">
        <v>67</v>
      </c>
      <c r="E31" s="39" t="s">
        <v>68</v>
      </c>
      <c r="F31" s="125" t="s">
        <v>28</v>
      </c>
      <c r="G31" s="34" t="s">
        <v>18</v>
      </c>
      <c r="H31" s="37"/>
      <c r="I31" s="29"/>
      <c r="J31" s="29">
        <v>381.06400000000002</v>
      </c>
      <c r="K31" s="29"/>
      <c r="L31" s="29"/>
      <c r="M31" s="29"/>
      <c r="N31" s="29"/>
      <c r="O31" s="29"/>
      <c r="P31" s="29"/>
      <c r="Q31" s="29"/>
      <c r="R31" s="29"/>
      <c r="S31" s="29">
        <v>1</v>
      </c>
    </row>
    <row r="32" spans="2:19" ht="16.5" customHeight="1" x14ac:dyDescent="0.3">
      <c r="B32" s="143" t="s">
        <v>514</v>
      </c>
      <c r="C32" s="34" t="s">
        <v>69</v>
      </c>
      <c r="D32" s="38" t="s">
        <v>70</v>
      </c>
      <c r="E32" s="35" t="s">
        <v>458</v>
      </c>
      <c r="F32" s="125" t="s">
        <v>28</v>
      </c>
      <c r="G32" s="34" t="s">
        <v>18</v>
      </c>
      <c r="H32" s="37">
        <v>578.54</v>
      </c>
      <c r="I32" s="29"/>
      <c r="J32" s="29">
        <v>376.79</v>
      </c>
      <c r="K32" s="29">
        <v>20.434000000000001</v>
      </c>
      <c r="L32" s="29">
        <v>1</v>
      </c>
      <c r="M32" s="29"/>
      <c r="N32" s="29"/>
      <c r="O32" s="29"/>
      <c r="P32" s="29"/>
      <c r="Q32" s="29"/>
      <c r="R32" s="29">
        <v>1</v>
      </c>
      <c r="S32" s="29"/>
    </row>
    <row r="33" spans="2:19" ht="16.5" customHeight="1" x14ac:dyDescent="0.3">
      <c r="B33" s="143" t="s">
        <v>514</v>
      </c>
      <c r="C33" s="34" t="s">
        <v>71</v>
      </c>
      <c r="D33" s="38" t="s">
        <v>68</v>
      </c>
      <c r="E33" s="35" t="s">
        <v>72</v>
      </c>
      <c r="F33" s="125" t="s">
        <v>28</v>
      </c>
      <c r="G33" s="34" t="s">
        <v>18</v>
      </c>
      <c r="H33" s="37"/>
      <c r="I33" s="29"/>
      <c r="J33" s="29">
        <v>69.87</v>
      </c>
      <c r="K33" s="29"/>
      <c r="L33" s="29"/>
      <c r="M33" s="29"/>
      <c r="N33" s="29"/>
      <c r="O33" s="29"/>
      <c r="P33" s="29"/>
      <c r="Q33" s="29"/>
      <c r="R33" s="29"/>
      <c r="S33" s="29"/>
    </row>
    <row r="34" spans="2:19" ht="16.5" customHeight="1" x14ac:dyDescent="0.3">
      <c r="B34" s="143" t="s">
        <v>514</v>
      </c>
      <c r="C34" s="34" t="s">
        <v>73</v>
      </c>
      <c r="D34" s="38" t="s">
        <v>459</v>
      </c>
      <c r="E34" s="35" t="s">
        <v>72</v>
      </c>
      <c r="F34" s="125" t="s">
        <v>28</v>
      </c>
      <c r="G34" s="34" t="s">
        <v>18</v>
      </c>
      <c r="H34" s="37"/>
      <c r="I34" s="29"/>
      <c r="J34" s="29">
        <v>70.069999999999993</v>
      </c>
      <c r="K34" s="29"/>
      <c r="L34" s="29"/>
      <c r="M34" s="29"/>
      <c r="N34" s="29"/>
      <c r="O34" s="29"/>
      <c r="P34" s="29"/>
      <c r="Q34" s="29"/>
      <c r="R34" s="29"/>
      <c r="S34" s="29"/>
    </row>
    <row r="35" spans="2:19" ht="16.5" customHeight="1" x14ac:dyDescent="0.3">
      <c r="B35" s="143"/>
      <c r="C35" s="34"/>
      <c r="D35" s="38"/>
      <c r="E35" s="35"/>
      <c r="F35" s="36"/>
      <c r="G35" s="34"/>
      <c r="H35" s="37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2:19" ht="16.5" customHeight="1" x14ac:dyDescent="0.3">
      <c r="B36" s="143" t="s">
        <v>515</v>
      </c>
      <c r="C36" s="34" t="s">
        <v>74</v>
      </c>
      <c r="D36" s="38" t="s">
        <v>72</v>
      </c>
      <c r="E36" s="35" t="s">
        <v>75</v>
      </c>
      <c r="F36" s="125" t="s">
        <v>28</v>
      </c>
      <c r="G36" s="34" t="s">
        <v>18</v>
      </c>
      <c r="H36" s="37"/>
      <c r="I36" s="29"/>
      <c r="J36" s="29">
        <v>121.75</v>
      </c>
      <c r="K36" s="29"/>
      <c r="L36" s="29"/>
      <c r="M36" s="29"/>
      <c r="N36" s="29"/>
      <c r="O36" s="29"/>
      <c r="P36" s="29"/>
      <c r="Q36" s="29"/>
      <c r="R36" s="29"/>
      <c r="S36" s="29"/>
    </row>
    <row r="37" spans="2:19" ht="16.5" customHeight="1" x14ac:dyDescent="0.3">
      <c r="B37" s="143" t="s">
        <v>515</v>
      </c>
      <c r="C37" s="34" t="s">
        <v>76</v>
      </c>
      <c r="D37" s="38" t="s">
        <v>72</v>
      </c>
      <c r="E37" s="35" t="s">
        <v>77</v>
      </c>
      <c r="F37" s="125" t="s">
        <v>28</v>
      </c>
      <c r="G37" s="34" t="s">
        <v>18</v>
      </c>
      <c r="H37" s="37"/>
      <c r="I37" s="29"/>
      <c r="J37" s="52">
        <v>108.93</v>
      </c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6.5" customHeight="1" x14ac:dyDescent="0.3">
      <c r="B38" s="143" t="s">
        <v>515</v>
      </c>
      <c r="C38" s="34" t="s">
        <v>78</v>
      </c>
      <c r="D38" s="38" t="s">
        <v>79</v>
      </c>
      <c r="E38" s="35" t="s">
        <v>80</v>
      </c>
      <c r="F38" s="125" t="s">
        <v>28</v>
      </c>
      <c r="G38" s="34" t="s">
        <v>18</v>
      </c>
      <c r="H38" s="37"/>
      <c r="I38" s="29"/>
      <c r="J38" s="52">
        <v>361.11</v>
      </c>
      <c r="K38" s="29"/>
      <c r="L38" s="29"/>
      <c r="M38" s="29"/>
      <c r="N38" s="29"/>
      <c r="O38" s="29"/>
      <c r="P38" s="29"/>
      <c r="Q38" s="29"/>
      <c r="R38" s="29"/>
      <c r="S38" s="29"/>
    </row>
    <row r="39" spans="2:19" ht="16.5" customHeight="1" x14ac:dyDescent="0.3">
      <c r="B39" s="143"/>
      <c r="C39" s="34"/>
      <c r="D39" s="38"/>
      <c r="E39" s="35"/>
      <c r="F39" s="36"/>
      <c r="G39" s="34"/>
      <c r="H39" s="37"/>
      <c r="I39" s="29"/>
      <c r="J39" s="52"/>
      <c r="K39" s="29"/>
      <c r="L39" s="29"/>
      <c r="M39" s="29"/>
      <c r="N39" s="29"/>
      <c r="O39" s="29"/>
      <c r="P39" s="29"/>
      <c r="Q39" s="29"/>
      <c r="R39" s="29"/>
      <c r="S39" s="29"/>
    </row>
    <row r="40" spans="2:19" ht="16.5" customHeight="1" x14ac:dyDescent="0.3">
      <c r="B40" s="143" t="s">
        <v>516</v>
      </c>
      <c r="C40" s="34" t="s">
        <v>81</v>
      </c>
      <c r="D40" s="38" t="s">
        <v>80</v>
      </c>
      <c r="E40" s="35" t="s">
        <v>460</v>
      </c>
      <c r="F40" s="125" t="s">
        <v>28</v>
      </c>
      <c r="G40" s="34" t="s">
        <v>18</v>
      </c>
      <c r="H40" s="37">
        <v>579.38</v>
      </c>
      <c r="I40" s="29"/>
      <c r="J40" s="52">
        <v>31.85</v>
      </c>
      <c r="K40" s="29">
        <v>6.69</v>
      </c>
      <c r="L40" s="29">
        <v>1</v>
      </c>
      <c r="M40" s="29"/>
      <c r="N40" s="29"/>
      <c r="O40" s="29"/>
      <c r="P40" s="29"/>
      <c r="Q40" s="29">
        <v>1</v>
      </c>
      <c r="R40" s="29"/>
      <c r="S40" s="29"/>
    </row>
    <row r="41" spans="2:19" ht="16.5" customHeight="1" x14ac:dyDescent="0.3">
      <c r="B41" s="143" t="s">
        <v>516</v>
      </c>
      <c r="C41" s="34" t="s">
        <v>82</v>
      </c>
      <c r="D41" s="38" t="s">
        <v>83</v>
      </c>
      <c r="E41" s="35" t="s">
        <v>84</v>
      </c>
      <c r="F41" s="125" t="s">
        <v>28</v>
      </c>
      <c r="G41" s="34" t="s">
        <v>18</v>
      </c>
      <c r="H41" s="37">
        <v>576.69000000000005</v>
      </c>
      <c r="I41" s="29"/>
      <c r="J41" s="29">
        <v>386.27</v>
      </c>
      <c r="K41" s="29">
        <v>7</v>
      </c>
      <c r="L41" s="29">
        <v>1</v>
      </c>
      <c r="M41" s="29"/>
      <c r="N41" s="29"/>
      <c r="O41" s="29"/>
      <c r="P41" s="29"/>
      <c r="Q41" s="29">
        <v>1</v>
      </c>
      <c r="R41" s="29"/>
      <c r="S41" s="29"/>
    </row>
    <row r="42" spans="2:19" ht="16.5" customHeight="1" x14ac:dyDescent="0.3">
      <c r="B42" s="143" t="s">
        <v>516</v>
      </c>
      <c r="C42" s="34" t="s">
        <v>85</v>
      </c>
      <c r="D42" s="38" t="s">
        <v>86</v>
      </c>
      <c r="E42" s="35" t="s">
        <v>87</v>
      </c>
      <c r="F42" s="125" t="s">
        <v>28</v>
      </c>
      <c r="G42" s="34" t="s">
        <v>18</v>
      </c>
      <c r="H42" s="37">
        <v>577.03</v>
      </c>
      <c r="I42" s="29"/>
      <c r="J42" s="29">
        <v>4.91</v>
      </c>
      <c r="K42" s="29">
        <v>7</v>
      </c>
      <c r="L42" s="29">
        <v>1</v>
      </c>
      <c r="M42" s="29"/>
      <c r="N42" s="29"/>
      <c r="O42" s="29"/>
      <c r="P42" s="29"/>
      <c r="Q42" s="29">
        <v>1</v>
      </c>
      <c r="R42" s="29"/>
      <c r="S42" s="29"/>
    </row>
    <row r="43" spans="2:19" ht="16.5" customHeight="1" x14ac:dyDescent="0.3">
      <c r="B43" s="143"/>
      <c r="C43" s="34"/>
      <c r="D43" s="38"/>
      <c r="E43" s="35"/>
      <c r="F43" s="36"/>
      <c r="G43" s="34"/>
      <c r="H43" s="37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6.5" customHeight="1" x14ac:dyDescent="0.3">
      <c r="B44" s="143" t="s">
        <v>517</v>
      </c>
      <c r="C44" s="34" t="s">
        <v>88</v>
      </c>
      <c r="D44" s="38" t="s">
        <v>87</v>
      </c>
      <c r="E44" s="35" t="s">
        <v>90</v>
      </c>
      <c r="F44" s="125" t="s">
        <v>28</v>
      </c>
      <c r="G44" s="34" t="s">
        <v>18</v>
      </c>
      <c r="H44" s="37"/>
      <c r="I44" s="29"/>
      <c r="J44" s="29">
        <v>24.86</v>
      </c>
      <c r="K44" s="29"/>
      <c r="L44" s="29"/>
      <c r="M44" s="29"/>
      <c r="N44" s="29"/>
      <c r="O44" s="29"/>
      <c r="P44" s="29"/>
      <c r="Q44" s="29"/>
      <c r="R44" s="29"/>
      <c r="S44" s="29"/>
    </row>
    <row r="45" spans="2:19" ht="16.5" customHeight="1" x14ac:dyDescent="0.3">
      <c r="B45" s="143" t="s">
        <v>517</v>
      </c>
      <c r="C45" s="34" t="s">
        <v>89</v>
      </c>
      <c r="D45" s="38" t="s">
        <v>91</v>
      </c>
      <c r="E45" s="35" t="s">
        <v>92</v>
      </c>
      <c r="F45" s="125" t="s">
        <v>28</v>
      </c>
      <c r="G45" s="34" t="s">
        <v>18</v>
      </c>
      <c r="H45" s="37">
        <v>576.05999999999995</v>
      </c>
      <c r="I45" s="29"/>
      <c r="J45" s="29">
        <v>143</v>
      </c>
      <c r="K45" s="29">
        <v>12</v>
      </c>
      <c r="L45" s="29"/>
      <c r="M45" s="29"/>
      <c r="N45" s="29"/>
      <c r="O45" s="29"/>
      <c r="P45" s="29"/>
      <c r="Q45" s="29">
        <v>1</v>
      </c>
      <c r="R45" s="29"/>
      <c r="S45" s="29"/>
    </row>
    <row r="46" spans="2:19" ht="16.5" customHeight="1" x14ac:dyDescent="0.3">
      <c r="B46" s="143" t="s">
        <v>517</v>
      </c>
      <c r="C46" s="34" t="s">
        <v>93</v>
      </c>
      <c r="D46" s="38" t="s">
        <v>461</v>
      </c>
      <c r="E46" s="35" t="s">
        <v>94</v>
      </c>
      <c r="F46" s="125" t="s">
        <v>28</v>
      </c>
      <c r="G46" s="34" t="s">
        <v>18</v>
      </c>
      <c r="H46" s="37">
        <v>578.08000000000004</v>
      </c>
      <c r="I46" s="29"/>
      <c r="J46" s="29">
        <v>222</v>
      </c>
      <c r="K46" s="29">
        <v>13</v>
      </c>
      <c r="L46" s="29">
        <v>1</v>
      </c>
      <c r="M46" s="29"/>
      <c r="N46" s="29"/>
      <c r="O46" s="29"/>
      <c r="P46" s="29"/>
      <c r="Q46" s="29">
        <v>1</v>
      </c>
      <c r="R46" s="29"/>
      <c r="S46" s="29"/>
    </row>
    <row r="47" spans="2:19" ht="16.5" customHeight="1" x14ac:dyDescent="0.3">
      <c r="B47" s="143"/>
      <c r="C47" s="34"/>
      <c r="D47" s="38"/>
      <c r="E47" s="35"/>
      <c r="F47" s="36"/>
      <c r="G47" s="34"/>
      <c r="H47" s="37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2:19" ht="27.75" customHeight="1" thickBot="1" x14ac:dyDescent="0.35">
      <c r="B48" s="152" t="s">
        <v>476</v>
      </c>
      <c r="C48" s="153"/>
      <c r="D48" s="153"/>
      <c r="E48" s="154"/>
      <c r="F48" s="6"/>
      <c r="G48" s="12"/>
      <c r="H48" s="13"/>
      <c r="I48" s="28">
        <f>SUM(I8:I47)</f>
        <v>0</v>
      </c>
      <c r="J48" s="28">
        <f>SUM(J8:J47)</f>
        <v>5680.433</v>
      </c>
      <c r="K48" s="28">
        <f>SUM(K8:K47)</f>
        <v>157.48099999999999</v>
      </c>
      <c r="L48" s="28">
        <f>SUM(L8:L47)</f>
        <v>7</v>
      </c>
      <c r="M48" s="28"/>
      <c r="N48" s="28"/>
      <c r="O48" s="28"/>
      <c r="P48" s="28"/>
      <c r="Q48" s="28"/>
      <c r="R48" s="28"/>
      <c r="S48" s="28"/>
    </row>
    <row r="61" spans="4:4" x14ac:dyDescent="0.3">
      <c r="D61" s="19"/>
    </row>
    <row r="62" spans="4:4" x14ac:dyDescent="0.3">
      <c r="D62" s="20"/>
    </row>
  </sheetData>
  <mergeCells count="14">
    <mergeCell ref="G2:G6"/>
    <mergeCell ref="H2:H6"/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</mergeCells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showZeros="0" zoomScale="80" zoomScaleNormal="80" workbookViewId="0">
      <pane xSplit="7" ySplit="6" topLeftCell="H7" activePane="bottomRight" state="frozen"/>
      <selection pane="topRight" activeCell="G1" sqref="G1"/>
      <selection pane="bottomLeft" activeCell="A5" sqref="A5"/>
      <selection pane="bottomRight" activeCell="C28" sqref="C28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20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13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3"/>
      <c r="C7" s="49"/>
      <c r="D7" s="40"/>
      <c r="E7" s="41"/>
      <c r="F7" s="21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518</v>
      </c>
      <c r="C8" s="34" t="s">
        <v>95</v>
      </c>
      <c r="D8" s="38" t="s">
        <v>94</v>
      </c>
      <c r="E8" s="35" t="s">
        <v>96</v>
      </c>
      <c r="F8" s="125" t="s">
        <v>28</v>
      </c>
      <c r="G8" s="34" t="s">
        <v>18</v>
      </c>
      <c r="H8" s="37"/>
      <c r="I8" s="29"/>
      <c r="J8" s="29">
        <v>43.72</v>
      </c>
      <c r="K8" s="29"/>
      <c r="L8" s="29"/>
      <c r="M8" s="29"/>
      <c r="N8" s="29"/>
      <c r="O8" s="29"/>
      <c r="P8" s="29"/>
      <c r="Q8" s="29"/>
      <c r="R8" s="29"/>
      <c r="S8" s="29"/>
    </row>
    <row r="9" spans="1:19" ht="16.5" customHeight="1" x14ac:dyDescent="0.3">
      <c r="B9" s="143" t="s">
        <v>518</v>
      </c>
      <c r="C9" s="34" t="s">
        <v>97</v>
      </c>
      <c r="D9" s="38" t="s">
        <v>98</v>
      </c>
      <c r="E9" s="35" t="s">
        <v>485</v>
      </c>
      <c r="F9" s="125" t="s">
        <v>28</v>
      </c>
      <c r="G9" s="34" t="s">
        <v>18</v>
      </c>
      <c r="H9" s="37">
        <v>578.89</v>
      </c>
      <c r="I9" s="29"/>
      <c r="J9" s="29">
        <v>321.79000000000002</v>
      </c>
      <c r="K9" s="29">
        <v>10.68</v>
      </c>
      <c r="L9" s="29">
        <v>1</v>
      </c>
      <c r="M9" s="29"/>
      <c r="N9" s="29"/>
      <c r="O9" s="29"/>
      <c r="P9" s="29"/>
      <c r="Q9" s="29">
        <v>1</v>
      </c>
      <c r="R9" s="29"/>
      <c r="S9" s="29"/>
    </row>
    <row r="10" spans="1:19" ht="16.5" customHeight="1" x14ac:dyDescent="0.3">
      <c r="B10" s="143" t="s">
        <v>518</v>
      </c>
      <c r="C10" s="34" t="s">
        <v>99</v>
      </c>
      <c r="D10" s="38" t="s">
        <v>462</v>
      </c>
      <c r="E10" s="35" t="s">
        <v>100</v>
      </c>
      <c r="F10" s="125" t="s">
        <v>28</v>
      </c>
      <c r="G10" s="34" t="s">
        <v>18</v>
      </c>
      <c r="H10" s="37">
        <v>579</v>
      </c>
      <c r="I10" s="29"/>
      <c r="J10" s="29">
        <v>67.34</v>
      </c>
      <c r="K10" s="29">
        <v>12</v>
      </c>
      <c r="L10" s="29">
        <v>1</v>
      </c>
      <c r="M10" s="29"/>
      <c r="N10" s="29"/>
      <c r="O10" s="29"/>
      <c r="P10" s="29"/>
      <c r="Q10" s="29">
        <v>1</v>
      </c>
      <c r="R10" s="29"/>
      <c r="S10" s="29"/>
    </row>
    <row r="11" spans="1:19" ht="16.5" customHeight="1" x14ac:dyDescent="0.3">
      <c r="B11" s="143"/>
      <c r="C11" s="34"/>
      <c r="D11" s="38"/>
      <c r="E11" s="35"/>
      <c r="F11" s="36"/>
      <c r="G11" s="34"/>
      <c r="H11" s="37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16.5" customHeight="1" x14ac:dyDescent="0.3">
      <c r="B12" s="143" t="s">
        <v>519</v>
      </c>
      <c r="C12" s="34" t="s">
        <v>101</v>
      </c>
      <c r="D12" s="38" t="s">
        <v>100</v>
      </c>
      <c r="E12" s="35" t="s">
        <v>102</v>
      </c>
      <c r="F12" s="125" t="s">
        <v>28</v>
      </c>
      <c r="G12" s="34" t="s">
        <v>18</v>
      </c>
      <c r="H12" s="37"/>
      <c r="I12" s="29"/>
      <c r="J12" s="29">
        <v>274.06</v>
      </c>
      <c r="K12" s="29"/>
      <c r="L12" s="29"/>
      <c r="M12" s="29"/>
      <c r="N12" s="29"/>
      <c r="O12" s="29"/>
      <c r="P12" s="29"/>
      <c r="Q12" s="29"/>
      <c r="R12" s="29"/>
      <c r="S12" s="29"/>
    </row>
    <row r="13" spans="1:19" ht="16.5" customHeight="1" x14ac:dyDescent="0.3">
      <c r="B13" s="143" t="s">
        <v>519</v>
      </c>
      <c r="C13" s="34" t="s">
        <v>103</v>
      </c>
      <c r="D13" s="38" t="s">
        <v>104</v>
      </c>
      <c r="E13" s="35" t="s">
        <v>105</v>
      </c>
      <c r="F13" s="125" t="s">
        <v>28</v>
      </c>
      <c r="G13" s="34" t="s">
        <v>18</v>
      </c>
      <c r="H13" s="37"/>
      <c r="I13" s="29"/>
      <c r="J13" s="29">
        <v>200.62</v>
      </c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16.5" customHeight="1" x14ac:dyDescent="0.3">
      <c r="B14" s="143"/>
      <c r="C14" s="34"/>
      <c r="D14" s="38"/>
      <c r="E14" s="35"/>
      <c r="F14" s="36"/>
      <c r="G14" s="34"/>
      <c r="H14" s="37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ht="16.5" customHeight="1" x14ac:dyDescent="0.3">
      <c r="B15" s="143" t="s">
        <v>520</v>
      </c>
      <c r="C15" s="34" t="s">
        <v>106</v>
      </c>
      <c r="D15" s="38" t="s">
        <v>105</v>
      </c>
      <c r="E15" s="35" t="s">
        <v>463</v>
      </c>
      <c r="F15" s="125" t="s">
        <v>28</v>
      </c>
      <c r="G15" s="34" t="s">
        <v>18</v>
      </c>
      <c r="H15" s="37">
        <v>579.34</v>
      </c>
      <c r="I15" s="29"/>
      <c r="J15" s="29">
        <v>32</v>
      </c>
      <c r="K15" s="29">
        <v>10.87</v>
      </c>
      <c r="L15" s="29">
        <v>1</v>
      </c>
      <c r="M15" s="29"/>
      <c r="N15" s="29"/>
      <c r="O15" s="29"/>
      <c r="P15" s="29"/>
      <c r="Q15" s="29"/>
      <c r="R15" s="29">
        <v>1</v>
      </c>
      <c r="S15" s="29"/>
    </row>
    <row r="16" spans="1:19" ht="16.5" customHeight="1" x14ac:dyDescent="0.3">
      <c r="B16" s="143" t="s">
        <v>520</v>
      </c>
      <c r="C16" s="34" t="s">
        <v>107</v>
      </c>
      <c r="D16" s="38" t="s">
        <v>108</v>
      </c>
      <c r="E16" s="35" t="s">
        <v>109</v>
      </c>
      <c r="F16" s="125" t="s">
        <v>28</v>
      </c>
      <c r="G16" s="34" t="s">
        <v>18</v>
      </c>
      <c r="H16" s="37"/>
      <c r="I16" s="29"/>
      <c r="J16" s="29">
        <v>108</v>
      </c>
      <c r="K16" s="29"/>
      <c r="L16" s="29"/>
      <c r="M16" s="29"/>
      <c r="N16" s="29"/>
      <c r="O16" s="29"/>
      <c r="P16" s="29"/>
      <c r="Q16" s="29"/>
      <c r="R16" s="29"/>
      <c r="S16" s="29"/>
    </row>
    <row r="17" spans="2:19" ht="16.5" customHeight="1" x14ac:dyDescent="0.3">
      <c r="B17" s="143" t="s">
        <v>520</v>
      </c>
      <c r="C17" s="34" t="s">
        <v>110</v>
      </c>
      <c r="D17" s="38" t="s">
        <v>464</v>
      </c>
      <c r="E17" s="35" t="s">
        <v>111</v>
      </c>
      <c r="F17" s="125" t="s">
        <v>28</v>
      </c>
      <c r="G17" s="34" t="s">
        <v>18</v>
      </c>
      <c r="H17" s="37">
        <v>579.88</v>
      </c>
      <c r="I17" s="29"/>
      <c r="J17" s="29">
        <v>303.01</v>
      </c>
      <c r="K17" s="29">
        <v>10.87</v>
      </c>
      <c r="L17" s="29">
        <v>1</v>
      </c>
      <c r="M17" s="29"/>
      <c r="N17" s="29"/>
      <c r="O17" s="29"/>
      <c r="P17" s="29"/>
      <c r="Q17" s="29">
        <v>1</v>
      </c>
      <c r="R17" s="29"/>
      <c r="S17" s="29"/>
    </row>
    <row r="18" spans="2:19" ht="16.5" customHeight="1" x14ac:dyDescent="0.3">
      <c r="B18" s="143"/>
      <c r="C18" s="34"/>
      <c r="D18" s="38"/>
      <c r="E18" s="35"/>
      <c r="F18" s="36"/>
      <c r="G18" s="34"/>
      <c r="H18" s="37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19" ht="16.5" customHeight="1" x14ac:dyDescent="0.3">
      <c r="B19" s="143" t="s">
        <v>521</v>
      </c>
      <c r="C19" s="34" t="s">
        <v>112</v>
      </c>
      <c r="D19" s="38" t="s">
        <v>111</v>
      </c>
      <c r="E19" s="35" t="s">
        <v>486</v>
      </c>
      <c r="F19" s="125" t="s">
        <v>28</v>
      </c>
      <c r="G19" s="34" t="s">
        <v>18</v>
      </c>
      <c r="H19" s="37"/>
      <c r="I19" s="29"/>
      <c r="J19" s="29">
        <v>204</v>
      </c>
      <c r="K19" s="29"/>
      <c r="L19" s="29"/>
      <c r="M19" s="29"/>
      <c r="N19" s="29"/>
      <c r="O19" s="29"/>
      <c r="P19" s="29"/>
      <c r="Q19" s="29"/>
      <c r="R19" s="29"/>
      <c r="S19" s="29"/>
    </row>
    <row r="20" spans="2:19" ht="16.5" customHeight="1" x14ac:dyDescent="0.3">
      <c r="B20" s="143" t="s">
        <v>521</v>
      </c>
      <c r="C20" s="34" t="s">
        <v>114</v>
      </c>
      <c r="D20" s="38" t="s">
        <v>486</v>
      </c>
      <c r="E20" s="35" t="s">
        <v>468</v>
      </c>
      <c r="F20" s="45" t="s">
        <v>115</v>
      </c>
      <c r="G20" s="34" t="s">
        <v>18</v>
      </c>
      <c r="H20" s="37">
        <v>582.84</v>
      </c>
      <c r="I20" s="29"/>
      <c r="J20" s="29">
        <v>98.89</v>
      </c>
      <c r="K20" s="29">
        <v>6</v>
      </c>
      <c r="L20" s="29">
        <v>1</v>
      </c>
      <c r="M20" s="29"/>
      <c r="N20" s="29"/>
      <c r="O20" s="29"/>
      <c r="P20" s="29"/>
      <c r="Q20" s="29">
        <v>1</v>
      </c>
      <c r="R20" s="29"/>
      <c r="S20" s="29"/>
    </row>
    <row r="21" spans="2:19" ht="16.5" customHeight="1" x14ac:dyDescent="0.3">
      <c r="B21" s="143" t="s">
        <v>521</v>
      </c>
      <c r="C21" s="34" t="s">
        <v>205</v>
      </c>
      <c r="D21" s="38" t="s">
        <v>208</v>
      </c>
      <c r="E21" s="35" t="s">
        <v>465</v>
      </c>
      <c r="F21" s="45" t="s">
        <v>115</v>
      </c>
      <c r="G21" s="34" t="s">
        <v>18</v>
      </c>
      <c r="H21" s="37">
        <v>582.24</v>
      </c>
      <c r="I21" s="29"/>
      <c r="J21" s="29">
        <v>55.78</v>
      </c>
      <c r="K21" s="29">
        <v>4</v>
      </c>
      <c r="L21" s="29">
        <v>1</v>
      </c>
      <c r="M21" s="29"/>
      <c r="N21" s="29"/>
      <c r="O21" s="29"/>
      <c r="P21" s="29"/>
      <c r="Q21" s="29">
        <v>1</v>
      </c>
      <c r="R21" s="29"/>
      <c r="S21" s="29"/>
    </row>
    <row r="22" spans="2:19" ht="16.5" customHeight="1" x14ac:dyDescent="0.3">
      <c r="B22" s="143" t="s">
        <v>521</v>
      </c>
      <c r="C22" s="34" t="s">
        <v>206</v>
      </c>
      <c r="D22" s="38" t="s">
        <v>487</v>
      </c>
      <c r="E22" s="35" t="s">
        <v>117</v>
      </c>
      <c r="F22" s="45" t="s">
        <v>115</v>
      </c>
      <c r="G22" s="34" t="s">
        <v>18</v>
      </c>
      <c r="H22" s="37"/>
      <c r="I22" s="29"/>
      <c r="J22" s="29">
        <v>200.04</v>
      </c>
      <c r="K22" s="29"/>
      <c r="L22" s="29"/>
      <c r="M22" s="29"/>
      <c r="N22" s="29"/>
      <c r="O22" s="29"/>
      <c r="P22" s="29"/>
      <c r="Q22" s="29"/>
      <c r="R22" s="29"/>
      <c r="S22" s="29"/>
    </row>
    <row r="23" spans="2:19" ht="16.5" customHeight="1" x14ac:dyDescent="0.3">
      <c r="B23" s="143" t="s">
        <v>521</v>
      </c>
      <c r="C23" s="34" t="s">
        <v>207</v>
      </c>
      <c r="D23" s="38" t="s">
        <v>487</v>
      </c>
      <c r="E23" s="35" t="s">
        <v>117</v>
      </c>
      <c r="F23" s="45" t="s">
        <v>115</v>
      </c>
      <c r="G23" s="34" t="s">
        <v>19</v>
      </c>
      <c r="H23" s="37"/>
      <c r="I23" s="29"/>
      <c r="J23" s="29">
        <v>200.04</v>
      </c>
      <c r="K23" s="29"/>
      <c r="L23" s="29"/>
      <c r="M23" s="29"/>
      <c r="N23" s="29"/>
      <c r="O23" s="29"/>
      <c r="P23" s="29"/>
      <c r="Q23" s="29"/>
      <c r="R23" s="29"/>
      <c r="S23" s="29"/>
    </row>
    <row r="24" spans="2:19" ht="16.5" customHeight="1" x14ac:dyDescent="0.3">
      <c r="B24" s="143"/>
      <c r="C24" s="34"/>
      <c r="D24" s="38"/>
      <c r="E24" s="35"/>
      <c r="F24" s="125"/>
      <c r="G24" s="34"/>
      <c r="H24" s="37"/>
      <c r="I24" s="31"/>
      <c r="J24" s="31"/>
      <c r="K24" s="29"/>
      <c r="L24" s="31"/>
      <c r="M24" s="29"/>
      <c r="N24" s="29"/>
      <c r="O24" s="29"/>
      <c r="P24" s="29"/>
      <c r="Q24" s="29"/>
      <c r="R24" s="29"/>
      <c r="S24" s="29"/>
    </row>
    <row r="25" spans="2:19" ht="16.5" customHeight="1" x14ac:dyDescent="0.3">
      <c r="B25" s="143"/>
      <c r="C25" s="34"/>
      <c r="D25" s="38"/>
      <c r="E25" s="35"/>
      <c r="F25" s="125"/>
      <c r="G25" s="34"/>
      <c r="H25" s="37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2:19" ht="16.5" customHeight="1" x14ac:dyDescent="0.3">
      <c r="B26" s="143"/>
      <c r="C26" s="34"/>
      <c r="D26" s="38"/>
      <c r="E26" s="35"/>
      <c r="F26" s="125"/>
      <c r="G26" s="34"/>
      <c r="H26" s="37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2:19" ht="16.5" customHeight="1" x14ac:dyDescent="0.3">
      <c r="B27" s="143"/>
      <c r="C27" s="34"/>
      <c r="D27" s="38"/>
      <c r="E27" s="35"/>
      <c r="F27" s="36"/>
      <c r="G27" s="34"/>
      <c r="H27" s="37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2:19" ht="16.5" customHeight="1" x14ac:dyDescent="0.3">
      <c r="B28" s="143"/>
      <c r="C28" s="34"/>
      <c r="D28" s="38"/>
      <c r="E28" s="35"/>
      <c r="F28" s="125"/>
      <c r="G28" s="34"/>
      <c r="H28" s="37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2:19" ht="16.5" customHeight="1" x14ac:dyDescent="0.3">
      <c r="B29" s="143"/>
      <c r="C29" s="34"/>
      <c r="D29" s="38"/>
      <c r="E29" s="35"/>
      <c r="F29" s="125"/>
      <c r="G29" s="34"/>
      <c r="H29" s="37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2:19" ht="16.5" customHeight="1" x14ac:dyDescent="0.3">
      <c r="B30" s="143"/>
      <c r="C30" s="34"/>
      <c r="D30" s="38"/>
      <c r="E30" s="39"/>
      <c r="F30" s="36"/>
      <c r="G30" s="34"/>
      <c r="H30" s="37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2:19" ht="16.5" customHeight="1" x14ac:dyDescent="0.3">
      <c r="B31" s="143"/>
      <c r="C31" s="34"/>
      <c r="D31" s="38"/>
      <c r="E31" s="39"/>
      <c r="F31" s="125"/>
      <c r="G31" s="34"/>
      <c r="H31" s="37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2:19" ht="16.5" customHeight="1" x14ac:dyDescent="0.3">
      <c r="B32" s="143"/>
      <c r="C32" s="34"/>
      <c r="D32" s="38"/>
      <c r="E32" s="35"/>
      <c r="F32" s="125"/>
      <c r="G32" s="34"/>
      <c r="H32" s="37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2:19" ht="16.5" customHeight="1" x14ac:dyDescent="0.3">
      <c r="B33" s="143"/>
      <c r="C33" s="34"/>
      <c r="D33" s="38"/>
      <c r="E33" s="35"/>
      <c r="F33" s="125"/>
      <c r="G33" s="34"/>
      <c r="H33" s="37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2:19" ht="16.5" customHeight="1" x14ac:dyDescent="0.3">
      <c r="B34" s="143"/>
      <c r="C34" s="34"/>
      <c r="D34" s="38"/>
      <c r="E34" s="35"/>
      <c r="F34" s="125"/>
      <c r="G34" s="34"/>
      <c r="H34" s="37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2:19" ht="16.5" customHeight="1" x14ac:dyDescent="0.3">
      <c r="B35" s="143"/>
      <c r="C35" s="34"/>
      <c r="D35" s="38"/>
      <c r="E35" s="35"/>
      <c r="F35" s="36"/>
      <c r="G35" s="34"/>
      <c r="H35" s="37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2:19" ht="16.5" customHeight="1" x14ac:dyDescent="0.3">
      <c r="B36" s="143"/>
      <c r="C36" s="34"/>
      <c r="D36" s="38"/>
      <c r="E36" s="35"/>
      <c r="F36" s="125"/>
      <c r="G36" s="34"/>
      <c r="H36" s="37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2:19" ht="16.5" customHeight="1" x14ac:dyDescent="0.3">
      <c r="B37" s="143"/>
      <c r="C37" s="34"/>
      <c r="D37" s="38"/>
      <c r="E37" s="35"/>
      <c r="F37" s="125"/>
      <c r="G37" s="34"/>
      <c r="H37" s="37"/>
      <c r="I37" s="29"/>
      <c r="J37" s="52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6.5" customHeight="1" x14ac:dyDescent="0.3">
      <c r="B38" s="143"/>
      <c r="C38" s="34"/>
      <c r="D38" s="38"/>
      <c r="E38" s="35"/>
      <c r="F38" s="125"/>
      <c r="G38" s="34"/>
      <c r="H38" s="37"/>
      <c r="I38" s="29"/>
      <c r="J38" s="52"/>
      <c r="K38" s="29"/>
      <c r="L38" s="29"/>
      <c r="M38" s="29"/>
      <c r="N38" s="29"/>
      <c r="O38" s="29"/>
      <c r="P38" s="29"/>
      <c r="Q38" s="29"/>
      <c r="R38" s="29"/>
      <c r="S38" s="29"/>
    </row>
    <row r="39" spans="2:19" ht="16.5" customHeight="1" x14ac:dyDescent="0.3">
      <c r="B39" s="143"/>
      <c r="C39" s="34"/>
      <c r="D39" s="38"/>
      <c r="E39" s="35"/>
      <c r="F39" s="36"/>
      <c r="G39" s="34"/>
      <c r="H39" s="37"/>
      <c r="I39" s="29"/>
      <c r="J39" s="52"/>
      <c r="K39" s="29"/>
      <c r="L39" s="29"/>
      <c r="M39" s="29"/>
      <c r="N39" s="29"/>
      <c r="O39" s="29"/>
      <c r="P39" s="29"/>
      <c r="Q39" s="29"/>
      <c r="R39" s="29"/>
      <c r="S39" s="29"/>
    </row>
    <row r="40" spans="2:19" ht="16.5" customHeight="1" x14ac:dyDescent="0.3">
      <c r="B40" s="143"/>
      <c r="C40" s="34"/>
      <c r="D40" s="38"/>
      <c r="E40" s="35"/>
      <c r="F40" s="125"/>
      <c r="G40" s="34"/>
      <c r="H40" s="37"/>
      <c r="I40" s="29"/>
      <c r="J40" s="52"/>
      <c r="K40" s="29"/>
      <c r="L40" s="29"/>
      <c r="M40" s="29"/>
      <c r="N40" s="29"/>
      <c r="O40" s="29"/>
      <c r="P40" s="29"/>
      <c r="Q40" s="29"/>
      <c r="R40" s="29"/>
      <c r="S40" s="29"/>
    </row>
    <row r="41" spans="2:19" ht="16.5" customHeight="1" x14ac:dyDescent="0.3">
      <c r="B41" s="143"/>
      <c r="C41" s="34"/>
      <c r="D41" s="38"/>
      <c r="E41" s="35"/>
      <c r="F41" s="125"/>
      <c r="G41" s="34"/>
      <c r="H41" s="37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2:19" ht="16.5" customHeight="1" x14ac:dyDescent="0.3">
      <c r="B42" s="143"/>
      <c r="C42" s="34"/>
      <c r="D42" s="38"/>
      <c r="E42" s="35"/>
      <c r="F42" s="125"/>
      <c r="G42" s="34"/>
      <c r="H42" s="37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2:19" ht="16.5" customHeight="1" x14ac:dyDescent="0.3">
      <c r="B43" s="143"/>
      <c r="C43" s="34"/>
      <c r="D43" s="38"/>
      <c r="E43" s="35"/>
      <c r="F43" s="36"/>
      <c r="G43" s="34"/>
      <c r="H43" s="37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6.5" customHeight="1" x14ac:dyDescent="0.3">
      <c r="B44" s="143"/>
      <c r="C44" s="34"/>
      <c r="D44" s="38"/>
      <c r="E44" s="35"/>
      <c r="F44" s="125"/>
      <c r="G44" s="34"/>
      <c r="H44" s="37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2:19" ht="16.5" customHeight="1" x14ac:dyDescent="0.3">
      <c r="B45" s="143"/>
      <c r="C45" s="34"/>
      <c r="D45" s="38"/>
      <c r="E45" s="35"/>
      <c r="F45" s="125"/>
      <c r="G45" s="34"/>
      <c r="H45" s="37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2:19" ht="16.5" customHeight="1" x14ac:dyDescent="0.3">
      <c r="B46" s="143"/>
      <c r="C46" s="34"/>
      <c r="D46" s="38"/>
      <c r="E46" s="35"/>
      <c r="F46" s="125"/>
      <c r="G46" s="34"/>
      <c r="H46" s="37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2:19" ht="16.5" customHeight="1" x14ac:dyDescent="0.3">
      <c r="B47" s="143"/>
      <c r="C47" s="34"/>
      <c r="D47" s="38"/>
      <c r="E47" s="35"/>
      <c r="F47" s="36"/>
      <c r="G47" s="34"/>
      <c r="H47" s="37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2:19" ht="27.75" customHeight="1" thickBot="1" x14ac:dyDescent="0.35">
      <c r="B48" s="152" t="s">
        <v>476</v>
      </c>
      <c r="C48" s="153"/>
      <c r="D48" s="153"/>
      <c r="E48" s="154"/>
      <c r="F48" s="6"/>
      <c r="G48" s="12"/>
      <c r="H48" s="13"/>
      <c r="I48" s="28">
        <f>SUM(I8:I47)</f>
        <v>0</v>
      </c>
      <c r="J48" s="28">
        <f>SUM(J8:J47)</f>
        <v>2109.2900000000004</v>
      </c>
      <c r="K48" s="28">
        <f>SUM(K8:K47)</f>
        <v>54.419999999999995</v>
      </c>
      <c r="L48" s="28">
        <f>SUM(L8:L47)</f>
        <v>6</v>
      </c>
      <c r="M48" s="28"/>
      <c r="N48" s="28"/>
      <c r="O48" s="28"/>
      <c r="P48" s="28"/>
      <c r="Q48" s="28"/>
      <c r="R48" s="28"/>
      <c r="S48" s="28"/>
    </row>
    <row r="61" spans="4:4" x14ac:dyDescent="0.3">
      <c r="D61" s="19"/>
    </row>
    <row r="62" spans="4:4" x14ac:dyDescent="0.3">
      <c r="D62" s="20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654D-C63D-4F5B-B3FA-92FFB6383B88}">
  <dimension ref="A1:S48"/>
  <sheetViews>
    <sheetView showZeros="0" zoomScale="80" zoomScaleNormal="80" workbookViewId="0">
      <pane xSplit="7" ySplit="6" topLeftCell="H31" activePane="bottomRight" state="frozen"/>
      <selection pane="topRight" activeCell="G1" sqref="G1"/>
      <selection pane="bottomLeft" activeCell="A5" sqref="A5"/>
      <selection pane="bottomRight" activeCell="B45" sqref="B45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16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4"/>
      <c r="C7" s="55"/>
      <c r="D7" s="56"/>
      <c r="E7" s="57"/>
      <c r="F7" s="58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522</v>
      </c>
      <c r="C8" s="44" t="s">
        <v>116</v>
      </c>
      <c r="D8" s="38" t="s">
        <v>117</v>
      </c>
      <c r="E8" s="35" t="s">
        <v>467</v>
      </c>
      <c r="F8" s="45" t="s">
        <v>115</v>
      </c>
      <c r="G8" s="34" t="s">
        <v>19</v>
      </c>
      <c r="H8" s="37">
        <v>582.13</v>
      </c>
      <c r="I8" s="29"/>
      <c r="J8" s="29">
        <v>229.94</v>
      </c>
      <c r="K8" s="29">
        <v>7</v>
      </c>
      <c r="L8" s="29">
        <v>1</v>
      </c>
      <c r="M8" s="29"/>
      <c r="N8" s="29"/>
      <c r="O8" s="29"/>
      <c r="P8" s="29"/>
      <c r="Q8" s="29">
        <v>1</v>
      </c>
      <c r="R8" s="33"/>
      <c r="S8" s="33"/>
    </row>
    <row r="9" spans="1:19" ht="16.5" customHeight="1" x14ac:dyDescent="0.3">
      <c r="B9" s="143" t="s">
        <v>522</v>
      </c>
      <c r="C9" s="44" t="s">
        <v>118</v>
      </c>
      <c r="D9" s="38" t="s">
        <v>126</v>
      </c>
      <c r="E9" s="35" t="s">
        <v>127</v>
      </c>
      <c r="F9" s="45" t="s">
        <v>115</v>
      </c>
      <c r="G9" s="34" t="s">
        <v>18</v>
      </c>
      <c r="H9" s="37"/>
      <c r="I9" s="29"/>
      <c r="J9" s="29">
        <v>186.83</v>
      </c>
      <c r="K9" s="29"/>
      <c r="L9" s="29"/>
      <c r="M9" s="29"/>
      <c r="N9" s="29"/>
      <c r="O9" s="29"/>
      <c r="P9" s="29"/>
      <c r="Q9" s="29"/>
      <c r="R9" s="33">
        <v>1</v>
      </c>
      <c r="S9" s="33"/>
    </row>
    <row r="10" spans="1:19" ht="16.5" customHeight="1" x14ac:dyDescent="0.3">
      <c r="B10" s="143" t="s">
        <v>522</v>
      </c>
      <c r="C10" s="44" t="s">
        <v>119</v>
      </c>
      <c r="D10" s="38" t="s">
        <v>117</v>
      </c>
      <c r="E10" s="35" t="s">
        <v>466</v>
      </c>
      <c r="F10" s="45" t="s">
        <v>115</v>
      </c>
      <c r="G10" s="34" t="s">
        <v>18</v>
      </c>
      <c r="H10" s="37">
        <v>578.11</v>
      </c>
      <c r="I10" s="29"/>
      <c r="J10" s="29">
        <v>231.51</v>
      </c>
      <c r="K10" s="29">
        <v>14</v>
      </c>
      <c r="L10" s="29">
        <v>1</v>
      </c>
      <c r="M10" s="29"/>
      <c r="N10" s="29"/>
      <c r="O10" s="29"/>
      <c r="P10" s="29"/>
      <c r="Q10" s="29">
        <v>1</v>
      </c>
      <c r="R10" s="33"/>
      <c r="S10" s="33"/>
    </row>
    <row r="11" spans="1:19" ht="16.5" customHeight="1" x14ac:dyDescent="0.3">
      <c r="B11" s="143" t="s">
        <v>522</v>
      </c>
      <c r="C11" s="44" t="s">
        <v>120</v>
      </c>
      <c r="D11" s="38" t="s">
        <v>128</v>
      </c>
      <c r="E11" s="35" t="s">
        <v>129</v>
      </c>
      <c r="F11" s="45" t="s">
        <v>115</v>
      </c>
      <c r="G11" s="34" t="s">
        <v>18</v>
      </c>
      <c r="H11" s="37">
        <v>584.03899999999999</v>
      </c>
      <c r="I11" s="29"/>
      <c r="J11" s="29">
        <v>73.349999999999994</v>
      </c>
      <c r="K11" s="29">
        <v>10</v>
      </c>
      <c r="L11" s="29"/>
      <c r="M11" s="29"/>
      <c r="N11" s="29"/>
      <c r="O11" s="29"/>
      <c r="P11" s="29"/>
      <c r="Q11" s="29"/>
      <c r="R11" s="33"/>
      <c r="S11" s="33"/>
    </row>
    <row r="12" spans="1:19" ht="16.5" customHeight="1" x14ac:dyDescent="0.3">
      <c r="B12" s="143" t="s">
        <v>522</v>
      </c>
      <c r="C12" s="44" t="s">
        <v>121</v>
      </c>
      <c r="D12" s="38" t="s">
        <v>130</v>
      </c>
      <c r="E12" s="35" t="s">
        <v>131</v>
      </c>
      <c r="F12" s="45" t="s">
        <v>115</v>
      </c>
      <c r="G12" s="34" t="s">
        <v>18</v>
      </c>
      <c r="H12" s="37">
        <v>577.94000000000005</v>
      </c>
      <c r="I12" s="29"/>
      <c r="J12" s="29">
        <v>79</v>
      </c>
      <c r="K12" s="29">
        <v>7</v>
      </c>
      <c r="L12" s="29">
        <v>1</v>
      </c>
      <c r="M12" s="29"/>
      <c r="N12" s="29"/>
      <c r="O12" s="29"/>
      <c r="P12" s="29"/>
      <c r="Q12" s="29"/>
      <c r="R12" s="33">
        <v>1</v>
      </c>
      <c r="S12" s="33"/>
    </row>
    <row r="13" spans="1:19" ht="16.5" customHeight="1" x14ac:dyDescent="0.3">
      <c r="B13" s="143" t="s">
        <v>522</v>
      </c>
      <c r="C13" s="44" t="s">
        <v>122</v>
      </c>
      <c r="D13" s="38" t="s">
        <v>132</v>
      </c>
      <c r="E13" s="35" t="s">
        <v>469</v>
      </c>
      <c r="F13" s="45" t="s">
        <v>115</v>
      </c>
      <c r="G13" s="34" t="s">
        <v>19</v>
      </c>
      <c r="H13" s="37">
        <v>579.6</v>
      </c>
      <c r="I13" s="29"/>
      <c r="J13" s="29">
        <v>88.22</v>
      </c>
      <c r="K13" s="29">
        <v>7</v>
      </c>
      <c r="L13" s="29">
        <v>1</v>
      </c>
      <c r="M13" s="29"/>
      <c r="N13" s="29"/>
      <c r="O13" s="29"/>
      <c r="P13" s="29"/>
      <c r="Q13" s="29"/>
      <c r="R13" s="33">
        <v>1</v>
      </c>
      <c r="S13" s="33"/>
    </row>
    <row r="14" spans="1:19" ht="16.5" customHeight="1" x14ac:dyDescent="0.3">
      <c r="B14" s="143" t="s">
        <v>522</v>
      </c>
      <c r="C14" s="44" t="s">
        <v>123</v>
      </c>
      <c r="D14" s="38" t="s">
        <v>133</v>
      </c>
      <c r="E14" s="35" t="s">
        <v>134</v>
      </c>
      <c r="F14" s="45" t="s">
        <v>115</v>
      </c>
      <c r="G14" s="34" t="s">
        <v>19</v>
      </c>
      <c r="H14" s="37"/>
      <c r="I14" s="29"/>
      <c r="J14" s="29">
        <v>77.608999999999995</v>
      </c>
      <c r="K14" s="32"/>
      <c r="L14" s="32"/>
      <c r="M14" s="29"/>
      <c r="N14" s="29"/>
      <c r="O14" s="29"/>
      <c r="P14" s="29"/>
      <c r="Q14" s="29"/>
      <c r="R14" s="33"/>
      <c r="S14" s="33"/>
    </row>
    <row r="15" spans="1:19" ht="16.5" customHeight="1" x14ac:dyDescent="0.3">
      <c r="B15" s="143" t="s">
        <v>522</v>
      </c>
      <c r="C15" s="44" t="s">
        <v>124</v>
      </c>
      <c r="D15" s="38" t="s">
        <v>135</v>
      </c>
      <c r="E15" s="35" t="s">
        <v>134</v>
      </c>
      <c r="F15" s="45" t="s">
        <v>115</v>
      </c>
      <c r="G15" s="34" t="s">
        <v>18</v>
      </c>
      <c r="H15" s="37">
        <v>584.03899999999999</v>
      </c>
      <c r="I15" s="29"/>
      <c r="J15" s="29">
        <v>70.128</v>
      </c>
      <c r="K15" s="32">
        <v>10</v>
      </c>
      <c r="L15" s="32"/>
      <c r="M15" s="29"/>
      <c r="N15" s="29"/>
      <c r="O15" s="29"/>
      <c r="P15" s="29"/>
      <c r="Q15" s="29"/>
      <c r="R15" s="33"/>
      <c r="S15" s="33"/>
    </row>
    <row r="16" spans="1:19" ht="16.5" customHeight="1" x14ac:dyDescent="0.3">
      <c r="B16" s="143" t="s">
        <v>522</v>
      </c>
      <c r="C16" s="44" t="s">
        <v>125</v>
      </c>
      <c r="D16" s="38" t="s">
        <v>131</v>
      </c>
      <c r="E16" s="35" t="s">
        <v>134</v>
      </c>
      <c r="F16" s="45" t="s">
        <v>115</v>
      </c>
      <c r="G16" s="34" t="s">
        <v>18</v>
      </c>
      <c r="H16" s="37"/>
      <c r="I16" s="29"/>
      <c r="J16" s="29">
        <v>83.05</v>
      </c>
      <c r="K16" s="32"/>
      <c r="L16" s="32"/>
      <c r="M16" s="29"/>
      <c r="N16" s="29"/>
      <c r="O16" s="29"/>
      <c r="P16" s="29"/>
      <c r="Q16" s="29"/>
      <c r="R16" s="33"/>
      <c r="S16" s="33"/>
    </row>
    <row r="17" spans="2:19" ht="16.5" customHeight="1" x14ac:dyDescent="0.3">
      <c r="B17" s="143"/>
      <c r="C17" s="44"/>
      <c r="D17" s="38"/>
      <c r="E17" s="35"/>
      <c r="F17" s="45"/>
      <c r="G17" s="34"/>
      <c r="H17" s="37"/>
      <c r="I17" s="29"/>
      <c r="J17" s="29"/>
      <c r="K17" s="29"/>
      <c r="L17" s="29"/>
      <c r="M17" s="29"/>
      <c r="N17" s="29"/>
      <c r="O17" s="29"/>
      <c r="P17" s="29"/>
      <c r="Q17" s="29"/>
      <c r="R17" s="33"/>
      <c r="S17" s="33"/>
    </row>
    <row r="18" spans="2:19" ht="16.5" customHeight="1" x14ac:dyDescent="0.3">
      <c r="B18" s="143" t="s">
        <v>523</v>
      </c>
      <c r="C18" s="44" t="s">
        <v>136</v>
      </c>
      <c r="D18" s="38" t="s">
        <v>134</v>
      </c>
      <c r="E18" s="35" t="s">
        <v>137</v>
      </c>
      <c r="F18" s="45" t="s">
        <v>115</v>
      </c>
      <c r="G18" s="34" t="s">
        <v>18</v>
      </c>
      <c r="H18" s="37"/>
      <c r="I18" s="29"/>
      <c r="J18" s="29">
        <v>446.44</v>
      </c>
      <c r="K18" s="29"/>
      <c r="L18" s="29"/>
      <c r="M18" s="29"/>
      <c r="N18" s="29"/>
      <c r="O18" s="29"/>
      <c r="P18" s="29"/>
      <c r="Q18" s="29"/>
      <c r="R18" s="29"/>
      <c r="S18" s="29"/>
    </row>
    <row r="19" spans="2:19" ht="16.5" customHeight="1" x14ac:dyDescent="0.3">
      <c r="B19" s="143" t="s">
        <v>523</v>
      </c>
      <c r="C19" s="44" t="s">
        <v>138</v>
      </c>
      <c r="D19" s="38" t="s">
        <v>134</v>
      </c>
      <c r="E19" s="35" t="s">
        <v>139</v>
      </c>
      <c r="F19" s="45" t="s">
        <v>115</v>
      </c>
      <c r="G19" s="34" t="s">
        <v>18</v>
      </c>
      <c r="H19" s="37"/>
      <c r="I19" s="29"/>
      <c r="J19" s="29">
        <v>454.09</v>
      </c>
      <c r="K19" s="29"/>
      <c r="L19" s="29"/>
      <c r="M19" s="29"/>
      <c r="N19" s="29"/>
      <c r="O19" s="29"/>
      <c r="P19" s="29"/>
      <c r="Q19" s="29"/>
      <c r="R19" s="29"/>
      <c r="S19" s="29"/>
    </row>
    <row r="20" spans="2:19" ht="16.5" customHeight="1" x14ac:dyDescent="0.3">
      <c r="B20" s="143" t="s">
        <v>523</v>
      </c>
      <c r="C20" s="44" t="s">
        <v>140</v>
      </c>
      <c r="D20" s="38" t="s">
        <v>134</v>
      </c>
      <c r="E20" s="35" t="s">
        <v>142</v>
      </c>
      <c r="F20" s="45" t="s">
        <v>115</v>
      </c>
      <c r="G20" s="34" t="s">
        <v>19</v>
      </c>
      <c r="H20" s="37"/>
      <c r="I20" s="29"/>
      <c r="J20" s="29">
        <v>465</v>
      </c>
      <c r="K20" s="29"/>
      <c r="L20" s="29"/>
      <c r="M20" s="29"/>
      <c r="N20" s="29"/>
      <c r="O20" s="29"/>
      <c r="P20" s="29"/>
      <c r="Q20" s="29"/>
      <c r="R20" s="29"/>
      <c r="S20" s="29"/>
    </row>
    <row r="21" spans="2:19" ht="16.5" customHeight="1" x14ac:dyDescent="0.3">
      <c r="B21" s="143" t="s">
        <v>523</v>
      </c>
      <c r="C21" s="44" t="s">
        <v>141</v>
      </c>
      <c r="D21" s="38" t="s">
        <v>145</v>
      </c>
      <c r="E21" s="35" t="s">
        <v>146</v>
      </c>
      <c r="F21" s="45" t="s">
        <v>115</v>
      </c>
      <c r="G21" s="34" t="s">
        <v>18</v>
      </c>
      <c r="H21" s="37"/>
      <c r="I21" s="29"/>
      <c r="J21" s="52">
        <v>40.22</v>
      </c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16.5" customHeight="1" x14ac:dyDescent="0.3">
      <c r="B22" s="143" t="s">
        <v>523</v>
      </c>
      <c r="C22" s="44" t="s">
        <v>143</v>
      </c>
      <c r="D22" s="38" t="s">
        <v>147</v>
      </c>
      <c r="E22" s="35" t="s">
        <v>146</v>
      </c>
      <c r="F22" s="45" t="s">
        <v>115</v>
      </c>
      <c r="G22" s="34" t="s">
        <v>18</v>
      </c>
      <c r="H22" s="37"/>
      <c r="I22" s="29"/>
      <c r="J22" s="52">
        <v>39.46</v>
      </c>
      <c r="K22" s="29"/>
      <c r="L22" s="29"/>
      <c r="M22" s="29"/>
      <c r="N22" s="29"/>
      <c r="O22" s="29"/>
      <c r="P22" s="29"/>
      <c r="Q22" s="29"/>
      <c r="R22" s="29"/>
      <c r="S22" s="29"/>
    </row>
    <row r="23" spans="2:19" ht="16.5" customHeight="1" x14ac:dyDescent="0.3">
      <c r="B23" s="143" t="s">
        <v>523</v>
      </c>
      <c r="C23" s="44" t="s">
        <v>144</v>
      </c>
      <c r="D23" s="38" t="s">
        <v>148</v>
      </c>
      <c r="E23" s="35" t="s">
        <v>146</v>
      </c>
      <c r="F23" s="45" t="s">
        <v>115</v>
      </c>
      <c r="G23" s="34" t="s">
        <v>19</v>
      </c>
      <c r="H23" s="37"/>
      <c r="I23" s="29"/>
      <c r="J23" s="52">
        <v>39.630000000000003</v>
      </c>
      <c r="K23" s="29"/>
      <c r="L23" s="29"/>
      <c r="M23" s="29"/>
      <c r="N23" s="29"/>
      <c r="O23" s="29"/>
      <c r="P23" s="29"/>
      <c r="Q23" s="29"/>
      <c r="R23" s="29"/>
      <c r="S23" s="29"/>
    </row>
    <row r="24" spans="2:19" ht="16.5" customHeight="1" x14ac:dyDescent="0.3">
      <c r="B24" s="143"/>
      <c r="C24" s="44"/>
      <c r="D24" s="38"/>
      <c r="E24" s="35"/>
      <c r="F24" s="45"/>
      <c r="G24" s="34"/>
      <c r="H24" s="37"/>
      <c r="I24" s="29"/>
      <c r="J24" s="52"/>
      <c r="K24" s="29"/>
      <c r="L24" s="29"/>
      <c r="M24" s="29"/>
      <c r="N24" s="29"/>
      <c r="O24" s="29"/>
      <c r="P24" s="29"/>
      <c r="Q24" s="29"/>
      <c r="R24" s="29"/>
      <c r="S24" s="29"/>
    </row>
    <row r="25" spans="2:19" ht="16.5" customHeight="1" x14ac:dyDescent="0.3">
      <c r="B25" s="143" t="s">
        <v>524</v>
      </c>
      <c r="C25" s="44" t="s">
        <v>149</v>
      </c>
      <c r="D25" s="38" t="s">
        <v>146</v>
      </c>
      <c r="E25" s="35" t="s">
        <v>150</v>
      </c>
      <c r="F25" s="45" t="s">
        <v>115</v>
      </c>
      <c r="G25" s="34" t="s">
        <v>18</v>
      </c>
      <c r="H25" s="37">
        <v>581.52</v>
      </c>
      <c r="I25" s="29"/>
      <c r="J25" s="52">
        <v>172.18199999999999</v>
      </c>
      <c r="K25" s="29">
        <v>6</v>
      </c>
      <c r="L25" s="29">
        <v>1</v>
      </c>
      <c r="M25" s="29"/>
      <c r="N25" s="29"/>
      <c r="O25" s="29"/>
      <c r="P25" s="29"/>
      <c r="Q25" s="29">
        <v>1</v>
      </c>
      <c r="R25" s="29"/>
      <c r="S25" s="29"/>
    </row>
    <row r="26" spans="2:19" ht="16.5" customHeight="1" x14ac:dyDescent="0.3">
      <c r="B26" s="143" t="s">
        <v>524</v>
      </c>
      <c r="C26" s="44" t="s">
        <v>151</v>
      </c>
      <c r="D26" s="38" t="s">
        <v>146</v>
      </c>
      <c r="E26" s="35" t="s">
        <v>152</v>
      </c>
      <c r="F26" s="45" t="s">
        <v>115</v>
      </c>
      <c r="G26" s="34" t="s">
        <v>19</v>
      </c>
      <c r="H26" s="37">
        <v>581.13</v>
      </c>
      <c r="I26" s="29"/>
      <c r="J26" s="52">
        <v>386.52</v>
      </c>
      <c r="K26" s="29">
        <v>12</v>
      </c>
      <c r="L26" s="29">
        <v>1</v>
      </c>
      <c r="M26" s="29"/>
      <c r="N26" s="29"/>
      <c r="O26" s="29"/>
      <c r="P26" s="29"/>
      <c r="Q26" s="29"/>
      <c r="R26" s="29">
        <v>1</v>
      </c>
      <c r="S26" s="29"/>
    </row>
    <row r="27" spans="2:19" ht="16.5" customHeight="1" x14ac:dyDescent="0.3">
      <c r="B27" s="143" t="s">
        <v>524</v>
      </c>
      <c r="C27" s="44" t="s">
        <v>153</v>
      </c>
      <c r="D27" s="38" t="s">
        <v>146</v>
      </c>
      <c r="E27" s="35" t="s">
        <v>152</v>
      </c>
      <c r="F27" s="45" t="s">
        <v>115</v>
      </c>
      <c r="G27" s="34" t="s">
        <v>18</v>
      </c>
      <c r="H27" s="37">
        <v>579.47</v>
      </c>
      <c r="I27" s="29"/>
      <c r="J27" s="30">
        <v>378.27</v>
      </c>
      <c r="K27" s="31">
        <v>31.78</v>
      </c>
      <c r="L27" s="31">
        <v>1</v>
      </c>
      <c r="M27" s="29"/>
      <c r="N27" s="29"/>
      <c r="O27" s="29"/>
      <c r="P27" s="29"/>
      <c r="Q27" s="29"/>
      <c r="R27" s="29">
        <v>1</v>
      </c>
      <c r="S27" s="29"/>
    </row>
    <row r="28" spans="2:19" ht="16.5" customHeight="1" x14ac:dyDescent="0.3">
      <c r="B28" s="143" t="s">
        <v>524</v>
      </c>
      <c r="C28" s="44" t="s">
        <v>154</v>
      </c>
      <c r="D28" s="38" t="s">
        <v>155</v>
      </c>
      <c r="E28" s="35" t="s">
        <v>152</v>
      </c>
      <c r="F28" s="45" t="s">
        <v>115</v>
      </c>
      <c r="G28" s="34" t="s">
        <v>18</v>
      </c>
      <c r="H28" s="37"/>
      <c r="I28" s="29"/>
      <c r="J28" s="30">
        <v>166.52</v>
      </c>
      <c r="K28" s="31"/>
      <c r="L28" s="31"/>
      <c r="M28" s="29"/>
      <c r="N28" s="29"/>
      <c r="O28" s="29"/>
      <c r="P28" s="29"/>
      <c r="Q28" s="29"/>
      <c r="R28" s="29"/>
      <c r="S28" s="29">
        <v>1</v>
      </c>
    </row>
    <row r="29" spans="2:19" ht="16.5" customHeight="1" x14ac:dyDescent="0.3">
      <c r="B29" s="143" t="s">
        <v>524</v>
      </c>
      <c r="C29" s="44" t="s">
        <v>156</v>
      </c>
      <c r="D29" s="38" t="s">
        <v>152</v>
      </c>
      <c r="E29" s="59" t="s">
        <v>157</v>
      </c>
      <c r="F29" s="45" t="s">
        <v>115</v>
      </c>
      <c r="G29" s="34" t="s">
        <v>18</v>
      </c>
      <c r="H29" s="37"/>
      <c r="I29" s="29"/>
      <c r="J29" s="30">
        <v>115.73</v>
      </c>
      <c r="K29" s="31"/>
      <c r="L29" s="31"/>
      <c r="M29" s="29"/>
      <c r="N29" s="29"/>
      <c r="O29" s="29"/>
      <c r="P29" s="29"/>
      <c r="Q29" s="29"/>
      <c r="R29" s="29"/>
      <c r="S29" s="29"/>
    </row>
    <row r="30" spans="2:19" ht="16.5" customHeight="1" x14ac:dyDescent="0.3">
      <c r="B30" s="143" t="s">
        <v>524</v>
      </c>
      <c r="C30" s="44" t="s">
        <v>158</v>
      </c>
      <c r="D30" s="38" t="s">
        <v>152</v>
      </c>
      <c r="E30" s="59" t="s">
        <v>157</v>
      </c>
      <c r="F30" s="45" t="s">
        <v>115</v>
      </c>
      <c r="G30" s="34" t="s">
        <v>18</v>
      </c>
      <c r="H30" s="37"/>
      <c r="I30" s="29"/>
      <c r="J30" s="30">
        <v>116.94</v>
      </c>
      <c r="K30" s="29"/>
      <c r="L30" s="31"/>
      <c r="M30" s="29"/>
      <c r="N30" s="29"/>
      <c r="O30" s="29"/>
      <c r="P30" s="29"/>
      <c r="Q30" s="29"/>
      <c r="R30" s="29"/>
      <c r="S30" s="29"/>
    </row>
    <row r="31" spans="2:19" ht="16.5" customHeight="1" x14ac:dyDescent="0.3">
      <c r="B31" s="143" t="s">
        <v>524</v>
      </c>
      <c r="C31" s="44" t="s">
        <v>159</v>
      </c>
      <c r="D31" s="38" t="s">
        <v>152</v>
      </c>
      <c r="E31" s="59" t="s">
        <v>157</v>
      </c>
      <c r="F31" s="45" t="s">
        <v>115</v>
      </c>
      <c r="G31" s="34" t="s">
        <v>19</v>
      </c>
      <c r="H31" s="37"/>
      <c r="I31" s="29"/>
      <c r="J31" s="30">
        <v>118.26</v>
      </c>
      <c r="K31" s="29"/>
      <c r="L31" s="31"/>
      <c r="M31" s="29"/>
      <c r="N31" s="29"/>
      <c r="O31" s="29"/>
      <c r="P31" s="29"/>
      <c r="Q31" s="29"/>
      <c r="R31" s="29"/>
      <c r="S31" s="29"/>
    </row>
    <row r="32" spans="2:19" ht="16.5" customHeight="1" x14ac:dyDescent="0.3">
      <c r="B32" s="143"/>
      <c r="C32" s="44"/>
      <c r="D32" s="43"/>
      <c r="E32" s="59"/>
      <c r="F32" s="45"/>
      <c r="G32" s="34"/>
      <c r="H32" s="37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2:19" ht="16.5" customHeight="1" x14ac:dyDescent="0.3">
      <c r="B33" s="143" t="s">
        <v>525</v>
      </c>
      <c r="C33" s="44" t="s">
        <v>160</v>
      </c>
      <c r="D33" s="43" t="s">
        <v>157</v>
      </c>
      <c r="E33" s="59" t="s">
        <v>161</v>
      </c>
      <c r="F33" s="45" t="s">
        <v>115</v>
      </c>
      <c r="G33" s="34" t="s">
        <v>18</v>
      </c>
      <c r="H33" s="37"/>
      <c r="I33" s="31"/>
      <c r="J33" s="31">
        <v>370.51</v>
      </c>
      <c r="K33" s="29"/>
      <c r="L33" s="31"/>
      <c r="M33" s="29"/>
      <c r="N33" s="29"/>
      <c r="O33" s="29"/>
      <c r="P33" s="29"/>
      <c r="Q33" s="29"/>
      <c r="R33" s="29"/>
      <c r="S33" s="29"/>
    </row>
    <row r="34" spans="2:19" ht="16.5" customHeight="1" x14ac:dyDescent="0.3">
      <c r="B34" s="143" t="s">
        <v>525</v>
      </c>
      <c r="C34" s="44" t="s">
        <v>162</v>
      </c>
      <c r="D34" s="38" t="s">
        <v>157</v>
      </c>
      <c r="E34" s="59" t="s">
        <v>161</v>
      </c>
      <c r="F34" s="45" t="s">
        <v>115</v>
      </c>
      <c r="G34" s="34" t="s">
        <v>18</v>
      </c>
      <c r="H34" s="37"/>
      <c r="I34" s="29"/>
      <c r="J34" s="29">
        <v>360.5</v>
      </c>
      <c r="K34" s="29"/>
      <c r="L34" s="29"/>
      <c r="M34" s="29"/>
      <c r="N34" s="29"/>
      <c r="O34" s="29"/>
      <c r="P34" s="29"/>
      <c r="Q34" s="29"/>
      <c r="R34" s="29"/>
      <c r="S34" s="29"/>
    </row>
    <row r="35" spans="2:19" ht="16.5" customHeight="1" x14ac:dyDescent="0.3">
      <c r="B35" s="143" t="s">
        <v>525</v>
      </c>
      <c r="C35" s="44" t="s">
        <v>163</v>
      </c>
      <c r="D35" s="38" t="s">
        <v>157</v>
      </c>
      <c r="E35" s="59" t="s">
        <v>161</v>
      </c>
      <c r="F35" s="45" t="s">
        <v>115</v>
      </c>
      <c r="G35" s="34" t="s">
        <v>19</v>
      </c>
      <c r="H35" s="37"/>
      <c r="I35" s="29"/>
      <c r="J35" s="29">
        <v>349.49</v>
      </c>
      <c r="K35" s="29"/>
      <c r="L35" s="29"/>
      <c r="M35" s="29"/>
      <c r="N35" s="29"/>
      <c r="O35" s="29"/>
      <c r="P35" s="29"/>
      <c r="Q35" s="29"/>
      <c r="R35" s="29"/>
      <c r="S35" s="29"/>
    </row>
    <row r="36" spans="2:19" ht="16.5" customHeight="1" x14ac:dyDescent="0.3">
      <c r="B36" s="143" t="s">
        <v>525</v>
      </c>
      <c r="C36" s="44" t="s">
        <v>164</v>
      </c>
      <c r="D36" s="38" t="s">
        <v>165</v>
      </c>
      <c r="E36" s="59" t="s">
        <v>166</v>
      </c>
      <c r="F36" s="45" t="s">
        <v>115</v>
      </c>
      <c r="G36" s="34" t="s">
        <v>18</v>
      </c>
      <c r="H36" s="37"/>
      <c r="I36" s="29"/>
      <c r="J36" s="29">
        <v>131.53</v>
      </c>
      <c r="K36" s="29"/>
      <c r="L36" s="29"/>
      <c r="M36" s="29"/>
      <c r="N36" s="29"/>
      <c r="O36" s="29"/>
      <c r="P36" s="29"/>
      <c r="Q36" s="29"/>
      <c r="R36" s="29">
        <v>1</v>
      </c>
      <c r="S36" s="29"/>
    </row>
    <row r="37" spans="2:19" ht="16.5" customHeight="1" x14ac:dyDescent="0.3">
      <c r="B37" s="143" t="s">
        <v>525</v>
      </c>
      <c r="C37" s="44" t="s">
        <v>167</v>
      </c>
      <c r="D37" s="38" t="s">
        <v>165</v>
      </c>
      <c r="E37" s="59" t="s">
        <v>166</v>
      </c>
      <c r="F37" s="45" t="s">
        <v>115</v>
      </c>
      <c r="G37" s="34" t="s">
        <v>18</v>
      </c>
      <c r="H37" s="37">
        <v>581.76</v>
      </c>
      <c r="I37" s="31"/>
      <c r="J37" s="31">
        <v>126.66</v>
      </c>
      <c r="K37" s="31">
        <v>35</v>
      </c>
      <c r="L37" s="31">
        <v>1</v>
      </c>
      <c r="M37" s="29"/>
      <c r="N37" s="29"/>
      <c r="O37" s="29"/>
      <c r="P37" s="29"/>
      <c r="Q37" s="29">
        <v>1</v>
      </c>
      <c r="R37" s="29"/>
      <c r="S37" s="29"/>
    </row>
    <row r="38" spans="2:19" ht="16.5" customHeight="1" x14ac:dyDescent="0.3">
      <c r="B38" s="143" t="s">
        <v>525</v>
      </c>
      <c r="C38" s="44" t="s">
        <v>168</v>
      </c>
      <c r="D38" s="38" t="s">
        <v>470</v>
      </c>
      <c r="E38" s="35" t="s">
        <v>166</v>
      </c>
      <c r="F38" s="45" t="s">
        <v>115</v>
      </c>
      <c r="G38" s="34" t="s">
        <v>19</v>
      </c>
      <c r="H38" s="37">
        <v>580.20000000000005</v>
      </c>
      <c r="I38" s="29"/>
      <c r="J38" s="29">
        <v>123</v>
      </c>
      <c r="K38" s="29">
        <v>12</v>
      </c>
      <c r="L38" s="29">
        <v>1</v>
      </c>
      <c r="M38" s="29"/>
      <c r="N38" s="29"/>
      <c r="O38" s="29"/>
      <c r="P38" s="29"/>
      <c r="Q38" s="29">
        <v>1</v>
      </c>
      <c r="R38" s="29"/>
      <c r="S38" s="29"/>
    </row>
    <row r="39" spans="2:19" ht="16.5" customHeight="1" x14ac:dyDescent="0.3">
      <c r="B39" s="143"/>
      <c r="C39" s="44"/>
      <c r="D39" s="38"/>
      <c r="E39" s="35"/>
      <c r="F39" s="45"/>
      <c r="G39" s="34"/>
      <c r="H39" s="37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2:19" ht="16.5" customHeight="1" x14ac:dyDescent="0.3">
      <c r="B40" s="143" t="s">
        <v>526</v>
      </c>
      <c r="C40" s="44" t="s">
        <v>169</v>
      </c>
      <c r="D40" s="38" t="s">
        <v>166</v>
      </c>
      <c r="E40" s="35" t="s">
        <v>170</v>
      </c>
      <c r="F40" s="45" t="s">
        <v>115</v>
      </c>
      <c r="G40" s="34" t="s">
        <v>18</v>
      </c>
      <c r="H40" s="37"/>
      <c r="I40" s="29"/>
      <c r="J40" s="29">
        <v>428</v>
      </c>
      <c r="K40" s="29"/>
      <c r="L40" s="29"/>
      <c r="M40" s="29"/>
      <c r="N40" s="29"/>
      <c r="O40" s="29"/>
      <c r="P40" s="29"/>
      <c r="Q40" s="29"/>
      <c r="R40" s="29"/>
      <c r="S40" s="29"/>
    </row>
    <row r="41" spans="2:19" ht="16.5" customHeight="1" x14ac:dyDescent="0.3">
      <c r="B41" s="143" t="s">
        <v>526</v>
      </c>
      <c r="C41" s="44" t="s">
        <v>171</v>
      </c>
      <c r="D41" s="38" t="s">
        <v>166</v>
      </c>
      <c r="E41" s="35" t="s">
        <v>172</v>
      </c>
      <c r="F41" s="45" t="s">
        <v>115</v>
      </c>
      <c r="G41" s="34" t="s">
        <v>18</v>
      </c>
      <c r="H41" s="37"/>
      <c r="I41" s="29"/>
      <c r="J41" s="29">
        <v>513</v>
      </c>
      <c r="K41" s="29"/>
      <c r="L41" s="29"/>
      <c r="M41" s="29"/>
      <c r="N41" s="29"/>
      <c r="O41" s="29"/>
      <c r="P41" s="29"/>
      <c r="Q41" s="29"/>
      <c r="R41" s="29"/>
      <c r="S41" s="29"/>
    </row>
    <row r="42" spans="2:19" ht="16.5" customHeight="1" x14ac:dyDescent="0.3">
      <c r="B42" s="143" t="s">
        <v>526</v>
      </c>
      <c r="C42" s="44" t="s">
        <v>173</v>
      </c>
      <c r="D42" s="38" t="s">
        <v>166</v>
      </c>
      <c r="E42" s="35" t="s">
        <v>172</v>
      </c>
      <c r="F42" s="45" t="s">
        <v>115</v>
      </c>
      <c r="G42" s="34" t="s">
        <v>19</v>
      </c>
      <c r="H42" s="37"/>
      <c r="I42" s="29"/>
      <c r="J42" s="29">
        <v>490</v>
      </c>
      <c r="K42" s="29"/>
      <c r="L42" s="29"/>
      <c r="M42" s="29"/>
      <c r="N42" s="29"/>
      <c r="O42" s="29"/>
      <c r="P42" s="29"/>
      <c r="Q42" s="29"/>
      <c r="R42" s="29"/>
      <c r="S42" s="29"/>
    </row>
    <row r="43" spans="2:19" ht="16.5" customHeight="1" x14ac:dyDescent="0.3">
      <c r="B43" s="143" t="s">
        <v>526</v>
      </c>
      <c r="C43" s="44" t="s">
        <v>174</v>
      </c>
      <c r="D43" s="38" t="s">
        <v>471</v>
      </c>
      <c r="E43" s="54" t="s">
        <v>172</v>
      </c>
      <c r="F43" s="45" t="s">
        <v>115</v>
      </c>
      <c r="G43" s="34" t="s">
        <v>18</v>
      </c>
      <c r="H43" s="37">
        <v>583.96</v>
      </c>
      <c r="I43" s="29"/>
      <c r="J43" s="29">
        <v>54</v>
      </c>
      <c r="K43" s="29">
        <v>4.63</v>
      </c>
      <c r="L43" s="29">
        <v>1</v>
      </c>
      <c r="M43" s="29"/>
      <c r="N43" s="29"/>
      <c r="O43" s="29"/>
      <c r="P43" s="29"/>
      <c r="Q43" s="29">
        <v>1</v>
      </c>
      <c r="R43" s="29"/>
      <c r="S43" s="29"/>
    </row>
    <row r="44" spans="2:19" ht="16.5" customHeight="1" x14ac:dyDescent="0.3">
      <c r="B44" s="143"/>
      <c r="C44" s="44"/>
      <c r="D44" s="38"/>
      <c r="E44" s="54"/>
      <c r="F44" s="45"/>
      <c r="G44" s="34"/>
      <c r="H44" s="37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2:19" ht="16.5" customHeight="1" x14ac:dyDescent="0.3">
      <c r="B45" s="143"/>
      <c r="C45" s="44"/>
      <c r="D45" s="38"/>
      <c r="E45" s="54"/>
      <c r="F45" s="45"/>
      <c r="G45" s="34"/>
      <c r="H45" s="37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2:19" ht="16.5" customHeight="1" x14ac:dyDescent="0.3">
      <c r="B46" s="143"/>
      <c r="C46" s="44"/>
      <c r="D46" s="38"/>
      <c r="E46" s="54"/>
      <c r="F46" s="45"/>
      <c r="G46" s="34"/>
      <c r="H46" s="37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2:19" ht="16.5" customHeight="1" x14ac:dyDescent="0.3">
      <c r="B47" s="143"/>
      <c r="C47" s="44"/>
      <c r="D47" s="38"/>
      <c r="E47" s="54"/>
      <c r="F47" s="45"/>
      <c r="G47" s="34"/>
      <c r="H47" s="37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2:19" ht="27.75" customHeight="1" thickBot="1" x14ac:dyDescent="0.35">
      <c r="B48" s="152" t="s">
        <v>476</v>
      </c>
      <c r="C48" s="153"/>
      <c r="D48" s="170"/>
      <c r="E48" s="171"/>
      <c r="F48" s="6"/>
      <c r="G48" s="12"/>
      <c r="H48" s="13"/>
      <c r="I48" s="28">
        <f>SUM(I18:I47)</f>
        <v>0</v>
      </c>
      <c r="J48" s="28">
        <f>SUM(J8:J47)</f>
        <v>7005.588999999999</v>
      </c>
      <c r="K48" s="28">
        <f>SUM(K8:K47)</f>
        <v>156.41</v>
      </c>
      <c r="L48" s="28">
        <f>SUM(L8:L47)</f>
        <v>10</v>
      </c>
      <c r="M48" s="28"/>
      <c r="N48" s="28"/>
      <c r="O48" s="28"/>
      <c r="P48" s="28"/>
      <c r="Q48" s="28"/>
      <c r="R48" s="28"/>
      <c r="S48" s="28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45B6-2719-42A4-818C-DC51C86B58A1}">
  <dimension ref="A1:V57"/>
  <sheetViews>
    <sheetView showZeros="0" zoomScale="80" zoomScaleNormal="80" workbookViewId="0">
      <pane xSplit="7" ySplit="6" topLeftCell="H34" activePane="bottomRight" state="frozen"/>
      <selection pane="topRight" activeCell="G1" sqref="G1"/>
      <selection pane="bottomLeft" activeCell="A5" sqref="A5"/>
      <selection pane="bottomRight" activeCell="A47" sqref="A47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16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4"/>
      <c r="C7" s="55"/>
      <c r="D7" s="56"/>
      <c r="E7" s="57"/>
      <c r="F7" s="58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527</v>
      </c>
      <c r="C8" s="44" t="s">
        <v>175</v>
      </c>
      <c r="D8" s="38" t="s">
        <v>172</v>
      </c>
      <c r="E8" s="54" t="s">
        <v>200</v>
      </c>
      <c r="F8" s="45" t="s">
        <v>115</v>
      </c>
      <c r="G8" s="34" t="s">
        <v>18</v>
      </c>
      <c r="H8" s="37"/>
      <c r="I8" s="29"/>
      <c r="J8" s="29">
        <v>279.86</v>
      </c>
      <c r="K8" s="29"/>
      <c r="L8" s="29"/>
      <c r="M8" s="29"/>
      <c r="N8" s="29"/>
      <c r="O8" s="29"/>
      <c r="P8" s="29"/>
      <c r="Q8" s="29"/>
      <c r="R8" s="29"/>
      <c r="S8" s="29"/>
    </row>
    <row r="9" spans="1:19" ht="16.5" customHeight="1" x14ac:dyDescent="0.3">
      <c r="B9" s="143" t="s">
        <v>527</v>
      </c>
      <c r="C9" s="44" t="s">
        <v>176</v>
      </c>
      <c r="D9" s="38" t="s">
        <v>172</v>
      </c>
      <c r="E9" s="54" t="s">
        <v>201</v>
      </c>
      <c r="F9" s="45" t="s">
        <v>115</v>
      </c>
      <c r="G9" s="34" t="s">
        <v>18</v>
      </c>
      <c r="H9" s="37"/>
      <c r="I9" s="29"/>
      <c r="J9" s="29">
        <v>134.15</v>
      </c>
      <c r="K9" s="29"/>
      <c r="L9" s="29"/>
      <c r="M9" s="29"/>
      <c r="N9" s="29"/>
      <c r="O9" s="29"/>
      <c r="P9" s="29"/>
      <c r="Q9" s="29"/>
      <c r="R9" s="29"/>
      <c r="S9" s="29"/>
    </row>
    <row r="10" spans="1:19" ht="16.5" customHeight="1" x14ac:dyDescent="0.3">
      <c r="B10" s="143" t="s">
        <v>527</v>
      </c>
      <c r="C10" s="44" t="s">
        <v>177</v>
      </c>
      <c r="D10" s="38" t="s">
        <v>172</v>
      </c>
      <c r="E10" s="54" t="s">
        <v>202</v>
      </c>
      <c r="F10" s="45" t="s">
        <v>115</v>
      </c>
      <c r="G10" s="34" t="s">
        <v>19</v>
      </c>
      <c r="H10" s="37"/>
      <c r="I10" s="29"/>
      <c r="J10" s="29">
        <v>131.53</v>
      </c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6.5" customHeight="1" x14ac:dyDescent="0.3">
      <c r="B11" s="143" t="s">
        <v>527</v>
      </c>
      <c r="C11" s="44" t="s">
        <v>178</v>
      </c>
      <c r="D11" s="38" t="s">
        <v>203</v>
      </c>
      <c r="E11" s="54" t="s">
        <v>209</v>
      </c>
      <c r="F11" s="45" t="s">
        <v>115</v>
      </c>
      <c r="G11" s="34" t="s">
        <v>19</v>
      </c>
      <c r="H11" s="37">
        <v>586.69500000000005</v>
      </c>
      <c r="I11" s="29"/>
      <c r="J11" s="29">
        <v>120.07</v>
      </c>
      <c r="K11" s="29">
        <v>10</v>
      </c>
      <c r="L11" s="29"/>
      <c r="M11" s="29"/>
      <c r="N11" s="29"/>
      <c r="O11" s="29"/>
      <c r="P11" s="29">
        <v>1</v>
      </c>
      <c r="Q11" s="29"/>
      <c r="R11" s="29">
        <v>1</v>
      </c>
      <c r="S11" s="29"/>
    </row>
    <row r="12" spans="1:19" ht="16.5" customHeight="1" x14ac:dyDescent="0.3">
      <c r="B12" s="143" t="s">
        <v>527</v>
      </c>
      <c r="C12" s="44" t="s">
        <v>179</v>
      </c>
      <c r="D12" s="38" t="s">
        <v>488</v>
      </c>
      <c r="E12" s="54" t="s">
        <v>210</v>
      </c>
      <c r="F12" s="45" t="s">
        <v>115</v>
      </c>
      <c r="G12" s="34" t="s">
        <v>19</v>
      </c>
      <c r="H12" s="37">
        <v>585.94000000000005</v>
      </c>
      <c r="I12" s="29"/>
      <c r="J12" s="29">
        <v>63</v>
      </c>
      <c r="K12" s="29">
        <v>10</v>
      </c>
      <c r="L12" s="29">
        <v>1</v>
      </c>
      <c r="M12" s="29"/>
      <c r="N12" s="29"/>
      <c r="O12" s="29"/>
      <c r="P12" s="29"/>
      <c r="Q12" s="29">
        <v>1</v>
      </c>
      <c r="R12" s="29"/>
      <c r="S12" s="29"/>
    </row>
    <row r="13" spans="1:19" ht="16.5" customHeight="1" x14ac:dyDescent="0.3">
      <c r="B13" s="143" t="s">
        <v>527</v>
      </c>
      <c r="C13" s="44" t="s">
        <v>180</v>
      </c>
      <c r="D13" s="38" t="s">
        <v>204</v>
      </c>
      <c r="E13" s="54" t="s">
        <v>211</v>
      </c>
      <c r="F13" s="45" t="s">
        <v>115</v>
      </c>
      <c r="G13" s="34" t="s">
        <v>19</v>
      </c>
      <c r="H13" s="37"/>
      <c r="I13" s="29"/>
      <c r="J13" s="29">
        <v>43.67</v>
      </c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16.5" customHeight="1" x14ac:dyDescent="0.3">
      <c r="B14" s="143" t="s">
        <v>527</v>
      </c>
      <c r="C14" s="44" t="s">
        <v>181</v>
      </c>
      <c r="D14" s="38" t="s">
        <v>212</v>
      </c>
      <c r="E14" s="54" t="s">
        <v>213</v>
      </c>
      <c r="F14" s="45" t="s">
        <v>115</v>
      </c>
      <c r="G14" s="34" t="s">
        <v>18</v>
      </c>
      <c r="H14" s="37">
        <v>586.63</v>
      </c>
      <c r="I14" s="29"/>
      <c r="J14" s="29">
        <v>93</v>
      </c>
      <c r="K14" s="29">
        <v>10</v>
      </c>
      <c r="L14" s="29"/>
      <c r="M14" s="29"/>
      <c r="N14" s="29"/>
      <c r="O14" s="29"/>
      <c r="P14" s="29"/>
      <c r="Q14" s="29"/>
      <c r="R14" s="29">
        <v>1</v>
      </c>
      <c r="S14" s="29"/>
    </row>
    <row r="15" spans="1:19" ht="16.5" customHeight="1" x14ac:dyDescent="0.3">
      <c r="B15" s="143" t="s">
        <v>527</v>
      </c>
      <c r="C15" s="44" t="s">
        <v>182</v>
      </c>
      <c r="D15" s="38" t="s">
        <v>213</v>
      </c>
      <c r="E15" s="54" t="s">
        <v>214</v>
      </c>
      <c r="F15" s="45" t="s">
        <v>115</v>
      </c>
      <c r="G15" s="34" t="s">
        <v>18</v>
      </c>
      <c r="H15" s="37"/>
      <c r="I15" s="29"/>
      <c r="J15" s="29">
        <v>29.606000000000002</v>
      </c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6.5" customHeight="1" x14ac:dyDescent="0.3">
      <c r="B16" s="143" t="s">
        <v>527</v>
      </c>
      <c r="C16" s="44" t="s">
        <v>183</v>
      </c>
      <c r="D16" s="38" t="s">
        <v>215</v>
      </c>
      <c r="E16" s="54" t="s">
        <v>216</v>
      </c>
      <c r="F16" s="45" t="s">
        <v>115</v>
      </c>
      <c r="G16" s="34" t="s">
        <v>18</v>
      </c>
      <c r="H16" s="37">
        <v>587.24300000000005</v>
      </c>
      <c r="I16" s="29"/>
      <c r="J16" s="29">
        <v>50.64</v>
      </c>
      <c r="K16" s="29">
        <v>6.29</v>
      </c>
      <c r="L16" s="29"/>
      <c r="M16" s="29"/>
      <c r="N16" s="29"/>
      <c r="O16" s="29"/>
      <c r="P16" s="29">
        <v>1</v>
      </c>
      <c r="Q16" s="29"/>
      <c r="R16" s="29"/>
      <c r="S16" s="29"/>
    </row>
    <row r="17" spans="2:22" ht="16.5" customHeight="1" x14ac:dyDescent="0.3">
      <c r="B17" s="143" t="s">
        <v>527</v>
      </c>
      <c r="C17" s="44" t="s">
        <v>184</v>
      </c>
      <c r="D17" s="38" t="s">
        <v>217</v>
      </c>
      <c r="E17" s="54" t="s">
        <v>218</v>
      </c>
      <c r="F17" s="45" t="s">
        <v>115</v>
      </c>
      <c r="G17" s="34" t="s">
        <v>18</v>
      </c>
      <c r="H17" s="37">
        <v>587.24</v>
      </c>
      <c r="I17" s="29"/>
      <c r="J17" s="29">
        <v>47.31</v>
      </c>
      <c r="K17" s="29">
        <v>10</v>
      </c>
      <c r="L17" s="29"/>
      <c r="M17" s="29"/>
      <c r="N17" s="29"/>
      <c r="O17" s="29"/>
      <c r="P17" s="29"/>
      <c r="Q17" s="29"/>
      <c r="R17" s="29"/>
      <c r="S17" s="29"/>
    </row>
    <row r="18" spans="2:22" ht="16.5" customHeight="1" x14ac:dyDescent="0.3">
      <c r="B18" s="143" t="s">
        <v>527</v>
      </c>
      <c r="C18" s="44" t="s">
        <v>185</v>
      </c>
      <c r="D18" s="38" t="s">
        <v>219</v>
      </c>
      <c r="E18" s="54" t="s">
        <v>472</v>
      </c>
      <c r="F18" s="45" t="s">
        <v>115</v>
      </c>
      <c r="G18" s="34" t="s">
        <v>22</v>
      </c>
      <c r="H18" s="37">
        <v>586.72</v>
      </c>
      <c r="I18" s="29"/>
      <c r="J18" s="29">
        <v>161.61000000000001</v>
      </c>
      <c r="K18" s="29">
        <v>20.5</v>
      </c>
      <c r="L18" s="29"/>
      <c r="M18" s="29"/>
      <c r="N18" s="29"/>
      <c r="O18" s="29"/>
      <c r="P18" s="29"/>
      <c r="Q18" s="29"/>
      <c r="R18" s="29">
        <v>1</v>
      </c>
      <c r="S18" s="29"/>
    </row>
    <row r="19" spans="2:22" ht="16.5" customHeight="1" x14ac:dyDescent="0.3">
      <c r="B19" s="143" t="s">
        <v>527</v>
      </c>
      <c r="C19" s="44" t="s">
        <v>186</v>
      </c>
      <c r="D19" s="137" t="s">
        <v>221</v>
      </c>
      <c r="E19" s="139" t="s">
        <v>220</v>
      </c>
      <c r="F19" s="45" t="s">
        <v>115</v>
      </c>
      <c r="G19" s="34" t="s">
        <v>22</v>
      </c>
      <c r="H19" s="37"/>
      <c r="I19" s="29"/>
      <c r="J19" s="29">
        <v>161.07</v>
      </c>
      <c r="K19" s="29"/>
      <c r="L19" s="29"/>
      <c r="M19" s="29"/>
      <c r="N19" s="29"/>
      <c r="O19" s="29"/>
      <c r="P19" s="29"/>
      <c r="Q19" s="29"/>
      <c r="R19" s="29"/>
      <c r="S19" s="29"/>
    </row>
    <row r="20" spans="2:22" ht="16.5" customHeight="1" x14ac:dyDescent="0.3">
      <c r="B20" s="143" t="s">
        <v>527</v>
      </c>
      <c r="C20" s="44" t="s">
        <v>187</v>
      </c>
      <c r="D20" s="140" t="s">
        <v>223</v>
      </c>
      <c r="E20" s="59" t="s">
        <v>222</v>
      </c>
      <c r="F20" s="45" t="s">
        <v>224</v>
      </c>
      <c r="G20" s="34" t="s">
        <v>18</v>
      </c>
      <c r="H20" s="37"/>
      <c r="I20" s="29"/>
      <c r="J20" s="29">
        <v>89.79</v>
      </c>
      <c r="K20" s="29"/>
      <c r="L20" s="29"/>
      <c r="M20" s="29"/>
      <c r="N20" s="29"/>
      <c r="O20" s="29"/>
      <c r="P20" s="29"/>
      <c r="Q20" s="29"/>
      <c r="R20" s="29"/>
      <c r="S20" s="29"/>
    </row>
    <row r="21" spans="2:22" ht="16.5" customHeight="1" x14ac:dyDescent="0.3">
      <c r="B21" s="143" t="s">
        <v>527</v>
      </c>
      <c r="C21" s="44" t="s">
        <v>188</v>
      </c>
      <c r="D21" s="43" t="s">
        <v>226</v>
      </c>
      <c r="E21" s="141" t="s">
        <v>225</v>
      </c>
      <c r="F21" s="45" t="s">
        <v>224</v>
      </c>
      <c r="G21" s="34" t="s">
        <v>18</v>
      </c>
      <c r="H21" s="37"/>
      <c r="I21" s="29"/>
      <c r="J21" s="29">
        <v>29.66</v>
      </c>
      <c r="K21" s="29"/>
      <c r="L21" s="29"/>
      <c r="M21" s="29"/>
      <c r="N21" s="29"/>
      <c r="O21" s="29"/>
      <c r="P21" s="29"/>
      <c r="Q21" s="29"/>
      <c r="R21" s="29">
        <v>1</v>
      </c>
      <c r="S21" s="29"/>
    </row>
    <row r="22" spans="2:22" ht="16.5" customHeight="1" x14ac:dyDescent="0.3">
      <c r="B22" s="143" t="s">
        <v>527</v>
      </c>
      <c r="C22" s="44" t="s">
        <v>189</v>
      </c>
      <c r="D22" s="140" t="s">
        <v>223</v>
      </c>
      <c r="E22" s="59" t="s">
        <v>227</v>
      </c>
      <c r="F22" s="45" t="s">
        <v>224</v>
      </c>
      <c r="G22" s="34" t="s">
        <v>18</v>
      </c>
      <c r="H22" s="37"/>
      <c r="I22" s="29"/>
      <c r="J22" s="29">
        <v>97.96</v>
      </c>
      <c r="K22" s="29"/>
      <c r="L22" s="29"/>
      <c r="M22" s="29"/>
      <c r="N22" s="29"/>
      <c r="O22" s="29"/>
      <c r="P22" s="29"/>
      <c r="Q22" s="29"/>
      <c r="R22" s="29"/>
      <c r="S22" s="29"/>
    </row>
    <row r="23" spans="2:22" ht="16.5" customHeight="1" x14ac:dyDescent="0.3">
      <c r="B23" s="143" t="s">
        <v>527</v>
      </c>
      <c r="C23" s="44" t="s">
        <v>190</v>
      </c>
      <c r="D23" s="142" t="s">
        <v>223</v>
      </c>
      <c r="E23" s="59" t="s">
        <v>228</v>
      </c>
      <c r="F23" s="45" t="s">
        <v>224</v>
      </c>
      <c r="G23" s="34" t="s">
        <v>19</v>
      </c>
      <c r="H23" s="37"/>
      <c r="I23" s="29"/>
      <c r="J23" s="29">
        <v>98</v>
      </c>
      <c r="K23" s="29"/>
      <c r="L23" s="29"/>
      <c r="M23" s="29"/>
      <c r="N23" s="29"/>
      <c r="O23" s="29"/>
      <c r="P23" s="29">
        <v>1</v>
      </c>
      <c r="Q23" s="29"/>
      <c r="R23" s="29">
        <v>1</v>
      </c>
      <c r="S23" s="29"/>
      <c r="U23" s="132"/>
      <c r="V23" s="133"/>
    </row>
    <row r="24" spans="2:22" ht="16.5" customHeight="1" x14ac:dyDescent="0.3">
      <c r="B24" s="143" t="s">
        <v>527</v>
      </c>
      <c r="C24" s="44" t="s">
        <v>191</v>
      </c>
      <c r="D24" s="38" t="s">
        <v>229</v>
      </c>
      <c r="E24" s="138" t="s">
        <v>230</v>
      </c>
      <c r="F24" s="45" t="s">
        <v>224</v>
      </c>
      <c r="G24" s="34" t="s">
        <v>19</v>
      </c>
      <c r="H24" s="37"/>
      <c r="I24" s="29"/>
      <c r="J24" s="29">
        <v>78.86</v>
      </c>
      <c r="K24" s="29"/>
      <c r="L24" s="29"/>
      <c r="M24" s="29"/>
      <c r="N24" s="29"/>
      <c r="O24" s="29"/>
      <c r="P24" s="29"/>
      <c r="Q24" s="29"/>
      <c r="R24" s="29">
        <v>1</v>
      </c>
      <c r="S24" s="29"/>
      <c r="U24" s="132"/>
      <c r="V24" s="133"/>
    </row>
    <row r="25" spans="2:22" ht="16.5" customHeight="1" x14ac:dyDescent="0.3">
      <c r="B25" s="143" t="s">
        <v>527</v>
      </c>
      <c r="C25" s="44" t="s">
        <v>192</v>
      </c>
      <c r="D25" s="38" t="s">
        <v>231</v>
      </c>
      <c r="E25" s="54" t="s">
        <v>232</v>
      </c>
      <c r="F25" s="45" t="s">
        <v>115</v>
      </c>
      <c r="G25" s="34" t="s">
        <v>18</v>
      </c>
      <c r="H25" s="37">
        <v>587.245</v>
      </c>
      <c r="I25" s="29"/>
      <c r="J25" s="29">
        <v>68.459999999999994</v>
      </c>
      <c r="K25" s="29">
        <v>4.8600000000000003</v>
      </c>
      <c r="L25" s="29"/>
      <c r="M25" s="29"/>
      <c r="N25" s="29"/>
      <c r="O25" s="29"/>
      <c r="P25" s="29">
        <v>1</v>
      </c>
      <c r="Q25" s="29"/>
      <c r="R25" s="29"/>
      <c r="S25" s="29"/>
      <c r="U25" s="132"/>
      <c r="V25" s="133"/>
    </row>
    <row r="26" spans="2:22" ht="16.5" customHeight="1" x14ac:dyDescent="0.3">
      <c r="B26" s="143" t="s">
        <v>527</v>
      </c>
      <c r="C26" s="44" t="s">
        <v>193</v>
      </c>
      <c r="D26" s="38" t="s">
        <v>218</v>
      </c>
      <c r="E26" s="54" t="s">
        <v>233</v>
      </c>
      <c r="F26" s="45" t="s">
        <v>115</v>
      </c>
      <c r="G26" s="34" t="s">
        <v>18</v>
      </c>
      <c r="H26" s="37">
        <v>587.25</v>
      </c>
      <c r="I26" s="29"/>
      <c r="J26" s="29">
        <v>58.1</v>
      </c>
      <c r="K26" s="29">
        <v>10</v>
      </c>
      <c r="L26" s="29"/>
      <c r="M26" s="29"/>
      <c r="N26" s="29"/>
      <c r="O26" s="29"/>
      <c r="P26" s="29"/>
      <c r="Q26" s="29"/>
      <c r="R26" s="29"/>
      <c r="S26" s="29"/>
      <c r="U26" s="132"/>
      <c r="V26" s="133"/>
    </row>
    <row r="27" spans="2:22" ht="16.5" customHeight="1" x14ac:dyDescent="0.3">
      <c r="B27" s="143" t="s">
        <v>527</v>
      </c>
      <c r="C27" s="44" t="s">
        <v>194</v>
      </c>
      <c r="D27" s="38" t="s">
        <v>234</v>
      </c>
      <c r="E27" s="54" t="s">
        <v>235</v>
      </c>
      <c r="F27" s="45" t="s">
        <v>115</v>
      </c>
      <c r="G27" s="34" t="s">
        <v>18</v>
      </c>
      <c r="H27" s="37"/>
      <c r="I27" s="29"/>
      <c r="J27" s="29">
        <v>20.21</v>
      </c>
      <c r="K27" s="29"/>
      <c r="L27" s="29"/>
      <c r="M27" s="29"/>
      <c r="N27" s="29"/>
      <c r="O27" s="29"/>
      <c r="P27" s="29"/>
      <c r="Q27" s="29"/>
      <c r="R27" s="29">
        <v>1</v>
      </c>
      <c r="S27" s="29"/>
    </row>
    <row r="28" spans="2:22" ht="16.5" customHeight="1" x14ac:dyDescent="0.3">
      <c r="B28" s="143" t="s">
        <v>527</v>
      </c>
      <c r="C28" s="44" t="s">
        <v>195</v>
      </c>
      <c r="D28" s="38" t="s">
        <v>489</v>
      </c>
      <c r="E28" s="35" t="s">
        <v>236</v>
      </c>
      <c r="F28" s="45" t="s">
        <v>115</v>
      </c>
      <c r="G28" s="34" t="s">
        <v>18</v>
      </c>
      <c r="H28" s="37"/>
      <c r="I28" s="29"/>
      <c r="J28" s="29">
        <v>112.83</v>
      </c>
      <c r="K28" s="29"/>
      <c r="L28" s="29"/>
      <c r="M28" s="29"/>
      <c r="N28" s="29"/>
      <c r="O28" s="29"/>
      <c r="P28" s="29"/>
      <c r="Q28" s="29"/>
      <c r="R28" s="29"/>
      <c r="S28" s="29"/>
    </row>
    <row r="29" spans="2:22" ht="16.5" customHeight="1" x14ac:dyDescent="0.3">
      <c r="B29" s="143" t="s">
        <v>527</v>
      </c>
      <c r="C29" s="44" t="s">
        <v>196</v>
      </c>
      <c r="D29" s="38" t="s">
        <v>237</v>
      </c>
      <c r="E29" s="35" t="s">
        <v>238</v>
      </c>
      <c r="F29" s="45" t="s">
        <v>115</v>
      </c>
      <c r="G29" s="34" t="s">
        <v>18</v>
      </c>
      <c r="H29" s="37">
        <v>587.09900000000005</v>
      </c>
      <c r="I29" s="29"/>
      <c r="J29" s="29">
        <v>99.79</v>
      </c>
      <c r="K29" s="29">
        <v>10</v>
      </c>
      <c r="L29" s="29"/>
      <c r="M29" s="29"/>
      <c r="N29" s="29"/>
      <c r="O29" s="29"/>
      <c r="P29" s="29"/>
      <c r="Q29" s="29"/>
      <c r="R29" s="29"/>
      <c r="S29" s="29"/>
    </row>
    <row r="30" spans="2:22" ht="16.5" customHeight="1" x14ac:dyDescent="0.3">
      <c r="B30" s="143" t="s">
        <v>527</v>
      </c>
      <c r="C30" s="44" t="s">
        <v>197</v>
      </c>
      <c r="D30" s="38" t="s">
        <v>239</v>
      </c>
      <c r="E30" s="35" t="s">
        <v>236</v>
      </c>
      <c r="F30" s="45" t="s">
        <v>115</v>
      </c>
      <c r="G30" s="34" t="s">
        <v>18</v>
      </c>
      <c r="H30" s="37"/>
      <c r="I30" s="29"/>
      <c r="J30" s="29">
        <v>33.74</v>
      </c>
      <c r="K30" s="29"/>
      <c r="L30" s="29"/>
      <c r="M30" s="29"/>
      <c r="N30" s="29"/>
      <c r="O30" s="29"/>
      <c r="P30" s="29"/>
      <c r="Q30" s="29"/>
      <c r="R30" s="29"/>
      <c r="S30" s="29"/>
    </row>
    <row r="31" spans="2:22" ht="16.5" customHeight="1" x14ac:dyDescent="0.3">
      <c r="B31" s="143" t="s">
        <v>527</v>
      </c>
      <c r="C31" s="44" t="s">
        <v>198</v>
      </c>
      <c r="D31" s="38" t="s">
        <v>237</v>
      </c>
      <c r="E31" s="35" t="s">
        <v>240</v>
      </c>
      <c r="F31" s="45" t="s">
        <v>115</v>
      </c>
      <c r="G31" s="34" t="s">
        <v>19</v>
      </c>
      <c r="H31" s="37">
        <v>587.19000000000005</v>
      </c>
      <c r="I31" s="29"/>
      <c r="J31" s="29">
        <v>83.17</v>
      </c>
      <c r="K31" s="29">
        <v>10</v>
      </c>
      <c r="L31" s="29"/>
      <c r="M31" s="50"/>
      <c r="N31" s="50"/>
      <c r="O31" s="50"/>
      <c r="P31" s="50"/>
      <c r="Q31" s="50"/>
      <c r="R31" s="50"/>
      <c r="S31" s="50"/>
    </row>
    <row r="32" spans="2:22" ht="16.5" customHeight="1" x14ac:dyDescent="0.3">
      <c r="B32" s="143" t="s">
        <v>527</v>
      </c>
      <c r="C32" s="44" t="s">
        <v>199</v>
      </c>
      <c r="D32" s="38" t="s">
        <v>241</v>
      </c>
      <c r="E32" s="35" t="s">
        <v>236</v>
      </c>
      <c r="F32" s="45" t="s">
        <v>115</v>
      </c>
      <c r="G32" s="34" t="s">
        <v>19</v>
      </c>
      <c r="H32" s="37"/>
      <c r="I32" s="29"/>
      <c r="J32" s="29">
        <v>34.97</v>
      </c>
      <c r="K32" s="29"/>
      <c r="L32" s="29"/>
      <c r="M32" s="50"/>
      <c r="N32" s="50"/>
      <c r="O32" s="50"/>
      <c r="P32" s="50"/>
      <c r="Q32" s="50"/>
      <c r="R32" s="50"/>
      <c r="S32" s="50"/>
    </row>
    <row r="33" spans="2:19" ht="16.5" customHeight="1" x14ac:dyDescent="0.3">
      <c r="B33" s="143"/>
      <c r="C33" s="44"/>
      <c r="D33" s="38"/>
      <c r="E33" s="35"/>
      <c r="F33" s="45"/>
      <c r="G33" s="34"/>
      <c r="H33" s="37"/>
      <c r="I33" s="29"/>
      <c r="J33" s="29"/>
      <c r="K33" s="29"/>
      <c r="L33" s="29"/>
      <c r="M33" s="50"/>
      <c r="N33" s="50"/>
      <c r="O33" s="50"/>
      <c r="P33" s="50"/>
      <c r="Q33" s="50"/>
      <c r="R33" s="50"/>
      <c r="S33" s="50"/>
    </row>
    <row r="34" spans="2:19" ht="16.5" customHeight="1" x14ac:dyDescent="0.3">
      <c r="B34" s="143" t="s">
        <v>528</v>
      </c>
      <c r="C34" s="44" t="s">
        <v>242</v>
      </c>
      <c r="D34" s="38" t="s">
        <v>236</v>
      </c>
      <c r="E34" s="35" t="s">
        <v>243</v>
      </c>
      <c r="F34" s="45" t="s">
        <v>115</v>
      </c>
      <c r="G34" s="34" t="s">
        <v>18</v>
      </c>
      <c r="H34" s="37">
        <v>586.31899999999996</v>
      </c>
      <c r="I34" s="29"/>
      <c r="J34" s="29">
        <v>47.68</v>
      </c>
      <c r="K34" s="29">
        <v>4.95</v>
      </c>
      <c r="L34" s="29"/>
      <c r="M34" s="50"/>
      <c r="N34" s="50"/>
      <c r="O34" s="50"/>
      <c r="P34" s="50">
        <v>1</v>
      </c>
      <c r="Q34" s="50"/>
      <c r="R34" s="50"/>
      <c r="S34" s="50"/>
    </row>
    <row r="35" spans="2:19" ht="16.5" customHeight="1" x14ac:dyDescent="0.3">
      <c r="B35" s="143" t="s">
        <v>528</v>
      </c>
      <c r="C35" s="44" t="s">
        <v>244</v>
      </c>
      <c r="D35" s="38" t="s">
        <v>236</v>
      </c>
      <c r="E35" s="35" t="s">
        <v>245</v>
      </c>
      <c r="F35" s="45" t="s">
        <v>115</v>
      </c>
      <c r="G35" s="34" t="s">
        <v>18</v>
      </c>
      <c r="H35" s="37">
        <v>586.30200000000002</v>
      </c>
      <c r="I35" s="29"/>
      <c r="J35" s="29">
        <v>42.46</v>
      </c>
      <c r="K35" s="29">
        <v>10</v>
      </c>
      <c r="L35" s="29"/>
      <c r="M35" s="50"/>
      <c r="N35" s="50"/>
      <c r="O35" s="50"/>
      <c r="P35" s="50"/>
      <c r="Q35" s="50"/>
      <c r="R35" s="50"/>
      <c r="S35" s="50"/>
    </row>
    <row r="36" spans="2:19" ht="16.5" customHeight="1" x14ac:dyDescent="0.3">
      <c r="B36" s="143" t="s">
        <v>528</v>
      </c>
      <c r="C36" s="44" t="s">
        <v>246</v>
      </c>
      <c r="D36" s="38" t="s">
        <v>236</v>
      </c>
      <c r="E36" s="35" t="s">
        <v>249</v>
      </c>
      <c r="F36" s="45" t="s">
        <v>115</v>
      </c>
      <c r="G36" s="34" t="s">
        <v>19</v>
      </c>
      <c r="H36" s="37">
        <v>582.98699999999997</v>
      </c>
      <c r="I36" s="29"/>
      <c r="J36" s="29">
        <v>396</v>
      </c>
      <c r="K36" s="29">
        <v>11</v>
      </c>
      <c r="L36" s="29">
        <v>1</v>
      </c>
      <c r="M36" s="50"/>
      <c r="N36" s="50"/>
      <c r="O36" s="50"/>
      <c r="P36" s="50"/>
      <c r="Q36" s="50">
        <v>1</v>
      </c>
      <c r="R36" s="50">
        <v>1</v>
      </c>
      <c r="S36" s="50"/>
    </row>
    <row r="37" spans="2:19" ht="16.5" customHeight="1" x14ac:dyDescent="0.3">
      <c r="B37" s="143" t="s">
        <v>528</v>
      </c>
      <c r="C37" s="44" t="s">
        <v>247</v>
      </c>
      <c r="D37" s="38" t="s">
        <v>248</v>
      </c>
      <c r="E37" s="35" t="s">
        <v>249</v>
      </c>
      <c r="F37" s="45" t="s">
        <v>115</v>
      </c>
      <c r="G37" s="34" t="s">
        <v>18</v>
      </c>
      <c r="H37" s="37"/>
      <c r="I37" s="29"/>
      <c r="J37" s="29">
        <v>280.48</v>
      </c>
      <c r="K37" s="29"/>
      <c r="L37" s="29"/>
      <c r="M37" s="50"/>
      <c r="N37" s="50"/>
      <c r="O37" s="50"/>
      <c r="P37" s="50"/>
      <c r="Q37" s="50"/>
      <c r="R37" s="50"/>
      <c r="S37" s="50">
        <v>1</v>
      </c>
    </row>
    <row r="38" spans="2:19" ht="16.5" customHeight="1" x14ac:dyDescent="0.3">
      <c r="B38" s="143" t="s">
        <v>528</v>
      </c>
      <c r="C38" s="44" t="s">
        <v>250</v>
      </c>
      <c r="D38" s="38" t="s">
        <v>251</v>
      </c>
      <c r="E38" s="35" t="s">
        <v>490</v>
      </c>
      <c r="F38" s="45" t="s">
        <v>115</v>
      </c>
      <c r="G38" s="34" t="s">
        <v>18</v>
      </c>
      <c r="H38" s="37"/>
      <c r="I38" s="29"/>
      <c r="J38" s="29">
        <v>86</v>
      </c>
      <c r="K38" s="29"/>
      <c r="L38" s="29"/>
      <c r="M38" s="50"/>
      <c r="N38" s="50"/>
      <c r="O38" s="50"/>
      <c r="P38" s="50"/>
      <c r="Q38" s="50">
        <v>1</v>
      </c>
      <c r="R38" s="50"/>
      <c r="S38" s="50"/>
    </row>
    <row r="39" spans="2:19" ht="16.5" customHeight="1" x14ac:dyDescent="0.3">
      <c r="B39" s="143" t="s">
        <v>528</v>
      </c>
      <c r="C39" s="44" t="s">
        <v>252</v>
      </c>
      <c r="D39" s="38" t="s">
        <v>253</v>
      </c>
      <c r="E39" s="35" t="s">
        <v>490</v>
      </c>
      <c r="F39" s="45" t="s">
        <v>115</v>
      </c>
      <c r="G39" s="34" t="s">
        <v>18</v>
      </c>
      <c r="H39" s="37"/>
      <c r="I39" s="29"/>
      <c r="J39" s="29">
        <v>142</v>
      </c>
      <c r="K39" s="29"/>
      <c r="L39" s="29"/>
      <c r="M39" s="50"/>
      <c r="N39" s="50"/>
      <c r="O39" s="50"/>
      <c r="P39" s="50"/>
      <c r="Q39" s="50"/>
      <c r="R39" s="50">
        <v>1</v>
      </c>
      <c r="S39" s="50"/>
    </row>
    <row r="40" spans="2:19" ht="16.5" customHeight="1" x14ac:dyDescent="0.3">
      <c r="B40" s="143" t="s">
        <v>528</v>
      </c>
      <c r="C40" s="44" t="s">
        <v>254</v>
      </c>
      <c r="D40" s="38" t="s">
        <v>490</v>
      </c>
      <c r="E40" s="35" t="s">
        <v>249</v>
      </c>
      <c r="F40" s="45" t="s">
        <v>115</v>
      </c>
      <c r="G40" s="34" t="s">
        <v>18</v>
      </c>
      <c r="H40" s="37">
        <v>581.75</v>
      </c>
      <c r="I40" s="29"/>
      <c r="J40" s="29">
        <v>188</v>
      </c>
      <c r="K40" s="29">
        <v>35</v>
      </c>
      <c r="L40" s="29">
        <v>1</v>
      </c>
      <c r="M40" s="50"/>
      <c r="N40" s="50"/>
      <c r="O40" s="50"/>
      <c r="P40" s="50"/>
      <c r="Q40" s="50"/>
      <c r="R40" s="50">
        <v>1</v>
      </c>
      <c r="S40" s="50"/>
    </row>
    <row r="41" spans="2:19" ht="16.5" customHeight="1" x14ac:dyDescent="0.3">
      <c r="B41" s="143" t="s">
        <v>528</v>
      </c>
      <c r="C41" s="44" t="s">
        <v>255</v>
      </c>
      <c r="D41" s="38" t="s">
        <v>249</v>
      </c>
      <c r="E41" s="35" t="s">
        <v>256</v>
      </c>
      <c r="F41" s="45" t="s">
        <v>115</v>
      </c>
      <c r="G41" s="34" t="s">
        <v>18</v>
      </c>
      <c r="H41" s="37"/>
      <c r="I41" s="29"/>
      <c r="J41" s="29">
        <v>106.91</v>
      </c>
      <c r="K41" s="29"/>
      <c r="L41" s="29"/>
      <c r="M41" s="50"/>
      <c r="N41" s="50"/>
      <c r="O41" s="50"/>
      <c r="P41" s="50"/>
      <c r="Q41" s="50"/>
      <c r="R41" s="50"/>
      <c r="S41" s="50"/>
    </row>
    <row r="42" spans="2:19" ht="16.5" customHeight="1" x14ac:dyDescent="0.3">
      <c r="B42" s="143" t="s">
        <v>528</v>
      </c>
      <c r="C42" s="44" t="s">
        <v>257</v>
      </c>
      <c r="D42" s="38" t="s">
        <v>249</v>
      </c>
      <c r="E42" s="35" t="s">
        <v>256</v>
      </c>
      <c r="F42" s="45" t="s">
        <v>115</v>
      </c>
      <c r="G42" s="34" t="s">
        <v>18</v>
      </c>
      <c r="H42" s="37"/>
      <c r="I42" s="29"/>
      <c r="J42" s="29">
        <v>110</v>
      </c>
      <c r="K42" s="29"/>
      <c r="L42" s="29"/>
      <c r="M42" s="50"/>
      <c r="N42" s="50"/>
      <c r="O42" s="50"/>
      <c r="P42" s="50"/>
      <c r="Q42" s="50"/>
      <c r="R42" s="50"/>
      <c r="S42" s="50"/>
    </row>
    <row r="43" spans="2:19" ht="16.5" customHeight="1" x14ac:dyDescent="0.3">
      <c r="B43" s="143" t="s">
        <v>528</v>
      </c>
      <c r="C43" s="44" t="s">
        <v>258</v>
      </c>
      <c r="D43" s="38" t="s">
        <v>249</v>
      </c>
      <c r="E43" s="35" t="s">
        <v>256</v>
      </c>
      <c r="F43" s="45" t="s">
        <v>115</v>
      </c>
      <c r="G43" s="34" t="s">
        <v>19</v>
      </c>
      <c r="H43" s="37"/>
      <c r="I43" s="29"/>
      <c r="J43" s="29">
        <v>111.89</v>
      </c>
      <c r="K43" s="29"/>
      <c r="L43" s="29"/>
      <c r="M43" s="50"/>
      <c r="N43" s="50"/>
      <c r="O43" s="50"/>
      <c r="P43" s="50"/>
      <c r="Q43" s="50"/>
      <c r="R43" s="50"/>
      <c r="S43" s="50"/>
    </row>
    <row r="44" spans="2:19" ht="16.5" customHeight="1" x14ac:dyDescent="0.3">
      <c r="B44" s="143"/>
      <c r="C44" s="44"/>
      <c r="D44" s="38"/>
      <c r="E44" s="35"/>
      <c r="F44" s="45"/>
      <c r="G44" s="34"/>
      <c r="H44" s="37"/>
      <c r="I44" s="29"/>
      <c r="J44" s="29"/>
      <c r="K44" s="29"/>
      <c r="L44" s="29"/>
      <c r="M44" s="50"/>
      <c r="N44" s="50"/>
      <c r="O44" s="50"/>
      <c r="P44" s="50"/>
      <c r="Q44" s="50"/>
      <c r="R44" s="50"/>
      <c r="S44" s="50"/>
    </row>
    <row r="45" spans="2:19" ht="16.5" customHeight="1" x14ac:dyDescent="0.3">
      <c r="B45" s="143" t="s">
        <v>529</v>
      </c>
      <c r="C45" s="44" t="s">
        <v>259</v>
      </c>
      <c r="D45" s="38" t="s">
        <v>256</v>
      </c>
      <c r="E45" s="35" t="s">
        <v>262</v>
      </c>
      <c r="F45" s="45" t="s">
        <v>115</v>
      </c>
      <c r="G45" s="34" t="s">
        <v>18</v>
      </c>
      <c r="H45" s="37"/>
      <c r="I45" s="29"/>
      <c r="J45" s="29">
        <v>92.91</v>
      </c>
      <c r="K45" s="29"/>
      <c r="L45" s="29"/>
      <c r="M45" s="50"/>
      <c r="N45" s="50"/>
      <c r="O45" s="50"/>
      <c r="P45" s="50"/>
      <c r="Q45" s="50"/>
      <c r="R45" s="50"/>
      <c r="S45" s="50"/>
    </row>
    <row r="46" spans="2:19" ht="16.5" customHeight="1" x14ac:dyDescent="0.3">
      <c r="B46" s="143" t="s">
        <v>529</v>
      </c>
      <c r="C46" s="44" t="s">
        <v>260</v>
      </c>
      <c r="D46" s="38" t="s">
        <v>256</v>
      </c>
      <c r="E46" s="35" t="s">
        <v>262</v>
      </c>
      <c r="F46" s="45" t="s">
        <v>115</v>
      </c>
      <c r="G46" s="34" t="s">
        <v>18</v>
      </c>
      <c r="H46" s="37"/>
      <c r="I46" s="29"/>
      <c r="J46" s="29">
        <v>91</v>
      </c>
      <c r="K46" s="29"/>
      <c r="L46" s="29"/>
      <c r="M46" s="50"/>
      <c r="N46" s="50"/>
      <c r="O46" s="50"/>
      <c r="P46" s="50"/>
      <c r="Q46" s="50"/>
      <c r="R46" s="50"/>
      <c r="S46" s="50"/>
    </row>
    <row r="47" spans="2:19" ht="16.5" customHeight="1" x14ac:dyDescent="0.3">
      <c r="B47" s="143" t="s">
        <v>529</v>
      </c>
      <c r="C47" s="44" t="s">
        <v>261</v>
      </c>
      <c r="D47" s="38" t="s">
        <v>256</v>
      </c>
      <c r="E47" s="35" t="s">
        <v>263</v>
      </c>
      <c r="F47" s="45" t="s">
        <v>115</v>
      </c>
      <c r="G47" s="34" t="s">
        <v>19</v>
      </c>
      <c r="H47" s="37"/>
      <c r="I47" s="29"/>
      <c r="J47" s="29">
        <v>97.08</v>
      </c>
      <c r="K47" s="29"/>
      <c r="L47" s="29"/>
      <c r="M47" s="50"/>
      <c r="N47" s="50"/>
      <c r="O47" s="50"/>
      <c r="P47" s="50"/>
      <c r="Q47" s="50"/>
      <c r="R47" s="50"/>
      <c r="S47" s="50"/>
    </row>
    <row r="48" spans="2:19" ht="27.75" customHeight="1" thickBot="1" x14ac:dyDescent="0.35">
      <c r="B48" s="152" t="s">
        <v>476</v>
      </c>
      <c r="C48" s="153"/>
      <c r="D48" s="170"/>
      <c r="E48" s="171"/>
      <c r="F48" s="6"/>
      <c r="G48" s="12"/>
      <c r="H48" s="13"/>
      <c r="I48" s="28">
        <f>SUM(I19:I47)</f>
        <v>0</v>
      </c>
      <c r="J48" s="28">
        <f>SUM(J7:J47)</f>
        <v>4013.465999999999</v>
      </c>
      <c r="K48" s="28">
        <f>SUM(K7:K47)</f>
        <v>162.6</v>
      </c>
      <c r="L48" s="28">
        <f>SUM(L7:L47)</f>
        <v>3</v>
      </c>
      <c r="M48" s="28"/>
      <c r="N48" s="28"/>
      <c r="O48" s="28"/>
      <c r="P48" s="28"/>
      <c r="Q48" s="28"/>
      <c r="R48" s="28"/>
      <c r="S48" s="28"/>
    </row>
    <row r="57" spans="2:19" x14ac:dyDescent="0.3">
      <c r="B57" s="131"/>
      <c r="C57" s="131"/>
      <c r="D57" s="132"/>
      <c r="E57" s="133"/>
      <c r="F57" s="134"/>
      <c r="G57" s="131"/>
      <c r="H57" s="135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honeticPr fontId="1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CDC0-53F7-41E6-BD78-7DA07F824294}">
  <dimension ref="A1:S48"/>
  <sheetViews>
    <sheetView showZeros="0" zoomScale="80" zoomScaleNormal="80" workbookViewId="0">
      <pane xSplit="7" ySplit="6" topLeftCell="H7" activePane="bottomRight" state="frozen"/>
      <selection pane="topRight" activeCell="G1" sqref="G1"/>
      <selection pane="bottomLeft" activeCell="A5" sqref="A5"/>
      <selection pane="bottomRight" activeCell="B15" sqref="B15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16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4"/>
      <c r="C7" s="55"/>
      <c r="D7" s="56"/>
      <c r="E7" s="57"/>
      <c r="F7" s="58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530</v>
      </c>
      <c r="C8" s="44" t="s">
        <v>437</v>
      </c>
      <c r="D8" s="38" t="s">
        <v>443</v>
      </c>
      <c r="E8" s="35" t="s">
        <v>444</v>
      </c>
      <c r="F8" s="45" t="s">
        <v>224</v>
      </c>
      <c r="G8" s="34" t="s">
        <v>18</v>
      </c>
      <c r="H8" s="37">
        <v>585.72299999999996</v>
      </c>
      <c r="I8" s="29"/>
      <c r="J8" s="29">
        <v>157.18</v>
      </c>
      <c r="K8" s="29">
        <v>26.68</v>
      </c>
      <c r="L8" s="29">
        <v>1</v>
      </c>
      <c r="M8" s="50"/>
      <c r="N8" s="50"/>
      <c r="O8" s="50"/>
      <c r="P8" s="50"/>
      <c r="Q8" s="50"/>
      <c r="R8" s="50">
        <v>1</v>
      </c>
      <c r="S8" s="50"/>
    </row>
    <row r="9" spans="1:19" ht="16.5" customHeight="1" x14ac:dyDescent="0.3">
      <c r="B9" s="143" t="s">
        <v>530</v>
      </c>
      <c r="C9" s="44" t="s">
        <v>438</v>
      </c>
      <c r="D9" s="38" t="s">
        <v>445</v>
      </c>
      <c r="E9" s="35" t="s">
        <v>444</v>
      </c>
      <c r="F9" s="45" t="s">
        <v>224</v>
      </c>
      <c r="G9" s="34" t="s">
        <v>18</v>
      </c>
      <c r="H9" s="37"/>
      <c r="I9" s="29"/>
      <c r="J9" s="29">
        <v>57.42</v>
      </c>
      <c r="K9" s="29"/>
      <c r="L9" s="29"/>
      <c r="M9" s="50"/>
      <c r="N9" s="50"/>
      <c r="O9" s="50"/>
      <c r="P9" s="50"/>
      <c r="Q9" s="50"/>
      <c r="R9" s="50">
        <v>1</v>
      </c>
      <c r="S9" s="50"/>
    </row>
    <row r="10" spans="1:19" ht="16.5" customHeight="1" x14ac:dyDescent="0.3">
      <c r="B10" s="143" t="s">
        <v>530</v>
      </c>
      <c r="C10" s="44" t="s">
        <v>439</v>
      </c>
      <c r="D10" s="38" t="s">
        <v>446</v>
      </c>
      <c r="E10" s="35" t="s">
        <v>447</v>
      </c>
      <c r="F10" s="45" t="s">
        <v>224</v>
      </c>
      <c r="G10" s="34" t="s">
        <v>19</v>
      </c>
      <c r="H10" s="37">
        <v>584.28</v>
      </c>
      <c r="I10" s="29"/>
      <c r="J10" s="29">
        <v>136.6</v>
      </c>
      <c r="K10" s="29">
        <v>12.7</v>
      </c>
      <c r="L10" s="29">
        <v>1</v>
      </c>
      <c r="M10" s="50"/>
      <c r="N10" s="50"/>
      <c r="O10" s="50"/>
      <c r="P10" s="50"/>
      <c r="Q10" s="50"/>
      <c r="R10" s="50">
        <v>1</v>
      </c>
      <c r="S10" s="50"/>
    </row>
    <row r="11" spans="1:19" ht="16.5" customHeight="1" x14ac:dyDescent="0.3">
      <c r="B11" s="143" t="s">
        <v>530</v>
      </c>
      <c r="C11" s="44" t="s">
        <v>440</v>
      </c>
      <c r="D11" s="38" t="s">
        <v>448</v>
      </c>
      <c r="E11" s="35" t="s">
        <v>223</v>
      </c>
      <c r="F11" s="45" t="s">
        <v>224</v>
      </c>
      <c r="G11" s="34" t="s">
        <v>18</v>
      </c>
      <c r="H11" s="37"/>
      <c r="I11" s="29"/>
      <c r="J11" s="29">
        <v>38.03</v>
      </c>
      <c r="K11" s="29"/>
      <c r="L11" s="29"/>
      <c r="M11" s="50"/>
      <c r="N11" s="50"/>
      <c r="O11" s="50"/>
      <c r="P11" s="50"/>
      <c r="Q11" s="50"/>
      <c r="R11" s="50">
        <v>1</v>
      </c>
      <c r="S11" s="50"/>
    </row>
    <row r="12" spans="1:19" ht="16.5" customHeight="1" x14ac:dyDescent="0.3">
      <c r="B12" s="143" t="s">
        <v>530</v>
      </c>
      <c r="C12" s="44" t="s">
        <v>441</v>
      </c>
      <c r="D12" s="38" t="s">
        <v>449</v>
      </c>
      <c r="E12" s="35" t="s">
        <v>223</v>
      </c>
      <c r="F12" s="45" t="s">
        <v>224</v>
      </c>
      <c r="G12" s="34" t="s">
        <v>19</v>
      </c>
      <c r="H12" s="37"/>
      <c r="I12" s="29"/>
      <c r="J12" s="29">
        <v>78.58</v>
      </c>
      <c r="K12" s="29"/>
      <c r="L12" s="29"/>
      <c r="M12" s="50"/>
      <c r="N12" s="50"/>
      <c r="O12" s="50"/>
      <c r="P12" s="50"/>
      <c r="Q12" s="50"/>
      <c r="R12" s="50"/>
      <c r="S12" s="50"/>
    </row>
    <row r="13" spans="1:19" ht="16.5" customHeight="1" x14ac:dyDescent="0.3">
      <c r="B13" s="143" t="s">
        <v>530</v>
      </c>
      <c r="C13" s="44" t="s">
        <v>442</v>
      </c>
      <c r="D13" s="38" t="s">
        <v>448</v>
      </c>
      <c r="E13" s="35" t="s">
        <v>223</v>
      </c>
      <c r="F13" s="45" t="s">
        <v>224</v>
      </c>
      <c r="G13" s="34" t="s">
        <v>18</v>
      </c>
      <c r="H13" s="37">
        <v>585.71</v>
      </c>
      <c r="I13" s="29"/>
      <c r="J13" s="29">
        <v>39.200000000000003</v>
      </c>
      <c r="K13" s="29">
        <v>25.22</v>
      </c>
      <c r="L13" s="29">
        <v>1</v>
      </c>
      <c r="M13" s="50"/>
      <c r="N13" s="50"/>
      <c r="O13" s="50"/>
      <c r="P13" s="50"/>
      <c r="Q13" s="50"/>
      <c r="R13" s="50">
        <v>1</v>
      </c>
      <c r="S13" s="50"/>
    </row>
    <row r="14" spans="1:19" ht="16.5" customHeight="1" x14ac:dyDescent="0.3">
      <c r="B14" s="143" t="s">
        <v>530</v>
      </c>
      <c r="C14" s="44" t="s">
        <v>450</v>
      </c>
      <c r="D14" s="38" t="s">
        <v>444</v>
      </c>
      <c r="E14" s="35" t="s">
        <v>448</v>
      </c>
      <c r="F14" s="45" t="s">
        <v>224</v>
      </c>
      <c r="G14" s="34" t="s">
        <v>18</v>
      </c>
      <c r="H14" s="4"/>
      <c r="I14" s="29"/>
      <c r="J14" s="29">
        <v>49.53</v>
      </c>
      <c r="K14" s="29"/>
      <c r="L14" s="29"/>
      <c r="M14" s="128"/>
      <c r="N14" s="128"/>
      <c r="O14" s="128"/>
      <c r="P14" s="128"/>
      <c r="Q14" s="128"/>
      <c r="R14" s="128"/>
      <c r="S14" s="128"/>
    </row>
    <row r="15" spans="1:19" ht="16.5" customHeight="1" x14ac:dyDescent="0.3">
      <c r="B15" s="143"/>
      <c r="C15" s="44"/>
      <c r="D15" s="38"/>
      <c r="E15" s="54"/>
      <c r="F15" s="45"/>
      <c r="G15" s="34"/>
      <c r="H15" s="37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6.5" customHeight="1" x14ac:dyDescent="0.3">
      <c r="B16" s="143"/>
      <c r="C16" s="44"/>
      <c r="D16" s="38"/>
      <c r="E16" s="54"/>
      <c r="F16" s="45"/>
      <c r="G16" s="34"/>
      <c r="H16" s="37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2:19" ht="16.5" customHeight="1" x14ac:dyDescent="0.3">
      <c r="B17" s="143"/>
      <c r="C17" s="44"/>
      <c r="D17" s="38"/>
      <c r="E17" s="54"/>
      <c r="F17" s="45"/>
      <c r="G17" s="34"/>
      <c r="H17" s="37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ht="16.5" customHeight="1" x14ac:dyDescent="0.3">
      <c r="B18" s="143"/>
      <c r="C18" s="44"/>
      <c r="D18" s="38"/>
      <c r="E18" s="54"/>
      <c r="F18" s="45"/>
      <c r="G18" s="34"/>
      <c r="H18" s="37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19" ht="16.5" customHeight="1" x14ac:dyDescent="0.3">
      <c r="B19" s="143"/>
      <c r="C19" s="44"/>
      <c r="D19" s="38"/>
      <c r="E19" s="54"/>
      <c r="F19" s="45"/>
      <c r="G19" s="34"/>
      <c r="H19" s="37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2:19" ht="16.5" customHeight="1" x14ac:dyDescent="0.3">
      <c r="B20" s="143"/>
      <c r="C20" s="44"/>
      <c r="D20" s="38"/>
      <c r="E20" s="54"/>
      <c r="F20" s="45"/>
      <c r="G20" s="34"/>
      <c r="H20" s="37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2:19" ht="16.5" customHeight="1" x14ac:dyDescent="0.3">
      <c r="B21" s="143"/>
      <c r="C21" s="44"/>
      <c r="D21" s="38"/>
      <c r="E21" s="54"/>
      <c r="F21" s="45"/>
      <c r="G21" s="34"/>
      <c r="H21" s="37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16.5" customHeight="1" x14ac:dyDescent="0.3">
      <c r="B22" s="143"/>
      <c r="C22" s="44"/>
      <c r="D22" s="38"/>
      <c r="E22" s="54"/>
      <c r="F22" s="45"/>
      <c r="G22" s="34"/>
      <c r="H22" s="37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19" ht="16.5" customHeight="1" x14ac:dyDescent="0.3">
      <c r="B23" s="143"/>
      <c r="C23" s="44"/>
      <c r="D23" s="38"/>
      <c r="E23" s="54"/>
      <c r="F23" s="45"/>
      <c r="G23" s="34"/>
      <c r="H23" s="37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19" ht="16.5" customHeight="1" x14ac:dyDescent="0.3">
      <c r="B24" s="143"/>
      <c r="C24" s="44"/>
      <c r="D24" s="38"/>
      <c r="E24" s="54"/>
      <c r="F24" s="45"/>
      <c r="G24" s="34"/>
      <c r="H24" s="37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2:19" ht="16.5" customHeight="1" x14ac:dyDescent="0.3">
      <c r="B25" s="143"/>
      <c r="C25" s="44"/>
      <c r="D25" s="38"/>
      <c r="E25" s="54"/>
      <c r="F25" s="45"/>
      <c r="G25" s="34"/>
      <c r="H25" s="37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2:19" ht="16.5" customHeight="1" x14ac:dyDescent="0.3">
      <c r="B26" s="143"/>
      <c r="C26" s="44"/>
      <c r="D26" s="38"/>
      <c r="E26" s="54"/>
      <c r="F26" s="45"/>
      <c r="G26" s="34"/>
      <c r="H26" s="37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2:19" ht="16.5" customHeight="1" x14ac:dyDescent="0.3">
      <c r="B27" s="143"/>
      <c r="C27" s="44"/>
      <c r="D27" s="38"/>
      <c r="E27" s="35"/>
      <c r="F27" s="45"/>
      <c r="G27" s="34"/>
      <c r="H27" s="37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2:19" ht="16.5" customHeight="1" x14ac:dyDescent="0.3">
      <c r="B28" s="143"/>
      <c r="C28" s="44"/>
      <c r="D28" s="38"/>
      <c r="E28" s="35"/>
      <c r="F28" s="45"/>
      <c r="G28" s="34"/>
      <c r="H28" s="37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2:19" ht="16.5" customHeight="1" x14ac:dyDescent="0.3">
      <c r="B29" s="143"/>
      <c r="C29" s="44"/>
      <c r="D29" s="38"/>
      <c r="E29" s="35"/>
      <c r="F29" s="45"/>
      <c r="G29" s="34"/>
      <c r="H29" s="37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2:19" ht="16.5" customHeight="1" x14ac:dyDescent="0.3">
      <c r="B30" s="143"/>
      <c r="C30" s="44"/>
      <c r="D30" s="38"/>
      <c r="E30" s="35"/>
      <c r="F30" s="45"/>
      <c r="G30" s="34"/>
      <c r="H30" s="37"/>
      <c r="I30" s="29"/>
      <c r="J30" s="29"/>
      <c r="K30" s="29"/>
      <c r="L30" s="29"/>
      <c r="M30" s="50"/>
      <c r="N30" s="50"/>
      <c r="O30" s="50"/>
      <c r="P30" s="50"/>
      <c r="Q30" s="50"/>
      <c r="R30" s="50"/>
      <c r="S30" s="50"/>
    </row>
    <row r="31" spans="2:19" ht="16.5" customHeight="1" x14ac:dyDescent="0.3">
      <c r="B31" s="143"/>
      <c r="C31" s="44"/>
      <c r="D31" s="38"/>
      <c r="E31" s="35"/>
      <c r="F31" s="45"/>
      <c r="G31" s="34"/>
      <c r="H31" s="37"/>
      <c r="I31" s="29"/>
      <c r="J31" s="29"/>
      <c r="K31" s="29"/>
      <c r="L31" s="29"/>
      <c r="M31" s="50"/>
      <c r="N31" s="50"/>
      <c r="O31" s="50"/>
      <c r="P31" s="50"/>
      <c r="Q31" s="50"/>
      <c r="R31" s="50"/>
      <c r="S31" s="50"/>
    </row>
    <row r="32" spans="2:19" ht="16.5" customHeight="1" x14ac:dyDescent="0.3">
      <c r="B32" s="143"/>
      <c r="C32" s="44"/>
      <c r="D32" s="38"/>
      <c r="E32" s="35"/>
      <c r="F32" s="45"/>
      <c r="G32" s="34"/>
      <c r="H32" s="37"/>
      <c r="I32" s="29"/>
      <c r="J32" s="29"/>
      <c r="K32" s="29"/>
      <c r="L32" s="29"/>
      <c r="M32" s="50"/>
      <c r="N32" s="50"/>
      <c r="O32" s="50"/>
      <c r="P32" s="50"/>
      <c r="Q32" s="50"/>
      <c r="R32" s="50"/>
      <c r="S32" s="50"/>
    </row>
    <row r="33" spans="2:19" ht="16.5" customHeight="1" x14ac:dyDescent="0.3">
      <c r="B33" s="143"/>
      <c r="C33" s="44"/>
      <c r="D33" s="38"/>
      <c r="E33" s="35"/>
      <c r="F33" s="45"/>
      <c r="G33" s="34"/>
      <c r="H33" s="37"/>
      <c r="I33" s="29"/>
      <c r="J33" s="29"/>
      <c r="K33" s="29"/>
      <c r="L33" s="29"/>
      <c r="M33" s="50"/>
      <c r="N33" s="50"/>
      <c r="O33" s="50"/>
      <c r="P33" s="50"/>
      <c r="Q33" s="50"/>
      <c r="R33" s="50"/>
      <c r="S33" s="50"/>
    </row>
    <row r="34" spans="2:19" ht="16.5" customHeight="1" x14ac:dyDescent="0.3">
      <c r="B34" s="143"/>
      <c r="C34" s="44"/>
      <c r="D34" s="38"/>
      <c r="E34" s="35"/>
      <c r="F34" s="45"/>
      <c r="G34" s="34"/>
      <c r="H34" s="37"/>
      <c r="I34" s="29"/>
      <c r="J34" s="29"/>
      <c r="K34" s="29"/>
      <c r="L34" s="29"/>
      <c r="M34" s="50"/>
      <c r="N34" s="50"/>
      <c r="O34" s="50"/>
      <c r="P34" s="50"/>
      <c r="Q34" s="50"/>
      <c r="R34" s="50"/>
      <c r="S34" s="50"/>
    </row>
    <row r="35" spans="2:19" ht="16.5" customHeight="1" x14ac:dyDescent="0.3">
      <c r="B35" s="143"/>
      <c r="C35" s="44"/>
      <c r="D35" s="38"/>
      <c r="E35" s="35"/>
      <c r="F35" s="45"/>
      <c r="G35" s="34"/>
      <c r="H35" s="37"/>
      <c r="I35" s="29"/>
      <c r="J35" s="29"/>
      <c r="K35" s="29"/>
      <c r="L35" s="29"/>
      <c r="M35" s="50"/>
      <c r="N35" s="50"/>
      <c r="O35" s="50"/>
      <c r="P35" s="50"/>
      <c r="Q35" s="50"/>
      <c r="R35" s="50"/>
      <c r="S35" s="50"/>
    </row>
    <row r="36" spans="2:19" ht="16.5" customHeight="1" x14ac:dyDescent="0.3">
      <c r="B36" s="143"/>
      <c r="C36" s="44"/>
      <c r="D36" s="38"/>
      <c r="E36" s="35"/>
      <c r="F36" s="45"/>
      <c r="G36" s="34"/>
      <c r="H36" s="37"/>
      <c r="I36" s="29"/>
      <c r="J36" s="29"/>
      <c r="K36" s="29"/>
      <c r="L36" s="29"/>
      <c r="M36" s="50"/>
      <c r="N36" s="50"/>
      <c r="O36" s="50"/>
      <c r="P36" s="50"/>
      <c r="Q36" s="50"/>
      <c r="R36" s="50"/>
      <c r="S36" s="50"/>
    </row>
    <row r="37" spans="2:19" ht="16.5" customHeight="1" x14ac:dyDescent="0.3">
      <c r="B37" s="143"/>
      <c r="C37" s="44"/>
      <c r="D37" s="38"/>
      <c r="E37" s="35"/>
      <c r="F37" s="45"/>
      <c r="G37" s="34"/>
      <c r="H37" s="37"/>
      <c r="I37" s="29"/>
      <c r="J37" s="29"/>
      <c r="K37" s="29"/>
      <c r="L37" s="29"/>
      <c r="M37" s="50"/>
      <c r="N37" s="50"/>
      <c r="O37" s="50"/>
      <c r="P37" s="50"/>
      <c r="Q37" s="50"/>
      <c r="R37" s="50"/>
      <c r="S37" s="50"/>
    </row>
    <row r="38" spans="2:19" ht="16.5" customHeight="1" x14ac:dyDescent="0.3">
      <c r="B38" s="143"/>
      <c r="C38" s="44"/>
      <c r="D38" s="38"/>
      <c r="E38" s="35"/>
      <c r="F38" s="45"/>
      <c r="G38" s="34"/>
      <c r="H38" s="37"/>
      <c r="I38" s="29"/>
      <c r="J38" s="29"/>
      <c r="K38" s="29"/>
      <c r="L38" s="29"/>
      <c r="M38" s="50"/>
      <c r="N38" s="50"/>
      <c r="O38" s="50"/>
      <c r="P38" s="50"/>
      <c r="Q38" s="50"/>
      <c r="R38" s="50"/>
      <c r="S38" s="50"/>
    </row>
    <row r="39" spans="2:19" ht="16.5" customHeight="1" x14ac:dyDescent="0.3">
      <c r="B39" s="143"/>
      <c r="C39" s="44"/>
      <c r="D39" s="38"/>
      <c r="E39" s="35"/>
      <c r="F39" s="45"/>
      <c r="G39" s="34"/>
      <c r="H39" s="37"/>
      <c r="I39" s="29"/>
      <c r="J39" s="29"/>
      <c r="K39" s="29"/>
      <c r="L39" s="29"/>
      <c r="M39" s="50"/>
      <c r="N39" s="50"/>
      <c r="O39" s="50"/>
      <c r="P39" s="50"/>
      <c r="Q39" s="50"/>
      <c r="R39" s="50"/>
      <c r="S39" s="50"/>
    </row>
    <row r="40" spans="2:19" ht="16.5" customHeight="1" x14ac:dyDescent="0.3">
      <c r="B40" s="143"/>
      <c r="C40" s="44"/>
      <c r="D40" s="38"/>
      <c r="E40" s="35"/>
      <c r="F40" s="45"/>
      <c r="G40" s="34"/>
      <c r="H40" s="37"/>
      <c r="I40" s="29"/>
      <c r="J40" s="29"/>
      <c r="K40" s="29"/>
      <c r="L40" s="29"/>
      <c r="M40" s="50"/>
      <c r="N40" s="50"/>
      <c r="O40" s="50"/>
      <c r="P40" s="50"/>
      <c r="Q40" s="50"/>
      <c r="R40" s="50"/>
      <c r="S40" s="50"/>
    </row>
    <row r="41" spans="2:19" ht="16.5" customHeight="1" x14ac:dyDescent="0.3">
      <c r="B41" s="143"/>
      <c r="C41" s="44"/>
      <c r="D41" s="38"/>
      <c r="E41" s="35"/>
      <c r="F41" s="45"/>
      <c r="G41" s="34"/>
      <c r="H41" s="37"/>
      <c r="I41" s="29"/>
      <c r="J41" s="29"/>
      <c r="K41" s="29"/>
      <c r="L41" s="29"/>
      <c r="M41" s="50"/>
      <c r="N41" s="50"/>
      <c r="O41" s="50"/>
      <c r="P41" s="50"/>
      <c r="Q41" s="50"/>
      <c r="R41" s="50"/>
      <c r="S41" s="50"/>
    </row>
    <row r="42" spans="2:19" ht="16.5" customHeight="1" x14ac:dyDescent="0.3">
      <c r="B42" s="143"/>
      <c r="C42" s="44"/>
      <c r="D42" s="38"/>
      <c r="E42" s="35"/>
      <c r="F42" s="45"/>
      <c r="G42" s="34"/>
      <c r="H42" s="37"/>
      <c r="I42" s="29"/>
      <c r="J42" s="29"/>
      <c r="K42" s="29"/>
      <c r="L42" s="29"/>
      <c r="M42" s="50"/>
      <c r="N42" s="50"/>
      <c r="O42" s="50"/>
      <c r="P42" s="50"/>
      <c r="Q42" s="50"/>
      <c r="R42" s="50"/>
      <c r="S42" s="50"/>
    </row>
    <row r="43" spans="2:19" ht="16.5" customHeight="1" x14ac:dyDescent="0.3">
      <c r="B43" s="143"/>
      <c r="C43" s="44"/>
      <c r="D43" s="38"/>
      <c r="E43" s="35"/>
      <c r="F43" s="45"/>
      <c r="G43" s="34"/>
      <c r="H43" s="37"/>
      <c r="I43" s="29"/>
      <c r="J43" s="29"/>
      <c r="K43" s="29"/>
      <c r="L43" s="29"/>
      <c r="M43" s="50"/>
      <c r="N43" s="50"/>
      <c r="O43" s="50"/>
      <c r="P43" s="50"/>
      <c r="Q43" s="50"/>
      <c r="R43" s="50"/>
      <c r="S43" s="50"/>
    </row>
    <row r="44" spans="2:19" ht="16.5" customHeight="1" x14ac:dyDescent="0.3">
      <c r="B44" s="143"/>
      <c r="C44" s="44"/>
      <c r="D44" s="38"/>
      <c r="E44" s="35"/>
      <c r="F44" s="45"/>
      <c r="G44" s="34"/>
      <c r="H44" s="37"/>
      <c r="I44" s="29"/>
      <c r="J44" s="29"/>
      <c r="K44" s="29"/>
      <c r="L44" s="29"/>
      <c r="M44" s="50"/>
      <c r="N44" s="50"/>
      <c r="O44" s="50"/>
      <c r="P44" s="50"/>
      <c r="Q44" s="50"/>
      <c r="R44" s="50"/>
      <c r="S44" s="50"/>
    </row>
    <row r="45" spans="2:19" ht="16.5" customHeight="1" x14ac:dyDescent="0.3">
      <c r="B45" s="143"/>
      <c r="C45" s="44"/>
      <c r="D45" s="38"/>
      <c r="E45" s="35"/>
      <c r="F45" s="45"/>
      <c r="G45" s="34"/>
      <c r="H45" s="37"/>
      <c r="I45" s="29"/>
      <c r="J45" s="29"/>
      <c r="K45" s="29"/>
      <c r="L45" s="29"/>
      <c r="M45" s="50"/>
      <c r="N45" s="50"/>
      <c r="O45" s="50"/>
      <c r="P45" s="50"/>
      <c r="Q45" s="50"/>
      <c r="R45" s="50"/>
      <c r="S45" s="50"/>
    </row>
    <row r="46" spans="2:19" ht="16.5" customHeight="1" x14ac:dyDescent="0.3">
      <c r="B46" s="143"/>
      <c r="C46" s="44"/>
      <c r="D46" s="38"/>
      <c r="E46" s="35"/>
      <c r="F46" s="45"/>
      <c r="G46" s="34"/>
      <c r="H46" s="37"/>
      <c r="I46" s="29"/>
      <c r="J46" s="29"/>
      <c r="K46" s="29"/>
      <c r="L46" s="29"/>
      <c r="M46" s="50"/>
      <c r="N46" s="50"/>
      <c r="O46" s="50"/>
      <c r="P46" s="50"/>
      <c r="Q46" s="50"/>
      <c r="R46" s="50"/>
      <c r="S46" s="50"/>
    </row>
    <row r="47" spans="2:19" ht="16.5" customHeight="1" x14ac:dyDescent="0.3">
      <c r="B47" s="143"/>
      <c r="C47" s="44"/>
      <c r="D47" s="38"/>
      <c r="E47" s="35"/>
      <c r="F47" s="45"/>
      <c r="G47" s="34"/>
      <c r="H47" s="37"/>
      <c r="I47" s="29"/>
      <c r="J47" s="29"/>
      <c r="K47" s="29"/>
      <c r="L47" s="29"/>
      <c r="M47" s="50"/>
      <c r="N47" s="50"/>
      <c r="O47" s="50"/>
      <c r="P47" s="50"/>
      <c r="Q47" s="50"/>
      <c r="R47" s="50"/>
      <c r="S47" s="50"/>
    </row>
    <row r="48" spans="2:19" ht="27.75" customHeight="1" thickBot="1" x14ac:dyDescent="0.35">
      <c r="B48" s="152" t="s">
        <v>476</v>
      </c>
      <c r="C48" s="153"/>
      <c r="D48" s="170"/>
      <c r="E48" s="171"/>
      <c r="F48" s="6"/>
      <c r="G48" s="12"/>
      <c r="H48" s="13"/>
      <c r="I48" s="28">
        <f>SUM(I18:I47)</f>
        <v>0</v>
      </c>
      <c r="J48" s="28">
        <f>SUM(J8:J47)</f>
        <v>556.54</v>
      </c>
      <c r="K48" s="28">
        <f>SUM(K8:K47)</f>
        <v>64.599999999999994</v>
      </c>
      <c r="L48" s="28">
        <f>SUM(L8:L47)</f>
        <v>3</v>
      </c>
      <c r="M48" s="28"/>
      <c r="N48" s="28"/>
      <c r="O48" s="28"/>
      <c r="P48" s="28"/>
      <c r="Q48" s="28"/>
      <c r="R48" s="28"/>
      <c r="S48" s="28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4BEB-D9B3-4153-A3E6-35760448AB28}">
  <dimension ref="A1:S48"/>
  <sheetViews>
    <sheetView showZeros="0" zoomScale="80" zoomScaleNormal="80" workbookViewId="0">
      <pane xSplit="7" ySplit="6" topLeftCell="H22" activePane="bottomRight" state="frozen"/>
      <selection pane="topRight" activeCell="G1" sqref="G1"/>
      <selection pane="bottomLeft" activeCell="A5" sqref="A5"/>
      <selection pane="bottomRight" activeCell="B41" sqref="B41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17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3"/>
      <c r="C7" s="49"/>
      <c r="D7" s="40"/>
      <c r="E7" s="41"/>
      <c r="F7" s="21"/>
      <c r="G7" s="21"/>
      <c r="H7" s="49"/>
      <c r="I7" s="42"/>
      <c r="J7" s="33"/>
      <c r="K7" s="42"/>
      <c r="L7" s="42"/>
      <c r="M7" s="33"/>
      <c r="N7" s="33"/>
      <c r="O7" s="42"/>
      <c r="P7" s="42"/>
      <c r="Q7" s="33"/>
      <c r="R7" s="33"/>
      <c r="S7" s="33"/>
    </row>
    <row r="8" spans="1:19" ht="16.5" customHeight="1" x14ac:dyDescent="0.3">
      <c r="B8" s="143" t="s">
        <v>531</v>
      </c>
      <c r="C8" s="44" t="s">
        <v>381</v>
      </c>
      <c r="D8" s="38" t="s">
        <v>263</v>
      </c>
      <c r="E8" s="54" t="s">
        <v>382</v>
      </c>
      <c r="F8" s="125" t="s">
        <v>380</v>
      </c>
      <c r="G8" s="126" t="s">
        <v>18</v>
      </c>
      <c r="H8" s="37">
        <v>584.85</v>
      </c>
      <c r="I8" s="29"/>
      <c r="J8" s="29">
        <v>179.15</v>
      </c>
      <c r="K8" s="29">
        <v>10</v>
      </c>
      <c r="L8" s="29">
        <v>1</v>
      </c>
      <c r="M8" s="29"/>
      <c r="N8" s="29"/>
      <c r="O8" s="29"/>
      <c r="P8" s="29"/>
      <c r="Q8" s="29">
        <v>1</v>
      </c>
      <c r="R8" s="29"/>
      <c r="S8" s="33"/>
    </row>
    <row r="9" spans="1:19" ht="16.5" customHeight="1" x14ac:dyDescent="0.3">
      <c r="B9" s="143" t="s">
        <v>531</v>
      </c>
      <c r="C9" s="44" t="s">
        <v>383</v>
      </c>
      <c r="D9" s="38" t="s">
        <v>384</v>
      </c>
      <c r="E9" s="54" t="s">
        <v>385</v>
      </c>
      <c r="F9" s="125" t="s">
        <v>380</v>
      </c>
      <c r="G9" s="34" t="s">
        <v>18</v>
      </c>
      <c r="H9" s="37">
        <v>582.04</v>
      </c>
      <c r="I9" s="29"/>
      <c r="J9" s="29">
        <v>209</v>
      </c>
      <c r="K9" s="29">
        <v>9.51</v>
      </c>
      <c r="L9" s="29"/>
      <c r="M9" s="29"/>
      <c r="N9" s="29"/>
      <c r="O9" s="29"/>
      <c r="P9" s="29">
        <v>1</v>
      </c>
      <c r="Q9" s="29"/>
      <c r="R9" s="29"/>
      <c r="S9" s="33"/>
    </row>
    <row r="10" spans="1:19" ht="16.5" customHeight="1" x14ac:dyDescent="0.3">
      <c r="B10" s="143" t="s">
        <v>531</v>
      </c>
      <c r="C10" s="44" t="s">
        <v>386</v>
      </c>
      <c r="D10" s="38" t="s">
        <v>387</v>
      </c>
      <c r="E10" s="54" t="s">
        <v>388</v>
      </c>
      <c r="F10" s="125" t="s">
        <v>380</v>
      </c>
      <c r="G10" s="34" t="s">
        <v>18</v>
      </c>
      <c r="H10" s="37">
        <v>586.1</v>
      </c>
      <c r="I10" s="29"/>
      <c r="J10" s="29">
        <v>36.49</v>
      </c>
      <c r="K10" s="29">
        <v>14.62</v>
      </c>
      <c r="L10" s="29">
        <v>1</v>
      </c>
      <c r="M10" s="29"/>
      <c r="N10" s="29"/>
      <c r="O10" s="29"/>
      <c r="P10" s="29"/>
      <c r="Q10" s="29"/>
      <c r="R10" s="29">
        <v>1</v>
      </c>
      <c r="S10" s="33"/>
    </row>
    <row r="11" spans="1:19" ht="16.5" customHeight="1" x14ac:dyDescent="0.3">
      <c r="B11" s="143" t="s">
        <v>531</v>
      </c>
      <c r="C11" s="44" t="s">
        <v>389</v>
      </c>
      <c r="D11" s="38" t="s">
        <v>390</v>
      </c>
      <c r="E11" s="54" t="s">
        <v>391</v>
      </c>
      <c r="F11" s="125" t="s">
        <v>380</v>
      </c>
      <c r="G11" s="34" t="s">
        <v>18</v>
      </c>
      <c r="H11" s="37"/>
      <c r="I11" s="29"/>
      <c r="J11" s="29">
        <v>69</v>
      </c>
      <c r="K11" s="29"/>
      <c r="L11" s="29"/>
      <c r="M11" s="29"/>
      <c r="N11" s="29"/>
      <c r="O11" s="29"/>
      <c r="P11" s="29"/>
      <c r="Q11" s="29"/>
      <c r="R11" s="29"/>
      <c r="S11" s="33"/>
    </row>
    <row r="12" spans="1:19" ht="16.5" customHeight="1" x14ac:dyDescent="0.3">
      <c r="B12" s="143" t="s">
        <v>531</v>
      </c>
      <c r="C12" s="44" t="s">
        <v>392</v>
      </c>
      <c r="D12" s="38" t="s">
        <v>393</v>
      </c>
      <c r="E12" s="35" t="s">
        <v>394</v>
      </c>
      <c r="F12" s="125" t="s">
        <v>380</v>
      </c>
      <c r="G12" s="34" t="s">
        <v>18</v>
      </c>
      <c r="H12" s="37"/>
      <c r="I12" s="29"/>
      <c r="J12" s="29">
        <v>28.05</v>
      </c>
      <c r="K12" s="29"/>
      <c r="L12" s="29"/>
      <c r="M12" s="29"/>
      <c r="N12" s="29"/>
      <c r="O12" s="29"/>
      <c r="P12" s="29"/>
      <c r="Q12" s="29"/>
      <c r="R12" s="29"/>
      <c r="S12" s="33"/>
    </row>
    <row r="13" spans="1:19" ht="16.5" customHeight="1" x14ac:dyDescent="0.3">
      <c r="B13" s="143"/>
      <c r="C13" s="44"/>
      <c r="D13" s="38"/>
      <c r="E13" s="35"/>
      <c r="F13" s="45"/>
      <c r="G13" s="34"/>
      <c r="H13" s="37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3"/>
    </row>
    <row r="14" spans="1:19" ht="16.5" customHeight="1" x14ac:dyDescent="0.3">
      <c r="B14" s="143" t="s">
        <v>532</v>
      </c>
      <c r="C14" s="44" t="s">
        <v>395</v>
      </c>
      <c r="D14" s="38" t="s">
        <v>394</v>
      </c>
      <c r="E14" s="35" t="s">
        <v>396</v>
      </c>
      <c r="F14" s="125" t="s">
        <v>380</v>
      </c>
      <c r="G14" s="34" t="s">
        <v>18</v>
      </c>
      <c r="H14" s="37">
        <v>583.4</v>
      </c>
      <c r="I14" s="29"/>
      <c r="J14" s="29">
        <v>151.75</v>
      </c>
      <c r="K14" s="29">
        <v>18</v>
      </c>
      <c r="L14" s="29">
        <v>1</v>
      </c>
      <c r="M14" s="29"/>
      <c r="N14" s="29"/>
      <c r="O14" s="29"/>
      <c r="P14" s="29"/>
      <c r="Q14" s="29">
        <v>1</v>
      </c>
      <c r="R14" s="29"/>
      <c r="S14" s="33"/>
    </row>
    <row r="15" spans="1:19" ht="16.5" customHeight="1" x14ac:dyDescent="0.3">
      <c r="B15" s="143" t="s">
        <v>532</v>
      </c>
      <c r="C15" s="44" t="s">
        <v>397</v>
      </c>
      <c r="D15" s="38" t="s">
        <v>394</v>
      </c>
      <c r="E15" s="35" t="s">
        <v>398</v>
      </c>
      <c r="F15" s="125" t="s">
        <v>380</v>
      </c>
      <c r="G15" s="34" t="s">
        <v>18</v>
      </c>
      <c r="H15" s="37"/>
      <c r="I15" s="29"/>
      <c r="J15" s="29">
        <v>151.94</v>
      </c>
      <c r="K15" s="29"/>
      <c r="L15" s="29"/>
      <c r="M15" s="29"/>
      <c r="N15" s="29"/>
      <c r="O15" s="29"/>
      <c r="P15" s="29"/>
      <c r="Q15" s="29"/>
      <c r="R15" s="29">
        <v>1</v>
      </c>
      <c r="S15" s="33"/>
    </row>
    <row r="16" spans="1:19" ht="16.5" customHeight="1" x14ac:dyDescent="0.3">
      <c r="B16" s="143" t="s">
        <v>532</v>
      </c>
      <c r="C16" s="44" t="s">
        <v>399</v>
      </c>
      <c r="D16" s="38" t="s">
        <v>400</v>
      </c>
      <c r="E16" s="35" t="s">
        <v>401</v>
      </c>
      <c r="F16" s="125" t="s">
        <v>380</v>
      </c>
      <c r="G16" s="34" t="s">
        <v>18</v>
      </c>
      <c r="H16" s="37">
        <v>583.6</v>
      </c>
      <c r="I16" s="29"/>
      <c r="J16" s="29">
        <v>323.12</v>
      </c>
      <c r="K16" s="29">
        <v>18</v>
      </c>
      <c r="L16" s="29">
        <v>1</v>
      </c>
      <c r="M16" s="29"/>
      <c r="N16" s="29"/>
      <c r="O16" s="29"/>
      <c r="P16" s="29"/>
      <c r="Q16" s="29">
        <v>1</v>
      </c>
      <c r="R16" s="29"/>
      <c r="S16" s="33"/>
    </row>
    <row r="17" spans="2:19" ht="16.5" customHeight="1" x14ac:dyDescent="0.3">
      <c r="B17" s="143" t="s">
        <v>532</v>
      </c>
      <c r="C17" s="44" t="s">
        <v>402</v>
      </c>
      <c r="D17" s="38" t="s">
        <v>403</v>
      </c>
      <c r="E17" s="35" t="s">
        <v>401</v>
      </c>
      <c r="F17" s="125" t="s">
        <v>380</v>
      </c>
      <c r="G17" s="34" t="s">
        <v>18</v>
      </c>
      <c r="H17" s="37"/>
      <c r="I17" s="29"/>
      <c r="J17" s="30">
        <v>323.42</v>
      </c>
      <c r="K17" s="29"/>
      <c r="L17" s="31"/>
      <c r="M17" s="29"/>
      <c r="N17" s="29"/>
      <c r="O17" s="29"/>
      <c r="P17" s="29"/>
      <c r="Q17" s="29"/>
      <c r="R17" s="29">
        <v>1</v>
      </c>
      <c r="S17" s="33"/>
    </row>
    <row r="18" spans="2:19" ht="16.5" customHeight="1" x14ac:dyDescent="0.3">
      <c r="B18" s="143"/>
      <c r="C18" s="44"/>
      <c r="D18" s="38"/>
      <c r="E18" s="35"/>
      <c r="F18" s="45"/>
      <c r="G18" s="34"/>
      <c r="H18" s="37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3"/>
    </row>
    <row r="19" spans="2:19" ht="16.5" customHeight="1" x14ac:dyDescent="0.3">
      <c r="B19" s="143" t="s">
        <v>533</v>
      </c>
      <c r="C19" s="44" t="s">
        <v>404</v>
      </c>
      <c r="D19" s="38" t="s">
        <v>401</v>
      </c>
      <c r="E19" s="35" t="s">
        <v>405</v>
      </c>
      <c r="F19" s="125" t="s">
        <v>380</v>
      </c>
      <c r="G19" s="34" t="s">
        <v>18</v>
      </c>
      <c r="H19" s="37"/>
      <c r="I19" s="29"/>
      <c r="J19" s="29">
        <v>322.12</v>
      </c>
      <c r="K19" s="29"/>
      <c r="L19" s="29"/>
      <c r="M19" s="29"/>
      <c r="N19" s="29"/>
      <c r="O19" s="29"/>
      <c r="P19" s="29"/>
      <c r="Q19" s="29"/>
      <c r="R19" s="29"/>
      <c r="S19" s="33"/>
    </row>
    <row r="20" spans="2:19" ht="16.5" customHeight="1" x14ac:dyDescent="0.3">
      <c r="B20" s="143" t="s">
        <v>533</v>
      </c>
      <c r="C20" s="44" t="s">
        <v>406</v>
      </c>
      <c r="D20" s="38" t="s">
        <v>401</v>
      </c>
      <c r="E20" s="35" t="s">
        <v>407</v>
      </c>
      <c r="F20" s="125" t="s">
        <v>380</v>
      </c>
      <c r="G20" s="34" t="s">
        <v>18</v>
      </c>
      <c r="H20" s="37"/>
      <c r="I20" s="29"/>
      <c r="J20" s="29">
        <v>318.85000000000002</v>
      </c>
      <c r="K20" s="29"/>
      <c r="L20" s="29"/>
      <c r="M20" s="29"/>
      <c r="N20" s="29"/>
      <c r="O20" s="29"/>
      <c r="P20" s="29"/>
      <c r="Q20" s="29"/>
      <c r="R20" s="29"/>
      <c r="S20" s="33"/>
    </row>
    <row r="21" spans="2:19" ht="16.5" customHeight="1" x14ac:dyDescent="0.3">
      <c r="B21" s="143" t="s">
        <v>533</v>
      </c>
      <c r="C21" s="44" t="s">
        <v>408</v>
      </c>
      <c r="D21" s="38" t="s">
        <v>409</v>
      </c>
      <c r="E21" s="35" t="s">
        <v>410</v>
      </c>
      <c r="F21" s="125" t="s">
        <v>380</v>
      </c>
      <c r="G21" s="34" t="s">
        <v>18</v>
      </c>
      <c r="H21" s="37">
        <v>589.45000000000005</v>
      </c>
      <c r="I21" s="29"/>
      <c r="J21" s="29">
        <v>18.079999999999998</v>
      </c>
      <c r="K21" s="29">
        <v>8</v>
      </c>
      <c r="L21" s="29">
        <v>1</v>
      </c>
      <c r="M21" s="29"/>
      <c r="N21" s="29"/>
      <c r="O21" s="29"/>
      <c r="P21" s="29"/>
      <c r="Q21" s="29">
        <v>1</v>
      </c>
      <c r="R21" s="29"/>
      <c r="S21" s="33"/>
    </row>
    <row r="22" spans="2:19" ht="16.5" customHeight="1" x14ac:dyDescent="0.3">
      <c r="B22" s="143"/>
      <c r="C22" s="44"/>
      <c r="D22" s="38"/>
      <c r="E22" s="54"/>
      <c r="F22" s="125"/>
      <c r="G22" s="34"/>
      <c r="H22" s="37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3"/>
    </row>
    <row r="23" spans="2:19" ht="16.5" customHeight="1" x14ac:dyDescent="0.3">
      <c r="B23" s="143" t="s">
        <v>534</v>
      </c>
      <c r="C23" s="44" t="s">
        <v>411</v>
      </c>
      <c r="D23" s="38" t="s">
        <v>410</v>
      </c>
      <c r="E23" s="54" t="s">
        <v>412</v>
      </c>
      <c r="F23" s="125" t="s">
        <v>380</v>
      </c>
      <c r="G23" s="34" t="s">
        <v>18</v>
      </c>
      <c r="H23" s="37"/>
      <c r="I23" s="29"/>
      <c r="J23" s="29">
        <v>127.62</v>
      </c>
      <c r="K23" s="29"/>
      <c r="L23" s="29"/>
      <c r="M23" s="29"/>
      <c r="N23" s="29"/>
      <c r="O23" s="29"/>
      <c r="P23" s="29"/>
      <c r="Q23" s="29"/>
      <c r="R23" s="29"/>
      <c r="S23" s="33"/>
    </row>
    <row r="24" spans="2:19" ht="16.5" customHeight="1" x14ac:dyDescent="0.3">
      <c r="B24" s="143" t="s">
        <v>534</v>
      </c>
      <c r="C24" s="44" t="s">
        <v>413</v>
      </c>
      <c r="D24" s="43" t="s">
        <v>414</v>
      </c>
      <c r="E24" s="35" t="s">
        <v>415</v>
      </c>
      <c r="F24" s="125" t="s">
        <v>380</v>
      </c>
      <c r="G24" s="34" t="s">
        <v>18</v>
      </c>
      <c r="H24" s="37">
        <v>589.01099999999997</v>
      </c>
      <c r="I24" s="29"/>
      <c r="J24" s="29">
        <v>132.07</v>
      </c>
      <c r="K24" s="29">
        <v>20.83</v>
      </c>
      <c r="L24" s="29">
        <v>1</v>
      </c>
      <c r="M24" s="29"/>
      <c r="N24" s="29"/>
      <c r="O24" s="29"/>
      <c r="P24" s="29"/>
      <c r="Q24" s="29">
        <v>1</v>
      </c>
      <c r="R24" s="29"/>
      <c r="S24" s="33"/>
    </row>
    <row r="25" spans="2:19" ht="16.5" customHeight="1" x14ac:dyDescent="0.3">
      <c r="B25" s="143" t="s">
        <v>534</v>
      </c>
      <c r="C25" s="44" t="s">
        <v>416</v>
      </c>
      <c r="D25" s="43" t="s">
        <v>412</v>
      </c>
      <c r="E25" s="35" t="s">
        <v>417</v>
      </c>
      <c r="F25" s="125" t="s">
        <v>380</v>
      </c>
      <c r="G25" s="34" t="s">
        <v>18</v>
      </c>
      <c r="H25" s="37"/>
      <c r="I25" s="31"/>
      <c r="J25" s="31">
        <v>131.91999999999999</v>
      </c>
      <c r="K25" s="31"/>
      <c r="L25" s="31"/>
      <c r="M25" s="29"/>
      <c r="N25" s="29"/>
      <c r="O25" s="29"/>
      <c r="P25" s="29"/>
      <c r="Q25" s="29"/>
      <c r="R25" s="29">
        <v>1</v>
      </c>
      <c r="S25" s="33"/>
    </row>
    <row r="26" spans="2:19" ht="16.5" customHeight="1" x14ac:dyDescent="0.3">
      <c r="B26" s="143" t="s">
        <v>534</v>
      </c>
      <c r="C26" s="44" t="s">
        <v>418</v>
      </c>
      <c r="D26" s="43" t="s">
        <v>491</v>
      </c>
      <c r="E26" s="35" t="s">
        <v>419</v>
      </c>
      <c r="F26" s="125" t="s">
        <v>380</v>
      </c>
      <c r="G26" s="34" t="s">
        <v>18</v>
      </c>
      <c r="H26" s="37">
        <v>587.99699999999996</v>
      </c>
      <c r="I26" s="31"/>
      <c r="J26" s="31">
        <v>87.36</v>
      </c>
      <c r="K26" s="31">
        <v>8</v>
      </c>
      <c r="L26" s="31">
        <v>1</v>
      </c>
      <c r="M26" s="29"/>
      <c r="N26" s="29"/>
      <c r="O26" s="29"/>
      <c r="P26" s="29"/>
      <c r="Q26" s="29"/>
      <c r="R26" s="29">
        <v>1</v>
      </c>
      <c r="S26" s="33"/>
    </row>
    <row r="27" spans="2:19" ht="16.5" customHeight="1" x14ac:dyDescent="0.3">
      <c r="B27" s="143" t="s">
        <v>534</v>
      </c>
      <c r="C27" s="44" t="s">
        <v>420</v>
      </c>
      <c r="D27" s="38" t="s">
        <v>419</v>
      </c>
      <c r="E27" s="35" t="s">
        <v>421</v>
      </c>
      <c r="F27" s="125" t="s">
        <v>380</v>
      </c>
      <c r="G27" s="34" t="s">
        <v>18</v>
      </c>
      <c r="H27" s="37"/>
      <c r="I27" s="31"/>
      <c r="J27" s="31">
        <v>11</v>
      </c>
      <c r="K27" s="31"/>
      <c r="L27" s="31"/>
      <c r="M27" s="29"/>
      <c r="N27" s="29"/>
      <c r="O27" s="29"/>
      <c r="P27" s="29"/>
      <c r="Q27" s="29"/>
      <c r="R27" s="29"/>
      <c r="S27" s="33"/>
    </row>
    <row r="28" spans="2:19" ht="16.5" customHeight="1" x14ac:dyDescent="0.3">
      <c r="B28" s="143"/>
      <c r="C28" s="44"/>
      <c r="D28" s="38"/>
      <c r="E28" s="35"/>
      <c r="F28" s="45"/>
      <c r="G28" s="34"/>
      <c r="H28" s="37"/>
      <c r="I28" s="31"/>
      <c r="J28" s="31"/>
      <c r="K28" s="29"/>
      <c r="L28" s="31"/>
      <c r="M28" s="29"/>
      <c r="N28" s="29"/>
      <c r="O28" s="29"/>
      <c r="P28" s="29"/>
      <c r="Q28" s="29"/>
      <c r="R28" s="29"/>
      <c r="S28" s="33"/>
    </row>
    <row r="29" spans="2:19" ht="16.5" customHeight="1" x14ac:dyDescent="0.3">
      <c r="B29" s="143" t="s">
        <v>535</v>
      </c>
      <c r="C29" s="34" t="s">
        <v>422</v>
      </c>
      <c r="D29" s="51" t="s">
        <v>421</v>
      </c>
      <c r="E29" s="35" t="s">
        <v>423</v>
      </c>
      <c r="F29" s="125" t="s">
        <v>380</v>
      </c>
      <c r="G29" s="34" t="s">
        <v>18</v>
      </c>
      <c r="H29" s="37"/>
      <c r="I29" s="29"/>
      <c r="J29" s="29">
        <v>502.6</v>
      </c>
      <c r="K29" s="29"/>
      <c r="L29" s="29"/>
      <c r="M29" s="29"/>
      <c r="N29" s="29"/>
      <c r="O29" s="29"/>
      <c r="P29" s="29"/>
      <c r="Q29" s="29"/>
      <c r="R29" s="29"/>
      <c r="S29" s="29"/>
    </row>
    <row r="30" spans="2:19" ht="16.5" customHeight="1" x14ac:dyDescent="0.3">
      <c r="B30" s="143"/>
      <c r="C30" s="34"/>
      <c r="D30" s="51"/>
      <c r="E30" s="35"/>
      <c r="F30" s="45"/>
      <c r="G30" s="34"/>
      <c r="H30" s="37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2:19" ht="16.149999999999999" customHeight="1" x14ac:dyDescent="0.3">
      <c r="B31" s="143" t="s">
        <v>536</v>
      </c>
      <c r="C31" s="34" t="s">
        <v>424</v>
      </c>
      <c r="D31" s="51" t="s">
        <v>423</v>
      </c>
      <c r="E31" s="35" t="s">
        <v>425</v>
      </c>
      <c r="F31" s="125" t="s">
        <v>380</v>
      </c>
      <c r="G31" s="34" t="s">
        <v>18</v>
      </c>
      <c r="H31" s="37"/>
      <c r="I31" s="29"/>
      <c r="J31" s="29">
        <v>499</v>
      </c>
      <c r="K31" s="29"/>
      <c r="L31" s="29"/>
      <c r="M31" s="29"/>
      <c r="N31" s="29"/>
      <c r="O31" s="29"/>
      <c r="P31" s="29"/>
      <c r="Q31" s="29"/>
      <c r="R31" s="29"/>
      <c r="S31" s="29"/>
    </row>
    <row r="32" spans="2:19" ht="16.149999999999999" customHeight="1" x14ac:dyDescent="0.3">
      <c r="B32" s="143"/>
      <c r="C32" s="34"/>
      <c r="D32" s="51"/>
      <c r="E32" s="35"/>
      <c r="F32" s="45"/>
      <c r="G32" s="34"/>
      <c r="H32" s="37"/>
      <c r="I32" s="29"/>
      <c r="J32" s="52"/>
      <c r="K32" s="29"/>
      <c r="L32" s="29"/>
      <c r="M32" s="29"/>
      <c r="N32" s="29"/>
      <c r="O32" s="29"/>
      <c r="P32" s="29"/>
      <c r="Q32" s="29"/>
      <c r="R32" s="29"/>
      <c r="S32" s="29"/>
    </row>
    <row r="33" spans="2:19" ht="16.5" customHeight="1" x14ac:dyDescent="0.3">
      <c r="B33" s="143" t="s">
        <v>537</v>
      </c>
      <c r="C33" s="34" t="s">
        <v>426</v>
      </c>
      <c r="D33" s="51" t="s">
        <v>425</v>
      </c>
      <c r="E33" s="35" t="s">
        <v>427</v>
      </c>
      <c r="F33" s="125" t="s">
        <v>380</v>
      </c>
      <c r="G33" s="34" t="s">
        <v>18</v>
      </c>
      <c r="H33" s="37"/>
      <c r="I33" s="29"/>
      <c r="J33" s="52">
        <v>315.7</v>
      </c>
      <c r="K33" s="29"/>
      <c r="L33" s="29"/>
      <c r="M33" s="29"/>
      <c r="N33" s="29"/>
      <c r="O33" s="29"/>
      <c r="P33" s="29"/>
      <c r="Q33" s="29"/>
      <c r="R33" s="29"/>
      <c r="S33" s="29"/>
    </row>
    <row r="34" spans="2:19" ht="16.5" customHeight="1" x14ac:dyDescent="0.3">
      <c r="B34" s="143" t="s">
        <v>537</v>
      </c>
      <c r="C34" s="34" t="s">
        <v>428</v>
      </c>
      <c r="D34" s="51" t="s">
        <v>429</v>
      </c>
      <c r="E34" s="35" t="s">
        <v>430</v>
      </c>
      <c r="F34" s="125" t="s">
        <v>380</v>
      </c>
      <c r="G34" s="34" t="s">
        <v>18</v>
      </c>
      <c r="H34" s="37">
        <v>598.375</v>
      </c>
      <c r="I34" s="29"/>
      <c r="J34" s="52">
        <v>164.42</v>
      </c>
      <c r="K34" s="29">
        <v>13.8</v>
      </c>
      <c r="L34" s="29">
        <v>1</v>
      </c>
      <c r="M34" s="29"/>
      <c r="N34" s="29"/>
      <c r="O34" s="29"/>
      <c r="P34" s="29"/>
      <c r="Q34" s="29">
        <v>1</v>
      </c>
      <c r="R34" s="29"/>
      <c r="S34" s="29"/>
    </row>
    <row r="35" spans="2:19" ht="16.5" customHeight="1" x14ac:dyDescent="0.3">
      <c r="B35" s="143"/>
      <c r="C35" s="34"/>
      <c r="D35" s="51"/>
      <c r="E35" s="35"/>
      <c r="F35" s="36"/>
      <c r="G35" s="34"/>
      <c r="H35" s="37"/>
      <c r="I35" s="29"/>
      <c r="J35" s="52"/>
      <c r="K35" s="29"/>
      <c r="L35" s="29"/>
      <c r="M35" s="29"/>
      <c r="N35" s="29"/>
      <c r="O35" s="29"/>
      <c r="P35" s="29"/>
      <c r="Q35" s="29"/>
      <c r="R35" s="29"/>
      <c r="S35" s="29"/>
    </row>
    <row r="36" spans="2:19" ht="16.5" customHeight="1" x14ac:dyDescent="0.3">
      <c r="B36" s="143" t="s">
        <v>538</v>
      </c>
      <c r="C36" s="34" t="s">
        <v>431</v>
      </c>
      <c r="D36" s="51" t="s">
        <v>430</v>
      </c>
      <c r="E36" s="35" t="s">
        <v>432</v>
      </c>
      <c r="F36" s="125" t="s">
        <v>380</v>
      </c>
      <c r="G36" s="34" t="s">
        <v>18</v>
      </c>
      <c r="H36" s="53"/>
      <c r="I36" s="29"/>
      <c r="J36" s="52">
        <v>108.64</v>
      </c>
      <c r="K36" s="29"/>
      <c r="L36" s="29"/>
      <c r="M36" s="29"/>
      <c r="N36" s="29"/>
      <c r="O36" s="29"/>
      <c r="P36" s="29"/>
      <c r="Q36" s="29"/>
      <c r="R36" s="29"/>
      <c r="S36" s="29"/>
    </row>
    <row r="37" spans="2:19" ht="16.5" customHeight="1" x14ac:dyDescent="0.3">
      <c r="B37" s="143"/>
      <c r="C37" s="34"/>
      <c r="D37" s="51"/>
      <c r="E37" s="35"/>
      <c r="F37" s="36"/>
      <c r="G37" s="34"/>
      <c r="H37" s="37"/>
      <c r="I37" s="29"/>
      <c r="J37" s="30"/>
      <c r="K37" s="31"/>
      <c r="L37" s="31"/>
      <c r="M37" s="29"/>
      <c r="N37" s="29"/>
      <c r="O37" s="29"/>
      <c r="P37" s="29"/>
      <c r="Q37" s="29"/>
      <c r="R37" s="29"/>
      <c r="S37" s="29"/>
    </row>
    <row r="38" spans="2:19" ht="16.5" customHeight="1" x14ac:dyDescent="0.3">
      <c r="B38" s="143"/>
      <c r="C38" s="34"/>
      <c r="D38" s="38"/>
      <c r="E38" s="35"/>
      <c r="F38" s="36"/>
      <c r="G38" s="34"/>
      <c r="H38" s="37"/>
      <c r="I38" s="29"/>
      <c r="J38" s="30"/>
      <c r="K38" s="31"/>
      <c r="L38" s="31"/>
      <c r="M38" s="29"/>
      <c r="N38" s="29"/>
      <c r="O38" s="29"/>
      <c r="P38" s="29"/>
      <c r="Q38" s="29"/>
      <c r="R38" s="29"/>
      <c r="S38" s="29"/>
    </row>
    <row r="39" spans="2:19" ht="16.5" customHeight="1" x14ac:dyDescent="0.3">
      <c r="B39" s="143"/>
      <c r="C39" s="34"/>
      <c r="D39" s="38"/>
      <c r="E39" s="35"/>
      <c r="F39" s="36"/>
      <c r="G39" s="34"/>
      <c r="H39" s="37"/>
      <c r="I39" s="29"/>
      <c r="J39" s="30"/>
      <c r="K39" s="29"/>
      <c r="L39" s="31"/>
      <c r="M39" s="29"/>
      <c r="N39" s="29"/>
      <c r="O39" s="29"/>
      <c r="P39" s="29"/>
      <c r="Q39" s="29"/>
      <c r="R39" s="29"/>
      <c r="S39" s="29"/>
    </row>
    <row r="40" spans="2:19" ht="16.5" customHeight="1" x14ac:dyDescent="0.3">
      <c r="B40" s="143"/>
      <c r="C40" s="34"/>
      <c r="D40" s="38"/>
      <c r="E40" s="35"/>
      <c r="F40" s="36"/>
      <c r="G40" s="34"/>
      <c r="H40" s="37"/>
      <c r="I40" s="29"/>
      <c r="J40" s="30"/>
      <c r="K40" s="29"/>
      <c r="L40" s="31"/>
      <c r="M40" s="29"/>
      <c r="N40" s="29"/>
      <c r="O40" s="29"/>
      <c r="P40" s="29"/>
      <c r="Q40" s="29"/>
      <c r="R40" s="29"/>
      <c r="S40" s="29"/>
    </row>
    <row r="41" spans="2:19" ht="16.5" customHeight="1" x14ac:dyDescent="0.3">
      <c r="B41" s="143"/>
      <c r="C41" s="34"/>
      <c r="D41" s="38"/>
      <c r="E41" s="35"/>
      <c r="F41" s="36"/>
      <c r="G41" s="34"/>
      <c r="H41" s="37"/>
      <c r="I41" s="29"/>
      <c r="J41" s="30"/>
      <c r="K41" s="29"/>
      <c r="L41" s="31"/>
      <c r="M41" s="29"/>
      <c r="N41" s="29"/>
      <c r="O41" s="29"/>
      <c r="P41" s="29"/>
      <c r="Q41" s="29"/>
      <c r="R41" s="29"/>
      <c r="S41" s="29"/>
    </row>
    <row r="42" spans="2:19" ht="16.5" customHeight="1" x14ac:dyDescent="0.3">
      <c r="B42" s="143"/>
      <c r="C42" s="34"/>
      <c r="D42" s="43"/>
      <c r="E42" s="35"/>
      <c r="F42" s="36"/>
      <c r="G42" s="34"/>
      <c r="H42" s="37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2:19" ht="16.5" customHeight="1" x14ac:dyDescent="0.3">
      <c r="B43" s="143"/>
      <c r="C43" s="34"/>
      <c r="D43" s="38"/>
      <c r="E43" s="35"/>
      <c r="F43" s="36"/>
      <c r="G43" s="34"/>
      <c r="H43" s="37"/>
      <c r="I43" s="31"/>
      <c r="J43" s="31"/>
      <c r="K43" s="29"/>
      <c r="L43" s="31"/>
      <c r="M43" s="29"/>
      <c r="N43" s="29"/>
      <c r="O43" s="29"/>
      <c r="P43" s="29"/>
      <c r="Q43" s="29"/>
      <c r="R43" s="29"/>
      <c r="S43" s="29"/>
    </row>
    <row r="44" spans="2:19" ht="16.5" customHeight="1" x14ac:dyDescent="0.3">
      <c r="B44" s="143"/>
      <c r="C44" s="34"/>
      <c r="D44" s="38"/>
      <c r="E44" s="35"/>
      <c r="F44" s="36"/>
      <c r="G44" s="34"/>
      <c r="H44" s="37"/>
      <c r="I44" s="31"/>
      <c r="J44" s="31"/>
      <c r="K44" s="29"/>
      <c r="L44" s="31"/>
      <c r="M44" s="29"/>
      <c r="N44" s="29"/>
      <c r="O44" s="29"/>
      <c r="P44" s="29"/>
      <c r="Q44" s="29"/>
      <c r="R44" s="29"/>
      <c r="S44" s="29"/>
    </row>
    <row r="45" spans="2:19" ht="16.5" customHeight="1" x14ac:dyDescent="0.3">
      <c r="B45" s="143"/>
      <c r="C45" s="34"/>
      <c r="D45" s="38"/>
      <c r="E45" s="35"/>
      <c r="F45" s="36"/>
      <c r="G45" s="34"/>
      <c r="H45" s="37"/>
      <c r="I45" s="31"/>
      <c r="J45" s="31"/>
      <c r="K45" s="29"/>
      <c r="L45" s="31"/>
      <c r="M45" s="29"/>
      <c r="N45" s="29"/>
      <c r="O45" s="29"/>
      <c r="P45" s="29"/>
      <c r="Q45" s="29"/>
      <c r="R45" s="29"/>
      <c r="S45" s="29"/>
    </row>
    <row r="46" spans="2:19" ht="16.5" customHeight="1" x14ac:dyDescent="0.3">
      <c r="B46" s="143"/>
      <c r="C46" s="34"/>
      <c r="D46" s="38"/>
      <c r="E46" s="35"/>
      <c r="F46" s="36"/>
      <c r="G46" s="34"/>
      <c r="H46" s="37"/>
      <c r="I46" s="31"/>
      <c r="J46" s="31"/>
      <c r="K46" s="29"/>
      <c r="L46" s="31"/>
      <c r="M46" s="29"/>
      <c r="N46" s="29"/>
      <c r="O46" s="29"/>
      <c r="P46" s="29"/>
      <c r="Q46" s="29"/>
      <c r="R46" s="29"/>
      <c r="S46" s="29"/>
    </row>
    <row r="47" spans="2:19" ht="16.5" customHeight="1" x14ac:dyDescent="0.3">
      <c r="B47" s="144"/>
      <c r="C47" s="1"/>
      <c r="D47" s="14"/>
      <c r="E47" s="17"/>
      <c r="F47" s="18"/>
      <c r="G47" s="1"/>
      <c r="H47" s="15"/>
      <c r="I47" s="29"/>
      <c r="J47" s="29"/>
      <c r="K47" s="32"/>
      <c r="L47" s="32"/>
      <c r="M47" s="29"/>
      <c r="N47" s="29"/>
      <c r="O47" s="29"/>
      <c r="P47" s="29"/>
      <c r="Q47" s="29"/>
      <c r="R47" s="29"/>
      <c r="S47" s="29"/>
    </row>
    <row r="48" spans="2:19" ht="27.75" customHeight="1" thickBot="1" x14ac:dyDescent="0.35">
      <c r="B48" s="152" t="s">
        <v>476</v>
      </c>
      <c r="C48" s="153"/>
      <c r="D48" s="153"/>
      <c r="E48" s="154"/>
      <c r="F48" s="6"/>
      <c r="G48" s="12"/>
      <c r="H48" s="13"/>
      <c r="I48" s="28">
        <f>SUM(I29:I47)</f>
        <v>0</v>
      </c>
      <c r="J48" s="28">
        <f>SUM(J8:J47)</f>
        <v>4211.3</v>
      </c>
      <c r="K48" s="28">
        <f>SUM(K8:K47)</f>
        <v>120.75999999999999</v>
      </c>
      <c r="L48" s="28">
        <f>SUM(L8:L47)</f>
        <v>8</v>
      </c>
      <c r="M48" s="28"/>
      <c r="N48" s="28"/>
      <c r="O48" s="28"/>
      <c r="P48" s="28"/>
      <c r="Q48" s="28"/>
      <c r="R48" s="28"/>
      <c r="S48" s="28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honeticPr fontId="1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0D03-0D2A-43C1-881F-034A5AFDEAA4}">
  <dimension ref="A1:V48"/>
  <sheetViews>
    <sheetView showZeros="0" zoomScale="80" zoomScaleNormal="80" workbookViewId="0">
      <pane xSplit="7" ySplit="6" topLeftCell="H26" activePane="bottomRight" state="frozen"/>
      <selection pane="topRight" activeCell="G1" sqref="G1"/>
      <selection pane="bottomLeft" activeCell="A5" sqref="A5"/>
      <selection pane="bottomRight" activeCell="A45" sqref="A45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  <col min="21" max="21" width="15" customWidth="1"/>
    <col min="22" max="22" width="21.28515625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17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5"/>
      <c r="C7" s="34"/>
      <c r="D7" s="40"/>
      <c r="E7" s="41"/>
      <c r="F7" s="21"/>
      <c r="G7" s="21"/>
      <c r="H7" s="37"/>
      <c r="I7" s="42"/>
      <c r="J7" s="33"/>
      <c r="K7" s="42"/>
      <c r="L7" s="42"/>
      <c r="M7" s="47"/>
      <c r="N7" s="47"/>
      <c r="O7" s="48"/>
      <c r="P7" s="48"/>
      <c r="Q7" s="47"/>
      <c r="R7" s="47"/>
      <c r="S7" s="47"/>
    </row>
    <row r="8" spans="1:19" ht="16.149999999999999" customHeight="1" x14ac:dyDescent="0.3">
      <c r="B8" s="143" t="s">
        <v>539</v>
      </c>
      <c r="C8" s="34" t="s">
        <v>264</v>
      </c>
      <c r="D8" s="38" t="s">
        <v>266</v>
      </c>
      <c r="E8" s="35" t="s">
        <v>267</v>
      </c>
      <c r="F8" s="125" t="s">
        <v>265</v>
      </c>
      <c r="G8" s="126" t="s">
        <v>18</v>
      </c>
      <c r="H8" s="37"/>
      <c r="I8" s="42"/>
      <c r="J8" s="33">
        <v>191</v>
      </c>
      <c r="K8" s="42"/>
      <c r="L8" s="42"/>
      <c r="M8" s="33"/>
      <c r="N8" s="29"/>
      <c r="O8" s="29"/>
      <c r="P8" s="29"/>
      <c r="Q8" s="29"/>
      <c r="R8" s="29">
        <v>1</v>
      </c>
      <c r="S8" s="33"/>
    </row>
    <row r="9" spans="1:19" ht="16.149999999999999" customHeight="1" x14ac:dyDescent="0.3">
      <c r="B9" s="143" t="s">
        <v>539</v>
      </c>
      <c r="C9" s="34" t="s">
        <v>268</v>
      </c>
      <c r="D9" s="43" t="s">
        <v>266</v>
      </c>
      <c r="E9" s="35" t="s">
        <v>267</v>
      </c>
      <c r="F9" s="125" t="s">
        <v>265</v>
      </c>
      <c r="G9" s="34" t="s">
        <v>18</v>
      </c>
      <c r="H9" s="37"/>
      <c r="I9" s="29"/>
      <c r="J9" s="29">
        <v>189.76</v>
      </c>
      <c r="K9" s="29"/>
      <c r="L9" s="29"/>
      <c r="M9" s="29"/>
      <c r="N9" s="29"/>
      <c r="O9" s="29"/>
      <c r="P9" s="29"/>
      <c r="Q9" s="29"/>
      <c r="R9" s="29">
        <v>1</v>
      </c>
      <c r="S9" s="33"/>
    </row>
    <row r="10" spans="1:19" ht="16.149999999999999" customHeight="1" x14ac:dyDescent="0.3">
      <c r="B10" s="143" t="s">
        <v>539</v>
      </c>
      <c r="C10" s="34" t="s">
        <v>269</v>
      </c>
      <c r="D10" s="43" t="s">
        <v>266</v>
      </c>
      <c r="E10" s="35" t="s">
        <v>267</v>
      </c>
      <c r="F10" s="125" t="s">
        <v>265</v>
      </c>
      <c r="G10" s="34" t="s">
        <v>22</v>
      </c>
      <c r="H10" s="37">
        <v>604.92999999999995</v>
      </c>
      <c r="I10" s="31"/>
      <c r="J10" s="31">
        <v>248</v>
      </c>
      <c r="K10" s="29">
        <v>10</v>
      </c>
      <c r="L10" s="31">
        <v>1</v>
      </c>
      <c r="M10" s="29"/>
      <c r="N10" s="29"/>
      <c r="O10" s="29"/>
      <c r="P10" s="29"/>
      <c r="Q10" s="29">
        <v>1</v>
      </c>
      <c r="R10" s="29"/>
      <c r="S10" s="33"/>
    </row>
    <row r="11" spans="1:19" ht="16.149999999999999" customHeight="1" x14ac:dyDescent="0.3">
      <c r="B11" s="143"/>
      <c r="C11" s="34"/>
      <c r="D11" s="38"/>
      <c r="E11" s="35"/>
      <c r="F11" s="36"/>
      <c r="G11" s="34"/>
      <c r="H11" s="37"/>
      <c r="I11" s="31"/>
      <c r="J11" s="31"/>
      <c r="K11" s="29"/>
      <c r="L11" s="31"/>
      <c r="M11" s="29"/>
      <c r="N11" s="29"/>
      <c r="O11" s="29"/>
      <c r="P11" s="29"/>
      <c r="Q11" s="29"/>
      <c r="R11" s="29"/>
      <c r="S11" s="33"/>
    </row>
    <row r="12" spans="1:19" ht="16.149999999999999" customHeight="1" x14ac:dyDescent="0.3">
      <c r="B12" s="143" t="s">
        <v>540</v>
      </c>
      <c r="C12" s="34" t="s">
        <v>270</v>
      </c>
      <c r="D12" s="38" t="s">
        <v>278</v>
      </c>
      <c r="E12" s="35" t="s">
        <v>279</v>
      </c>
      <c r="F12" s="125" t="s">
        <v>265</v>
      </c>
      <c r="G12" s="34" t="s">
        <v>18</v>
      </c>
      <c r="H12" s="37">
        <v>604.65</v>
      </c>
      <c r="I12" s="31"/>
      <c r="J12" s="31">
        <v>61.78</v>
      </c>
      <c r="K12" s="29">
        <v>10</v>
      </c>
      <c r="L12" s="31"/>
      <c r="M12" s="29"/>
      <c r="N12" s="29"/>
      <c r="O12" s="29"/>
      <c r="P12" s="29"/>
      <c r="Q12" s="29"/>
      <c r="R12" s="29"/>
      <c r="S12" s="33"/>
    </row>
    <row r="13" spans="1:19" ht="16.149999999999999" customHeight="1" x14ac:dyDescent="0.3">
      <c r="B13" s="143" t="s">
        <v>540</v>
      </c>
      <c r="C13" s="34" t="s">
        <v>271</v>
      </c>
      <c r="D13" s="38" t="s">
        <v>267</v>
      </c>
      <c r="E13" s="35" t="s">
        <v>280</v>
      </c>
      <c r="F13" s="125" t="s">
        <v>265</v>
      </c>
      <c r="G13" s="34" t="s">
        <v>19</v>
      </c>
      <c r="H13" s="37"/>
      <c r="I13" s="31"/>
      <c r="J13" s="31">
        <v>507</v>
      </c>
      <c r="K13" s="29"/>
      <c r="L13" s="31"/>
      <c r="M13" s="29"/>
      <c r="N13" s="29"/>
      <c r="O13" s="29"/>
      <c r="P13" s="29"/>
      <c r="Q13" s="29"/>
      <c r="R13" s="29"/>
      <c r="S13" s="33"/>
    </row>
    <row r="14" spans="1:19" ht="16.149999999999999" customHeight="1" x14ac:dyDescent="0.3">
      <c r="B14" s="143" t="s">
        <v>540</v>
      </c>
      <c r="C14" s="34" t="s">
        <v>272</v>
      </c>
      <c r="D14" s="38" t="s">
        <v>267</v>
      </c>
      <c r="E14" s="35" t="s">
        <v>281</v>
      </c>
      <c r="F14" s="125" t="s">
        <v>265</v>
      </c>
      <c r="G14" s="34" t="s">
        <v>18</v>
      </c>
      <c r="H14" s="37"/>
      <c r="I14" s="29"/>
      <c r="J14" s="29">
        <v>123.72</v>
      </c>
      <c r="K14" s="29"/>
      <c r="L14" s="29"/>
      <c r="M14" s="29"/>
      <c r="N14" s="29"/>
      <c r="O14" s="29"/>
      <c r="P14" s="29"/>
      <c r="Q14" s="29"/>
      <c r="R14" s="29"/>
      <c r="S14" s="33"/>
    </row>
    <row r="15" spans="1:19" ht="16.149999999999999" customHeight="1" x14ac:dyDescent="0.3">
      <c r="B15" s="143" t="s">
        <v>540</v>
      </c>
      <c r="C15" s="34" t="s">
        <v>273</v>
      </c>
      <c r="D15" s="38" t="s">
        <v>279</v>
      </c>
      <c r="E15" s="39" t="s">
        <v>282</v>
      </c>
      <c r="F15" s="125" t="s">
        <v>265</v>
      </c>
      <c r="G15" s="34" t="s">
        <v>18</v>
      </c>
      <c r="H15" s="37">
        <v>609.322</v>
      </c>
      <c r="I15" s="29"/>
      <c r="J15" s="29">
        <v>26.15</v>
      </c>
      <c r="K15" s="29">
        <v>10</v>
      </c>
      <c r="L15" s="29"/>
      <c r="M15" s="29"/>
      <c r="N15" s="29"/>
      <c r="O15" s="29"/>
      <c r="P15" s="29"/>
      <c r="Q15" s="29"/>
      <c r="R15" s="29"/>
      <c r="S15" s="33"/>
    </row>
    <row r="16" spans="1:19" ht="16.149999999999999" customHeight="1" x14ac:dyDescent="0.3">
      <c r="B16" s="143" t="s">
        <v>540</v>
      </c>
      <c r="C16" s="34" t="s">
        <v>274</v>
      </c>
      <c r="D16" s="38" t="s">
        <v>283</v>
      </c>
      <c r="E16" s="51" t="s">
        <v>284</v>
      </c>
      <c r="F16" s="125" t="s">
        <v>265</v>
      </c>
      <c r="G16" s="34" t="s">
        <v>18</v>
      </c>
      <c r="H16" s="37">
        <v>606.91</v>
      </c>
      <c r="I16" s="29"/>
      <c r="J16" s="29">
        <v>188.37</v>
      </c>
      <c r="K16" s="29">
        <v>25.64</v>
      </c>
      <c r="L16" s="29">
        <v>1</v>
      </c>
      <c r="M16" s="29"/>
      <c r="N16" s="29"/>
      <c r="O16" s="29"/>
      <c r="P16" s="29"/>
      <c r="Q16" s="29"/>
      <c r="R16" s="29">
        <v>1</v>
      </c>
      <c r="S16" s="33"/>
    </row>
    <row r="17" spans="2:19" ht="16.149999999999999" customHeight="1" x14ac:dyDescent="0.3">
      <c r="B17" s="143" t="s">
        <v>540</v>
      </c>
      <c r="C17" s="34" t="s">
        <v>275</v>
      </c>
      <c r="D17" s="38" t="s">
        <v>285</v>
      </c>
      <c r="E17" s="35" t="s">
        <v>284</v>
      </c>
      <c r="F17" s="125" t="s">
        <v>265</v>
      </c>
      <c r="G17" s="34" t="s">
        <v>18</v>
      </c>
      <c r="H17" s="37"/>
      <c r="I17" s="31"/>
      <c r="J17" s="31">
        <v>97.32</v>
      </c>
      <c r="K17" s="31"/>
      <c r="L17" s="31"/>
      <c r="M17" s="29"/>
      <c r="N17" s="29"/>
      <c r="O17" s="29"/>
      <c r="P17" s="29"/>
      <c r="Q17" s="29"/>
      <c r="R17" s="29"/>
      <c r="S17" s="33">
        <v>1</v>
      </c>
    </row>
    <row r="18" spans="2:19" ht="16.149999999999999" customHeight="1" x14ac:dyDescent="0.3">
      <c r="B18" s="143" t="s">
        <v>540</v>
      </c>
      <c r="C18" s="34" t="s">
        <v>276</v>
      </c>
      <c r="D18" s="38" t="s">
        <v>284</v>
      </c>
      <c r="E18" s="35" t="s">
        <v>280</v>
      </c>
      <c r="F18" s="125" t="s">
        <v>265</v>
      </c>
      <c r="G18" s="34" t="s">
        <v>18</v>
      </c>
      <c r="H18" s="37"/>
      <c r="I18" s="31"/>
      <c r="J18" s="31">
        <v>190</v>
      </c>
      <c r="K18" s="31"/>
      <c r="L18" s="31"/>
      <c r="M18" s="29"/>
      <c r="N18" s="29"/>
      <c r="O18" s="29"/>
      <c r="P18" s="29"/>
      <c r="Q18" s="29"/>
      <c r="R18" s="29"/>
      <c r="S18" s="33"/>
    </row>
    <row r="19" spans="2:19" ht="16.149999999999999" customHeight="1" x14ac:dyDescent="0.3">
      <c r="B19" s="143" t="s">
        <v>540</v>
      </c>
      <c r="C19" s="34" t="s">
        <v>277</v>
      </c>
      <c r="D19" s="38" t="s">
        <v>284</v>
      </c>
      <c r="E19" s="35" t="s">
        <v>280</v>
      </c>
      <c r="F19" s="125" t="s">
        <v>265</v>
      </c>
      <c r="G19" s="34" t="s">
        <v>18</v>
      </c>
      <c r="H19" s="37"/>
      <c r="I19" s="29"/>
      <c r="J19" s="29">
        <v>181</v>
      </c>
      <c r="K19" s="29"/>
      <c r="L19" s="29"/>
      <c r="M19" s="29"/>
      <c r="N19" s="29"/>
      <c r="O19" s="29"/>
      <c r="P19" s="29"/>
      <c r="Q19" s="29"/>
      <c r="R19" s="29"/>
      <c r="S19" s="33"/>
    </row>
    <row r="20" spans="2:19" ht="16.149999999999999" customHeight="1" x14ac:dyDescent="0.3">
      <c r="B20" s="143"/>
      <c r="C20" s="34"/>
      <c r="D20" s="38"/>
      <c r="E20" s="35"/>
      <c r="F20" s="125"/>
      <c r="G20" s="34"/>
      <c r="H20" s="37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3"/>
    </row>
    <row r="21" spans="2:19" ht="16.149999999999999" customHeight="1" x14ac:dyDescent="0.3">
      <c r="B21" s="143" t="s">
        <v>541</v>
      </c>
      <c r="C21" s="34" t="s">
        <v>492</v>
      </c>
      <c r="D21" s="38" t="s">
        <v>280</v>
      </c>
      <c r="E21" s="54" t="s">
        <v>493</v>
      </c>
      <c r="F21" s="125" t="s">
        <v>265</v>
      </c>
      <c r="G21" s="34" t="s">
        <v>18</v>
      </c>
      <c r="H21" s="37"/>
      <c r="I21" s="29"/>
      <c r="J21" s="29">
        <v>8</v>
      </c>
      <c r="K21" s="29"/>
      <c r="L21" s="29"/>
      <c r="M21" s="29"/>
      <c r="N21" s="29"/>
      <c r="O21" s="29"/>
      <c r="P21" s="29"/>
      <c r="Q21" s="29"/>
      <c r="R21" s="29"/>
      <c r="S21" s="33"/>
    </row>
    <row r="22" spans="2:19" ht="16.149999999999999" customHeight="1" x14ac:dyDescent="0.3">
      <c r="B22" s="143" t="s">
        <v>541</v>
      </c>
      <c r="C22" s="34" t="s">
        <v>286</v>
      </c>
      <c r="D22" s="38" t="s">
        <v>280</v>
      </c>
      <c r="E22" s="54" t="s">
        <v>494</v>
      </c>
      <c r="F22" s="125" t="s">
        <v>265</v>
      </c>
      <c r="G22" s="34" t="s">
        <v>18</v>
      </c>
      <c r="H22" s="37"/>
      <c r="I22" s="29"/>
      <c r="J22" s="29">
        <v>8</v>
      </c>
      <c r="K22" s="29"/>
      <c r="L22" s="29"/>
      <c r="M22" s="29"/>
      <c r="N22" s="29"/>
      <c r="O22" s="29"/>
      <c r="P22" s="29"/>
      <c r="Q22" s="29"/>
      <c r="R22" s="29"/>
      <c r="S22" s="33"/>
    </row>
    <row r="23" spans="2:19" ht="16.149999999999999" customHeight="1" x14ac:dyDescent="0.3">
      <c r="B23" s="143" t="s">
        <v>541</v>
      </c>
      <c r="C23" s="34" t="s">
        <v>287</v>
      </c>
      <c r="D23" s="51" t="s">
        <v>312</v>
      </c>
      <c r="E23" s="35" t="s">
        <v>495</v>
      </c>
      <c r="F23" s="125" t="s">
        <v>265</v>
      </c>
      <c r="G23" s="34" t="s">
        <v>18</v>
      </c>
      <c r="H23" s="37">
        <v>609.72</v>
      </c>
      <c r="I23" s="42"/>
      <c r="J23" s="33">
        <v>139.02000000000001</v>
      </c>
      <c r="K23" s="42">
        <v>9</v>
      </c>
      <c r="L23" s="42"/>
      <c r="M23" s="33"/>
      <c r="N23" s="33"/>
      <c r="O23" s="42"/>
      <c r="P23" s="42"/>
      <c r="Q23" s="33"/>
      <c r="R23" s="33">
        <v>1</v>
      </c>
      <c r="S23" s="33"/>
    </row>
    <row r="24" spans="2:19" ht="16.149999999999999" customHeight="1" x14ac:dyDescent="0.3">
      <c r="B24" s="143" t="s">
        <v>541</v>
      </c>
      <c r="C24" s="34" t="s">
        <v>288</v>
      </c>
      <c r="D24" s="51" t="s">
        <v>314</v>
      </c>
      <c r="E24" s="35" t="s">
        <v>315</v>
      </c>
      <c r="F24" s="125" t="s">
        <v>265</v>
      </c>
      <c r="G24" s="34" t="s">
        <v>18</v>
      </c>
      <c r="H24" s="37">
        <v>609.44000000000005</v>
      </c>
      <c r="I24" s="42"/>
      <c r="J24" s="33">
        <v>132.4</v>
      </c>
      <c r="K24" s="42">
        <v>10</v>
      </c>
      <c r="L24" s="42"/>
      <c r="M24" s="33"/>
      <c r="N24" s="33"/>
      <c r="O24" s="42"/>
      <c r="P24" s="42"/>
      <c r="Q24" s="33"/>
      <c r="R24" s="33"/>
      <c r="S24" s="33"/>
    </row>
    <row r="25" spans="2:19" ht="16.149999999999999" customHeight="1" x14ac:dyDescent="0.3">
      <c r="B25" s="143" t="s">
        <v>541</v>
      </c>
      <c r="C25" s="34" t="s">
        <v>289</v>
      </c>
      <c r="D25" s="51" t="s">
        <v>316</v>
      </c>
      <c r="E25" s="35" t="s">
        <v>317</v>
      </c>
      <c r="F25" s="125" t="s">
        <v>265</v>
      </c>
      <c r="G25" s="34" t="s">
        <v>19</v>
      </c>
      <c r="H25" s="37">
        <v>608.69100000000003</v>
      </c>
      <c r="I25" s="42"/>
      <c r="J25" s="33">
        <v>153.65</v>
      </c>
      <c r="K25" s="42">
        <v>10</v>
      </c>
      <c r="L25" s="42"/>
      <c r="M25" s="33"/>
      <c r="N25" s="33"/>
      <c r="O25" s="42"/>
      <c r="P25" s="42"/>
      <c r="Q25" s="33"/>
      <c r="R25" s="33"/>
      <c r="S25" s="33"/>
    </row>
    <row r="26" spans="2:19" ht="16.149999999999999" customHeight="1" x14ac:dyDescent="0.3">
      <c r="B26" s="143" t="s">
        <v>541</v>
      </c>
      <c r="C26" s="34" t="s">
        <v>290</v>
      </c>
      <c r="D26" s="51" t="s">
        <v>313</v>
      </c>
      <c r="E26" s="35" t="s">
        <v>318</v>
      </c>
      <c r="F26" s="125" t="s">
        <v>265</v>
      </c>
      <c r="G26" s="34" t="s">
        <v>18</v>
      </c>
      <c r="H26" s="37"/>
      <c r="I26" s="42"/>
      <c r="J26" s="33">
        <v>150.37</v>
      </c>
      <c r="K26" s="42"/>
      <c r="L26" s="42"/>
      <c r="M26" s="33"/>
      <c r="N26" s="33"/>
      <c r="O26" s="42"/>
      <c r="P26" s="42"/>
      <c r="Q26" s="33"/>
      <c r="R26" s="33"/>
      <c r="S26" s="33"/>
    </row>
    <row r="27" spans="2:19" ht="16.149999999999999" customHeight="1" x14ac:dyDescent="0.3">
      <c r="B27" s="143" t="s">
        <v>541</v>
      </c>
      <c r="C27" s="34" t="s">
        <v>291</v>
      </c>
      <c r="D27" s="51" t="s">
        <v>315</v>
      </c>
      <c r="E27" s="35" t="s">
        <v>319</v>
      </c>
      <c r="F27" s="125" t="s">
        <v>265</v>
      </c>
      <c r="G27" s="34" t="s">
        <v>18</v>
      </c>
      <c r="H27" s="37">
        <v>609.44000000000005</v>
      </c>
      <c r="I27" s="42"/>
      <c r="J27" s="33">
        <v>149.1</v>
      </c>
      <c r="K27" s="42">
        <v>10</v>
      </c>
      <c r="L27" s="42"/>
      <c r="M27" s="33"/>
      <c r="N27" s="33"/>
      <c r="O27" s="42"/>
      <c r="P27" s="42"/>
      <c r="Q27" s="33"/>
      <c r="R27" s="33"/>
      <c r="S27" s="33"/>
    </row>
    <row r="28" spans="2:19" ht="16.149999999999999" customHeight="1" x14ac:dyDescent="0.3">
      <c r="B28" s="143" t="s">
        <v>541</v>
      </c>
      <c r="C28" s="34" t="s">
        <v>292</v>
      </c>
      <c r="D28" s="51" t="s">
        <v>317</v>
      </c>
      <c r="E28" s="35" t="s">
        <v>320</v>
      </c>
      <c r="F28" s="125" t="s">
        <v>265</v>
      </c>
      <c r="G28" s="34" t="s">
        <v>19</v>
      </c>
      <c r="H28" s="37">
        <v>608.69200000000001</v>
      </c>
      <c r="I28" s="42"/>
      <c r="J28" s="33">
        <v>69.03</v>
      </c>
      <c r="K28" s="42">
        <v>10</v>
      </c>
      <c r="L28" s="42"/>
      <c r="M28" s="33"/>
      <c r="N28" s="33"/>
      <c r="O28" s="42"/>
      <c r="P28" s="42"/>
      <c r="Q28" s="33"/>
      <c r="R28" s="33"/>
      <c r="S28" s="33"/>
    </row>
    <row r="29" spans="2:19" ht="16.149999999999999" customHeight="1" x14ac:dyDescent="0.3">
      <c r="B29" s="143" t="s">
        <v>541</v>
      </c>
      <c r="C29" s="34" t="s">
        <v>293</v>
      </c>
      <c r="D29" s="51" t="s">
        <v>321</v>
      </c>
      <c r="E29" s="35" t="s">
        <v>322</v>
      </c>
      <c r="F29" s="125" t="s">
        <v>265</v>
      </c>
      <c r="G29" s="34" t="s">
        <v>22</v>
      </c>
      <c r="H29" s="37"/>
      <c r="I29" s="42"/>
      <c r="J29" s="33">
        <v>138.61000000000001</v>
      </c>
      <c r="K29" s="42"/>
      <c r="L29" s="42"/>
      <c r="M29" s="33"/>
      <c r="N29" s="33"/>
      <c r="O29" s="42"/>
      <c r="P29" s="42"/>
      <c r="Q29" s="33"/>
      <c r="R29" s="33">
        <v>1</v>
      </c>
      <c r="S29" s="33"/>
    </row>
    <row r="30" spans="2:19" ht="16.149999999999999" customHeight="1" x14ac:dyDescent="0.3">
      <c r="B30" s="143" t="s">
        <v>541</v>
      </c>
      <c r="C30" s="34" t="s">
        <v>294</v>
      </c>
      <c r="D30" s="51" t="s">
        <v>320</v>
      </c>
      <c r="E30" s="35" t="s">
        <v>323</v>
      </c>
      <c r="F30" s="125" t="s">
        <v>265</v>
      </c>
      <c r="G30" s="34" t="s">
        <v>19</v>
      </c>
      <c r="H30" s="37">
        <v>609.07600000000002</v>
      </c>
      <c r="I30" s="42"/>
      <c r="J30" s="33">
        <v>43.2</v>
      </c>
      <c r="K30" s="42">
        <v>10</v>
      </c>
      <c r="L30" s="42"/>
      <c r="M30" s="33"/>
      <c r="N30" s="33"/>
      <c r="O30" s="42"/>
      <c r="P30" s="42"/>
      <c r="Q30" s="33"/>
      <c r="R30" s="33"/>
      <c r="S30" s="33"/>
    </row>
    <row r="31" spans="2:19" ht="16.149999999999999" customHeight="1" x14ac:dyDescent="0.3">
      <c r="B31" s="143" t="s">
        <v>541</v>
      </c>
      <c r="C31" s="34" t="s">
        <v>295</v>
      </c>
      <c r="D31" s="51" t="s">
        <v>324</v>
      </c>
      <c r="E31" s="35" t="s">
        <v>323</v>
      </c>
      <c r="F31" s="125" t="s">
        <v>265</v>
      </c>
      <c r="G31" s="34" t="s">
        <v>22</v>
      </c>
      <c r="H31" s="37">
        <v>608.77</v>
      </c>
      <c r="I31" s="42"/>
      <c r="J31" s="33">
        <v>156.28</v>
      </c>
      <c r="K31" s="42">
        <v>48</v>
      </c>
      <c r="L31" s="42"/>
      <c r="M31" s="33"/>
      <c r="N31" s="33"/>
      <c r="O31" s="42"/>
      <c r="P31" s="42"/>
      <c r="Q31" s="33"/>
      <c r="R31" s="33">
        <v>1</v>
      </c>
      <c r="S31" s="33"/>
    </row>
    <row r="32" spans="2:19" ht="16.5" customHeight="1" x14ac:dyDescent="0.3">
      <c r="B32" s="143" t="s">
        <v>541</v>
      </c>
      <c r="C32" s="34" t="s">
        <v>296</v>
      </c>
      <c r="D32" s="51" t="s">
        <v>324</v>
      </c>
      <c r="E32" s="35" t="s">
        <v>325</v>
      </c>
      <c r="F32" s="125" t="s">
        <v>265</v>
      </c>
      <c r="G32" s="34" t="s">
        <v>22</v>
      </c>
      <c r="H32" s="37"/>
      <c r="I32" s="29"/>
      <c r="J32" s="29">
        <v>163.56</v>
      </c>
      <c r="K32" s="29"/>
      <c r="L32" s="29"/>
      <c r="M32" s="29"/>
      <c r="N32" s="29"/>
      <c r="O32" s="29"/>
      <c r="P32" s="29"/>
      <c r="Q32" s="29"/>
      <c r="R32" s="29"/>
      <c r="S32" s="29"/>
    </row>
    <row r="33" spans="2:22" ht="16.5" customHeight="1" x14ac:dyDescent="0.3">
      <c r="B33" s="143" t="s">
        <v>541</v>
      </c>
      <c r="C33" s="34" t="s">
        <v>297</v>
      </c>
      <c r="D33" s="39" t="s">
        <v>327</v>
      </c>
      <c r="E33" s="59" t="s">
        <v>326</v>
      </c>
      <c r="F33" s="125" t="s">
        <v>328</v>
      </c>
      <c r="G33" s="34" t="s">
        <v>18</v>
      </c>
      <c r="H33" s="37">
        <v>609.07000000000005</v>
      </c>
      <c r="I33" s="29"/>
      <c r="J33" s="29">
        <v>72.56</v>
      </c>
      <c r="K33" s="29">
        <v>10</v>
      </c>
      <c r="L33" s="29"/>
      <c r="M33" s="29"/>
      <c r="N33" s="29"/>
      <c r="O33" s="29"/>
      <c r="P33" s="29"/>
      <c r="Q33" s="29"/>
      <c r="R33" s="29"/>
      <c r="S33" s="29"/>
    </row>
    <row r="34" spans="2:22" ht="16.5" customHeight="1" x14ac:dyDescent="0.3">
      <c r="B34" s="143" t="s">
        <v>541</v>
      </c>
      <c r="C34" s="34" t="s">
        <v>298</v>
      </c>
      <c r="D34" s="39" t="s">
        <v>330</v>
      </c>
      <c r="E34" s="59" t="s">
        <v>329</v>
      </c>
      <c r="F34" s="125" t="s">
        <v>328</v>
      </c>
      <c r="G34" s="34" t="s">
        <v>22</v>
      </c>
      <c r="H34" s="37">
        <v>609.40599999999995</v>
      </c>
      <c r="I34" s="29"/>
      <c r="J34" s="29">
        <v>29.25</v>
      </c>
      <c r="K34" s="52">
        <v>26</v>
      </c>
      <c r="L34" s="29"/>
      <c r="M34" s="29"/>
      <c r="N34" s="29"/>
      <c r="O34" s="29"/>
      <c r="P34" s="29"/>
      <c r="Q34" s="29"/>
      <c r="R34" s="29">
        <v>1</v>
      </c>
      <c r="S34" s="29"/>
    </row>
    <row r="35" spans="2:22" ht="16.5" customHeight="1" x14ac:dyDescent="0.3">
      <c r="B35" s="143" t="s">
        <v>541</v>
      </c>
      <c r="C35" s="34" t="s">
        <v>299</v>
      </c>
      <c r="D35" s="39" t="s">
        <v>327</v>
      </c>
      <c r="E35" s="59" t="s">
        <v>330</v>
      </c>
      <c r="F35" s="125" t="s">
        <v>328</v>
      </c>
      <c r="G35" s="34" t="s">
        <v>19</v>
      </c>
      <c r="H35" s="37">
        <v>609.79</v>
      </c>
      <c r="I35" s="29"/>
      <c r="J35" s="29">
        <v>70.42</v>
      </c>
      <c r="K35" s="52">
        <v>10</v>
      </c>
      <c r="L35" s="29"/>
      <c r="M35" s="29"/>
      <c r="N35" s="29"/>
      <c r="O35" s="29"/>
      <c r="P35" s="29"/>
      <c r="Q35" s="29"/>
      <c r="R35" s="29"/>
      <c r="S35" s="29"/>
    </row>
    <row r="36" spans="2:22" ht="16.5" customHeight="1" x14ac:dyDescent="0.3">
      <c r="B36" s="143" t="s">
        <v>541</v>
      </c>
      <c r="C36" s="34" t="s">
        <v>300</v>
      </c>
      <c r="D36" s="39" t="s">
        <v>332</v>
      </c>
      <c r="E36" s="59" t="s">
        <v>331</v>
      </c>
      <c r="F36" s="125" t="s">
        <v>265</v>
      </c>
      <c r="G36" s="34" t="s">
        <v>18</v>
      </c>
      <c r="H36" s="37">
        <v>610.91</v>
      </c>
      <c r="I36" s="29"/>
      <c r="J36" s="29">
        <v>29.15</v>
      </c>
      <c r="K36" s="52">
        <v>10</v>
      </c>
      <c r="L36" s="29"/>
      <c r="M36" s="29"/>
      <c r="N36" s="29"/>
      <c r="O36" s="29"/>
      <c r="P36" s="29"/>
      <c r="Q36" s="29"/>
      <c r="R36" s="29"/>
      <c r="S36" s="29"/>
      <c r="U36" s="132"/>
      <c r="V36" s="132"/>
    </row>
    <row r="37" spans="2:22" ht="16.5" customHeight="1" x14ac:dyDescent="0.3">
      <c r="B37" s="143" t="s">
        <v>541</v>
      </c>
      <c r="C37" s="34" t="s">
        <v>301</v>
      </c>
      <c r="D37" s="39" t="s">
        <v>334</v>
      </c>
      <c r="E37" s="59" t="s">
        <v>333</v>
      </c>
      <c r="F37" s="125" t="s">
        <v>265</v>
      </c>
      <c r="G37" s="34" t="s">
        <v>18</v>
      </c>
      <c r="H37" s="37">
        <v>611.37</v>
      </c>
      <c r="I37" s="29"/>
      <c r="J37" s="29">
        <v>12.56</v>
      </c>
      <c r="K37" s="52">
        <v>10</v>
      </c>
      <c r="L37" s="29"/>
      <c r="M37" s="29"/>
      <c r="N37" s="29"/>
      <c r="O37" s="29"/>
      <c r="P37" s="29"/>
      <c r="Q37" s="29"/>
      <c r="R37" s="29"/>
      <c r="S37" s="29"/>
      <c r="U37" s="132"/>
      <c r="V37" s="132"/>
    </row>
    <row r="38" spans="2:22" ht="16.5" customHeight="1" x14ac:dyDescent="0.3">
      <c r="B38" s="143" t="s">
        <v>541</v>
      </c>
      <c r="C38" s="34" t="s">
        <v>302</v>
      </c>
      <c r="D38" s="51" t="s">
        <v>334</v>
      </c>
      <c r="E38" s="35" t="s">
        <v>335</v>
      </c>
      <c r="F38" s="125" t="s">
        <v>265</v>
      </c>
      <c r="G38" s="34" t="s">
        <v>18</v>
      </c>
      <c r="H38" s="37">
        <v>611.4</v>
      </c>
      <c r="I38" s="29"/>
      <c r="J38" s="29">
        <v>13.22</v>
      </c>
      <c r="K38" s="52">
        <v>10</v>
      </c>
      <c r="L38" s="29"/>
      <c r="M38" s="29"/>
      <c r="N38" s="29"/>
      <c r="O38" s="29"/>
      <c r="P38" s="29"/>
      <c r="Q38" s="29"/>
      <c r="R38" s="29"/>
      <c r="S38" s="29"/>
      <c r="U38" s="132"/>
      <c r="V38" s="132"/>
    </row>
    <row r="39" spans="2:22" ht="16.5" customHeight="1" x14ac:dyDescent="0.3">
      <c r="B39" s="143" t="s">
        <v>541</v>
      </c>
      <c r="C39" s="34" t="s">
        <v>303</v>
      </c>
      <c r="D39" s="51" t="s">
        <v>336</v>
      </c>
      <c r="E39" s="35" t="s">
        <v>337</v>
      </c>
      <c r="F39" s="125" t="s">
        <v>265</v>
      </c>
      <c r="G39" s="34" t="s">
        <v>18</v>
      </c>
      <c r="H39" s="53">
        <v>609.41399999999999</v>
      </c>
      <c r="I39" s="29"/>
      <c r="J39" s="29">
        <v>95.71</v>
      </c>
      <c r="K39" s="52">
        <v>10</v>
      </c>
      <c r="L39" s="29"/>
      <c r="M39" s="29"/>
      <c r="N39" s="29"/>
      <c r="O39" s="29"/>
      <c r="P39" s="29"/>
      <c r="Q39" s="29"/>
      <c r="R39" s="29"/>
      <c r="S39" s="29"/>
      <c r="U39" s="132"/>
      <c r="V39" s="132"/>
    </row>
    <row r="40" spans="2:22" ht="16.5" customHeight="1" x14ac:dyDescent="0.3">
      <c r="B40" s="143" t="s">
        <v>541</v>
      </c>
      <c r="C40" s="34" t="s">
        <v>304</v>
      </c>
      <c r="D40" s="51" t="s">
        <v>338</v>
      </c>
      <c r="E40" s="35" t="s">
        <v>339</v>
      </c>
      <c r="F40" s="125" t="s">
        <v>265</v>
      </c>
      <c r="G40" s="34" t="s">
        <v>18</v>
      </c>
      <c r="H40" s="37">
        <v>609.505</v>
      </c>
      <c r="I40" s="29"/>
      <c r="J40" s="29">
        <v>92.58</v>
      </c>
      <c r="K40" s="30">
        <v>15</v>
      </c>
      <c r="L40" s="31"/>
      <c r="M40" s="29"/>
      <c r="N40" s="29"/>
      <c r="O40" s="29"/>
      <c r="P40" s="29"/>
      <c r="Q40" s="29"/>
      <c r="R40" s="29">
        <v>1</v>
      </c>
      <c r="S40" s="29"/>
      <c r="U40" s="132"/>
      <c r="V40" s="132"/>
    </row>
    <row r="41" spans="2:22" ht="16.5" customHeight="1" x14ac:dyDescent="0.3">
      <c r="B41" s="143" t="s">
        <v>541</v>
      </c>
      <c r="C41" s="34" t="s">
        <v>305</v>
      </c>
      <c r="D41" s="51" t="s">
        <v>341</v>
      </c>
      <c r="E41" s="35" t="s">
        <v>340</v>
      </c>
      <c r="F41" s="125" t="s">
        <v>265</v>
      </c>
      <c r="G41" s="34" t="s">
        <v>22</v>
      </c>
      <c r="H41" s="37"/>
      <c r="I41" s="29"/>
      <c r="J41" s="29">
        <v>127</v>
      </c>
      <c r="K41" s="30"/>
      <c r="L41" s="31"/>
      <c r="M41" s="29"/>
      <c r="N41" s="29"/>
      <c r="O41" s="29"/>
      <c r="P41" s="29"/>
      <c r="Q41" s="29"/>
      <c r="R41" s="29"/>
      <c r="S41" s="29"/>
    </row>
    <row r="42" spans="2:22" ht="16.5" customHeight="1" x14ac:dyDescent="0.3">
      <c r="B42" s="143" t="s">
        <v>541</v>
      </c>
      <c r="C42" s="34" t="s">
        <v>306</v>
      </c>
      <c r="D42" s="38" t="s">
        <v>342</v>
      </c>
      <c r="E42" s="35" t="s">
        <v>343</v>
      </c>
      <c r="F42" s="125" t="s">
        <v>265</v>
      </c>
      <c r="G42" s="34" t="s">
        <v>18</v>
      </c>
      <c r="H42" s="37"/>
      <c r="I42" s="29"/>
      <c r="J42" s="29">
        <v>16.14</v>
      </c>
      <c r="K42" s="30"/>
      <c r="L42" s="31"/>
      <c r="M42" s="29"/>
      <c r="N42" s="29"/>
      <c r="O42" s="29"/>
      <c r="P42" s="29"/>
      <c r="Q42" s="29"/>
      <c r="R42" s="29"/>
      <c r="S42" s="29"/>
    </row>
    <row r="43" spans="2:22" ht="16.5" customHeight="1" x14ac:dyDescent="0.3">
      <c r="B43" s="143" t="s">
        <v>541</v>
      </c>
      <c r="C43" s="34" t="s">
        <v>307</v>
      </c>
      <c r="D43" s="38" t="s">
        <v>337</v>
      </c>
      <c r="E43" s="35" t="s">
        <v>343</v>
      </c>
      <c r="F43" s="125" t="s">
        <v>265</v>
      </c>
      <c r="G43" s="34" t="s">
        <v>18</v>
      </c>
      <c r="H43" s="37">
        <v>609.91</v>
      </c>
      <c r="I43" s="29"/>
      <c r="J43" s="29">
        <v>8.64</v>
      </c>
      <c r="K43" s="30">
        <v>10</v>
      </c>
      <c r="L43" s="31"/>
      <c r="M43" s="29"/>
      <c r="N43" s="29"/>
      <c r="O43" s="29"/>
      <c r="P43" s="29"/>
      <c r="Q43" s="29"/>
      <c r="R43" s="29"/>
      <c r="S43" s="29"/>
    </row>
    <row r="44" spans="2:22" ht="16.5" customHeight="1" x14ac:dyDescent="0.3">
      <c r="B44" s="143" t="s">
        <v>541</v>
      </c>
      <c r="C44" s="34" t="s">
        <v>308</v>
      </c>
      <c r="D44" s="38" t="s">
        <v>345</v>
      </c>
      <c r="E44" s="35" t="s">
        <v>344</v>
      </c>
      <c r="F44" s="125" t="s">
        <v>265</v>
      </c>
      <c r="G44" s="34" t="s">
        <v>19</v>
      </c>
      <c r="H44" s="37">
        <v>609.44000000000005</v>
      </c>
      <c r="I44" s="29"/>
      <c r="J44" s="29">
        <v>26.4</v>
      </c>
      <c r="K44" s="30">
        <v>10</v>
      </c>
      <c r="L44" s="31"/>
      <c r="M44" s="29"/>
      <c r="N44" s="29"/>
      <c r="O44" s="29"/>
      <c r="P44" s="29"/>
      <c r="Q44" s="29"/>
      <c r="R44" s="29"/>
      <c r="S44" s="29"/>
    </row>
    <row r="45" spans="2:22" ht="16.5" customHeight="1" x14ac:dyDescent="0.3">
      <c r="B45" s="143" t="s">
        <v>541</v>
      </c>
      <c r="C45" s="34" t="s">
        <v>309</v>
      </c>
      <c r="D45" s="38" t="s">
        <v>346</v>
      </c>
      <c r="E45" s="35" t="s">
        <v>347</v>
      </c>
      <c r="F45" s="125" t="s">
        <v>265</v>
      </c>
      <c r="G45" s="34" t="s">
        <v>19</v>
      </c>
      <c r="H45" s="37">
        <v>609.48</v>
      </c>
      <c r="I45" s="29"/>
      <c r="J45" s="29">
        <v>75.47</v>
      </c>
      <c r="K45" s="30">
        <v>10</v>
      </c>
      <c r="L45" s="31"/>
      <c r="M45" s="29"/>
      <c r="N45" s="29"/>
      <c r="O45" s="29"/>
      <c r="P45" s="29"/>
      <c r="Q45" s="29"/>
      <c r="R45" s="29"/>
      <c r="S45" s="29"/>
    </row>
    <row r="46" spans="2:22" ht="16.5" customHeight="1" x14ac:dyDescent="0.3">
      <c r="B46" s="143" t="s">
        <v>541</v>
      </c>
      <c r="C46" s="34" t="s">
        <v>310</v>
      </c>
      <c r="D46" s="43" t="s">
        <v>347</v>
      </c>
      <c r="E46" s="35" t="s">
        <v>343</v>
      </c>
      <c r="F46" s="125" t="s">
        <v>265</v>
      </c>
      <c r="G46" s="34" t="s">
        <v>19</v>
      </c>
      <c r="H46" s="37">
        <v>609.48</v>
      </c>
      <c r="I46" s="29"/>
      <c r="J46" s="29">
        <v>11.73</v>
      </c>
      <c r="K46" s="29">
        <v>10</v>
      </c>
      <c r="L46" s="29"/>
      <c r="M46" s="29"/>
      <c r="N46" s="29"/>
      <c r="O46" s="29"/>
      <c r="P46" s="29"/>
      <c r="Q46" s="29"/>
      <c r="R46" s="29"/>
      <c r="S46" s="29"/>
    </row>
    <row r="47" spans="2:22" ht="16.5" customHeight="1" x14ac:dyDescent="0.3">
      <c r="B47" s="143" t="s">
        <v>541</v>
      </c>
      <c r="C47" s="34" t="s">
        <v>311</v>
      </c>
      <c r="D47" s="43" t="s">
        <v>348</v>
      </c>
      <c r="E47" s="35" t="s">
        <v>332</v>
      </c>
      <c r="F47" s="125" t="s">
        <v>265</v>
      </c>
      <c r="G47" s="34" t="s">
        <v>18</v>
      </c>
      <c r="H47" s="37">
        <v>611.25</v>
      </c>
      <c r="I47" s="31"/>
      <c r="J47" s="31">
        <v>16.010000000000002</v>
      </c>
      <c r="K47" s="31">
        <v>10</v>
      </c>
      <c r="L47" s="31"/>
      <c r="M47" s="29"/>
      <c r="N47" s="29"/>
      <c r="O47" s="29"/>
      <c r="P47" s="29"/>
      <c r="Q47" s="29"/>
      <c r="R47" s="29"/>
      <c r="S47" s="29"/>
    </row>
    <row r="48" spans="2:22" ht="27.75" customHeight="1" thickBot="1" x14ac:dyDescent="0.35">
      <c r="B48" s="152" t="s">
        <v>476</v>
      </c>
      <c r="C48" s="153"/>
      <c r="D48" s="153"/>
      <c r="E48" s="154"/>
      <c r="F48" s="6"/>
      <c r="G48" s="12"/>
      <c r="H48" s="13"/>
      <c r="I48" s="28">
        <f>SUM(I32:I47)</f>
        <v>0</v>
      </c>
      <c r="J48" s="28">
        <f>SUM(J8:J47)</f>
        <v>4012.1600000000003</v>
      </c>
      <c r="K48" s="28">
        <f>SUM(K8:K47)</f>
        <v>313.64</v>
      </c>
      <c r="L48" s="28">
        <f>SUM(L8:L47)</f>
        <v>2</v>
      </c>
      <c r="M48" s="46"/>
      <c r="N48" s="46"/>
      <c r="O48" s="46"/>
      <c r="P48" s="46"/>
      <c r="Q48" s="46"/>
      <c r="R48" s="46"/>
      <c r="S48" s="46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DB03-86FB-48B5-BB35-DE045F6E59B2}">
  <dimension ref="A1:S48"/>
  <sheetViews>
    <sheetView showZeros="0" tabSelected="1" zoomScale="80" zoomScaleNormal="80" workbookViewId="0">
      <pane xSplit="7" ySplit="6" topLeftCell="H16" activePane="bottomRight" state="frozen"/>
      <selection pane="topRight" activeCell="G1" sqref="G1"/>
      <selection pane="bottomLeft" activeCell="A5" sqref="A5"/>
      <selection pane="bottomRight" activeCell="C35" sqref="C35"/>
    </sheetView>
  </sheetViews>
  <sheetFormatPr defaultColWidth="9.140625" defaultRowHeight="16.5" x14ac:dyDescent="0.3"/>
  <cols>
    <col min="2" max="2" width="18.5703125" customWidth="1"/>
    <col min="3" max="3" width="16.5703125" customWidth="1"/>
    <col min="4" max="5" width="25.5703125" customWidth="1"/>
    <col min="6" max="6" width="33.42578125" customWidth="1"/>
    <col min="7" max="7" width="14.5703125" customWidth="1"/>
    <col min="8" max="8" width="18.5703125" customWidth="1"/>
    <col min="9" max="11" width="11.140625" style="10" customWidth="1"/>
    <col min="12" max="12" width="11.140625" customWidth="1"/>
    <col min="13" max="15" width="8.5703125" customWidth="1"/>
    <col min="16" max="17" width="8.5703125" style="10" customWidth="1"/>
    <col min="18" max="18" width="8.5703125" customWidth="1"/>
    <col min="19" max="19" width="8.5703125" style="10" customWidth="1"/>
  </cols>
  <sheetData>
    <row r="1" spans="1:19" s="5" customFormat="1" ht="17.25" thickBot="1" x14ac:dyDescent="0.35">
      <c r="H1" s="2"/>
      <c r="I1" s="11"/>
      <c r="J1" s="7" t="s">
        <v>14</v>
      </c>
      <c r="K1" s="7" t="s">
        <v>15</v>
      </c>
      <c r="L1" s="7"/>
      <c r="M1" s="7"/>
      <c r="N1" s="2"/>
      <c r="O1" s="2"/>
      <c r="P1" s="11"/>
      <c r="Q1" s="11"/>
      <c r="R1" s="7"/>
      <c r="S1" s="16"/>
    </row>
    <row r="2" spans="1:19" ht="16.5" customHeight="1" x14ac:dyDescent="0.3">
      <c r="B2" s="149" t="s">
        <v>5</v>
      </c>
      <c r="C2" s="149" t="s">
        <v>4</v>
      </c>
      <c r="D2" s="164" t="s">
        <v>0</v>
      </c>
      <c r="E2" s="165"/>
      <c r="F2" s="146" t="s">
        <v>8</v>
      </c>
      <c r="G2" s="146" t="s">
        <v>1</v>
      </c>
      <c r="H2" s="149" t="s">
        <v>9</v>
      </c>
      <c r="I2" s="22"/>
      <c r="J2" s="23">
        <v>605</v>
      </c>
      <c r="K2" s="22">
        <v>611</v>
      </c>
      <c r="L2" s="24">
        <v>611</v>
      </c>
      <c r="M2" s="155" t="s">
        <v>10</v>
      </c>
      <c r="N2" s="156"/>
      <c r="O2" s="156"/>
      <c r="P2" s="156"/>
      <c r="Q2" s="156"/>
      <c r="R2" s="156"/>
      <c r="S2" s="157"/>
    </row>
    <row r="3" spans="1:19" ht="16.5" customHeight="1" x14ac:dyDescent="0.3">
      <c r="B3" s="150"/>
      <c r="C3" s="150"/>
      <c r="D3" s="166"/>
      <c r="E3" s="167"/>
      <c r="F3" s="147"/>
      <c r="G3" s="147"/>
      <c r="H3" s="150"/>
      <c r="I3" s="158"/>
      <c r="J3" s="158" t="s">
        <v>21</v>
      </c>
      <c r="K3" s="158" t="s">
        <v>477</v>
      </c>
      <c r="L3" s="158" t="s">
        <v>113</v>
      </c>
      <c r="M3" s="161" t="s">
        <v>11</v>
      </c>
      <c r="N3" s="162"/>
      <c r="O3" s="162"/>
      <c r="P3" s="162"/>
      <c r="Q3" s="162"/>
      <c r="R3" s="162"/>
      <c r="S3" s="163"/>
    </row>
    <row r="4" spans="1:19" ht="16.5" customHeight="1" thickBot="1" x14ac:dyDescent="0.35">
      <c r="B4" s="150"/>
      <c r="C4" s="150"/>
      <c r="D4" s="166"/>
      <c r="E4" s="167"/>
      <c r="F4" s="147"/>
      <c r="G4" s="147"/>
      <c r="H4" s="150"/>
      <c r="I4" s="159"/>
      <c r="J4" s="159"/>
      <c r="K4" s="159"/>
      <c r="L4" s="159"/>
      <c r="M4" s="161" t="s">
        <v>12</v>
      </c>
      <c r="N4" s="162"/>
      <c r="O4" s="162"/>
      <c r="P4" s="162"/>
      <c r="Q4" s="162"/>
      <c r="R4" s="162"/>
      <c r="S4" s="163"/>
    </row>
    <row r="5" spans="1:19" ht="198.75" customHeight="1" x14ac:dyDescent="0.3">
      <c r="A5" s="3" t="s">
        <v>17</v>
      </c>
      <c r="B5" s="150"/>
      <c r="C5" s="150"/>
      <c r="D5" s="168"/>
      <c r="E5" s="169"/>
      <c r="F5" s="147"/>
      <c r="G5" s="147"/>
      <c r="H5" s="150"/>
      <c r="I5" s="160"/>
      <c r="J5" s="160"/>
      <c r="K5" s="160"/>
      <c r="L5" s="160"/>
      <c r="M5" s="26" t="s">
        <v>23</v>
      </c>
      <c r="N5" s="25" t="s">
        <v>478</v>
      </c>
      <c r="O5" s="25" t="s">
        <v>479</v>
      </c>
      <c r="P5" s="25" t="s">
        <v>480</v>
      </c>
      <c r="Q5" s="26" t="s">
        <v>481</v>
      </c>
      <c r="R5" s="26" t="s">
        <v>482</v>
      </c>
      <c r="S5" s="26" t="s">
        <v>483</v>
      </c>
    </row>
    <row r="6" spans="1:19" ht="16.5" customHeight="1" thickBot="1" x14ac:dyDescent="0.35">
      <c r="B6" s="151"/>
      <c r="C6" s="151"/>
      <c r="D6" s="8" t="s">
        <v>2</v>
      </c>
      <c r="E6" s="9" t="s">
        <v>3</v>
      </c>
      <c r="F6" s="148"/>
      <c r="G6" s="148"/>
      <c r="H6" s="151"/>
      <c r="I6" s="27"/>
      <c r="J6" s="28" t="s">
        <v>6</v>
      </c>
      <c r="K6" s="27" t="s">
        <v>6</v>
      </c>
      <c r="L6" s="27" t="s">
        <v>7</v>
      </c>
      <c r="M6" s="28" t="s">
        <v>7</v>
      </c>
      <c r="N6" s="28" t="s">
        <v>7</v>
      </c>
      <c r="O6" s="27" t="s">
        <v>7</v>
      </c>
      <c r="P6" s="27" t="s">
        <v>7</v>
      </c>
      <c r="Q6" s="28" t="s">
        <v>7</v>
      </c>
      <c r="R6" s="28" t="s">
        <v>7</v>
      </c>
      <c r="S6" s="28" t="s">
        <v>7</v>
      </c>
    </row>
    <row r="7" spans="1:19" ht="16.5" customHeight="1" x14ac:dyDescent="0.3">
      <c r="B7" s="145"/>
      <c r="C7" s="34"/>
      <c r="D7" s="40"/>
      <c r="E7" s="41"/>
      <c r="F7" s="21"/>
      <c r="G7" s="21"/>
      <c r="H7" s="37"/>
      <c r="I7" s="42"/>
      <c r="J7" s="33"/>
      <c r="K7" s="42"/>
      <c r="L7" s="42"/>
      <c r="M7" s="47"/>
      <c r="N7" s="47"/>
      <c r="O7" s="48"/>
      <c r="P7" s="48"/>
      <c r="Q7" s="47"/>
      <c r="R7" s="47"/>
      <c r="S7" s="47"/>
    </row>
    <row r="8" spans="1:19" ht="16.149999999999999" customHeight="1" x14ac:dyDescent="0.3">
      <c r="B8" s="143" t="s">
        <v>542</v>
      </c>
      <c r="C8" s="34" t="s">
        <v>349</v>
      </c>
      <c r="D8" s="38" t="s">
        <v>343</v>
      </c>
      <c r="E8" s="35" t="s">
        <v>350</v>
      </c>
      <c r="F8" s="125" t="s">
        <v>265</v>
      </c>
      <c r="G8" s="34" t="s">
        <v>18</v>
      </c>
      <c r="H8" s="37"/>
      <c r="I8" s="29"/>
      <c r="J8" s="29">
        <v>153.83000000000001</v>
      </c>
      <c r="K8" s="29"/>
      <c r="L8" s="29"/>
      <c r="M8" s="50"/>
      <c r="N8" s="50"/>
      <c r="O8" s="50"/>
      <c r="P8" s="50"/>
      <c r="Q8" s="50"/>
      <c r="R8" s="50"/>
      <c r="S8" s="50"/>
    </row>
    <row r="9" spans="1:19" ht="16.149999999999999" customHeight="1" x14ac:dyDescent="0.3">
      <c r="B9" s="143" t="s">
        <v>542</v>
      </c>
      <c r="C9" s="34" t="s">
        <v>351</v>
      </c>
      <c r="D9" s="38" t="s">
        <v>343</v>
      </c>
      <c r="E9" s="35" t="s">
        <v>360</v>
      </c>
      <c r="F9" s="125" t="s">
        <v>265</v>
      </c>
      <c r="G9" s="34" t="s">
        <v>19</v>
      </c>
      <c r="H9" s="37"/>
      <c r="I9" s="29"/>
      <c r="J9" s="29">
        <v>106.66</v>
      </c>
      <c r="K9" s="29"/>
      <c r="L9" s="29"/>
      <c r="M9" s="50"/>
      <c r="N9" s="50"/>
      <c r="O9" s="50"/>
      <c r="P9" s="50"/>
      <c r="Q9" s="50"/>
      <c r="R9" s="50"/>
      <c r="S9" s="50"/>
    </row>
    <row r="10" spans="1:19" ht="16.149999999999999" customHeight="1" x14ac:dyDescent="0.3">
      <c r="B10" s="143" t="s">
        <v>542</v>
      </c>
      <c r="C10" s="34" t="s">
        <v>352</v>
      </c>
      <c r="D10" s="38" t="s">
        <v>343</v>
      </c>
      <c r="E10" s="35" t="s">
        <v>361</v>
      </c>
      <c r="F10" s="125" t="s">
        <v>265</v>
      </c>
      <c r="G10" s="34" t="s">
        <v>18</v>
      </c>
      <c r="H10" s="37"/>
      <c r="I10" s="29"/>
      <c r="J10" s="29">
        <v>105.44</v>
      </c>
      <c r="K10" s="29"/>
      <c r="L10" s="29"/>
      <c r="M10" s="50"/>
      <c r="N10" s="50"/>
      <c r="O10" s="50"/>
      <c r="P10" s="50"/>
      <c r="Q10" s="50"/>
      <c r="R10" s="50"/>
      <c r="S10" s="50"/>
    </row>
    <row r="11" spans="1:19" ht="16.149999999999999" customHeight="1" x14ac:dyDescent="0.3">
      <c r="B11" s="143" t="s">
        <v>542</v>
      </c>
      <c r="C11" s="34" t="s">
        <v>353</v>
      </c>
      <c r="D11" s="38" t="s">
        <v>362</v>
      </c>
      <c r="E11" s="35" t="s">
        <v>363</v>
      </c>
      <c r="F11" s="125" t="s">
        <v>265</v>
      </c>
      <c r="G11" s="34" t="s">
        <v>19</v>
      </c>
      <c r="H11" s="37">
        <v>610.053</v>
      </c>
      <c r="I11" s="29"/>
      <c r="J11" s="29">
        <v>188.58</v>
      </c>
      <c r="K11" s="29">
        <v>10</v>
      </c>
      <c r="L11" s="29"/>
      <c r="M11" s="50"/>
      <c r="N11" s="50">
        <v>1</v>
      </c>
      <c r="O11" s="50"/>
      <c r="P11" s="50"/>
      <c r="Q11" s="50"/>
      <c r="R11" s="50"/>
      <c r="S11" s="50"/>
    </row>
    <row r="12" spans="1:19" ht="16.149999999999999" customHeight="1" x14ac:dyDescent="0.3">
      <c r="B12" s="143" t="s">
        <v>542</v>
      </c>
      <c r="C12" s="34" t="s">
        <v>354</v>
      </c>
      <c r="D12" s="38" t="s">
        <v>364</v>
      </c>
      <c r="E12" s="35" t="s">
        <v>365</v>
      </c>
      <c r="F12" s="125" t="s">
        <v>265</v>
      </c>
      <c r="G12" s="34" t="s">
        <v>18</v>
      </c>
      <c r="H12" s="37">
        <v>610.09699999999998</v>
      </c>
      <c r="I12" s="29"/>
      <c r="J12" s="29">
        <v>124.53</v>
      </c>
      <c r="K12" s="29">
        <v>10</v>
      </c>
      <c r="L12" s="29"/>
      <c r="M12" s="50"/>
      <c r="N12" s="50">
        <v>1</v>
      </c>
      <c r="O12" s="50"/>
      <c r="P12" s="50"/>
      <c r="Q12" s="50"/>
      <c r="R12" s="50"/>
      <c r="S12" s="50"/>
    </row>
    <row r="13" spans="1:19" ht="16.149999999999999" customHeight="1" x14ac:dyDescent="0.3">
      <c r="B13" s="143" t="s">
        <v>542</v>
      </c>
      <c r="C13" s="34" t="s">
        <v>355</v>
      </c>
      <c r="D13" s="38" t="s">
        <v>367</v>
      </c>
      <c r="E13" s="35" t="s">
        <v>366</v>
      </c>
      <c r="F13" s="125" t="s">
        <v>265</v>
      </c>
      <c r="G13" s="34" t="s">
        <v>18</v>
      </c>
      <c r="H13" s="37">
        <v>611.35</v>
      </c>
      <c r="I13" s="29"/>
      <c r="J13" s="29">
        <v>41.58</v>
      </c>
      <c r="K13" s="29">
        <v>10</v>
      </c>
      <c r="L13" s="29"/>
      <c r="M13" s="50"/>
      <c r="N13" s="50"/>
      <c r="O13" s="50"/>
      <c r="P13" s="50"/>
      <c r="Q13" s="50">
        <v>1</v>
      </c>
      <c r="R13" s="50"/>
      <c r="S13" s="50"/>
    </row>
    <row r="14" spans="1:19" ht="16.149999999999999" customHeight="1" x14ac:dyDescent="0.3">
      <c r="B14" s="143" t="s">
        <v>542</v>
      </c>
      <c r="C14" s="34" t="s">
        <v>356</v>
      </c>
      <c r="D14" s="38" t="s">
        <v>367</v>
      </c>
      <c r="E14" s="35" t="s">
        <v>368</v>
      </c>
      <c r="F14" s="125" t="s">
        <v>265</v>
      </c>
      <c r="G14" s="34" t="s">
        <v>18</v>
      </c>
      <c r="H14" s="37"/>
      <c r="I14" s="29"/>
      <c r="J14" s="29">
        <v>83.38</v>
      </c>
      <c r="K14" s="29">
        <v>10</v>
      </c>
      <c r="L14" s="29"/>
      <c r="M14" s="50"/>
      <c r="N14" s="50">
        <v>1</v>
      </c>
      <c r="O14" s="50"/>
      <c r="P14" s="50"/>
      <c r="Q14" s="50"/>
      <c r="R14" s="50"/>
      <c r="S14" s="50"/>
    </row>
    <row r="15" spans="1:19" ht="16.149999999999999" customHeight="1" x14ac:dyDescent="0.3">
      <c r="B15" s="143" t="s">
        <v>542</v>
      </c>
      <c r="C15" s="34" t="s">
        <v>357</v>
      </c>
      <c r="D15" s="38" t="s">
        <v>369</v>
      </c>
      <c r="E15" s="35" t="s">
        <v>371</v>
      </c>
      <c r="F15" s="125" t="s">
        <v>265</v>
      </c>
      <c r="G15" s="34" t="s">
        <v>18</v>
      </c>
      <c r="H15" s="37"/>
      <c r="I15" s="29"/>
      <c r="J15" s="29">
        <v>67</v>
      </c>
      <c r="K15" s="29"/>
      <c r="L15" s="29"/>
      <c r="M15" s="50"/>
      <c r="N15" s="50"/>
      <c r="O15" s="50"/>
      <c r="P15" s="50"/>
      <c r="Q15" s="50">
        <v>1</v>
      </c>
      <c r="R15" s="50">
        <v>1</v>
      </c>
      <c r="S15" s="50"/>
    </row>
    <row r="16" spans="1:19" ht="16.149999999999999" customHeight="1" x14ac:dyDescent="0.3">
      <c r="B16" s="143" t="s">
        <v>542</v>
      </c>
      <c r="C16" s="34" t="s">
        <v>358</v>
      </c>
      <c r="D16" s="38" t="s">
        <v>368</v>
      </c>
      <c r="E16" s="35" t="s">
        <v>371</v>
      </c>
      <c r="F16" s="125" t="s">
        <v>265</v>
      </c>
      <c r="G16" s="34" t="s">
        <v>18</v>
      </c>
      <c r="H16" s="37"/>
      <c r="I16" s="29"/>
      <c r="J16" s="29">
        <v>44.31</v>
      </c>
      <c r="K16" s="29"/>
      <c r="L16" s="29"/>
      <c r="M16" s="50"/>
      <c r="N16" s="50"/>
      <c r="O16" s="50"/>
      <c r="P16" s="50"/>
      <c r="Q16" s="50"/>
      <c r="R16" s="50"/>
      <c r="S16" s="50"/>
    </row>
    <row r="17" spans="2:19" ht="16.149999999999999" customHeight="1" x14ac:dyDescent="0.3">
      <c r="B17" s="143" t="s">
        <v>542</v>
      </c>
      <c r="C17" s="34" t="s">
        <v>359</v>
      </c>
      <c r="D17" s="38" t="s">
        <v>372</v>
      </c>
      <c r="E17" s="35" t="s">
        <v>370</v>
      </c>
      <c r="F17" s="125" t="s">
        <v>265</v>
      </c>
      <c r="G17" s="34" t="s">
        <v>18</v>
      </c>
      <c r="H17" s="37"/>
      <c r="I17" s="29"/>
      <c r="J17" s="29">
        <v>95</v>
      </c>
      <c r="K17" s="29"/>
      <c r="L17" s="29"/>
      <c r="M17" s="50"/>
      <c r="N17" s="50"/>
      <c r="O17" s="50"/>
      <c r="P17" s="50"/>
      <c r="Q17" s="50">
        <v>1</v>
      </c>
      <c r="R17" s="50">
        <v>1</v>
      </c>
      <c r="S17" s="50"/>
    </row>
    <row r="18" spans="2:19" ht="16.149999999999999" customHeight="1" x14ac:dyDescent="0.3">
      <c r="B18" s="143" t="s">
        <v>542</v>
      </c>
      <c r="C18" s="34" t="s">
        <v>473</v>
      </c>
      <c r="D18" s="38" t="s">
        <v>474</v>
      </c>
      <c r="E18" s="35" t="s">
        <v>373</v>
      </c>
      <c r="F18" s="125" t="s">
        <v>265</v>
      </c>
      <c r="G18" s="34" t="s">
        <v>19</v>
      </c>
      <c r="H18" s="37"/>
      <c r="I18" s="29"/>
      <c r="J18" s="29">
        <v>182.535</v>
      </c>
      <c r="K18" s="29"/>
      <c r="L18" s="29"/>
      <c r="M18" s="50"/>
      <c r="N18" s="50"/>
      <c r="O18" s="50"/>
      <c r="P18" s="50"/>
      <c r="Q18" s="50"/>
      <c r="R18" s="50"/>
      <c r="S18" s="50"/>
    </row>
    <row r="19" spans="2:19" ht="16.149999999999999" customHeight="1" x14ac:dyDescent="0.3">
      <c r="B19" s="143" t="s">
        <v>542</v>
      </c>
      <c r="C19" s="34" t="s">
        <v>496</v>
      </c>
      <c r="D19" s="38" t="s">
        <v>371</v>
      </c>
      <c r="E19" s="35" t="s">
        <v>498</v>
      </c>
      <c r="F19" s="125" t="s">
        <v>265</v>
      </c>
      <c r="G19" s="34" t="s">
        <v>18</v>
      </c>
      <c r="H19" s="37"/>
      <c r="I19" s="29"/>
      <c r="J19" s="29">
        <v>122</v>
      </c>
      <c r="K19" s="29"/>
      <c r="L19" s="29"/>
      <c r="M19" s="50"/>
      <c r="N19" s="50"/>
      <c r="O19" s="50"/>
      <c r="P19" s="50"/>
      <c r="Q19" s="50"/>
      <c r="R19" s="50"/>
      <c r="S19" s="50"/>
    </row>
    <row r="20" spans="2:19" ht="16.149999999999999" customHeight="1" x14ac:dyDescent="0.3">
      <c r="B20" s="143" t="s">
        <v>542</v>
      </c>
      <c r="C20" s="34" t="s">
        <v>497</v>
      </c>
      <c r="D20" s="38" t="s">
        <v>498</v>
      </c>
      <c r="E20" s="35" t="s">
        <v>373</v>
      </c>
      <c r="F20" s="125" t="s">
        <v>265</v>
      </c>
      <c r="G20" s="34" t="s">
        <v>18</v>
      </c>
      <c r="H20" s="37"/>
      <c r="I20" s="29"/>
      <c r="J20" s="29">
        <v>11</v>
      </c>
      <c r="K20" s="29"/>
      <c r="L20" s="29"/>
      <c r="M20" s="50"/>
      <c r="N20" s="50"/>
      <c r="O20" s="50"/>
      <c r="P20" s="50"/>
      <c r="Q20" s="50"/>
      <c r="R20" s="50"/>
      <c r="S20" s="50"/>
    </row>
    <row r="21" spans="2:19" ht="16.149999999999999" customHeight="1" x14ac:dyDescent="0.3">
      <c r="B21" s="143"/>
      <c r="C21" s="34"/>
      <c r="D21" s="38"/>
      <c r="E21" s="35"/>
      <c r="F21" s="36"/>
      <c r="G21" s="34"/>
      <c r="H21" s="37"/>
      <c r="I21" s="29"/>
      <c r="J21" s="29"/>
      <c r="K21" s="29"/>
      <c r="L21" s="29"/>
      <c r="M21" s="50"/>
      <c r="N21" s="50"/>
      <c r="O21" s="50"/>
      <c r="P21" s="50"/>
      <c r="Q21" s="50"/>
      <c r="R21" s="50"/>
      <c r="S21" s="50"/>
    </row>
    <row r="22" spans="2:19" ht="16.149999999999999" customHeight="1" x14ac:dyDescent="0.3">
      <c r="B22" s="143" t="s">
        <v>543</v>
      </c>
      <c r="C22" s="34" t="s">
        <v>374</v>
      </c>
      <c r="D22" s="38" t="s">
        <v>373</v>
      </c>
      <c r="E22" s="35" t="s">
        <v>377</v>
      </c>
      <c r="F22" s="125" t="s">
        <v>265</v>
      </c>
      <c r="G22" s="34" t="s">
        <v>19</v>
      </c>
      <c r="H22" s="37"/>
      <c r="I22" s="29"/>
      <c r="J22" s="29">
        <v>180</v>
      </c>
      <c r="K22" s="29"/>
      <c r="L22" s="29"/>
      <c r="M22" s="50"/>
      <c r="N22" s="50"/>
      <c r="O22" s="50"/>
      <c r="P22" s="50"/>
      <c r="Q22" s="50"/>
      <c r="R22" s="50"/>
      <c r="S22" s="50"/>
    </row>
    <row r="23" spans="2:19" ht="16.149999999999999" customHeight="1" x14ac:dyDescent="0.3">
      <c r="B23" s="143" t="s">
        <v>543</v>
      </c>
      <c r="C23" s="34" t="s">
        <v>375</v>
      </c>
      <c r="D23" s="38" t="s">
        <v>373</v>
      </c>
      <c r="E23" s="35" t="s">
        <v>377</v>
      </c>
      <c r="F23" s="125" t="s">
        <v>265</v>
      </c>
      <c r="G23" s="34" t="s">
        <v>18</v>
      </c>
      <c r="H23" s="37"/>
      <c r="I23" s="29"/>
      <c r="J23" s="29">
        <v>181</v>
      </c>
      <c r="K23" s="29"/>
      <c r="L23" s="29"/>
      <c r="M23" s="50"/>
      <c r="N23" s="50"/>
      <c r="O23" s="50"/>
      <c r="P23" s="50"/>
      <c r="Q23" s="50"/>
      <c r="R23" s="50"/>
      <c r="S23" s="50"/>
    </row>
    <row r="24" spans="2:19" ht="16.149999999999999" customHeight="1" x14ac:dyDescent="0.3">
      <c r="B24" s="143" t="s">
        <v>543</v>
      </c>
      <c r="C24" s="34" t="s">
        <v>376</v>
      </c>
      <c r="D24" s="38" t="s">
        <v>378</v>
      </c>
      <c r="E24" s="35" t="s">
        <v>379</v>
      </c>
      <c r="F24" s="125" t="s">
        <v>265</v>
      </c>
      <c r="G24" s="34" t="s">
        <v>18</v>
      </c>
      <c r="H24" s="37">
        <v>609.5</v>
      </c>
      <c r="I24" s="29"/>
      <c r="J24" s="29">
        <v>142.93</v>
      </c>
      <c r="K24" s="29">
        <v>5</v>
      </c>
      <c r="L24" s="29"/>
      <c r="M24" s="50"/>
      <c r="N24" s="50"/>
      <c r="O24" s="50"/>
      <c r="P24" s="50"/>
      <c r="Q24" s="50">
        <v>3</v>
      </c>
      <c r="R24" s="50"/>
      <c r="S24" s="50"/>
    </row>
    <row r="25" spans="2:19" ht="16.149999999999999" customHeight="1" x14ac:dyDescent="0.3">
      <c r="B25" s="143"/>
      <c r="C25" s="34"/>
      <c r="D25" s="38"/>
      <c r="E25" s="35"/>
      <c r="F25" s="36"/>
      <c r="G25" s="34"/>
      <c r="H25" s="37"/>
      <c r="I25" s="29"/>
      <c r="J25" s="29"/>
      <c r="K25" s="29"/>
      <c r="L25" s="29"/>
      <c r="M25" s="50"/>
      <c r="N25" s="50"/>
      <c r="O25" s="50"/>
      <c r="P25" s="50"/>
      <c r="Q25" s="50"/>
      <c r="R25" s="50"/>
      <c r="S25" s="50"/>
    </row>
    <row r="26" spans="2:19" ht="16.149999999999999" customHeight="1" x14ac:dyDescent="0.3">
      <c r="B26" s="143" t="s">
        <v>544</v>
      </c>
      <c r="C26" s="34" t="s">
        <v>433</v>
      </c>
      <c r="D26" s="38" t="s">
        <v>434</v>
      </c>
      <c r="E26" s="35" t="s">
        <v>327</v>
      </c>
      <c r="F26" s="125" t="s">
        <v>328</v>
      </c>
      <c r="G26" s="34" t="s">
        <v>18</v>
      </c>
      <c r="H26" s="37"/>
      <c r="I26" s="29"/>
      <c r="J26" s="29">
        <v>7</v>
      </c>
      <c r="K26" s="29"/>
      <c r="L26" s="29"/>
      <c r="M26" s="50"/>
      <c r="N26" s="50"/>
      <c r="O26" s="50"/>
      <c r="P26" s="50"/>
      <c r="Q26" s="50"/>
      <c r="R26" s="50"/>
      <c r="S26" s="50"/>
    </row>
    <row r="27" spans="2:19" ht="16.149999999999999" customHeight="1" x14ac:dyDescent="0.3">
      <c r="B27" s="143" t="s">
        <v>544</v>
      </c>
      <c r="C27" s="34" t="s">
        <v>435</v>
      </c>
      <c r="D27" s="38" t="s">
        <v>436</v>
      </c>
      <c r="E27" s="35" t="s">
        <v>327</v>
      </c>
      <c r="F27" s="125" t="s">
        <v>328</v>
      </c>
      <c r="G27" s="34" t="s">
        <v>19</v>
      </c>
      <c r="H27" s="37"/>
      <c r="I27" s="29"/>
      <c r="J27" s="29">
        <v>11</v>
      </c>
      <c r="K27" s="29"/>
      <c r="L27" s="29"/>
      <c r="M27" s="50"/>
      <c r="N27" s="50"/>
      <c r="O27" s="50"/>
      <c r="P27" s="50"/>
      <c r="Q27" s="50"/>
      <c r="R27" s="50"/>
      <c r="S27" s="50"/>
    </row>
    <row r="28" spans="2:19" ht="16.149999999999999" customHeight="1" x14ac:dyDescent="0.3">
      <c r="B28" s="144"/>
      <c r="C28" s="1"/>
      <c r="D28" s="14"/>
      <c r="E28" s="17"/>
      <c r="F28" s="18"/>
      <c r="G28" s="1"/>
      <c r="H28" s="15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2:19" ht="16.149999999999999" customHeight="1" x14ac:dyDescent="0.3">
      <c r="B29" s="143"/>
      <c r="C29" s="34"/>
      <c r="D29" s="51"/>
      <c r="E29" s="35"/>
      <c r="F29" s="125"/>
      <c r="G29" s="34"/>
      <c r="H29" s="37"/>
      <c r="I29" s="42"/>
      <c r="J29" s="33"/>
      <c r="K29" s="42"/>
      <c r="L29" s="42"/>
      <c r="M29" s="129"/>
      <c r="N29" s="129"/>
      <c r="O29" s="130"/>
      <c r="P29" s="130"/>
      <c r="Q29" s="129"/>
      <c r="R29" s="129"/>
      <c r="S29" s="129"/>
    </row>
    <row r="30" spans="2:19" ht="16.149999999999999" customHeight="1" x14ac:dyDescent="0.3">
      <c r="B30" s="143"/>
      <c r="C30" s="34"/>
      <c r="D30" s="51"/>
      <c r="E30" s="35"/>
      <c r="F30" s="125"/>
      <c r="G30" s="34"/>
      <c r="H30" s="37"/>
      <c r="I30" s="42"/>
      <c r="J30" s="33"/>
      <c r="K30" s="42"/>
      <c r="L30" s="42"/>
      <c r="M30" s="33"/>
      <c r="N30" s="33"/>
      <c r="O30" s="42"/>
      <c r="P30" s="42"/>
      <c r="Q30" s="33"/>
      <c r="R30" s="33"/>
      <c r="S30" s="33"/>
    </row>
    <row r="31" spans="2:19" ht="16.149999999999999" customHeight="1" x14ac:dyDescent="0.3">
      <c r="B31" s="143"/>
      <c r="C31" s="34"/>
      <c r="D31" s="51"/>
      <c r="E31" s="35"/>
      <c r="F31" s="125"/>
      <c r="G31" s="34"/>
      <c r="H31" s="37"/>
      <c r="I31" s="42"/>
      <c r="J31" s="33"/>
      <c r="K31" s="42"/>
      <c r="L31" s="42"/>
      <c r="M31" s="33"/>
      <c r="N31" s="33"/>
      <c r="O31" s="42"/>
      <c r="P31" s="42"/>
      <c r="Q31" s="33"/>
      <c r="R31" s="33"/>
      <c r="S31" s="33"/>
    </row>
    <row r="32" spans="2:19" ht="16.149999999999999" customHeight="1" x14ac:dyDescent="0.3">
      <c r="B32" s="143"/>
      <c r="C32" s="34"/>
      <c r="D32" s="51"/>
      <c r="E32" s="35"/>
      <c r="F32" s="125"/>
      <c r="G32" s="34"/>
      <c r="H32" s="37"/>
      <c r="I32" s="42"/>
      <c r="J32" s="33"/>
      <c r="K32" s="42"/>
      <c r="L32" s="42"/>
      <c r="M32" s="33"/>
      <c r="N32" s="33"/>
      <c r="O32" s="42"/>
      <c r="P32" s="42"/>
      <c r="Q32" s="33"/>
      <c r="R32" s="33"/>
      <c r="S32" s="33"/>
    </row>
    <row r="33" spans="2:19" ht="16.5" customHeight="1" x14ac:dyDescent="0.3">
      <c r="B33" s="143"/>
      <c r="C33" s="34"/>
      <c r="D33" s="51"/>
      <c r="E33" s="35"/>
      <c r="F33" s="125"/>
      <c r="G33" s="34"/>
      <c r="H33" s="37"/>
      <c r="I33" s="29"/>
      <c r="J33" s="29"/>
      <c r="K33" s="52"/>
      <c r="L33" s="29"/>
      <c r="M33" s="29"/>
      <c r="N33" s="29"/>
      <c r="O33" s="29"/>
      <c r="P33" s="29"/>
      <c r="Q33" s="29"/>
      <c r="R33" s="29"/>
      <c r="S33" s="29"/>
    </row>
    <row r="34" spans="2:19" ht="16.5" customHeight="1" x14ac:dyDescent="0.3">
      <c r="B34" s="143"/>
      <c r="C34" s="34"/>
      <c r="D34" s="51"/>
      <c r="E34" s="35"/>
      <c r="F34" s="125"/>
      <c r="G34" s="34"/>
      <c r="H34" s="37"/>
      <c r="I34" s="29"/>
      <c r="J34" s="29"/>
      <c r="K34" s="52"/>
      <c r="L34" s="29"/>
      <c r="M34" s="29"/>
      <c r="N34" s="29"/>
      <c r="O34" s="29"/>
      <c r="P34" s="29"/>
      <c r="Q34" s="29"/>
      <c r="R34" s="29"/>
      <c r="S34" s="29"/>
    </row>
    <row r="35" spans="2:19" ht="16.5" customHeight="1" x14ac:dyDescent="0.3">
      <c r="B35" s="143"/>
      <c r="C35" s="34"/>
      <c r="D35" s="51"/>
      <c r="E35" s="35"/>
      <c r="F35" s="125"/>
      <c r="G35" s="34"/>
      <c r="H35" s="37"/>
      <c r="I35" s="29"/>
      <c r="J35" s="29"/>
      <c r="K35" s="52"/>
      <c r="L35" s="29"/>
      <c r="M35" s="29"/>
      <c r="N35" s="29"/>
      <c r="O35" s="29"/>
      <c r="P35" s="29"/>
      <c r="Q35" s="29"/>
      <c r="R35" s="29"/>
      <c r="S35" s="29"/>
    </row>
    <row r="36" spans="2:19" ht="16.5" customHeight="1" x14ac:dyDescent="0.3">
      <c r="B36" s="143"/>
      <c r="C36" s="34"/>
      <c r="D36" s="51"/>
      <c r="E36" s="35"/>
      <c r="F36" s="125"/>
      <c r="G36" s="34"/>
      <c r="H36" s="37"/>
      <c r="I36" s="29"/>
      <c r="J36" s="29"/>
      <c r="K36" s="52"/>
      <c r="L36" s="29"/>
      <c r="M36" s="29"/>
      <c r="N36" s="29"/>
      <c r="O36" s="29"/>
      <c r="P36" s="29"/>
      <c r="Q36" s="29"/>
      <c r="R36" s="29"/>
      <c r="S36" s="29"/>
    </row>
    <row r="37" spans="2:19" ht="16.5" customHeight="1" x14ac:dyDescent="0.3">
      <c r="B37" s="143"/>
      <c r="C37" s="34"/>
      <c r="D37" s="51"/>
      <c r="E37" s="35"/>
      <c r="F37" s="125"/>
      <c r="G37" s="34"/>
      <c r="H37" s="37"/>
      <c r="I37" s="29"/>
      <c r="J37" s="29"/>
      <c r="K37" s="52"/>
      <c r="L37" s="29"/>
      <c r="M37" s="29"/>
      <c r="N37" s="29"/>
      <c r="O37" s="29"/>
      <c r="P37" s="29"/>
      <c r="Q37" s="29"/>
      <c r="R37" s="29"/>
      <c r="S37" s="29"/>
    </row>
    <row r="38" spans="2:19" ht="16.5" customHeight="1" x14ac:dyDescent="0.3">
      <c r="B38" s="143"/>
      <c r="C38" s="34"/>
      <c r="D38" s="51"/>
      <c r="E38" s="35"/>
      <c r="F38" s="125"/>
      <c r="G38" s="34"/>
      <c r="H38" s="53"/>
      <c r="I38" s="29"/>
      <c r="J38" s="29"/>
      <c r="K38" s="52"/>
      <c r="L38" s="29"/>
      <c r="M38" s="29"/>
      <c r="N38" s="29"/>
      <c r="O38" s="29"/>
      <c r="P38" s="29"/>
      <c r="Q38" s="29"/>
      <c r="R38" s="29"/>
      <c r="S38" s="29"/>
    </row>
    <row r="39" spans="2:19" ht="16.5" customHeight="1" x14ac:dyDescent="0.3">
      <c r="B39" s="143"/>
      <c r="C39" s="34"/>
      <c r="D39" s="51"/>
      <c r="E39" s="35"/>
      <c r="F39" s="125"/>
      <c r="G39" s="34"/>
      <c r="H39" s="37"/>
      <c r="I39" s="29"/>
      <c r="J39" s="29"/>
      <c r="K39" s="30"/>
      <c r="L39" s="31"/>
      <c r="M39" s="29"/>
      <c r="N39" s="29"/>
      <c r="O39" s="29"/>
      <c r="P39" s="29"/>
      <c r="Q39" s="29"/>
      <c r="R39" s="29"/>
      <c r="S39" s="29"/>
    </row>
    <row r="40" spans="2:19" ht="16.5" customHeight="1" x14ac:dyDescent="0.3">
      <c r="B40" s="143"/>
      <c r="C40" s="34"/>
      <c r="D40" s="51"/>
      <c r="E40" s="35"/>
      <c r="F40" s="125"/>
      <c r="G40" s="34"/>
      <c r="H40" s="37"/>
      <c r="I40" s="29"/>
      <c r="J40" s="29"/>
      <c r="K40" s="30"/>
      <c r="L40" s="31"/>
      <c r="M40" s="29"/>
      <c r="N40" s="29"/>
      <c r="O40" s="29"/>
      <c r="P40" s="29"/>
      <c r="Q40" s="29"/>
      <c r="R40" s="29"/>
      <c r="S40" s="29"/>
    </row>
    <row r="41" spans="2:19" ht="16.5" customHeight="1" x14ac:dyDescent="0.3">
      <c r="B41" s="143"/>
      <c r="C41" s="34"/>
      <c r="D41" s="38"/>
      <c r="E41" s="35"/>
      <c r="F41" s="125"/>
      <c r="G41" s="34"/>
      <c r="H41" s="37"/>
      <c r="I41" s="29"/>
      <c r="J41" s="29"/>
      <c r="K41" s="30"/>
      <c r="L41" s="31"/>
      <c r="M41" s="29"/>
      <c r="N41" s="29"/>
      <c r="O41" s="29"/>
      <c r="P41" s="29"/>
      <c r="Q41" s="29"/>
      <c r="R41" s="29"/>
      <c r="S41" s="29"/>
    </row>
    <row r="42" spans="2:19" ht="16.5" customHeight="1" x14ac:dyDescent="0.3">
      <c r="B42" s="143"/>
      <c r="C42" s="34"/>
      <c r="D42" s="38"/>
      <c r="E42" s="35"/>
      <c r="F42" s="125"/>
      <c r="G42" s="34"/>
      <c r="H42" s="37"/>
      <c r="I42" s="29"/>
      <c r="J42" s="29"/>
      <c r="K42" s="30"/>
      <c r="L42" s="31"/>
      <c r="M42" s="29"/>
      <c r="N42" s="29"/>
      <c r="O42" s="29"/>
      <c r="P42" s="29"/>
      <c r="Q42" s="29"/>
      <c r="R42" s="29"/>
      <c r="S42" s="29"/>
    </row>
    <row r="43" spans="2:19" ht="16.5" customHeight="1" x14ac:dyDescent="0.3">
      <c r="B43" s="143"/>
      <c r="C43" s="34"/>
      <c r="D43" s="38"/>
      <c r="E43" s="35"/>
      <c r="F43" s="125"/>
      <c r="G43" s="34"/>
      <c r="H43" s="37"/>
      <c r="I43" s="29"/>
      <c r="J43" s="29"/>
      <c r="K43" s="30"/>
      <c r="L43" s="31"/>
      <c r="M43" s="29"/>
      <c r="N43" s="29"/>
      <c r="O43" s="29"/>
      <c r="P43" s="29"/>
      <c r="Q43" s="29"/>
      <c r="R43" s="29"/>
      <c r="S43" s="29"/>
    </row>
    <row r="44" spans="2:19" ht="16.5" customHeight="1" x14ac:dyDescent="0.3">
      <c r="B44" s="143"/>
      <c r="C44" s="34"/>
      <c r="D44" s="38"/>
      <c r="E44" s="35"/>
      <c r="F44" s="125"/>
      <c r="G44" s="34"/>
      <c r="H44" s="37"/>
      <c r="I44" s="29"/>
      <c r="J44" s="29"/>
      <c r="K44" s="30"/>
      <c r="L44" s="31"/>
      <c r="M44" s="29"/>
      <c r="N44" s="29"/>
      <c r="O44" s="29"/>
      <c r="P44" s="29"/>
      <c r="Q44" s="29"/>
      <c r="R44" s="29"/>
      <c r="S44" s="29"/>
    </row>
    <row r="45" spans="2:19" ht="16.5" customHeight="1" x14ac:dyDescent="0.3">
      <c r="B45" s="143"/>
      <c r="C45" s="34"/>
      <c r="D45" s="43"/>
      <c r="E45" s="35"/>
      <c r="F45" s="125"/>
      <c r="G45" s="34"/>
      <c r="H45" s="37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2:19" ht="16.5" customHeight="1" x14ac:dyDescent="0.3">
      <c r="B46" s="143"/>
      <c r="C46" s="34"/>
      <c r="D46" s="43"/>
      <c r="E46" s="35"/>
      <c r="F46" s="125"/>
      <c r="G46" s="34"/>
      <c r="H46" s="37"/>
      <c r="I46" s="31"/>
      <c r="J46" s="31"/>
      <c r="K46" s="31"/>
      <c r="L46" s="31"/>
      <c r="M46" s="29"/>
      <c r="N46" s="29"/>
      <c r="O46" s="29"/>
      <c r="P46" s="29"/>
      <c r="Q46" s="29"/>
      <c r="R46" s="29"/>
      <c r="S46" s="29"/>
    </row>
    <row r="47" spans="2:19" ht="16.5" customHeight="1" x14ac:dyDescent="0.3">
      <c r="B47" s="143"/>
      <c r="C47" s="34"/>
      <c r="D47" s="38"/>
      <c r="E47" s="35"/>
      <c r="F47" s="36"/>
      <c r="G47" s="34"/>
      <c r="H47" s="37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2:19" ht="27.75" customHeight="1" thickBot="1" x14ac:dyDescent="0.35">
      <c r="B48" s="152" t="s">
        <v>476</v>
      </c>
      <c r="C48" s="153"/>
      <c r="D48" s="153"/>
      <c r="E48" s="154"/>
      <c r="F48" s="6"/>
      <c r="G48" s="12"/>
      <c r="H48" s="13"/>
      <c r="I48" s="28">
        <f>SUM(I33:I47)</f>
        <v>0</v>
      </c>
      <c r="J48" s="28">
        <f>SUM(J8:J47)</f>
        <v>1847.7750000000001</v>
      </c>
      <c r="K48" s="28">
        <f>SUM(K8:K47)</f>
        <v>45</v>
      </c>
      <c r="L48" s="28">
        <f>SUM(L8:L47)</f>
        <v>0</v>
      </c>
      <c r="M48" s="46"/>
      <c r="N48" s="46"/>
      <c r="O48" s="46"/>
      <c r="P48" s="46"/>
      <c r="Q48" s="46"/>
      <c r="R48" s="46"/>
      <c r="S48" s="46"/>
    </row>
  </sheetData>
  <mergeCells count="14">
    <mergeCell ref="B48:E48"/>
    <mergeCell ref="M2:S2"/>
    <mergeCell ref="I3:I5"/>
    <mergeCell ref="J3:J5"/>
    <mergeCell ref="K3:K5"/>
    <mergeCell ref="L3:L5"/>
    <mergeCell ref="M3:S3"/>
    <mergeCell ref="M4:S4"/>
    <mergeCell ref="B2:B6"/>
    <mergeCell ref="C2:C6"/>
    <mergeCell ref="D2:E5"/>
    <mergeCell ref="F2:F6"/>
    <mergeCell ref="G2:G6"/>
    <mergeCell ref="H2:H6"/>
  </mergeCells>
  <phoneticPr fontId="1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Z66"/>
  <sheetViews>
    <sheetView topLeftCell="A22" zoomScaleNormal="100" workbookViewId="0">
      <selection activeCell="D45" sqref="D45:E45"/>
    </sheetView>
  </sheetViews>
  <sheetFormatPr defaultRowHeight="16.5" x14ac:dyDescent="0.3"/>
  <cols>
    <col min="1" max="1" width="2.5703125" customWidth="1"/>
    <col min="3" max="3" width="2.5703125" customWidth="1"/>
    <col min="4" max="4" width="31.140625" customWidth="1"/>
    <col min="5" max="5" width="19.42578125" customWidth="1"/>
    <col min="11" max="11" width="10.42578125" customWidth="1"/>
    <col min="23" max="23" width="9" customWidth="1"/>
    <col min="24" max="24" width="8.7109375" customWidth="1"/>
  </cols>
  <sheetData>
    <row r="1" spans="1:26" x14ac:dyDescent="0.3">
      <c r="A1" s="60">
        <v>1</v>
      </c>
      <c r="B1" s="60"/>
      <c r="C1" s="60"/>
      <c r="D1" s="60"/>
      <c r="E1" s="61"/>
      <c r="F1" s="62"/>
      <c r="G1" s="63"/>
      <c r="H1" s="62"/>
      <c r="I1" s="62"/>
      <c r="J1" s="62"/>
      <c r="K1" s="63"/>
      <c r="L1" s="63"/>
      <c r="M1" s="63"/>
      <c r="N1" s="63"/>
      <c r="O1" s="63"/>
      <c r="P1" s="63"/>
      <c r="Q1" s="63"/>
      <c r="R1" s="63"/>
      <c r="S1" s="63"/>
      <c r="T1" s="62"/>
      <c r="U1" s="62"/>
      <c r="V1" s="62"/>
      <c r="W1" s="62"/>
      <c r="X1" s="62"/>
      <c r="Y1" s="60"/>
      <c r="Z1" s="60"/>
    </row>
    <row r="2" spans="1:26" x14ac:dyDescent="0.3">
      <c r="A2" s="60"/>
      <c r="B2" s="60"/>
      <c r="C2" s="60"/>
      <c r="D2" s="60"/>
      <c r="E2" s="61"/>
      <c r="F2" s="62"/>
      <c r="G2" s="63"/>
      <c r="H2" s="62"/>
      <c r="I2" s="62"/>
      <c r="J2" s="62"/>
      <c r="K2" s="63"/>
      <c r="L2" s="63"/>
      <c r="M2" s="63"/>
      <c r="N2" s="63"/>
      <c r="O2" s="63"/>
      <c r="P2" s="63"/>
      <c r="Q2" s="63"/>
      <c r="R2" s="63"/>
      <c r="S2" s="63"/>
      <c r="T2" s="62"/>
      <c r="U2" s="62"/>
      <c r="V2" s="62"/>
      <c r="W2" s="62"/>
      <c r="X2" s="62"/>
      <c r="Y2" s="60"/>
      <c r="Z2" s="60"/>
    </row>
    <row r="3" spans="1:26" x14ac:dyDescent="0.3">
      <c r="A3" s="60"/>
      <c r="B3" s="60"/>
      <c r="C3" s="60"/>
      <c r="D3" s="60"/>
      <c r="E3" s="61"/>
      <c r="F3" s="62"/>
      <c r="G3" s="61"/>
      <c r="H3" s="62"/>
      <c r="I3" s="62"/>
      <c r="J3" s="62"/>
      <c r="K3" s="61"/>
      <c r="L3" s="61"/>
      <c r="M3" s="61"/>
      <c r="N3" s="61"/>
      <c r="O3" s="61"/>
      <c r="P3" s="61"/>
      <c r="Q3" s="61"/>
      <c r="R3" s="61"/>
      <c r="S3" s="61"/>
      <c r="T3" s="62"/>
      <c r="U3" s="62"/>
      <c r="V3" s="62"/>
      <c r="W3" s="62"/>
      <c r="X3" s="62"/>
      <c r="Y3" s="60"/>
      <c r="Z3" s="60"/>
    </row>
    <row r="4" spans="1:26" x14ac:dyDescent="0.3">
      <c r="A4" s="60"/>
      <c r="B4" s="60"/>
      <c r="C4" s="60"/>
      <c r="D4" s="60"/>
      <c r="E4" s="61"/>
      <c r="F4" s="62"/>
      <c r="G4" s="61"/>
      <c r="H4" s="62"/>
      <c r="I4" s="62"/>
      <c r="J4" s="62"/>
      <c r="K4" s="61"/>
      <c r="L4" s="61"/>
      <c r="M4" s="61"/>
      <c r="N4" s="61"/>
      <c r="O4" s="61"/>
      <c r="P4" s="61"/>
      <c r="Q4" s="61"/>
      <c r="R4" s="61"/>
      <c r="S4" s="61"/>
      <c r="T4" s="62"/>
      <c r="U4" s="62"/>
      <c r="V4" s="62"/>
      <c r="W4" s="62"/>
      <c r="X4" s="62"/>
      <c r="Y4" s="60"/>
      <c r="Z4" s="60"/>
    </row>
    <row r="5" spans="1:26" x14ac:dyDescent="0.3">
      <c r="A5" s="60"/>
      <c r="B5" s="60"/>
      <c r="C5" s="60"/>
      <c r="D5" s="60"/>
      <c r="E5" s="61"/>
      <c r="F5" s="62"/>
      <c r="G5" s="61"/>
      <c r="H5" s="62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2"/>
      <c r="U5" s="62"/>
      <c r="V5" s="62"/>
      <c r="W5" s="62"/>
      <c r="X5" s="62"/>
      <c r="Y5" s="60"/>
      <c r="Z5" s="60"/>
    </row>
    <row r="6" spans="1:26" x14ac:dyDescent="0.3">
      <c r="A6" s="60"/>
      <c r="B6" s="60"/>
      <c r="C6" s="60"/>
      <c r="D6" s="60"/>
      <c r="E6" s="61"/>
      <c r="F6" s="62"/>
      <c r="G6" s="61"/>
      <c r="H6" s="62"/>
      <c r="I6" s="62"/>
      <c r="J6" s="62"/>
      <c r="K6" s="61"/>
      <c r="L6" s="61"/>
      <c r="M6" s="61"/>
      <c r="N6" s="61"/>
      <c r="O6" s="61"/>
      <c r="P6" s="61"/>
      <c r="Q6" s="61"/>
      <c r="R6" s="61"/>
      <c r="S6" s="61"/>
      <c r="T6" s="62"/>
      <c r="U6" s="62"/>
      <c r="V6" s="62"/>
      <c r="W6" s="62"/>
      <c r="X6" s="62"/>
      <c r="Y6" s="60"/>
      <c r="Z6" s="60"/>
    </row>
    <row r="7" spans="1:26" x14ac:dyDescent="0.3">
      <c r="A7" s="60"/>
      <c r="B7" s="60"/>
      <c r="C7" s="60"/>
      <c r="D7" s="60"/>
      <c r="E7" s="61"/>
      <c r="F7" s="62"/>
      <c r="G7" s="61"/>
      <c r="H7" s="62"/>
      <c r="I7" s="62"/>
      <c r="J7" s="62"/>
      <c r="K7" s="61"/>
      <c r="L7" s="61"/>
      <c r="M7" s="61"/>
      <c r="N7" s="61"/>
      <c r="O7" s="61"/>
      <c r="P7" s="61"/>
      <c r="Q7" s="61"/>
      <c r="R7" s="61"/>
      <c r="S7" s="61"/>
      <c r="T7" s="62"/>
      <c r="U7" s="62"/>
      <c r="V7" s="62"/>
      <c r="W7" s="62"/>
      <c r="X7" s="62"/>
      <c r="Y7" s="60"/>
      <c r="Z7" s="60"/>
    </row>
    <row r="8" spans="1:26" ht="17.25" thickBot="1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7.25" thickBot="1" x14ac:dyDescent="0.35">
      <c r="A9" s="60"/>
      <c r="B9" s="64" t="s">
        <v>24</v>
      </c>
      <c r="C9" s="60"/>
      <c r="D9" s="172">
        <f>Z9</f>
        <v>1</v>
      </c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60"/>
      <c r="Z9" s="65">
        <v>1</v>
      </c>
    </row>
    <row r="10" spans="1:26" ht="17.25" thickBot="1" x14ac:dyDescent="0.35">
      <c r="A10" s="60"/>
      <c r="B10" s="66">
        <v>10</v>
      </c>
      <c r="C10" s="60"/>
      <c r="D10" s="67"/>
      <c r="E10" s="67"/>
      <c r="F10" s="68"/>
      <c r="G10" s="69" t="s">
        <v>475</v>
      </c>
      <c r="H10" s="69"/>
      <c r="I10" s="69" t="s">
        <v>499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0"/>
      <c r="Z10" s="60"/>
    </row>
    <row r="11" spans="1:26" x14ac:dyDescent="0.3">
      <c r="A11" s="60"/>
      <c r="B11" s="60"/>
      <c r="C11" s="60"/>
      <c r="D11" s="67"/>
      <c r="E11" s="67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0"/>
      <c r="Z11" s="60"/>
    </row>
    <row r="12" spans="1:26" x14ac:dyDescent="0.3">
      <c r="A12" s="60"/>
      <c r="B12" s="60"/>
      <c r="C12" s="60"/>
      <c r="D12" s="72"/>
      <c r="E12" s="73"/>
      <c r="F12" s="70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60"/>
      <c r="Z12" s="60"/>
    </row>
    <row r="13" spans="1:26" ht="17.25" thickBot="1" x14ac:dyDescent="0.35">
      <c r="A13" s="60"/>
      <c r="B13" s="60"/>
      <c r="C13" s="60"/>
      <c r="D13" s="72"/>
      <c r="E13" s="73"/>
      <c r="F13" s="70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60"/>
      <c r="Z13" s="60"/>
    </row>
    <row r="14" spans="1:26" x14ac:dyDescent="0.3">
      <c r="A14" s="60"/>
      <c r="B14" s="174" t="s">
        <v>25</v>
      </c>
      <c r="C14" s="60"/>
      <c r="D14" s="177" t="s">
        <v>501</v>
      </c>
      <c r="E14" s="178"/>
      <c r="F14" s="76" t="str">
        <f t="shared" ref="F14:G14" si="0">IF(OR(TRIM(F10)=0,TRIM(F10)=""),"",IF(IFERROR(TRIM(INDEX(QryItemNamed,MATCH(TRIM(F10),ITEM,0),2)),"")="Y","SPECIAL",LEFT(IFERROR(TRIM(INDEX(ITEM,MATCH(TRIM(F10),ITEM,0))),""),3)))</f>
        <v/>
      </c>
      <c r="G14" s="76" t="str">
        <f t="shared" si="0"/>
        <v>605</v>
      </c>
      <c r="H14" s="76" t="str">
        <f t="shared" ref="H14:X14" si="1">IF(OR(TRIM(H10)=0,TRIM(H10)=""),"",IF(IFERROR(TRIM(INDEX(QryItemNamed,MATCH(TRIM(H10),ITEM,0),2)),"")="Y","SPECIAL",LEFT(IFERROR(TRIM(INDEX(ITEM,MATCH(TRIM(H10),ITEM,0))),""),3)))</f>
        <v/>
      </c>
      <c r="I14" s="76" t="str">
        <f t="shared" si="1"/>
        <v>611</v>
      </c>
      <c r="J14" s="76" t="str">
        <f t="shared" si="1"/>
        <v/>
      </c>
      <c r="K14" s="127">
        <v>611</v>
      </c>
      <c r="L14" s="76" t="str">
        <f t="shared" si="1"/>
        <v/>
      </c>
      <c r="M14" s="76" t="str">
        <f t="shared" si="1"/>
        <v/>
      </c>
      <c r="N14" s="76" t="str">
        <f t="shared" si="1"/>
        <v/>
      </c>
      <c r="O14" s="76" t="str">
        <f t="shared" si="1"/>
        <v/>
      </c>
      <c r="P14" s="76" t="str">
        <f t="shared" si="1"/>
        <v/>
      </c>
      <c r="Q14" s="76" t="str">
        <f>IF(OR(TRIM(Q10)=0,TRIM(Q10)=""),"",IF(IFERROR(TRIM(INDEX(QryItemNamed,MATCH(TRIM(Q10),ITEM,0),2)),"")="Y","SPECIAL",LEFT(IFERROR(TRIM(INDEX(ITEM,MATCH(TRIM(Q10),ITEM,0))),""),3)))</f>
        <v/>
      </c>
      <c r="R14" s="76" t="str">
        <f t="shared" si="1"/>
        <v/>
      </c>
      <c r="S14" s="76" t="str">
        <f t="shared" ref="S14" si="2">IF(OR(TRIM(S10)=0,TRIM(S10)=""),"",IF(IFERROR(TRIM(INDEX(QryItemNamed,MATCH(TRIM(S10),ITEM,0),2)),"")="Y","SPECIAL",LEFT(IFERROR(TRIM(INDEX(ITEM,MATCH(TRIM(S10),ITEM,0))),""),3)))</f>
        <v/>
      </c>
      <c r="T14" s="76" t="str">
        <f t="shared" si="1"/>
        <v/>
      </c>
      <c r="U14" s="76" t="str">
        <f t="shared" si="1"/>
        <v/>
      </c>
      <c r="V14" s="76" t="str">
        <f>IF(OR(TRIM(V10)=0,TRIM(V10)=""),"",IF(IFERROR(TRIM(INDEX(QryItemNamed,MATCH(TRIM(V10),ITEM,0),2)),"")="Y","SPECIAL",LEFT(IFERROR(TRIM(INDEX(ITEM,MATCH(TRIM(V10),ITEM,0))),""),3)))</f>
        <v/>
      </c>
      <c r="W14" s="76" t="str">
        <f t="shared" si="1"/>
        <v/>
      </c>
      <c r="X14" s="76" t="str">
        <f t="shared" si="1"/>
        <v/>
      </c>
      <c r="Y14" s="60"/>
      <c r="Z14" s="60"/>
    </row>
    <row r="15" spans="1:26" ht="16.5" customHeight="1" x14ac:dyDescent="0.3">
      <c r="A15" s="60"/>
      <c r="B15" s="175"/>
      <c r="C15" s="60"/>
      <c r="D15" s="179"/>
      <c r="E15" s="180"/>
      <c r="F15" s="173" t="str">
        <f t="shared" ref="F15:G15" si="3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/>
      </c>
      <c r="G15" s="173" t="str">
        <f t="shared" si="3"/>
        <v>4" BASE PIPE UNDERDRAINS</v>
      </c>
      <c r="H15" s="173" t="str">
        <f t="shared" ref="H15:X15" si="4">IF(OR(TRIM(H10)=0,TRIM(H10)=""),IF(H11="","",H11),IF(IFERROR(TRIM(INDEX(QryItemNamed,MATCH(TRIM(H10),ITEM,0),2)),"")="Y",TRIM(RIGHT(IFERROR(TRIM(INDEX(QryItemNamed,MATCH(TRIM(H10),ITEM,0),4)),"123456789012"),LEN(IFERROR(TRIM(INDEX(QryItemNamed,MATCH(TRIM(H10),ITEM,0),4)),"123456789012"))-9))&amp;H11,IFERROR(TRIM(INDEX(QryItemNamed,MATCH(TRIM(H10),ITEM,0),4))&amp;H11,"ITEM CODE DOES NOT EXIST IN ITEM MASTER")))</f>
        <v/>
      </c>
      <c r="I15" s="173" t="str">
        <f t="shared" si="4"/>
        <v>4" CONDUIT, TYPE F FOR UNDERDRAIN OUTLET</v>
      </c>
      <c r="J15" s="173" t="str">
        <f t="shared" si="4"/>
        <v/>
      </c>
      <c r="K15" s="173" t="s">
        <v>113</v>
      </c>
      <c r="L15" s="173" t="str">
        <f t="shared" si="4"/>
        <v/>
      </c>
      <c r="M15" s="173" t="str">
        <f t="shared" si="4"/>
        <v/>
      </c>
      <c r="N15" s="173" t="str">
        <f t="shared" si="4"/>
        <v/>
      </c>
      <c r="O15" s="173" t="str">
        <f t="shared" si="4"/>
        <v/>
      </c>
      <c r="P15" s="173" t="str">
        <f t="shared" si="4"/>
        <v/>
      </c>
      <c r="Q15" s="173" t="str">
        <f>IF(OR(TRIM(Q10)=0,TRIM(Q10)=""),IF(Q11="","",Q11),IF(IFERROR(TRIM(INDEX(QryItemNamed,MATCH(TRIM(Q10),ITEM,0),2)),"")="Y",TRIM(RIGHT(IFERROR(TRIM(INDEX(QryItemNamed,MATCH(TRIM(Q10),ITEM,0),4)),"123456789012"),LEN(IFERROR(TRIM(INDEX(QryItemNamed,MATCH(TRIM(Q10),ITEM,0),4)),"123456789012"))-9))&amp;Q11,IFERROR(TRIM(INDEX(QryItemNamed,MATCH(TRIM(Q10),ITEM,0),4))&amp;Q11,"ITEM CODE DOES NOT EXIST IN ITEM MASTER")))</f>
        <v/>
      </c>
      <c r="R15" s="173" t="str">
        <f t="shared" si="4"/>
        <v/>
      </c>
      <c r="S15" s="173" t="str">
        <f t="shared" ref="S15" si="5">IF(OR(TRIM(S10)=0,TRIM(S10)=""),IF(S11="","",S11),IF(IFERROR(TRIM(INDEX(QryItemNamed,MATCH(TRIM(S10),ITEM,0),2)),"")="Y",TRIM(RIGHT(IFERROR(TRIM(INDEX(QryItemNamed,MATCH(TRIM(S10),ITEM,0),4)),"123456789012"),LEN(IFERROR(TRIM(INDEX(QryItemNamed,MATCH(TRIM(S10),ITEM,0),4)),"123456789012"))-9))&amp;S11,IFERROR(TRIM(INDEX(QryItemNamed,MATCH(TRIM(S10),ITEM,0),4))&amp;S11,"ITEM CODE DOES NOT EXIST IN ITEM MASTER")))</f>
        <v/>
      </c>
      <c r="T15" s="173" t="str">
        <f t="shared" si="4"/>
        <v/>
      </c>
      <c r="U15" s="173" t="str">
        <f t="shared" si="4"/>
        <v/>
      </c>
      <c r="V15" s="173" t="str">
        <f>IF(OR(TRIM(V10)=0,TRIM(V10)=""),IF(V11="","",V11),IF(IFERROR(TRIM(INDEX(QryItemNamed,MATCH(TRIM(V10),ITEM,0),2)),"")="Y",TRIM(RIGHT(IFERROR(TRIM(INDEX(QryItemNamed,MATCH(TRIM(V10),ITEM,0),4)),"123456789012"),LEN(IFERROR(TRIM(INDEX(QryItemNamed,MATCH(TRIM(V10),ITEM,0),4)),"123456789012"))-9))&amp;V11,IFERROR(TRIM(INDEX(QryItemNamed,MATCH(TRIM(V10),ITEM,0),4))&amp;V11,"ITEM CODE DOES NOT EXIST IN ITEM MASTER")))</f>
        <v/>
      </c>
      <c r="W15" s="173" t="str">
        <f t="shared" si="4"/>
        <v/>
      </c>
      <c r="X15" s="173" t="str">
        <f t="shared" si="4"/>
        <v/>
      </c>
      <c r="Y15" s="60"/>
      <c r="Z15" s="60"/>
    </row>
    <row r="16" spans="1:26" x14ac:dyDescent="0.3">
      <c r="A16" s="60"/>
      <c r="B16" s="175"/>
      <c r="C16" s="60"/>
      <c r="D16" s="179"/>
      <c r="E16" s="180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60"/>
      <c r="Z16" s="60"/>
    </row>
    <row r="17" spans="1:26" x14ac:dyDescent="0.3">
      <c r="A17" s="60"/>
      <c r="B17" s="175"/>
      <c r="C17" s="60"/>
      <c r="D17" s="179"/>
      <c r="E17" s="180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60"/>
      <c r="Z17" s="60"/>
    </row>
    <row r="18" spans="1:26" ht="16.5" customHeight="1" x14ac:dyDescent="0.3">
      <c r="A18" s="60"/>
      <c r="B18" s="175"/>
      <c r="C18" s="60"/>
      <c r="D18" s="179"/>
      <c r="E18" s="180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60"/>
      <c r="Z18" s="60"/>
    </row>
    <row r="19" spans="1:26" x14ac:dyDescent="0.3">
      <c r="A19" s="60"/>
      <c r="B19" s="175"/>
      <c r="C19" s="60"/>
      <c r="D19" s="179"/>
      <c r="E19" s="180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60"/>
      <c r="Z19" s="60"/>
    </row>
    <row r="20" spans="1:26" x14ac:dyDescent="0.3">
      <c r="A20" s="60"/>
      <c r="B20" s="175"/>
      <c r="C20" s="60"/>
      <c r="D20" s="179"/>
      <c r="E20" s="180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60"/>
      <c r="Z20" s="60"/>
    </row>
    <row r="21" spans="1:26" ht="16.5" customHeight="1" x14ac:dyDescent="0.3">
      <c r="A21" s="60"/>
      <c r="B21" s="175"/>
      <c r="C21" s="60"/>
      <c r="D21" s="179"/>
      <c r="E21" s="180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60"/>
      <c r="Z21" s="60"/>
    </row>
    <row r="22" spans="1:26" x14ac:dyDescent="0.3">
      <c r="A22" s="60"/>
      <c r="B22" s="175"/>
      <c r="C22" s="60"/>
      <c r="D22" s="179"/>
      <c r="E22" s="180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60"/>
      <c r="Z22" s="60"/>
    </row>
    <row r="23" spans="1:26" x14ac:dyDescent="0.3">
      <c r="A23" s="60"/>
      <c r="B23" s="175"/>
      <c r="C23" s="60"/>
      <c r="D23" s="179"/>
      <c r="E23" s="180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60"/>
      <c r="Z23" s="60"/>
    </row>
    <row r="24" spans="1:26" ht="16.5" customHeight="1" x14ac:dyDescent="0.3">
      <c r="A24" s="60"/>
      <c r="B24" s="175"/>
      <c r="C24" s="60"/>
      <c r="D24" s="179"/>
      <c r="E24" s="180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60"/>
      <c r="Z24" s="60"/>
    </row>
    <row r="25" spans="1:26" x14ac:dyDescent="0.3">
      <c r="A25" s="60"/>
      <c r="B25" s="175"/>
      <c r="C25" s="60"/>
      <c r="D25" s="179"/>
      <c r="E25" s="180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60"/>
      <c r="Z25" s="60"/>
    </row>
    <row r="26" spans="1:26" x14ac:dyDescent="0.3">
      <c r="A26" s="60"/>
      <c r="B26" s="175"/>
      <c r="C26" s="60"/>
      <c r="D26" s="179"/>
      <c r="E26" s="180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60"/>
      <c r="Z26" s="60"/>
    </row>
    <row r="27" spans="1:26" ht="17.25" thickBot="1" x14ac:dyDescent="0.35">
      <c r="A27" s="60"/>
      <c r="B27" s="176"/>
      <c r="C27" s="60"/>
      <c r="D27" s="181"/>
      <c r="E27" s="182"/>
      <c r="F27" s="77" t="str">
        <f t="shared" ref="F27:G27" si="6">IF(OR(TRIM(F10)=0,TRIM(F10)=""),"",IF(IFERROR(TRIM(INDEX(QryItemNamed,MATCH(TRIM(F10),ITEM,0),3)),"")="LS","",IFERROR(TRIM(INDEX(QryItemNamed,MATCH(TRIM(F10),ITEM,0),3)),"")))</f>
        <v/>
      </c>
      <c r="G27" s="77" t="str">
        <f t="shared" si="6"/>
        <v>FT</v>
      </c>
      <c r="H27" s="77" t="str">
        <f t="shared" ref="H27:X27" si="7">IF(OR(TRIM(H10)=0,TRIM(H10)=""),"",IF(IFERROR(TRIM(INDEX(QryItemNamed,MATCH(TRIM(H10),ITEM,0),3)),"")="LS","",IFERROR(TRIM(INDEX(QryItemNamed,MATCH(TRIM(H10),ITEM,0),3)),"")))</f>
        <v/>
      </c>
      <c r="I27" s="77" t="str">
        <f t="shared" si="7"/>
        <v>FT</v>
      </c>
      <c r="J27" s="77" t="str">
        <f t="shared" si="7"/>
        <v/>
      </c>
      <c r="K27" s="77" t="s">
        <v>7</v>
      </c>
      <c r="L27" s="77" t="str">
        <f t="shared" si="7"/>
        <v/>
      </c>
      <c r="M27" s="77" t="str">
        <f t="shared" si="7"/>
        <v/>
      </c>
      <c r="N27" s="77" t="str">
        <f t="shared" si="7"/>
        <v/>
      </c>
      <c r="O27" s="77" t="str">
        <f t="shared" si="7"/>
        <v/>
      </c>
      <c r="P27" s="77" t="str">
        <f t="shared" si="7"/>
        <v/>
      </c>
      <c r="Q27" s="77" t="str">
        <f t="shared" si="7"/>
        <v/>
      </c>
      <c r="R27" s="77" t="str">
        <f t="shared" si="7"/>
        <v/>
      </c>
      <c r="S27" s="77" t="str">
        <f t="shared" ref="S27" si="8">IF(OR(TRIM(S10)=0,TRIM(S10)=""),"",IF(IFERROR(TRIM(INDEX(QryItemNamed,MATCH(TRIM(S10),ITEM,0),3)),"")="LS","",IFERROR(TRIM(INDEX(QryItemNamed,MATCH(TRIM(S10),ITEM,0),3)),"")))</f>
        <v/>
      </c>
      <c r="T27" s="77" t="str">
        <f t="shared" si="7"/>
        <v/>
      </c>
      <c r="U27" s="77" t="str">
        <f t="shared" si="7"/>
        <v/>
      </c>
      <c r="V27" s="77" t="str">
        <f t="shared" si="7"/>
        <v/>
      </c>
      <c r="W27" s="77" t="str">
        <f t="shared" si="7"/>
        <v/>
      </c>
      <c r="X27" s="77" t="str">
        <f t="shared" si="7"/>
        <v/>
      </c>
      <c r="Y27" s="60"/>
      <c r="Z27" s="60"/>
    </row>
    <row r="28" spans="1:26" x14ac:dyDescent="0.3">
      <c r="A28" s="60"/>
      <c r="B28" s="78"/>
      <c r="C28" s="60"/>
      <c r="D28" s="185" t="str">
        <f>IF(E28&lt;&gt;"",#REF!-E28,"")</f>
        <v/>
      </c>
      <c r="E28" s="186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60"/>
      <c r="Z28" s="60"/>
    </row>
    <row r="29" spans="1:26" x14ac:dyDescent="0.3">
      <c r="A29" s="60"/>
      <c r="B29" s="80"/>
      <c r="C29" s="60"/>
      <c r="D29" s="183" t="s">
        <v>509</v>
      </c>
      <c r="E29" s="184"/>
      <c r="F29" s="82"/>
      <c r="G29" s="82">
        <f>'GP101'!J48</f>
        <v>5680.433</v>
      </c>
      <c r="H29" s="82"/>
      <c r="I29" s="82">
        <f>'GP101'!K48</f>
        <v>157.48099999999999</v>
      </c>
      <c r="J29" s="82"/>
      <c r="K29" s="82">
        <f>'GP101'!L48</f>
        <v>7</v>
      </c>
      <c r="L29" s="82"/>
      <c r="M29" s="82"/>
      <c r="N29" s="82"/>
      <c r="O29" s="82"/>
      <c r="P29" s="82"/>
      <c r="Q29" s="81"/>
      <c r="R29" s="82"/>
      <c r="S29" s="82"/>
      <c r="T29" s="82"/>
      <c r="U29" s="82"/>
      <c r="V29" s="82"/>
      <c r="W29" s="82"/>
      <c r="X29" s="82"/>
      <c r="Y29" s="60"/>
      <c r="Z29" s="60"/>
    </row>
    <row r="30" spans="1:26" x14ac:dyDescent="0.3">
      <c r="A30" s="60"/>
      <c r="B30" s="80"/>
      <c r="C30" s="60"/>
      <c r="D30" s="187"/>
      <c r="E30" s="188"/>
      <c r="F30" s="83"/>
      <c r="G30" s="83"/>
      <c r="H30" s="82"/>
      <c r="I30" s="82"/>
      <c r="J30" s="82"/>
      <c r="K30" s="82"/>
      <c r="L30" s="82"/>
      <c r="M30" s="82"/>
      <c r="N30" s="82"/>
      <c r="O30" s="82"/>
      <c r="P30" s="82"/>
      <c r="Q30" s="81"/>
      <c r="R30" s="81"/>
      <c r="S30" s="81"/>
      <c r="T30" s="81"/>
      <c r="U30" s="81"/>
      <c r="V30" s="81"/>
      <c r="W30" s="81"/>
      <c r="X30" s="81"/>
      <c r="Y30" s="60"/>
      <c r="Z30" s="60"/>
    </row>
    <row r="31" spans="1:26" x14ac:dyDescent="0.3">
      <c r="A31" s="60"/>
      <c r="B31" s="80"/>
      <c r="C31" s="60"/>
      <c r="D31" s="183" t="s">
        <v>508</v>
      </c>
      <c r="E31" s="184"/>
      <c r="F31" s="82"/>
      <c r="G31" s="82">
        <f>GP101_1!J48</f>
        <v>2109.2900000000004</v>
      </c>
      <c r="H31" s="82"/>
      <c r="I31" s="82">
        <f>GP101_1!K48</f>
        <v>54.419999999999995</v>
      </c>
      <c r="J31" s="82"/>
      <c r="K31" s="82">
        <f>GP101_1!L48</f>
        <v>6</v>
      </c>
      <c r="L31" s="82"/>
      <c r="M31" s="82"/>
      <c r="N31" s="82"/>
      <c r="O31" s="82"/>
      <c r="P31" s="82"/>
      <c r="Q31" s="82"/>
      <c r="R31" s="81"/>
      <c r="S31" s="81"/>
      <c r="T31" s="81"/>
      <c r="U31" s="81"/>
      <c r="V31" s="81"/>
      <c r="W31" s="81"/>
      <c r="X31" s="81"/>
      <c r="Y31" s="60"/>
      <c r="Z31" s="60"/>
    </row>
    <row r="32" spans="1:26" x14ac:dyDescent="0.3">
      <c r="A32" s="60"/>
      <c r="B32" s="80"/>
      <c r="C32" s="60"/>
      <c r="D32" s="187"/>
      <c r="E32" s="188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1"/>
      <c r="R32" s="82"/>
      <c r="S32" s="82"/>
      <c r="T32" s="82"/>
      <c r="U32" s="82"/>
      <c r="V32" s="81"/>
      <c r="W32" s="81"/>
      <c r="X32" s="81"/>
      <c r="Y32" s="60"/>
      <c r="Z32" s="60"/>
    </row>
    <row r="33" spans="1:26" x14ac:dyDescent="0.3">
      <c r="A33" s="60"/>
      <c r="B33" s="80"/>
      <c r="C33" s="60"/>
      <c r="D33" s="183" t="s">
        <v>507</v>
      </c>
      <c r="E33" s="184"/>
      <c r="F33" s="83"/>
      <c r="G33" s="83">
        <f>'GP201'!J48</f>
        <v>7005.588999999999</v>
      </c>
      <c r="H33" s="82"/>
      <c r="I33" s="82">
        <f>'GP201'!K48</f>
        <v>156.41</v>
      </c>
      <c r="J33" s="82"/>
      <c r="K33" s="82">
        <f>'GP201'!L48</f>
        <v>10</v>
      </c>
      <c r="L33" s="82"/>
      <c r="M33" s="82"/>
      <c r="N33" s="82"/>
      <c r="O33" s="82"/>
      <c r="P33" s="82"/>
      <c r="Q33" s="82"/>
      <c r="R33" s="82"/>
      <c r="S33" s="81"/>
      <c r="T33" s="81"/>
      <c r="U33" s="81"/>
      <c r="V33" s="81"/>
      <c r="W33" s="81"/>
      <c r="X33" s="81"/>
      <c r="Y33" s="60"/>
      <c r="Z33" s="60"/>
    </row>
    <row r="34" spans="1:26" x14ac:dyDescent="0.3">
      <c r="A34" s="60"/>
      <c r="B34" s="80"/>
      <c r="C34" s="60"/>
      <c r="D34" s="187"/>
      <c r="E34" s="188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1"/>
      <c r="S34" s="81"/>
      <c r="T34" s="81"/>
      <c r="U34" s="81"/>
      <c r="V34" s="81"/>
      <c r="W34" s="81"/>
      <c r="X34" s="81"/>
      <c r="Y34" s="60"/>
      <c r="Z34" s="60"/>
    </row>
    <row r="35" spans="1:26" x14ac:dyDescent="0.3">
      <c r="A35" s="60"/>
      <c r="B35" s="80"/>
      <c r="C35" s="60"/>
      <c r="D35" s="183" t="s">
        <v>506</v>
      </c>
      <c r="E35" s="184"/>
      <c r="F35" s="82"/>
      <c r="G35" s="82">
        <f>GP201_2!J48</f>
        <v>4013.465999999999</v>
      </c>
      <c r="H35" s="82"/>
      <c r="I35" s="82">
        <f>GP201_2!K48</f>
        <v>162.6</v>
      </c>
      <c r="J35" s="82"/>
      <c r="K35" s="82">
        <f>GP201_2!L48</f>
        <v>3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1"/>
      <c r="W35" s="81"/>
      <c r="X35" s="81"/>
      <c r="Y35" s="60"/>
      <c r="Z35" s="60"/>
    </row>
    <row r="36" spans="1:26" x14ac:dyDescent="0.3">
      <c r="A36" s="60"/>
      <c r="B36" s="80"/>
      <c r="C36" s="60"/>
      <c r="D36" s="187"/>
      <c r="E36" s="188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1"/>
      <c r="R36" s="82"/>
      <c r="S36" s="82"/>
      <c r="T36" s="82"/>
      <c r="U36" s="82"/>
      <c r="V36" s="81"/>
      <c r="W36" s="81"/>
      <c r="X36" s="81"/>
      <c r="Y36" s="60"/>
      <c r="Z36" s="60"/>
    </row>
    <row r="37" spans="1:26" x14ac:dyDescent="0.3">
      <c r="A37" s="60"/>
      <c r="B37" s="80"/>
      <c r="C37" s="60"/>
      <c r="D37" s="183" t="s">
        <v>505</v>
      </c>
      <c r="E37" s="184"/>
      <c r="F37" s="82"/>
      <c r="G37" s="82">
        <f>GP201_3!J48</f>
        <v>556.54</v>
      </c>
      <c r="H37" s="82"/>
      <c r="I37" s="82">
        <f>GP201_3!K48</f>
        <v>64.599999999999994</v>
      </c>
      <c r="J37" s="82"/>
      <c r="K37" s="82">
        <f>GP201_3!L48</f>
        <v>3</v>
      </c>
      <c r="L37" s="82"/>
      <c r="M37" s="82"/>
      <c r="N37" s="82"/>
      <c r="O37" s="82"/>
      <c r="P37" s="82"/>
      <c r="Q37" s="81"/>
      <c r="R37" s="82"/>
      <c r="S37" s="82"/>
      <c r="T37" s="82"/>
      <c r="U37" s="82"/>
      <c r="V37" s="81"/>
      <c r="W37" s="81"/>
      <c r="X37" s="81"/>
      <c r="Y37" s="60"/>
      <c r="Z37" s="60"/>
    </row>
    <row r="38" spans="1:26" x14ac:dyDescent="0.3">
      <c r="A38" s="60"/>
      <c r="B38" s="80"/>
      <c r="C38" s="60"/>
      <c r="D38" s="187"/>
      <c r="E38" s="188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1"/>
      <c r="R38" s="82"/>
      <c r="S38" s="82"/>
      <c r="T38" s="82"/>
      <c r="U38" s="82"/>
      <c r="V38" s="81"/>
      <c r="W38" s="81"/>
      <c r="X38" s="81"/>
      <c r="Y38" s="60"/>
      <c r="Z38" s="60"/>
    </row>
    <row r="39" spans="1:26" x14ac:dyDescent="0.3">
      <c r="A39" s="60"/>
      <c r="B39" s="80"/>
      <c r="C39" s="60"/>
      <c r="D39" s="183" t="s">
        <v>504</v>
      </c>
      <c r="E39" s="184"/>
      <c r="F39" s="82"/>
      <c r="G39" s="82">
        <f>'GP102'!J48</f>
        <v>4211.3</v>
      </c>
      <c r="H39" s="82"/>
      <c r="I39" s="82">
        <f>'GP102'!K48</f>
        <v>120.75999999999999</v>
      </c>
      <c r="J39" s="82"/>
      <c r="K39" s="82">
        <f>'GP102'!L48</f>
        <v>8</v>
      </c>
      <c r="L39" s="82"/>
      <c r="M39" s="82"/>
      <c r="N39" s="82"/>
      <c r="O39" s="82"/>
      <c r="P39" s="82"/>
      <c r="Q39" s="82"/>
      <c r="R39" s="81"/>
      <c r="S39" s="81"/>
      <c r="T39" s="81"/>
      <c r="U39" s="81"/>
      <c r="V39" s="81"/>
      <c r="W39" s="81"/>
      <c r="X39" s="81"/>
      <c r="Y39" s="60"/>
      <c r="Z39" s="60"/>
    </row>
    <row r="40" spans="1:26" x14ac:dyDescent="0.3">
      <c r="A40" s="60"/>
      <c r="B40" s="80"/>
      <c r="C40" s="60"/>
      <c r="D40" s="187"/>
      <c r="E40" s="188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1"/>
      <c r="W40" s="81"/>
      <c r="X40" s="81"/>
      <c r="Y40" s="60"/>
      <c r="Z40" s="60"/>
    </row>
    <row r="41" spans="1:26" x14ac:dyDescent="0.3">
      <c r="A41" s="60"/>
      <c r="B41" s="80"/>
      <c r="C41" s="60"/>
      <c r="D41" s="183" t="s">
        <v>503</v>
      </c>
      <c r="E41" s="184"/>
      <c r="F41" s="84"/>
      <c r="G41" s="84">
        <f>'GP301 '!J48</f>
        <v>4012.1600000000003</v>
      </c>
      <c r="H41" s="84"/>
      <c r="I41" s="84">
        <f>'GP301 '!K48</f>
        <v>313.64</v>
      </c>
      <c r="J41" s="84"/>
      <c r="K41" s="84">
        <f>'GP301 '!L48</f>
        <v>2</v>
      </c>
      <c r="L41" s="84"/>
      <c r="M41" s="84"/>
      <c r="N41" s="84"/>
      <c r="O41" s="84"/>
      <c r="P41" s="84"/>
      <c r="Q41" s="85"/>
      <c r="R41" s="84"/>
      <c r="S41" s="84"/>
      <c r="T41" s="84"/>
      <c r="U41" s="84"/>
      <c r="V41" s="85"/>
      <c r="W41" s="85"/>
      <c r="X41" s="85"/>
      <c r="Y41" s="60"/>
      <c r="Z41" s="60"/>
    </row>
    <row r="42" spans="1:26" x14ac:dyDescent="0.3">
      <c r="A42" s="60"/>
      <c r="B42" s="80"/>
      <c r="C42" s="60"/>
      <c r="D42" s="187"/>
      <c r="E42" s="188"/>
      <c r="F42" s="86"/>
      <c r="G42" s="87"/>
      <c r="H42" s="88"/>
      <c r="I42" s="89"/>
      <c r="J42" s="89"/>
      <c r="K42" s="89"/>
      <c r="L42" s="89"/>
      <c r="M42" s="89"/>
      <c r="N42" s="89"/>
      <c r="O42" s="89"/>
      <c r="P42" s="89"/>
      <c r="Q42" s="90"/>
      <c r="R42" s="90"/>
      <c r="S42" s="90"/>
      <c r="T42" s="90"/>
      <c r="U42" s="90"/>
      <c r="V42" s="90"/>
      <c r="W42" s="90"/>
      <c r="X42" s="85"/>
      <c r="Y42" s="60"/>
      <c r="Z42" s="60"/>
    </row>
    <row r="43" spans="1:26" x14ac:dyDescent="0.3">
      <c r="A43" s="60"/>
      <c r="B43" s="80"/>
      <c r="C43" s="60"/>
      <c r="D43" s="183" t="s">
        <v>502</v>
      </c>
      <c r="E43" s="184"/>
      <c r="F43" s="91"/>
      <c r="G43" s="91">
        <f>GP301_2!J48</f>
        <v>1847.7750000000001</v>
      </c>
      <c r="H43" s="91"/>
      <c r="I43" s="91">
        <f>GP301_2!K48</f>
        <v>45</v>
      </c>
      <c r="J43" s="91"/>
      <c r="K43" s="91">
        <f>GP301_2!L48</f>
        <v>0</v>
      </c>
      <c r="L43" s="91"/>
      <c r="M43" s="91"/>
      <c r="N43" s="91"/>
      <c r="O43" s="91"/>
      <c r="P43" s="91"/>
      <c r="Q43" s="91"/>
      <c r="R43" s="92"/>
      <c r="S43" s="92"/>
      <c r="T43" s="92"/>
      <c r="U43" s="92"/>
      <c r="V43" s="92"/>
      <c r="W43" s="92"/>
      <c r="X43" s="85"/>
      <c r="Y43" s="60"/>
      <c r="Z43" s="60"/>
    </row>
    <row r="44" spans="1:26" x14ac:dyDescent="0.3">
      <c r="A44" s="60"/>
      <c r="B44" s="80"/>
      <c r="C44" s="60"/>
      <c r="D44" s="187"/>
      <c r="E44" s="188"/>
      <c r="F44" s="93"/>
      <c r="G44" s="94"/>
      <c r="H44" s="93"/>
      <c r="I44" s="93"/>
      <c r="J44" s="93"/>
      <c r="K44" s="95"/>
      <c r="L44" s="93"/>
      <c r="M44" s="93"/>
      <c r="N44" s="93"/>
      <c r="O44" s="93"/>
      <c r="P44" s="93"/>
      <c r="Q44" s="96"/>
      <c r="R44" s="93"/>
      <c r="S44" s="93"/>
      <c r="T44" s="93"/>
      <c r="U44" s="93"/>
      <c r="V44" s="96"/>
      <c r="W44" s="96"/>
      <c r="X44" s="96"/>
      <c r="Y44" s="60"/>
      <c r="Z44" s="60"/>
    </row>
    <row r="45" spans="1:26" x14ac:dyDescent="0.3">
      <c r="A45" s="60"/>
      <c r="B45" s="80"/>
      <c r="C45" s="60"/>
      <c r="D45" s="189"/>
      <c r="E45" s="190"/>
      <c r="F45" s="97"/>
      <c r="G45" s="98"/>
      <c r="H45" s="97"/>
      <c r="I45" s="97"/>
      <c r="J45" s="97"/>
      <c r="K45" s="99"/>
      <c r="L45" s="97"/>
      <c r="M45" s="97"/>
      <c r="N45" s="97"/>
      <c r="O45" s="97"/>
      <c r="P45" s="97"/>
      <c r="Q45" s="100"/>
      <c r="R45" s="100"/>
      <c r="S45" s="100"/>
      <c r="T45" s="100"/>
      <c r="U45" s="100"/>
      <c r="V45" s="100"/>
      <c r="W45" s="100"/>
      <c r="X45" s="100"/>
      <c r="Y45" s="60"/>
      <c r="Z45" s="60"/>
    </row>
    <row r="46" spans="1:26" x14ac:dyDescent="0.3">
      <c r="A46" s="60"/>
      <c r="B46" s="80"/>
      <c r="C46" s="60"/>
      <c r="D46" s="187"/>
      <c r="E46" s="188"/>
      <c r="F46" s="101"/>
      <c r="G46" s="102"/>
      <c r="H46" s="101"/>
      <c r="I46" s="101"/>
      <c r="J46" s="101"/>
      <c r="K46" s="103"/>
      <c r="L46" s="101"/>
      <c r="M46" s="101"/>
      <c r="N46" s="101"/>
      <c r="O46" s="101"/>
      <c r="P46" s="101"/>
      <c r="Q46" s="85"/>
      <c r="R46" s="101"/>
      <c r="S46" s="101"/>
      <c r="T46" s="101"/>
      <c r="U46" s="101"/>
      <c r="V46" s="85"/>
      <c r="W46" s="85"/>
      <c r="X46" s="85"/>
      <c r="Y46" s="60"/>
      <c r="Z46" s="60"/>
    </row>
    <row r="47" spans="1:26" x14ac:dyDescent="0.3">
      <c r="A47" s="60"/>
      <c r="B47" s="80"/>
      <c r="C47" s="60"/>
      <c r="D47" s="189"/>
      <c r="E47" s="190"/>
      <c r="F47" s="104"/>
      <c r="G47" s="105"/>
      <c r="H47" s="104"/>
      <c r="I47" s="104"/>
      <c r="J47" s="104"/>
      <c r="K47" s="106"/>
      <c r="L47" s="104"/>
      <c r="M47" s="104"/>
      <c r="N47" s="104"/>
      <c r="O47" s="104"/>
      <c r="P47" s="104"/>
      <c r="Q47" s="107"/>
      <c r="R47" s="104"/>
      <c r="S47" s="104"/>
      <c r="T47" s="104"/>
      <c r="U47" s="104"/>
      <c r="V47" s="107"/>
      <c r="W47" s="107"/>
      <c r="X47" s="107"/>
      <c r="Y47" s="60"/>
      <c r="Z47" s="60"/>
    </row>
    <row r="48" spans="1:26" x14ac:dyDescent="0.3">
      <c r="A48" s="60"/>
      <c r="B48" s="80"/>
      <c r="C48" s="60"/>
      <c r="D48" s="187"/>
      <c r="E48" s="188"/>
      <c r="F48" s="108"/>
      <c r="G48" s="109"/>
      <c r="H48" s="108"/>
      <c r="I48" s="108"/>
      <c r="J48" s="108"/>
      <c r="K48" s="110"/>
      <c r="L48" s="108"/>
      <c r="M48" s="110"/>
      <c r="N48" s="110"/>
      <c r="O48" s="108"/>
      <c r="P48" s="108"/>
      <c r="Q48" s="111"/>
      <c r="R48" s="108"/>
      <c r="S48" s="108"/>
      <c r="T48" s="108"/>
      <c r="U48" s="108"/>
      <c r="V48" s="111"/>
      <c r="W48" s="111"/>
      <c r="X48" s="111"/>
      <c r="Y48" s="60"/>
      <c r="Z48" s="60"/>
    </row>
    <row r="49" spans="1:26" x14ac:dyDescent="0.3">
      <c r="A49" s="60"/>
      <c r="B49" s="80"/>
      <c r="C49" s="60"/>
      <c r="D49" s="189"/>
      <c r="E49" s="190"/>
      <c r="F49" s="112"/>
      <c r="G49" s="113"/>
      <c r="H49" s="112"/>
      <c r="I49" s="112"/>
      <c r="J49" s="112"/>
      <c r="K49" s="114"/>
      <c r="L49" s="112"/>
      <c r="M49" s="112"/>
      <c r="N49" s="112"/>
      <c r="O49" s="112"/>
      <c r="P49" s="112"/>
      <c r="Q49" s="112"/>
      <c r="R49" s="97"/>
      <c r="S49" s="97"/>
      <c r="T49" s="97"/>
      <c r="U49" s="97"/>
      <c r="V49" s="85"/>
      <c r="W49" s="85"/>
      <c r="X49" s="85"/>
      <c r="Y49" s="60"/>
      <c r="Z49" s="60"/>
    </row>
    <row r="50" spans="1:26" x14ac:dyDescent="0.3">
      <c r="A50" s="60"/>
      <c r="B50" s="80"/>
      <c r="C50" s="60"/>
      <c r="D50" s="187"/>
      <c r="E50" s="188"/>
      <c r="F50" s="86"/>
      <c r="G50" s="87"/>
      <c r="H50" s="88"/>
      <c r="I50" s="89"/>
      <c r="J50" s="89"/>
      <c r="K50" s="89"/>
      <c r="L50" s="89"/>
      <c r="M50" s="89"/>
      <c r="N50" s="89"/>
      <c r="O50" s="89"/>
      <c r="P50" s="89"/>
      <c r="Q50" s="90"/>
      <c r="R50" s="90"/>
      <c r="S50" s="90"/>
      <c r="T50" s="90"/>
      <c r="U50" s="90"/>
      <c r="V50" s="90"/>
      <c r="W50" s="90"/>
      <c r="X50" s="90"/>
      <c r="Y50" s="60"/>
      <c r="Z50" s="60"/>
    </row>
    <row r="51" spans="1:26" x14ac:dyDescent="0.3">
      <c r="A51" s="60"/>
      <c r="B51" s="80"/>
      <c r="C51" s="60"/>
      <c r="D51" s="189"/>
      <c r="E51" s="190"/>
      <c r="F51" s="97"/>
      <c r="G51" s="98"/>
      <c r="H51" s="97"/>
      <c r="I51" s="97"/>
      <c r="J51" s="97"/>
      <c r="K51" s="99"/>
      <c r="L51" s="97"/>
      <c r="M51" s="97"/>
      <c r="N51" s="97"/>
      <c r="O51" s="97"/>
      <c r="P51" s="97"/>
      <c r="Q51" s="100"/>
      <c r="R51" s="97"/>
      <c r="S51" s="97"/>
      <c r="T51" s="97"/>
      <c r="U51" s="97"/>
      <c r="V51" s="100"/>
      <c r="W51" s="100"/>
      <c r="X51" s="100"/>
      <c r="Y51" s="60"/>
      <c r="Z51" s="60"/>
    </row>
    <row r="52" spans="1:26" x14ac:dyDescent="0.3">
      <c r="A52" s="60"/>
      <c r="B52" s="80"/>
      <c r="C52" s="60"/>
      <c r="D52" s="187"/>
      <c r="E52" s="188"/>
      <c r="F52" s="88"/>
      <c r="G52" s="115"/>
      <c r="H52" s="88"/>
      <c r="I52" s="88"/>
      <c r="J52" s="88"/>
      <c r="K52" s="116"/>
      <c r="L52" s="88"/>
      <c r="M52" s="88"/>
      <c r="N52" s="88"/>
      <c r="O52" s="88"/>
      <c r="P52" s="88"/>
      <c r="Q52" s="88"/>
      <c r="R52" s="88"/>
      <c r="S52" s="88"/>
      <c r="T52" s="88"/>
      <c r="U52" s="117"/>
      <c r="V52" s="85"/>
      <c r="W52" s="85"/>
      <c r="X52" s="85"/>
      <c r="Y52" s="60"/>
      <c r="Z52" s="60"/>
    </row>
    <row r="53" spans="1:26" x14ac:dyDescent="0.3">
      <c r="A53" s="60"/>
      <c r="B53" s="80"/>
      <c r="C53" s="60"/>
      <c r="D53" s="189"/>
      <c r="E53" s="190"/>
      <c r="F53" s="86"/>
      <c r="G53" s="87"/>
      <c r="H53" s="88"/>
      <c r="I53" s="89"/>
      <c r="J53" s="89"/>
      <c r="K53" s="89"/>
      <c r="L53" s="89"/>
      <c r="M53" s="89"/>
      <c r="N53" s="89"/>
      <c r="O53" s="89"/>
      <c r="P53" s="89"/>
      <c r="Q53" s="90"/>
      <c r="R53" s="90"/>
      <c r="S53" s="90"/>
      <c r="T53" s="90"/>
      <c r="U53" s="90"/>
      <c r="V53" s="90"/>
      <c r="W53" s="90"/>
      <c r="X53" s="85"/>
      <c r="Y53" s="60"/>
      <c r="Z53" s="60"/>
    </row>
    <row r="54" spans="1:26" x14ac:dyDescent="0.3">
      <c r="A54" s="60"/>
      <c r="B54" s="80"/>
      <c r="C54" s="60"/>
      <c r="D54" s="187"/>
      <c r="E54" s="188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60"/>
      <c r="Z54" s="60"/>
    </row>
    <row r="55" spans="1:26" x14ac:dyDescent="0.3">
      <c r="A55" s="60"/>
      <c r="B55" s="80"/>
      <c r="C55" s="60"/>
      <c r="D55" s="189"/>
      <c r="E55" s="190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60"/>
      <c r="Z55" s="60"/>
    </row>
    <row r="56" spans="1:26" x14ac:dyDescent="0.3">
      <c r="A56" s="60"/>
      <c r="B56" s="80"/>
      <c r="C56" s="60"/>
      <c r="D56" s="187"/>
      <c r="E56" s="188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60"/>
      <c r="Z56" s="60"/>
    </row>
    <row r="57" spans="1:26" x14ac:dyDescent="0.3">
      <c r="A57" s="60"/>
      <c r="B57" s="80"/>
      <c r="C57" s="60"/>
      <c r="D57" s="189"/>
      <c r="E57" s="190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60"/>
      <c r="Z57" s="60"/>
    </row>
    <row r="58" spans="1:26" x14ac:dyDescent="0.3">
      <c r="A58" s="60"/>
      <c r="B58" s="80"/>
      <c r="C58" s="60"/>
      <c r="D58" s="187"/>
      <c r="E58" s="188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60"/>
      <c r="Z58" s="60"/>
    </row>
    <row r="59" spans="1:26" x14ac:dyDescent="0.3">
      <c r="A59" s="60"/>
      <c r="B59" s="80"/>
      <c r="C59" s="60"/>
      <c r="D59" s="187"/>
      <c r="E59" s="188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60"/>
      <c r="Z59" s="60"/>
    </row>
    <row r="60" spans="1:26" ht="17.25" thickBot="1" x14ac:dyDescent="0.35">
      <c r="A60" s="60"/>
      <c r="B60" s="119"/>
      <c r="C60" s="60"/>
      <c r="D60" s="189"/>
      <c r="E60" s="19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60"/>
      <c r="Z60" s="60"/>
    </row>
    <row r="61" spans="1:26" ht="17.25" thickBot="1" x14ac:dyDescent="0.35">
      <c r="A61" s="60"/>
      <c r="B61" s="60"/>
      <c r="C61" s="60"/>
      <c r="D61" s="121" t="str">
        <f>IF(E61&lt;&gt;"",#REF!-E61,"")</f>
        <v/>
      </c>
      <c r="E61" s="122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60"/>
      <c r="Z61" s="60"/>
    </row>
    <row r="62" spans="1:26" ht="18.75" thickBot="1" x14ac:dyDescent="0.35">
      <c r="A62" s="60"/>
      <c r="B62" s="60" t="s">
        <v>26</v>
      </c>
      <c r="C62" s="60"/>
      <c r="D62" s="191" t="s">
        <v>500</v>
      </c>
      <c r="E62" s="192"/>
      <c r="F62" s="123"/>
      <c r="G62" s="123">
        <f t="shared" ref="G62:K62" si="9">SUM(G28:G61)</f>
        <v>29436.553</v>
      </c>
      <c r="H62" s="123"/>
      <c r="I62" s="123">
        <f t="shared" si="9"/>
        <v>1074.9110000000001</v>
      </c>
      <c r="J62" s="123"/>
      <c r="K62" s="123">
        <f t="shared" si="9"/>
        <v>39</v>
      </c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60"/>
      <c r="Z62" s="60"/>
    </row>
    <row r="63" spans="1:26" x14ac:dyDescent="0.3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x14ac:dyDescent="0.3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x14ac:dyDescent="0.3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x14ac:dyDescent="0.3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</sheetData>
  <mergeCells count="56">
    <mergeCell ref="D58:E58"/>
    <mergeCell ref="D59:E59"/>
    <mergeCell ref="D60:E60"/>
    <mergeCell ref="D62:E62"/>
    <mergeCell ref="D54:E54"/>
    <mergeCell ref="D55:E55"/>
    <mergeCell ref="D56:E56"/>
    <mergeCell ref="D57:E57"/>
    <mergeCell ref="D53:E53"/>
    <mergeCell ref="D50:E50"/>
    <mergeCell ref="D51:E51"/>
    <mergeCell ref="D42:E42"/>
    <mergeCell ref="D43:E43"/>
    <mergeCell ref="D44:E44"/>
    <mergeCell ref="D45:E45"/>
    <mergeCell ref="D46:E46"/>
    <mergeCell ref="D52:E52"/>
    <mergeCell ref="D47:E47"/>
    <mergeCell ref="D48:E48"/>
    <mergeCell ref="D49:E49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Q15:Q26"/>
    <mergeCell ref="R15:R26"/>
    <mergeCell ref="U15:U26"/>
    <mergeCell ref="V15:V26"/>
    <mergeCell ref="T15:T26"/>
    <mergeCell ref="O15:O26"/>
    <mergeCell ref="P15:P26"/>
    <mergeCell ref="D28:E28"/>
    <mergeCell ref="S15:S26"/>
    <mergeCell ref="B14:B27"/>
    <mergeCell ref="D14:E27"/>
    <mergeCell ref="F15:F26"/>
    <mergeCell ref="G15:G26"/>
    <mergeCell ref="H15:H26"/>
    <mergeCell ref="D9:X9"/>
    <mergeCell ref="I15:I26"/>
    <mergeCell ref="J15:J26"/>
    <mergeCell ref="K15:K26"/>
    <mergeCell ref="L15:L26"/>
    <mergeCell ref="W15:W26"/>
    <mergeCell ref="X15:X26"/>
    <mergeCell ref="M15:M26"/>
    <mergeCell ref="N15:N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GP101</vt:lpstr>
      <vt:lpstr>GP101_1</vt:lpstr>
      <vt:lpstr>GP201</vt:lpstr>
      <vt:lpstr>GP201_2</vt:lpstr>
      <vt:lpstr>GP201_3</vt:lpstr>
      <vt:lpstr>GP102</vt:lpstr>
      <vt:lpstr>GP301 </vt:lpstr>
      <vt:lpstr>GP301_2</vt:lpstr>
      <vt:lpstr>Underdrain SubSummary</vt:lpstr>
      <vt:lpstr>'GP101'!Print_Area</vt:lpstr>
      <vt:lpstr>GP101_1!Print_Area</vt:lpstr>
      <vt:lpstr>'GP102'!Print_Area</vt:lpstr>
      <vt:lpstr>'GP201'!Print_Area</vt:lpstr>
      <vt:lpstr>GP201_2!Print_Area</vt:lpstr>
      <vt:lpstr>GP201_3!Print_Area</vt:lpstr>
      <vt:lpstr>'GP301 '!Print_Area</vt:lpstr>
      <vt:lpstr>GP301_2!Print_Area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Zahra Rahimi</cp:lastModifiedBy>
  <cp:lastPrinted>2025-07-03T19:42:36Z</cp:lastPrinted>
  <dcterms:created xsi:type="dcterms:W3CDTF">2014-04-21T14:10:40Z</dcterms:created>
  <dcterms:modified xsi:type="dcterms:W3CDTF">2025-07-31T13:06:12Z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