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NGINEERING\CURRENT PROJECTS\Sandusky &amp; Upper Fredericktown Improvements 2511901\PLANNING\Engineers Estimate\"/>
    </mc:Choice>
  </mc:AlternateContent>
  <xr:revisionPtr revIDLastSave="0" documentId="13_ncr:1_{1AB4FD3A-CB0E-4782-818B-455552D88F7F}" xr6:coauthVersionLast="47" xr6:coauthVersionMax="47" xr10:uidLastSave="{00000000-0000-0000-0000-000000000000}"/>
  <bookViews>
    <workbookView xWindow="28680" yWindow="-120" windowWidth="29040" windowHeight="15720" tabRatio="679" xr2:uid="{00000000-000D-0000-FFFF-FFFF00000000}"/>
  </bookViews>
  <sheets>
    <sheet name="Site Civil" sheetId="107" r:id="rId1"/>
    <sheet name="Site Civil (SR 229 Roundabout)" sheetId="109" r:id="rId2"/>
  </sheets>
  <definedNames>
    <definedName name="_xlnm.Print_Area" localSheetId="0">'Site Civil'!$C$1:$M$181</definedName>
    <definedName name="_xlnm.Print_Area" localSheetId="1">'Site Civil (SR 229 Roundabout)'!$C$1:$Q$181</definedName>
    <definedName name="_xlnm.Print_Titles" localSheetId="0">'Site Civil'!$1:$7</definedName>
    <definedName name="_xlnm.Print_Titles" localSheetId="1">'Site Civil (SR 229 Roundabout)'!$1:$7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9" i="109" l="1"/>
  <c r="P179" i="109"/>
  <c r="O179" i="109"/>
  <c r="N179" i="109"/>
  <c r="L179" i="109"/>
  <c r="J179" i="109"/>
  <c r="Q178" i="109"/>
  <c r="P178" i="109"/>
  <c r="O178" i="109"/>
  <c r="N178" i="109"/>
  <c r="L178" i="109"/>
  <c r="J178" i="109"/>
  <c r="Q177" i="109"/>
  <c r="P177" i="109"/>
  <c r="O177" i="109"/>
  <c r="N177" i="109"/>
  <c r="L177" i="109"/>
  <c r="J177" i="109"/>
  <c r="Q176" i="109"/>
  <c r="P176" i="109"/>
  <c r="O176" i="109"/>
  <c r="N176" i="109"/>
  <c r="L176" i="109"/>
  <c r="J176" i="109"/>
  <c r="Q175" i="109"/>
  <c r="P175" i="109"/>
  <c r="O175" i="109"/>
  <c r="N175" i="109"/>
  <c r="L175" i="109"/>
  <c r="J175" i="109"/>
  <c r="Q174" i="109"/>
  <c r="P174" i="109"/>
  <c r="O174" i="109"/>
  <c r="N174" i="109"/>
  <c r="L174" i="109"/>
  <c r="J174" i="109"/>
  <c r="Q173" i="109"/>
  <c r="P173" i="109"/>
  <c r="O173" i="109"/>
  <c r="N173" i="109"/>
  <c r="L173" i="109"/>
  <c r="J173" i="109"/>
  <c r="Q172" i="109"/>
  <c r="P172" i="109"/>
  <c r="O172" i="109"/>
  <c r="N172" i="109"/>
  <c r="L172" i="109"/>
  <c r="J172" i="109"/>
  <c r="Q171" i="109"/>
  <c r="P171" i="109"/>
  <c r="O171" i="109"/>
  <c r="N171" i="109"/>
  <c r="L171" i="109"/>
  <c r="J171" i="109"/>
  <c r="Q170" i="109"/>
  <c r="P170" i="109"/>
  <c r="O170" i="109"/>
  <c r="N170" i="109"/>
  <c r="L170" i="109"/>
  <c r="J170" i="109"/>
  <c r="Q169" i="109"/>
  <c r="P169" i="109"/>
  <c r="O169" i="109"/>
  <c r="N169" i="109"/>
  <c r="L169" i="109"/>
  <c r="J169" i="109"/>
  <c r="Q168" i="109"/>
  <c r="P168" i="109"/>
  <c r="O168" i="109"/>
  <c r="N168" i="109"/>
  <c r="L168" i="109"/>
  <c r="J168" i="109"/>
  <c r="Q167" i="109"/>
  <c r="P167" i="109"/>
  <c r="O167" i="109"/>
  <c r="N167" i="109"/>
  <c r="L167" i="109"/>
  <c r="J167" i="109"/>
  <c r="Q166" i="109"/>
  <c r="P166" i="109"/>
  <c r="O166" i="109"/>
  <c r="N166" i="109"/>
  <c r="L166" i="109"/>
  <c r="J166" i="109"/>
  <c r="Q165" i="109"/>
  <c r="P165" i="109"/>
  <c r="O165" i="109"/>
  <c r="N165" i="109"/>
  <c r="L165" i="109"/>
  <c r="J165" i="109"/>
  <c r="Q164" i="109"/>
  <c r="P164" i="109"/>
  <c r="O164" i="109"/>
  <c r="N164" i="109"/>
  <c r="L164" i="109"/>
  <c r="J164" i="109"/>
  <c r="Q163" i="109"/>
  <c r="P163" i="109"/>
  <c r="O163" i="109"/>
  <c r="N163" i="109"/>
  <c r="L163" i="109"/>
  <c r="J163" i="109"/>
  <c r="Q162" i="109"/>
  <c r="P162" i="109"/>
  <c r="O162" i="109"/>
  <c r="N162" i="109"/>
  <c r="L162" i="109"/>
  <c r="J162" i="109"/>
  <c r="Q161" i="109"/>
  <c r="P161" i="109"/>
  <c r="O161" i="109"/>
  <c r="N161" i="109"/>
  <c r="L161" i="109"/>
  <c r="J161" i="109"/>
  <c r="Q160" i="109"/>
  <c r="P160" i="109"/>
  <c r="O160" i="109"/>
  <c r="N160" i="109"/>
  <c r="L160" i="109"/>
  <c r="J160" i="109"/>
  <c r="Q159" i="109"/>
  <c r="P159" i="109"/>
  <c r="O159" i="109"/>
  <c r="N159" i="109"/>
  <c r="L159" i="109"/>
  <c r="J159" i="109"/>
  <c r="Q158" i="109"/>
  <c r="P158" i="109"/>
  <c r="O158" i="109"/>
  <c r="N158" i="109"/>
  <c r="L158" i="109"/>
  <c r="J158" i="109"/>
  <c r="Q157" i="109"/>
  <c r="P157" i="109"/>
  <c r="O157" i="109"/>
  <c r="N157" i="109"/>
  <c r="L157" i="109"/>
  <c r="J157" i="109"/>
  <c r="Q156" i="109"/>
  <c r="P156" i="109"/>
  <c r="O156" i="109"/>
  <c r="N156" i="109"/>
  <c r="L156" i="109"/>
  <c r="J156" i="109"/>
  <c r="Q155" i="109"/>
  <c r="P155" i="109"/>
  <c r="O155" i="109"/>
  <c r="N155" i="109"/>
  <c r="L155" i="109"/>
  <c r="J155" i="109"/>
  <c r="Q154" i="109"/>
  <c r="P154" i="109"/>
  <c r="O154" i="109"/>
  <c r="N154" i="109"/>
  <c r="L154" i="109"/>
  <c r="J154" i="109"/>
  <c r="Q153" i="109"/>
  <c r="P153" i="109"/>
  <c r="O153" i="109"/>
  <c r="N153" i="109"/>
  <c r="L153" i="109"/>
  <c r="J153" i="109"/>
  <c r="Q152" i="109"/>
  <c r="P152" i="109"/>
  <c r="O152" i="109"/>
  <c r="N152" i="109"/>
  <c r="L152" i="109"/>
  <c r="J152" i="109"/>
  <c r="Q151" i="109"/>
  <c r="P151" i="109"/>
  <c r="O151" i="109"/>
  <c r="N151" i="109"/>
  <c r="L151" i="109"/>
  <c r="J151" i="109"/>
  <c r="Q150" i="109"/>
  <c r="P150" i="109"/>
  <c r="O150" i="109"/>
  <c r="N150" i="109"/>
  <c r="L150" i="109"/>
  <c r="J150" i="109"/>
  <c r="Q149" i="109"/>
  <c r="P149" i="109"/>
  <c r="O149" i="109"/>
  <c r="N149" i="109"/>
  <c r="L149" i="109"/>
  <c r="J149" i="109"/>
  <c r="Q148" i="109"/>
  <c r="P148" i="109"/>
  <c r="O148" i="109"/>
  <c r="N148" i="109"/>
  <c r="L148" i="109"/>
  <c r="J148" i="109"/>
  <c r="Q147" i="109"/>
  <c r="P147" i="109"/>
  <c r="O147" i="109"/>
  <c r="N147" i="109"/>
  <c r="L147" i="109"/>
  <c r="J147" i="109"/>
  <c r="Q146" i="109"/>
  <c r="P146" i="109"/>
  <c r="O146" i="109"/>
  <c r="N146" i="109"/>
  <c r="L146" i="109"/>
  <c r="J146" i="109"/>
  <c r="Q145" i="109"/>
  <c r="P145" i="109"/>
  <c r="O145" i="109"/>
  <c r="N145" i="109"/>
  <c r="L145" i="109"/>
  <c r="J145" i="109"/>
  <c r="Q144" i="109"/>
  <c r="P144" i="109"/>
  <c r="O144" i="109"/>
  <c r="N144" i="109"/>
  <c r="L144" i="109"/>
  <c r="J144" i="109"/>
  <c r="Q143" i="109"/>
  <c r="P143" i="109"/>
  <c r="O143" i="109"/>
  <c r="N143" i="109"/>
  <c r="L143" i="109"/>
  <c r="J143" i="109"/>
  <c r="Q142" i="109"/>
  <c r="P142" i="109"/>
  <c r="O142" i="109"/>
  <c r="N142" i="109"/>
  <c r="L142" i="109"/>
  <c r="J142" i="109"/>
  <c r="Q141" i="109"/>
  <c r="P141" i="109"/>
  <c r="O141" i="109"/>
  <c r="N141" i="109"/>
  <c r="L141" i="109"/>
  <c r="J141" i="109"/>
  <c r="Q140" i="109"/>
  <c r="P140" i="109"/>
  <c r="O140" i="109"/>
  <c r="N140" i="109"/>
  <c r="L140" i="109"/>
  <c r="J140" i="109"/>
  <c r="Q139" i="109"/>
  <c r="P139" i="109"/>
  <c r="O139" i="109"/>
  <c r="N139" i="109"/>
  <c r="L139" i="109"/>
  <c r="J139" i="109"/>
  <c r="Q138" i="109"/>
  <c r="P138" i="109"/>
  <c r="O138" i="109"/>
  <c r="N138" i="109"/>
  <c r="L138" i="109"/>
  <c r="J138" i="109"/>
  <c r="Q137" i="109"/>
  <c r="P137" i="109"/>
  <c r="O137" i="109"/>
  <c r="N137" i="109"/>
  <c r="L137" i="109"/>
  <c r="J137" i="109"/>
  <c r="Q136" i="109"/>
  <c r="P136" i="109"/>
  <c r="O136" i="109"/>
  <c r="N136" i="109"/>
  <c r="L136" i="109"/>
  <c r="J136" i="109"/>
  <c r="Q135" i="109"/>
  <c r="P135" i="109"/>
  <c r="O135" i="109"/>
  <c r="N135" i="109"/>
  <c r="L135" i="109"/>
  <c r="J135" i="109"/>
  <c r="Q134" i="109"/>
  <c r="P134" i="109"/>
  <c r="O134" i="109"/>
  <c r="N134" i="109"/>
  <c r="L134" i="109"/>
  <c r="J134" i="109"/>
  <c r="Q133" i="109"/>
  <c r="P133" i="109"/>
  <c r="O133" i="109"/>
  <c r="N133" i="109"/>
  <c r="L133" i="109"/>
  <c r="J133" i="109"/>
  <c r="Q132" i="109"/>
  <c r="P132" i="109"/>
  <c r="O132" i="109"/>
  <c r="N132" i="109"/>
  <c r="L132" i="109"/>
  <c r="J132" i="109"/>
  <c r="Q131" i="109"/>
  <c r="P131" i="109"/>
  <c r="O131" i="109"/>
  <c r="N131" i="109"/>
  <c r="L131" i="109"/>
  <c r="J131" i="109"/>
  <c r="Q130" i="109"/>
  <c r="P130" i="109"/>
  <c r="O130" i="109"/>
  <c r="N130" i="109"/>
  <c r="L130" i="109"/>
  <c r="J130" i="109"/>
  <c r="Q129" i="109"/>
  <c r="P129" i="109"/>
  <c r="O129" i="109"/>
  <c r="N129" i="109"/>
  <c r="L129" i="109"/>
  <c r="J129" i="109"/>
  <c r="Q128" i="109"/>
  <c r="P128" i="109"/>
  <c r="O128" i="109"/>
  <c r="N128" i="109"/>
  <c r="L128" i="109"/>
  <c r="J128" i="109"/>
  <c r="Q127" i="109"/>
  <c r="P127" i="109"/>
  <c r="O127" i="109"/>
  <c r="N127" i="109"/>
  <c r="L127" i="109"/>
  <c r="J127" i="109"/>
  <c r="Q126" i="109"/>
  <c r="P126" i="109"/>
  <c r="O126" i="109"/>
  <c r="N126" i="109"/>
  <c r="L126" i="109"/>
  <c r="J126" i="109"/>
  <c r="Q125" i="109"/>
  <c r="P125" i="109"/>
  <c r="O125" i="109"/>
  <c r="N125" i="109"/>
  <c r="L125" i="109"/>
  <c r="J125" i="109"/>
  <c r="Q124" i="109"/>
  <c r="P124" i="109"/>
  <c r="O124" i="109"/>
  <c r="N124" i="109"/>
  <c r="L124" i="109"/>
  <c r="J124" i="109"/>
  <c r="Q123" i="109"/>
  <c r="P123" i="109"/>
  <c r="O123" i="109"/>
  <c r="N123" i="109"/>
  <c r="L123" i="109"/>
  <c r="J123" i="109"/>
  <c r="Q122" i="109"/>
  <c r="P122" i="109"/>
  <c r="O122" i="109"/>
  <c r="N122" i="109"/>
  <c r="L122" i="109"/>
  <c r="J122" i="109"/>
  <c r="Q121" i="109"/>
  <c r="P121" i="109"/>
  <c r="O121" i="109"/>
  <c r="N121" i="109"/>
  <c r="L121" i="109"/>
  <c r="J121" i="109"/>
  <c r="Q120" i="109"/>
  <c r="P120" i="109"/>
  <c r="O120" i="109"/>
  <c r="N120" i="109"/>
  <c r="L120" i="109"/>
  <c r="J120" i="109"/>
  <c r="Q119" i="109"/>
  <c r="P119" i="109"/>
  <c r="O119" i="109"/>
  <c r="N119" i="109"/>
  <c r="L119" i="109"/>
  <c r="J119" i="109"/>
  <c r="Q118" i="109"/>
  <c r="P118" i="109"/>
  <c r="O118" i="109"/>
  <c r="N118" i="109"/>
  <c r="L118" i="109"/>
  <c r="J118" i="109"/>
  <c r="Q117" i="109"/>
  <c r="P117" i="109"/>
  <c r="O117" i="109"/>
  <c r="N117" i="109"/>
  <c r="L117" i="109"/>
  <c r="J117" i="109"/>
  <c r="Q116" i="109"/>
  <c r="P116" i="109"/>
  <c r="O116" i="109"/>
  <c r="N116" i="109"/>
  <c r="L116" i="109"/>
  <c r="J116" i="109"/>
  <c r="Q115" i="109"/>
  <c r="P115" i="109"/>
  <c r="O115" i="109"/>
  <c r="N115" i="109"/>
  <c r="L115" i="109"/>
  <c r="J115" i="109"/>
  <c r="Q114" i="109"/>
  <c r="P114" i="109"/>
  <c r="O114" i="109"/>
  <c r="N114" i="109"/>
  <c r="L114" i="109"/>
  <c r="J114" i="109"/>
  <c r="Q113" i="109"/>
  <c r="P113" i="109"/>
  <c r="O113" i="109"/>
  <c r="N113" i="109"/>
  <c r="L113" i="109"/>
  <c r="J113" i="109"/>
  <c r="Q112" i="109"/>
  <c r="P112" i="109"/>
  <c r="O112" i="109"/>
  <c r="N112" i="109"/>
  <c r="L112" i="109"/>
  <c r="J112" i="109"/>
  <c r="Q111" i="109"/>
  <c r="P111" i="109"/>
  <c r="O111" i="109"/>
  <c r="N111" i="109"/>
  <c r="L111" i="109"/>
  <c r="J111" i="109"/>
  <c r="Q110" i="109"/>
  <c r="P110" i="109"/>
  <c r="O110" i="109"/>
  <c r="N110" i="109"/>
  <c r="L110" i="109"/>
  <c r="J110" i="109"/>
  <c r="Q109" i="109"/>
  <c r="P109" i="109"/>
  <c r="O109" i="109"/>
  <c r="N109" i="109"/>
  <c r="L109" i="109"/>
  <c r="J109" i="109"/>
  <c r="Q108" i="109"/>
  <c r="P108" i="109"/>
  <c r="O108" i="109"/>
  <c r="N108" i="109"/>
  <c r="L108" i="109"/>
  <c r="J108" i="109"/>
  <c r="Q107" i="109"/>
  <c r="P107" i="109"/>
  <c r="O107" i="109"/>
  <c r="N107" i="109"/>
  <c r="L107" i="109"/>
  <c r="J107" i="109"/>
  <c r="Q106" i="109"/>
  <c r="P106" i="109"/>
  <c r="O106" i="109"/>
  <c r="N106" i="109"/>
  <c r="L106" i="109"/>
  <c r="J106" i="109"/>
  <c r="Q105" i="109"/>
  <c r="P105" i="109"/>
  <c r="O105" i="109"/>
  <c r="N105" i="109"/>
  <c r="L105" i="109"/>
  <c r="J105" i="109"/>
  <c r="Q104" i="109"/>
  <c r="P104" i="109"/>
  <c r="O104" i="109"/>
  <c r="N104" i="109"/>
  <c r="L104" i="109"/>
  <c r="J104" i="109"/>
  <c r="Q103" i="109"/>
  <c r="P103" i="109"/>
  <c r="O103" i="109"/>
  <c r="N103" i="109"/>
  <c r="L103" i="109"/>
  <c r="J103" i="109"/>
  <c r="Q102" i="109"/>
  <c r="P102" i="109"/>
  <c r="O102" i="109"/>
  <c r="N102" i="109"/>
  <c r="L102" i="109"/>
  <c r="J102" i="109"/>
  <c r="Q101" i="109"/>
  <c r="P101" i="109"/>
  <c r="O101" i="109"/>
  <c r="N101" i="109"/>
  <c r="L101" i="109"/>
  <c r="J101" i="109"/>
  <c r="Q100" i="109"/>
  <c r="P100" i="109"/>
  <c r="O100" i="109"/>
  <c r="N100" i="109"/>
  <c r="L100" i="109"/>
  <c r="J100" i="109"/>
  <c r="Q99" i="109"/>
  <c r="P99" i="109"/>
  <c r="O99" i="109"/>
  <c r="N99" i="109"/>
  <c r="L99" i="109"/>
  <c r="J99" i="109"/>
  <c r="Q98" i="109"/>
  <c r="P98" i="109"/>
  <c r="O98" i="109"/>
  <c r="N98" i="109"/>
  <c r="L98" i="109"/>
  <c r="J98" i="109"/>
  <c r="Q97" i="109"/>
  <c r="P97" i="109"/>
  <c r="O97" i="109"/>
  <c r="N97" i="109"/>
  <c r="L97" i="109"/>
  <c r="J97" i="109"/>
  <c r="Q96" i="109"/>
  <c r="P96" i="109"/>
  <c r="O96" i="109"/>
  <c r="N96" i="109"/>
  <c r="L96" i="109"/>
  <c r="J96" i="109"/>
  <c r="Q95" i="109"/>
  <c r="P95" i="109"/>
  <c r="O95" i="109"/>
  <c r="N95" i="109"/>
  <c r="L95" i="109"/>
  <c r="J95" i="109"/>
  <c r="Q94" i="109"/>
  <c r="P94" i="109"/>
  <c r="O94" i="109"/>
  <c r="N94" i="109"/>
  <c r="L94" i="109"/>
  <c r="J94" i="109"/>
  <c r="Q93" i="109"/>
  <c r="P93" i="109"/>
  <c r="O93" i="109"/>
  <c r="N93" i="109"/>
  <c r="L93" i="109"/>
  <c r="J93" i="109"/>
  <c r="Q92" i="109"/>
  <c r="P92" i="109"/>
  <c r="O92" i="109"/>
  <c r="N92" i="109"/>
  <c r="L92" i="109"/>
  <c r="J92" i="109"/>
  <c r="Q91" i="109"/>
  <c r="P91" i="109"/>
  <c r="O91" i="109"/>
  <c r="N91" i="109"/>
  <c r="L91" i="109"/>
  <c r="J91" i="109"/>
  <c r="Q90" i="109"/>
  <c r="P90" i="109"/>
  <c r="O90" i="109"/>
  <c r="N90" i="109"/>
  <c r="L90" i="109"/>
  <c r="J90" i="109"/>
  <c r="Q89" i="109"/>
  <c r="P89" i="109"/>
  <c r="O89" i="109"/>
  <c r="N89" i="109"/>
  <c r="L89" i="109"/>
  <c r="J89" i="109"/>
  <c r="Q88" i="109"/>
  <c r="P88" i="109"/>
  <c r="O88" i="109"/>
  <c r="N88" i="109"/>
  <c r="L88" i="109"/>
  <c r="J88" i="109"/>
  <c r="Q87" i="109"/>
  <c r="P87" i="109"/>
  <c r="O87" i="109"/>
  <c r="N87" i="109"/>
  <c r="L87" i="109"/>
  <c r="J87" i="109"/>
  <c r="Q86" i="109"/>
  <c r="P86" i="109"/>
  <c r="O86" i="109"/>
  <c r="N86" i="109"/>
  <c r="L86" i="109"/>
  <c r="J86" i="109"/>
  <c r="Q85" i="109"/>
  <c r="P85" i="109"/>
  <c r="O85" i="109"/>
  <c r="N85" i="109"/>
  <c r="L85" i="109"/>
  <c r="J85" i="109"/>
  <c r="Q84" i="109"/>
  <c r="P84" i="109"/>
  <c r="O84" i="109"/>
  <c r="N84" i="109"/>
  <c r="L84" i="109"/>
  <c r="J84" i="109"/>
  <c r="Q83" i="109"/>
  <c r="P83" i="109"/>
  <c r="O83" i="109"/>
  <c r="N83" i="109"/>
  <c r="L83" i="109"/>
  <c r="J83" i="109"/>
  <c r="Q82" i="109"/>
  <c r="P82" i="109"/>
  <c r="O82" i="109"/>
  <c r="N82" i="109"/>
  <c r="L82" i="109"/>
  <c r="J82" i="109"/>
  <c r="Q81" i="109"/>
  <c r="P81" i="109"/>
  <c r="O81" i="109"/>
  <c r="N81" i="109"/>
  <c r="L81" i="109"/>
  <c r="J81" i="109"/>
  <c r="Q80" i="109"/>
  <c r="P80" i="109"/>
  <c r="O80" i="109"/>
  <c r="N80" i="109"/>
  <c r="L80" i="109"/>
  <c r="J80" i="109"/>
  <c r="Q79" i="109"/>
  <c r="P79" i="109"/>
  <c r="O79" i="109"/>
  <c r="N79" i="109"/>
  <c r="L79" i="109"/>
  <c r="J79" i="109"/>
  <c r="Q78" i="109"/>
  <c r="P78" i="109"/>
  <c r="O78" i="109"/>
  <c r="N78" i="109"/>
  <c r="L78" i="109"/>
  <c r="J78" i="109"/>
  <c r="Q77" i="109"/>
  <c r="P77" i="109"/>
  <c r="O77" i="109"/>
  <c r="N77" i="109"/>
  <c r="L77" i="109"/>
  <c r="J77" i="109"/>
  <c r="Q76" i="109"/>
  <c r="P76" i="109"/>
  <c r="O76" i="109"/>
  <c r="N76" i="109"/>
  <c r="L76" i="109"/>
  <c r="J76" i="109"/>
  <c r="Q75" i="109"/>
  <c r="P75" i="109"/>
  <c r="O75" i="109"/>
  <c r="N75" i="109"/>
  <c r="L75" i="109"/>
  <c r="J75" i="109"/>
  <c r="Q74" i="109"/>
  <c r="P74" i="109"/>
  <c r="O74" i="109"/>
  <c r="N74" i="109"/>
  <c r="L74" i="109"/>
  <c r="J74" i="109"/>
  <c r="Q73" i="109"/>
  <c r="P73" i="109"/>
  <c r="O73" i="109"/>
  <c r="N73" i="109"/>
  <c r="L73" i="109"/>
  <c r="J73" i="109"/>
  <c r="Q72" i="109"/>
  <c r="P72" i="109"/>
  <c r="O72" i="109"/>
  <c r="N72" i="109"/>
  <c r="L72" i="109"/>
  <c r="J72" i="109"/>
  <c r="Q71" i="109"/>
  <c r="P71" i="109"/>
  <c r="O71" i="109"/>
  <c r="N71" i="109"/>
  <c r="L71" i="109"/>
  <c r="J71" i="109"/>
  <c r="Q70" i="109"/>
  <c r="P70" i="109"/>
  <c r="O70" i="109"/>
  <c r="N70" i="109"/>
  <c r="L70" i="109"/>
  <c r="J70" i="109"/>
  <c r="Q69" i="109"/>
  <c r="P69" i="109"/>
  <c r="O69" i="109"/>
  <c r="N69" i="109"/>
  <c r="L69" i="109"/>
  <c r="J69" i="109"/>
  <c r="Q68" i="109"/>
  <c r="P68" i="109"/>
  <c r="O68" i="109"/>
  <c r="N68" i="109"/>
  <c r="L68" i="109"/>
  <c r="J68" i="109"/>
  <c r="Q67" i="109"/>
  <c r="P67" i="109"/>
  <c r="O67" i="109"/>
  <c r="N67" i="109"/>
  <c r="L67" i="109"/>
  <c r="J67" i="109"/>
  <c r="Q66" i="109"/>
  <c r="P66" i="109"/>
  <c r="O66" i="109"/>
  <c r="N66" i="109"/>
  <c r="L66" i="109"/>
  <c r="J66" i="109"/>
  <c r="Q65" i="109"/>
  <c r="P65" i="109"/>
  <c r="O65" i="109"/>
  <c r="N65" i="109"/>
  <c r="L65" i="109"/>
  <c r="J65" i="109"/>
  <c r="Q64" i="109"/>
  <c r="P64" i="109"/>
  <c r="O64" i="109"/>
  <c r="N64" i="109"/>
  <c r="L64" i="109"/>
  <c r="J64" i="109"/>
  <c r="Q63" i="109"/>
  <c r="P63" i="109"/>
  <c r="O63" i="109"/>
  <c r="N63" i="109"/>
  <c r="L63" i="109"/>
  <c r="J63" i="109"/>
  <c r="Q62" i="109"/>
  <c r="P62" i="109"/>
  <c r="O62" i="109"/>
  <c r="N62" i="109"/>
  <c r="L62" i="109"/>
  <c r="J62" i="109"/>
  <c r="Q61" i="109"/>
  <c r="P61" i="109"/>
  <c r="O61" i="109"/>
  <c r="N61" i="109"/>
  <c r="L61" i="109"/>
  <c r="J61" i="109"/>
  <c r="Q60" i="109"/>
  <c r="P60" i="109"/>
  <c r="O60" i="109"/>
  <c r="N60" i="109"/>
  <c r="L60" i="109"/>
  <c r="J60" i="109"/>
  <c r="Q59" i="109"/>
  <c r="P59" i="109"/>
  <c r="O59" i="109"/>
  <c r="N59" i="109"/>
  <c r="L59" i="109"/>
  <c r="J59" i="109"/>
  <c r="Q58" i="109"/>
  <c r="P58" i="109"/>
  <c r="O58" i="109"/>
  <c r="N58" i="109"/>
  <c r="L58" i="109"/>
  <c r="J58" i="109"/>
  <c r="Q57" i="109"/>
  <c r="P57" i="109"/>
  <c r="O57" i="109"/>
  <c r="N57" i="109"/>
  <c r="L57" i="109"/>
  <c r="J57" i="109"/>
  <c r="Q56" i="109"/>
  <c r="P56" i="109"/>
  <c r="O56" i="109"/>
  <c r="N56" i="109"/>
  <c r="L56" i="109"/>
  <c r="J56" i="109"/>
  <c r="Q55" i="109"/>
  <c r="P55" i="109"/>
  <c r="O55" i="109"/>
  <c r="N55" i="109"/>
  <c r="L55" i="109"/>
  <c r="J55" i="109"/>
  <c r="Q54" i="109"/>
  <c r="P54" i="109"/>
  <c r="O54" i="109"/>
  <c r="N54" i="109"/>
  <c r="L54" i="109"/>
  <c r="J54" i="109"/>
  <c r="Q53" i="109"/>
  <c r="P53" i="109"/>
  <c r="O53" i="109"/>
  <c r="N53" i="109"/>
  <c r="L53" i="109"/>
  <c r="J53" i="109"/>
  <c r="Q52" i="109"/>
  <c r="P52" i="109"/>
  <c r="O52" i="109"/>
  <c r="N52" i="109"/>
  <c r="L52" i="109"/>
  <c r="J52" i="109"/>
  <c r="Q51" i="109"/>
  <c r="P51" i="109"/>
  <c r="O51" i="109"/>
  <c r="N51" i="109"/>
  <c r="L51" i="109"/>
  <c r="J51" i="109"/>
  <c r="Q50" i="109"/>
  <c r="P50" i="109"/>
  <c r="O50" i="109"/>
  <c r="N50" i="109"/>
  <c r="L50" i="109"/>
  <c r="J50" i="109"/>
  <c r="Q49" i="109"/>
  <c r="P49" i="109"/>
  <c r="O49" i="109"/>
  <c r="N49" i="109"/>
  <c r="L49" i="109"/>
  <c r="J49" i="109"/>
  <c r="Q48" i="109"/>
  <c r="P48" i="109"/>
  <c r="O48" i="109"/>
  <c r="N48" i="109"/>
  <c r="L48" i="109"/>
  <c r="J48" i="109"/>
  <c r="Q47" i="109"/>
  <c r="P47" i="109"/>
  <c r="O47" i="109"/>
  <c r="N47" i="109"/>
  <c r="L47" i="109"/>
  <c r="J47" i="109"/>
  <c r="Q46" i="109"/>
  <c r="P46" i="109"/>
  <c r="O46" i="109"/>
  <c r="N46" i="109"/>
  <c r="L46" i="109"/>
  <c r="J46" i="109"/>
  <c r="Q45" i="109"/>
  <c r="P45" i="109"/>
  <c r="O45" i="109"/>
  <c r="N45" i="109"/>
  <c r="L45" i="109"/>
  <c r="J45" i="109"/>
  <c r="Q44" i="109"/>
  <c r="P44" i="109"/>
  <c r="O44" i="109"/>
  <c r="N44" i="109"/>
  <c r="L44" i="109"/>
  <c r="J44" i="109"/>
  <c r="Q43" i="109"/>
  <c r="P43" i="109"/>
  <c r="O43" i="109"/>
  <c r="N43" i="109"/>
  <c r="L43" i="109"/>
  <c r="J43" i="109"/>
  <c r="Q42" i="109"/>
  <c r="P42" i="109"/>
  <c r="O42" i="109"/>
  <c r="N42" i="109"/>
  <c r="L42" i="109"/>
  <c r="J42" i="109"/>
  <c r="Q41" i="109"/>
  <c r="P41" i="109"/>
  <c r="O41" i="109"/>
  <c r="N41" i="109"/>
  <c r="L41" i="109"/>
  <c r="J41" i="109"/>
  <c r="Q40" i="109"/>
  <c r="P40" i="109"/>
  <c r="O40" i="109"/>
  <c r="N40" i="109"/>
  <c r="L40" i="109"/>
  <c r="J40" i="109"/>
  <c r="Q39" i="109"/>
  <c r="P39" i="109"/>
  <c r="O39" i="109"/>
  <c r="N39" i="109"/>
  <c r="L39" i="109"/>
  <c r="J39" i="109"/>
  <c r="Q38" i="109"/>
  <c r="P38" i="109"/>
  <c r="O38" i="109"/>
  <c r="N38" i="109"/>
  <c r="L38" i="109"/>
  <c r="J38" i="109"/>
  <c r="Q37" i="109"/>
  <c r="P37" i="109"/>
  <c r="O37" i="109"/>
  <c r="N37" i="109"/>
  <c r="L37" i="109"/>
  <c r="J37" i="109"/>
  <c r="Q36" i="109"/>
  <c r="P36" i="109"/>
  <c r="O36" i="109"/>
  <c r="N36" i="109"/>
  <c r="L36" i="109"/>
  <c r="J36" i="109"/>
  <c r="Q35" i="109"/>
  <c r="P35" i="109"/>
  <c r="O35" i="109"/>
  <c r="N35" i="109"/>
  <c r="L35" i="109"/>
  <c r="J35" i="109"/>
  <c r="Q34" i="109"/>
  <c r="P34" i="109"/>
  <c r="O34" i="109"/>
  <c r="N34" i="109"/>
  <c r="L34" i="109"/>
  <c r="J34" i="109"/>
  <c r="Q33" i="109"/>
  <c r="P33" i="109"/>
  <c r="O33" i="109"/>
  <c r="N33" i="109"/>
  <c r="L33" i="109"/>
  <c r="J33" i="109"/>
  <c r="Q32" i="109"/>
  <c r="P32" i="109"/>
  <c r="O32" i="109"/>
  <c r="N32" i="109"/>
  <c r="L32" i="109"/>
  <c r="J32" i="109"/>
  <c r="Q31" i="109"/>
  <c r="P31" i="109"/>
  <c r="O31" i="109"/>
  <c r="N31" i="109"/>
  <c r="L31" i="109"/>
  <c r="J31" i="109"/>
  <c r="Q30" i="109"/>
  <c r="P30" i="109"/>
  <c r="O30" i="109"/>
  <c r="N30" i="109"/>
  <c r="L30" i="109"/>
  <c r="J30" i="109"/>
  <c r="Q29" i="109"/>
  <c r="P29" i="109"/>
  <c r="O29" i="109"/>
  <c r="N29" i="109"/>
  <c r="L29" i="109"/>
  <c r="J29" i="109"/>
  <c r="Q28" i="109"/>
  <c r="P28" i="109"/>
  <c r="O28" i="109"/>
  <c r="N28" i="109"/>
  <c r="L28" i="109"/>
  <c r="J28" i="109"/>
  <c r="Q27" i="109"/>
  <c r="P27" i="109"/>
  <c r="O27" i="109"/>
  <c r="N27" i="109"/>
  <c r="L27" i="109"/>
  <c r="J27" i="109"/>
  <c r="Q26" i="109"/>
  <c r="P26" i="109"/>
  <c r="O26" i="109"/>
  <c r="N26" i="109"/>
  <c r="L26" i="109"/>
  <c r="J26" i="109"/>
  <c r="Q25" i="109"/>
  <c r="P25" i="109"/>
  <c r="O25" i="109"/>
  <c r="N25" i="109"/>
  <c r="L25" i="109"/>
  <c r="J25" i="109"/>
  <c r="Q24" i="109"/>
  <c r="P24" i="109"/>
  <c r="O24" i="109"/>
  <c r="N24" i="109"/>
  <c r="L24" i="109"/>
  <c r="J24" i="109"/>
  <c r="Q23" i="109"/>
  <c r="P23" i="109"/>
  <c r="O23" i="109"/>
  <c r="N23" i="109"/>
  <c r="L23" i="109"/>
  <c r="J23" i="109"/>
  <c r="Q22" i="109"/>
  <c r="P22" i="109"/>
  <c r="O22" i="109"/>
  <c r="N22" i="109"/>
  <c r="L22" i="109"/>
  <c r="J22" i="109"/>
  <c r="Q21" i="109"/>
  <c r="P21" i="109"/>
  <c r="O21" i="109"/>
  <c r="N21" i="109"/>
  <c r="L21" i="109"/>
  <c r="J21" i="109"/>
  <c r="Q20" i="109"/>
  <c r="P20" i="109"/>
  <c r="O20" i="109"/>
  <c r="N20" i="109"/>
  <c r="L20" i="109"/>
  <c r="J20" i="109"/>
  <c r="Q19" i="109"/>
  <c r="P19" i="109"/>
  <c r="O19" i="109"/>
  <c r="N19" i="109"/>
  <c r="L19" i="109"/>
  <c r="J19" i="109"/>
  <c r="Q18" i="109"/>
  <c r="P18" i="109"/>
  <c r="O18" i="109"/>
  <c r="N18" i="109"/>
  <c r="L18" i="109"/>
  <c r="J18" i="109"/>
  <c r="Q17" i="109"/>
  <c r="P17" i="109"/>
  <c r="O17" i="109"/>
  <c r="N17" i="109"/>
  <c r="L17" i="109"/>
  <c r="J17" i="109"/>
  <c r="Q16" i="109"/>
  <c r="P16" i="109"/>
  <c r="O16" i="109"/>
  <c r="N16" i="109"/>
  <c r="L16" i="109"/>
  <c r="J16" i="109"/>
  <c r="Q15" i="109"/>
  <c r="P15" i="109"/>
  <c r="O15" i="109"/>
  <c r="N15" i="109"/>
  <c r="L15" i="109"/>
  <c r="J15" i="109"/>
  <c r="Q14" i="109"/>
  <c r="P14" i="109"/>
  <c r="O14" i="109"/>
  <c r="N14" i="109"/>
  <c r="L14" i="109"/>
  <c r="J14" i="109"/>
  <c r="Q13" i="109"/>
  <c r="P13" i="109"/>
  <c r="O13" i="109"/>
  <c r="N13" i="109"/>
  <c r="L13" i="109"/>
  <c r="J13" i="109"/>
  <c r="Q12" i="109"/>
  <c r="P12" i="109"/>
  <c r="O12" i="109"/>
  <c r="N12" i="109"/>
  <c r="L12" i="109"/>
  <c r="J12" i="109"/>
  <c r="Q11" i="109"/>
  <c r="P11" i="109"/>
  <c r="O11" i="109"/>
  <c r="N11" i="109"/>
  <c r="L11" i="109"/>
  <c r="J11" i="109"/>
  <c r="Q10" i="109"/>
  <c r="P10" i="109"/>
  <c r="O10" i="109"/>
  <c r="N10" i="109"/>
  <c r="L10" i="109"/>
  <c r="J10" i="109"/>
  <c r="C10" i="109"/>
  <c r="C11" i="109" s="1"/>
  <c r="C12" i="109" s="1"/>
  <c r="C13" i="109" s="1"/>
  <c r="C14" i="109" s="1"/>
  <c r="C15" i="109" s="1"/>
  <c r="C16" i="109" s="1"/>
  <c r="C17" i="109" s="1"/>
  <c r="C18" i="109" s="1"/>
  <c r="C19" i="109" s="1"/>
  <c r="C20" i="109" s="1"/>
  <c r="C21" i="109" s="1"/>
  <c r="C22" i="109" s="1"/>
  <c r="C23" i="109" s="1"/>
  <c r="C24" i="109" s="1"/>
  <c r="C25" i="109" s="1"/>
  <c r="C26" i="109" s="1"/>
  <c r="C27" i="109" s="1"/>
  <c r="C28" i="109" s="1"/>
  <c r="C29" i="109" s="1"/>
  <c r="C30" i="109" s="1"/>
  <c r="C31" i="109" s="1"/>
  <c r="C32" i="109" s="1"/>
  <c r="C33" i="109" s="1"/>
  <c r="C34" i="109" s="1"/>
  <c r="C35" i="109" s="1"/>
  <c r="C36" i="109" s="1"/>
  <c r="C37" i="109" s="1"/>
  <c r="C38" i="109" s="1"/>
  <c r="C39" i="109" s="1"/>
  <c r="C40" i="109" s="1"/>
  <c r="C41" i="109" s="1"/>
  <c r="C42" i="109" s="1"/>
  <c r="C43" i="109" s="1"/>
  <c r="C44" i="109" s="1"/>
  <c r="C45" i="109" s="1"/>
  <c r="C46" i="109" s="1"/>
  <c r="C47" i="109" s="1"/>
  <c r="C48" i="109" s="1"/>
  <c r="C49" i="109" s="1"/>
  <c r="C50" i="109" s="1"/>
  <c r="C51" i="109" s="1"/>
  <c r="C52" i="109" s="1"/>
  <c r="C53" i="109" s="1"/>
  <c r="C54" i="109" s="1"/>
  <c r="C55" i="109" s="1"/>
  <c r="C56" i="109" s="1"/>
  <c r="C57" i="109" s="1"/>
  <c r="C58" i="109" s="1"/>
  <c r="C59" i="109" s="1"/>
  <c r="C60" i="109" s="1"/>
  <c r="C61" i="109" s="1"/>
  <c r="C62" i="109" s="1"/>
  <c r="C63" i="109" s="1"/>
  <c r="C64" i="109" s="1"/>
  <c r="C65" i="109" s="1"/>
  <c r="C66" i="109" s="1"/>
  <c r="C67" i="109" s="1"/>
  <c r="C68" i="109" s="1"/>
  <c r="C69" i="109" s="1"/>
  <c r="C70" i="109" s="1"/>
  <c r="C71" i="109" s="1"/>
  <c r="C72" i="109" s="1"/>
  <c r="C73" i="109" s="1"/>
  <c r="C74" i="109" s="1"/>
  <c r="C75" i="109" s="1"/>
  <c r="C76" i="109" s="1"/>
  <c r="C77" i="109" s="1"/>
  <c r="C78" i="109" s="1"/>
  <c r="C79" i="109" s="1"/>
  <c r="C80" i="109" s="1"/>
  <c r="C81" i="109" s="1"/>
  <c r="C82" i="109" s="1"/>
  <c r="C83" i="109" s="1"/>
  <c r="C84" i="109" s="1"/>
  <c r="C85" i="109" s="1"/>
  <c r="C86" i="109" s="1"/>
  <c r="C87" i="109" s="1"/>
  <c r="C88" i="109" s="1"/>
  <c r="C89" i="109" s="1"/>
  <c r="C90" i="109" s="1"/>
  <c r="C91" i="109" s="1"/>
  <c r="C92" i="109" s="1"/>
  <c r="C93" i="109" s="1"/>
  <c r="C94" i="109" s="1"/>
  <c r="C95" i="109" s="1"/>
  <c r="C96" i="109" s="1"/>
  <c r="C97" i="109" s="1"/>
  <c r="C98" i="109" s="1"/>
  <c r="C99" i="109" s="1"/>
  <c r="C100" i="109" s="1"/>
  <c r="C101" i="109" s="1"/>
  <c r="C102" i="109" s="1"/>
  <c r="C103" i="109" s="1"/>
  <c r="C104" i="109" s="1"/>
  <c r="C105" i="109" s="1"/>
  <c r="C106" i="109" s="1"/>
  <c r="C107" i="109" s="1"/>
  <c r="C108" i="109" s="1"/>
  <c r="C109" i="109" s="1"/>
  <c r="C110" i="109" s="1"/>
  <c r="C111" i="109" s="1"/>
  <c r="C112" i="109" s="1"/>
  <c r="C113" i="109" s="1"/>
  <c r="C114" i="109" s="1"/>
  <c r="C115" i="109" s="1"/>
  <c r="C116" i="109" s="1"/>
  <c r="C117" i="109" s="1"/>
  <c r="C118" i="109" s="1"/>
  <c r="C119" i="109" s="1"/>
  <c r="C120" i="109" s="1"/>
  <c r="C121" i="109" s="1"/>
  <c r="C122" i="109" s="1"/>
  <c r="C123" i="109" s="1"/>
  <c r="C124" i="109" s="1"/>
  <c r="C125" i="109" s="1"/>
  <c r="C126" i="109" s="1"/>
  <c r="C127" i="109" s="1"/>
  <c r="C128" i="109" s="1"/>
  <c r="C129" i="109" s="1"/>
  <c r="C130" i="109" s="1"/>
  <c r="C131" i="109" s="1"/>
  <c r="C132" i="109" s="1"/>
  <c r="C133" i="109" s="1"/>
  <c r="C134" i="109" s="1"/>
  <c r="C135" i="109" s="1"/>
  <c r="C136" i="109" s="1"/>
  <c r="C137" i="109" s="1"/>
  <c r="C138" i="109" s="1"/>
  <c r="C139" i="109" s="1"/>
  <c r="C140" i="109" s="1"/>
  <c r="C141" i="109" s="1"/>
  <c r="C142" i="109" s="1"/>
  <c r="C143" i="109" s="1"/>
  <c r="C144" i="109" s="1"/>
  <c r="C145" i="109" s="1"/>
  <c r="C146" i="109" s="1"/>
  <c r="C147" i="109" s="1"/>
  <c r="C148" i="109" s="1"/>
  <c r="C149" i="109" s="1"/>
  <c r="C150" i="109" s="1"/>
  <c r="C151" i="109" s="1"/>
  <c r="C152" i="109" s="1"/>
  <c r="C153" i="109" s="1"/>
  <c r="C154" i="109" s="1"/>
  <c r="C155" i="109" s="1"/>
  <c r="C156" i="109" s="1"/>
  <c r="C157" i="109" s="1"/>
  <c r="C158" i="109" s="1"/>
  <c r="C159" i="109" s="1"/>
  <c r="C160" i="109" s="1"/>
  <c r="C161" i="109" s="1"/>
  <c r="C162" i="109" s="1"/>
  <c r="C163" i="109" s="1"/>
  <c r="C164" i="109" s="1"/>
  <c r="C165" i="109" s="1"/>
  <c r="C166" i="109" s="1"/>
  <c r="C167" i="109" s="1"/>
  <c r="C168" i="109" s="1"/>
  <c r="C169" i="109" s="1"/>
  <c r="C170" i="109" s="1"/>
  <c r="C171" i="109" s="1"/>
  <c r="C172" i="109" s="1"/>
  <c r="C173" i="109" s="1"/>
  <c r="C174" i="109" s="1"/>
  <c r="C175" i="109" s="1"/>
  <c r="C176" i="109" s="1"/>
  <c r="C177" i="109" s="1"/>
  <c r="C178" i="109" s="1"/>
  <c r="C179" i="109" s="1"/>
  <c r="Q9" i="109"/>
  <c r="P9" i="109"/>
  <c r="O9" i="109"/>
  <c r="N9" i="109"/>
  <c r="M180" i="109" s="1"/>
  <c r="L9" i="109"/>
  <c r="K180" i="109" s="1"/>
  <c r="J9" i="109"/>
  <c r="I180" i="109" s="1"/>
  <c r="J179" i="107"/>
  <c r="J178" i="107"/>
  <c r="J177" i="107"/>
  <c r="J176" i="107"/>
  <c r="J175" i="107"/>
  <c r="J174" i="107"/>
  <c r="J173" i="107"/>
  <c r="J172" i="107"/>
  <c r="J171" i="107"/>
  <c r="J170" i="107"/>
  <c r="J169" i="107"/>
  <c r="J168" i="107"/>
  <c r="J167" i="107"/>
  <c r="J166" i="107"/>
  <c r="J165" i="107"/>
  <c r="J164" i="107"/>
  <c r="J163" i="107"/>
  <c r="J162" i="107"/>
  <c r="J161" i="107"/>
  <c r="J160" i="107"/>
  <c r="J159" i="107"/>
  <c r="J158" i="107"/>
  <c r="J157" i="107"/>
  <c r="J156" i="107"/>
  <c r="J155" i="107"/>
  <c r="J154" i="107"/>
  <c r="J153" i="107"/>
  <c r="J152" i="107"/>
  <c r="J151" i="107"/>
  <c r="J150" i="107"/>
  <c r="J149" i="107"/>
  <c r="J148" i="107"/>
  <c r="J147" i="107"/>
  <c r="J146" i="107"/>
  <c r="J145" i="107"/>
  <c r="J144" i="107"/>
  <c r="J143" i="107"/>
  <c r="J142" i="107"/>
  <c r="J141" i="107"/>
  <c r="J140" i="107"/>
  <c r="J139" i="107"/>
  <c r="J138" i="107"/>
  <c r="J137" i="107"/>
  <c r="J136" i="107"/>
  <c r="J135" i="107"/>
  <c r="J134" i="107"/>
  <c r="J133" i="107"/>
  <c r="J132" i="107"/>
  <c r="J131" i="107"/>
  <c r="J130" i="107"/>
  <c r="J129" i="107"/>
  <c r="J128" i="107"/>
  <c r="J127" i="107"/>
  <c r="J126" i="107"/>
  <c r="J125" i="107"/>
  <c r="J124" i="107"/>
  <c r="J123" i="107"/>
  <c r="J122" i="107"/>
  <c r="J121" i="107"/>
  <c r="J120" i="107"/>
  <c r="J119" i="107"/>
  <c r="J118" i="107"/>
  <c r="J117" i="107"/>
  <c r="J116" i="107"/>
  <c r="J115" i="107"/>
  <c r="J114" i="107"/>
  <c r="J113" i="107"/>
  <c r="J112" i="107"/>
  <c r="J111" i="107"/>
  <c r="J110" i="107"/>
  <c r="J109" i="107"/>
  <c r="J108" i="107"/>
  <c r="J107" i="107"/>
  <c r="J106" i="107"/>
  <c r="J105" i="107"/>
  <c r="J104" i="107"/>
  <c r="J103" i="107"/>
  <c r="J102" i="107"/>
  <c r="J101" i="107"/>
  <c r="J100" i="107"/>
  <c r="J99" i="107"/>
  <c r="J98" i="107"/>
  <c r="J97" i="107"/>
  <c r="J96" i="107"/>
  <c r="J95" i="107"/>
  <c r="J94" i="107"/>
  <c r="J93" i="107"/>
  <c r="J92" i="107"/>
  <c r="J91" i="107"/>
  <c r="J90" i="107"/>
  <c r="J89" i="107"/>
  <c r="J88" i="107"/>
  <c r="J87" i="107"/>
  <c r="J86" i="107"/>
  <c r="J85" i="107"/>
  <c r="J84" i="107"/>
  <c r="J83" i="107"/>
  <c r="J82" i="107"/>
  <c r="J81" i="107"/>
  <c r="J80" i="107"/>
  <c r="J79" i="107"/>
  <c r="J78" i="107"/>
  <c r="J77" i="107"/>
  <c r="J76" i="107"/>
  <c r="J75" i="107"/>
  <c r="J74" i="107"/>
  <c r="J73" i="107"/>
  <c r="J72" i="107"/>
  <c r="J71" i="107"/>
  <c r="J70" i="107"/>
  <c r="J69" i="107"/>
  <c r="J68" i="107"/>
  <c r="J67" i="107"/>
  <c r="J66" i="107"/>
  <c r="J65" i="107"/>
  <c r="J64" i="107"/>
  <c r="J63" i="107"/>
  <c r="J62" i="107"/>
  <c r="J61" i="107"/>
  <c r="J60" i="107"/>
  <c r="J59" i="107"/>
  <c r="J58" i="107"/>
  <c r="J57" i="107"/>
  <c r="J56" i="107"/>
  <c r="J55" i="107"/>
  <c r="J54" i="107"/>
  <c r="J53" i="107"/>
  <c r="J52" i="107"/>
  <c r="J51" i="107"/>
  <c r="J50" i="107"/>
  <c r="J49" i="107"/>
  <c r="J48" i="107"/>
  <c r="J47" i="107"/>
  <c r="J46" i="107"/>
  <c r="J45" i="107"/>
  <c r="J44" i="107"/>
  <c r="J43" i="107"/>
  <c r="J42" i="107"/>
  <c r="J41" i="107"/>
  <c r="J40" i="107"/>
  <c r="J39" i="107"/>
  <c r="J38" i="107"/>
  <c r="J37" i="107"/>
  <c r="J36" i="107"/>
  <c r="J35" i="107"/>
  <c r="J34" i="107"/>
  <c r="J33" i="107"/>
  <c r="J32" i="107"/>
  <c r="J31" i="107"/>
  <c r="J30" i="107"/>
  <c r="J29" i="107"/>
  <c r="J28" i="107"/>
  <c r="J27" i="107"/>
  <c r="J26" i="107"/>
  <c r="J25" i="107"/>
  <c r="J24" i="107"/>
  <c r="J23" i="107"/>
  <c r="J22" i="107"/>
  <c r="J21" i="107"/>
  <c r="J20" i="107"/>
  <c r="J19" i="107"/>
  <c r="J18" i="107"/>
  <c r="J17" i="107"/>
  <c r="J16" i="107"/>
  <c r="J15" i="107"/>
  <c r="J14" i="107"/>
  <c r="J13" i="107"/>
  <c r="J12" i="107"/>
  <c r="J11" i="107"/>
  <c r="J10" i="107"/>
  <c r="J9" i="107"/>
  <c r="I180" i="107" l="1"/>
  <c r="C10" i="107"/>
  <c r="C11" i="107" s="1"/>
  <c r="C12" i="107" s="1"/>
  <c r="C13" i="107" s="1"/>
  <c r="C14" i="107" s="1"/>
  <c r="C15" i="107" s="1"/>
  <c r="C16" i="107" s="1"/>
  <c r="C17" i="107" s="1"/>
  <c r="C18" i="107" s="1"/>
  <c r="C19" i="107" s="1"/>
  <c r="C20" i="107" s="1"/>
  <c r="C21" i="107" s="1"/>
  <c r="C22" i="107" s="1"/>
  <c r="C23" i="107" s="1"/>
  <c r="C24" i="107" s="1"/>
  <c r="C25" i="107" s="1"/>
  <c r="C26" i="107" s="1"/>
  <c r="C27" i="107" s="1"/>
  <c r="C28" i="107" s="1"/>
  <c r="C29" i="107" l="1"/>
  <c r="C30" i="107" s="1"/>
  <c r="C31" i="107" l="1"/>
  <c r="C32" i="107" l="1"/>
  <c r="C33" i="107" s="1"/>
  <c r="C34" i="107" s="1"/>
  <c r="C35" i="107" s="1"/>
  <c r="C36" i="107" s="1"/>
  <c r="C37" i="107" s="1"/>
  <c r="C38" i="107" s="1"/>
  <c r="C39" i="107" s="1"/>
  <c r="C40" i="107" s="1"/>
  <c r="C41" i="107" s="1"/>
  <c r="C42" i="107" s="1"/>
  <c r="C43" i="107" s="1"/>
  <c r="C44" i="107" s="1"/>
  <c r="C45" i="107" s="1"/>
  <c r="C46" i="107" s="1"/>
  <c r="C47" i="107" s="1"/>
  <c r="C48" i="107" l="1"/>
  <c r="C49" i="107" s="1"/>
  <c r="C50" i="107" s="1"/>
  <c r="C51" i="107" s="1"/>
  <c r="C52" i="107" s="1"/>
  <c r="C53" i="107" s="1"/>
  <c r="C54" i="107" s="1"/>
  <c r="C55" i="107" s="1"/>
  <c r="C56" i="107" s="1"/>
  <c r="C57" i="107" s="1"/>
  <c r="C58" i="107" s="1"/>
  <c r="C59" i="107" s="1"/>
  <c r="C60" i="107" s="1"/>
  <c r="C61" i="107" s="1"/>
  <c r="C62" i="107" s="1"/>
  <c r="C63" i="107" s="1"/>
  <c r="C64" i="107" s="1"/>
  <c r="C65" i="107" s="1"/>
  <c r="C66" i="107" s="1"/>
  <c r="C67" i="107" s="1"/>
  <c r="C68" i="107" s="1"/>
  <c r="C69" i="107" s="1"/>
  <c r="C70" i="107" s="1"/>
  <c r="C71" i="107" s="1"/>
  <c r="C72" i="107" s="1"/>
  <c r="C73" i="107" s="1"/>
  <c r="C74" i="107" s="1"/>
  <c r="C75" i="107" s="1"/>
  <c r="C76" i="107" s="1"/>
  <c r="C77" i="107" s="1"/>
  <c r="C78" i="107" s="1"/>
  <c r="C79" i="107" s="1"/>
  <c r="C80" i="107" s="1"/>
  <c r="C81" i="107" s="1"/>
  <c r="C82" i="107" s="1"/>
  <c r="C83" i="107" s="1"/>
  <c r="C84" i="107" s="1"/>
  <c r="C85" i="107" s="1"/>
  <c r="C86" i="107" s="1"/>
  <c r="C87" i="107" s="1"/>
  <c r="C88" i="107" s="1"/>
  <c r="C89" i="107" s="1"/>
  <c r="C90" i="107" s="1"/>
  <c r="C91" i="107" s="1"/>
  <c r="C92" i="107" s="1"/>
  <c r="C93" i="107" s="1"/>
  <c r="C94" i="107" s="1"/>
  <c r="C95" i="107" s="1"/>
  <c r="C96" i="107" s="1"/>
  <c r="C97" i="107" s="1"/>
  <c r="C98" i="107" s="1"/>
  <c r="C99" i="107" s="1"/>
  <c r="C100" i="107" s="1"/>
  <c r="C101" i="107" s="1"/>
  <c r="C102" i="107" s="1"/>
  <c r="C103" i="107" s="1"/>
  <c r="C104" i="107" s="1"/>
  <c r="C105" i="107" s="1"/>
  <c r="C106" i="107" s="1"/>
  <c r="C107" i="107" s="1"/>
  <c r="C108" i="107" s="1"/>
  <c r="C109" i="107" s="1"/>
  <c r="C110" i="107" s="1"/>
  <c r="C111" i="107" s="1"/>
  <c r="C112" i="107" s="1"/>
  <c r="C113" i="107" s="1"/>
  <c r="C114" i="107" s="1"/>
  <c r="C115" i="107" s="1"/>
  <c r="C116" i="107" s="1"/>
  <c r="C117" i="107" s="1"/>
  <c r="C118" i="107" s="1"/>
  <c r="C119" i="107" s="1"/>
  <c r="C120" i="107" s="1"/>
  <c r="C121" i="107" s="1"/>
  <c r="C122" i="107" s="1"/>
  <c r="C123" i="107" s="1"/>
  <c r="C124" i="107" s="1"/>
  <c r="C125" i="107" s="1"/>
  <c r="C126" i="107" s="1"/>
  <c r="C127" i="107" s="1"/>
  <c r="C128" i="107" s="1"/>
  <c r="C129" i="107" s="1"/>
  <c r="C130" i="107" s="1"/>
  <c r="C131" i="107" s="1"/>
  <c r="C132" i="107" s="1"/>
  <c r="C133" i="107" s="1"/>
  <c r="C134" i="107" s="1"/>
  <c r="C135" i="107" s="1"/>
  <c r="C136" i="107" s="1"/>
  <c r="C137" i="107" s="1"/>
  <c r="C138" i="107" s="1"/>
  <c r="C139" i="107" s="1"/>
  <c r="C140" i="107" s="1"/>
  <c r="C141" i="107" s="1"/>
  <c r="C142" i="107" s="1"/>
  <c r="C143" i="107" s="1"/>
  <c r="C144" i="107" s="1"/>
  <c r="C145" i="107" s="1"/>
  <c r="C146" i="107" s="1"/>
  <c r="C147" i="107" s="1"/>
  <c r="C148" i="107" s="1"/>
  <c r="C149" i="107" s="1"/>
  <c r="C150" i="107" s="1"/>
  <c r="C151" i="107" s="1"/>
  <c r="C152" i="107" s="1"/>
  <c r="C153" i="107" s="1"/>
  <c r="C154" i="107" s="1"/>
  <c r="C155" i="107" s="1"/>
  <c r="C156" i="107" s="1"/>
  <c r="C157" i="107" s="1"/>
  <c r="C158" i="107" s="1"/>
  <c r="C159" i="107" s="1"/>
  <c r="C160" i="107" s="1"/>
  <c r="C161" i="107" s="1"/>
  <c r="C162" i="107" s="1"/>
  <c r="C163" i="107" s="1"/>
  <c r="C164" i="107" s="1"/>
  <c r="C165" i="107" s="1"/>
  <c r="C166" i="107" s="1"/>
  <c r="C167" i="107" s="1"/>
  <c r="C168" i="107" s="1"/>
  <c r="C169" i="107" s="1"/>
  <c r="C170" i="107" s="1"/>
  <c r="C171" i="107" s="1"/>
  <c r="C172" i="107" s="1"/>
  <c r="C173" i="107" s="1"/>
  <c r="C174" i="107" s="1"/>
  <c r="C175" i="107" s="1"/>
  <c r="C176" i="107" s="1"/>
  <c r="C177" i="107" s="1"/>
  <c r="C178" i="107" s="1"/>
  <c r="C179" i="107" s="1"/>
</calcChain>
</file>

<file path=xl/sharedStrings.xml><?xml version="1.0" encoding="utf-8"?>
<sst xmlns="http://schemas.openxmlformats.org/spreadsheetml/2006/main" count="1730" uniqueCount="453">
  <si>
    <t>Item No.</t>
  </si>
  <si>
    <t>Description</t>
  </si>
  <si>
    <t>Quantity</t>
  </si>
  <si>
    <t>Units</t>
  </si>
  <si>
    <t>Unit Cost</t>
  </si>
  <si>
    <t>Item Cost</t>
  </si>
  <si>
    <t>Ref.</t>
  </si>
  <si>
    <t>SY</t>
  </si>
  <si>
    <t>LS</t>
  </si>
  <si>
    <t>SF</t>
  </si>
  <si>
    <t>PRELIMINARY OPINION OF PROBABLE PROJECT COST</t>
  </si>
  <si>
    <t>CITY OF MOUNT VERNON, KNOX COUNTY, OHIO</t>
  </si>
  <si>
    <t>Ext.</t>
  </si>
  <si>
    <t>201</t>
  </si>
  <si>
    <t>11000</t>
  </si>
  <si>
    <t>202</t>
  </si>
  <si>
    <t>203</t>
  </si>
  <si>
    <t>10001</t>
  </si>
  <si>
    <t>CY</t>
  </si>
  <si>
    <t>204</t>
  </si>
  <si>
    <t>10000</t>
  </si>
  <si>
    <t>SUBGRADE COMPACTION</t>
  </si>
  <si>
    <t>304</t>
  </si>
  <si>
    <t>20001</t>
  </si>
  <si>
    <t>452</t>
  </si>
  <si>
    <t>608</t>
  </si>
  <si>
    <t>FT</t>
  </si>
  <si>
    <t>611</t>
  </si>
  <si>
    <t>624</t>
  </si>
  <si>
    <t>MOBILIZATION</t>
  </si>
  <si>
    <t>TRANSVERSE/DIAGONAL LINE</t>
  </si>
  <si>
    <t>659</t>
  </si>
  <si>
    <t>832</t>
  </si>
  <si>
    <t>30000</t>
  </si>
  <si>
    <t>EXCAVATION</t>
  </si>
  <si>
    <t>TOPSOIL</t>
  </si>
  <si>
    <t>00300</t>
  </si>
  <si>
    <t>04600</t>
  </si>
  <si>
    <t>00900</t>
  </si>
  <si>
    <t>MANHOLE, NO. 3</t>
  </si>
  <si>
    <t>05000</t>
  </si>
  <si>
    <t>98000</t>
  </si>
  <si>
    <t>23000</t>
  </si>
  <si>
    <t>607</t>
  </si>
  <si>
    <t>Sandusky St N Improvements
PID 2511901</t>
  </si>
  <si>
    <t>CLEARING AND GRUBBING</t>
  </si>
  <si>
    <t>20010</t>
  </si>
  <si>
    <t>HEADWALL REMOVED</t>
  </si>
  <si>
    <t>3</t>
  </si>
  <si>
    <t>EACH</t>
  </si>
  <si>
    <t>PAVEMENT REMOVED</t>
  </si>
  <si>
    <t>9033</t>
  </si>
  <si>
    <t>32500</t>
  </si>
  <si>
    <t>CURB AND GUTTER REMOVED</t>
  </si>
  <si>
    <t>206</t>
  </si>
  <si>
    <t>35100</t>
  </si>
  <si>
    <t>PIPE REMOVED, 24" AND UNDER</t>
  </si>
  <si>
    <t>660</t>
  </si>
  <si>
    <t>35200</t>
  </si>
  <si>
    <t>PIPE REMOVED, OVER 24"</t>
  </si>
  <si>
    <t>4</t>
  </si>
  <si>
    <t>38000</t>
  </si>
  <si>
    <t>GUARDRAIL REMOVED</t>
  </si>
  <si>
    <t>1478</t>
  </si>
  <si>
    <t>42000</t>
  </si>
  <si>
    <t>ANCHOR ASSEMBLY REMOVED, TYPE A</t>
  </si>
  <si>
    <t>58100</t>
  </si>
  <si>
    <t>CATCH BASIN REMOVED</t>
  </si>
  <si>
    <t>6340</t>
  </si>
  <si>
    <t>20000</t>
  </si>
  <si>
    <t>EMBANKMENT</t>
  </si>
  <si>
    <t>5785</t>
  </si>
  <si>
    <t>10087</t>
  </si>
  <si>
    <t>13000</t>
  </si>
  <si>
    <t>EXCAVATION OF SUBGRADE</t>
  </si>
  <si>
    <t>297</t>
  </si>
  <si>
    <t>30010</t>
  </si>
  <si>
    <t>GRANULAR MATERIAL, TYPE B</t>
  </si>
  <si>
    <t>45000</t>
  </si>
  <si>
    <t>PROOF ROLLING</t>
  </si>
  <si>
    <t>HOUR</t>
  </si>
  <si>
    <t>50000</t>
  </si>
  <si>
    <t>GEOTEXTILE FABRIC</t>
  </si>
  <si>
    <t>1109</t>
  </si>
  <si>
    <t>606</t>
  </si>
  <si>
    <t>15050</t>
  </si>
  <si>
    <t>GUARDRAIL, TYPE MGS</t>
  </si>
  <si>
    <t>1125</t>
  </si>
  <si>
    <t>26150</t>
  </si>
  <si>
    <t>ANCHOR ASSEMBLY, MGS TYPE E (MASH 2016)</t>
  </si>
  <si>
    <t>1</t>
  </si>
  <si>
    <t>26550</t>
  </si>
  <si>
    <t>ANCHOR ASSEMBLY, MGS TYPE T</t>
  </si>
  <si>
    <t>52001</t>
  </si>
  <si>
    <t>CURB RAMP, AS PER PLAN</t>
  </si>
  <si>
    <t>81</t>
  </si>
  <si>
    <t>601</t>
  </si>
  <si>
    <t>21050</t>
  </si>
  <si>
    <t>TIED CONCRETE BLOCK MAT WITH TYPE 1 UNDERLAYMENT</t>
  </si>
  <si>
    <t>8</t>
  </si>
  <si>
    <t>32200</t>
  </si>
  <si>
    <t>ROCK CHANNEL PROTECTION, TYPE C WITH FILTER</t>
  </si>
  <si>
    <t>7</t>
  </si>
  <si>
    <t>00100</t>
  </si>
  <si>
    <t>SOIL ANALYSIS TEST</t>
  </si>
  <si>
    <t>2</t>
  </si>
  <si>
    <t>67</t>
  </si>
  <si>
    <t>00510</t>
  </si>
  <si>
    <t>SEEDING AND MULCHING, CLASS 2</t>
  </si>
  <si>
    <t>12000</t>
  </si>
  <si>
    <t>14000</t>
  </si>
  <si>
    <t>REPAIR SEEDING AND MULCHING</t>
  </si>
  <si>
    <t>600</t>
  </si>
  <si>
    <t>15000</t>
  </si>
  <si>
    <t>INTER-SEEDING</t>
  </si>
  <si>
    <t>COMMERCIAL FERTILIZER</t>
  </si>
  <si>
    <t>1.67</t>
  </si>
  <si>
    <t>TON</t>
  </si>
  <si>
    <t>31000</t>
  </si>
  <si>
    <t>LIME</t>
  </si>
  <si>
    <t>2.48</t>
  </si>
  <si>
    <t>ACRE</t>
  </si>
  <si>
    <t>35000</t>
  </si>
  <si>
    <t>WATER</t>
  </si>
  <si>
    <t>66</t>
  </si>
  <si>
    <t>MGAL</t>
  </si>
  <si>
    <t>670</t>
  </si>
  <si>
    <t>00500</t>
  </si>
  <si>
    <t>SLOPE EROSION PROTECTION</t>
  </si>
  <si>
    <t>6700</t>
  </si>
  <si>
    <t>STORM WATER POLLUTION PREVENTION PLAN</t>
  </si>
  <si>
    <t>15002</t>
  </si>
  <si>
    <t>STORM WATER POLLUTION PREVENTION INSPECTIONS</t>
  </si>
  <si>
    <t>15010</t>
  </si>
  <si>
    <t>EROSION CONTROL</t>
  </si>
  <si>
    <t>602</t>
  </si>
  <si>
    <t>CONCRETE MASONRY</t>
  </si>
  <si>
    <t>605</t>
  </si>
  <si>
    <t>6" BASE PIPE UNDERDRAINS</t>
  </si>
  <si>
    <t>4039</t>
  </si>
  <si>
    <t>6" CONDUIT, TYPE F FOR UNDERDRAIN OUTLETS</t>
  </si>
  <si>
    <t>162</t>
  </si>
  <si>
    <t>6" CONDUIT, TYPE B</t>
  </si>
  <si>
    <t>62</t>
  </si>
  <si>
    <t>04400</t>
  </si>
  <si>
    <t>12" CONDUIT, TYPE B</t>
  </si>
  <si>
    <t>137</t>
  </si>
  <si>
    <t>12" CONDUIT, TYPE B, 706.02</t>
  </si>
  <si>
    <t>10</t>
  </si>
  <si>
    <t>12" CONDUIT, TYPE C</t>
  </si>
  <si>
    <t>150</t>
  </si>
  <si>
    <t>05900</t>
  </si>
  <si>
    <t>15" CONDUIT, TYPE B</t>
  </si>
  <si>
    <t>30</t>
  </si>
  <si>
    <t>06100</t>
  </si>
  <si>
    <t>15" CONDUIT, TYPE C</t>
  </si>
  <si>
    <t>25</t>
  </si>
  <si>
    <t>07400</t>
  </si>
  <si>
    <t>18" CONDUIT, TYPE B</t>
  </si>
  <si>
    <t>80</t>
  </si>
  <si>
    <t>19600</t>
  </si>
  <si>
    <t>42" CONDUIT, TYPE C</t>
  </si>
  <si>
    <t>14</t>
  </si>
  <si>
    <t>98150</t>
  </si>
  <si>
    <t>CATCH BASIN, NO. 3</t>
  </si>
  <si>
    <t>98470</t>
  </si>
  <si>
    <t>CATCH BASIN, NO. 2-2B</t>
  </si>
  <si>
    <t>98540</t>
  </si>
  <si>
    <t>CATCH BASIN, NO. 2-4</t>
  </si>
  <si>
    <t>98690</t>
  </si>
  <si>
    <t xml:space="preserve">CATCH BASIN, MISC.: AS PER PLAN </t>
  </si>
  <si>
    <t>99574</t>
  </si>
  <si>
    <t>99580</t>
  </si>
  <si>
    <t>MANHOLE, NO. 3 WITH 84" BASE I.D.AND 6" WEIR</t>
  </si>
  <si>
    <t>99582</t>
  </si>
  <si>
    <t>MANHOLE, NO. 3 WITH 90" BASE I.D.AND 8" WEIR</t>
  </si>
  <si>
    <t>99710</t>
  </si>
  <si>
    <t>PRECAST REINFORCED CONCRETE OUTLET</t>
  </si>
  <si>
    <t>613</t>
  </si>
  <si>
    <t>41200</t>
  </si>
  <si>
    <t>LOW STRENGTH MORTAR BACKFILL</t>
  </si>
  <si>
    <t>895</t>
  </si>
  <si>
    <t>10010</t>
  </si>
  <si>
    <t>MANUFACTURED WATER QUALITY STRUCTURE, TYPE 1</t>
  </si>
  <si>
    <t>10020</t>
  </si>
  <si>
    <t>MANUFACTURED WATER QUALITY STRUCTURE, TYPE 2</t>
  </si>
  <si>
    <t>252</t>
  </si>
  <si>
    <t>01500</t>
  </si>
  <si>
    <t>FULL DEPTH PAVEMENT SAWING</t>
  </si>
  <si>
    <t>40</t>
  </si>
  <si>
    <t>253</t>
  </si>
  <si>
    <t>02001</t>
  </si>
  <si>
    <t>PAVEMENT REPAIR, AS PER PLAN</t>
  </si>
  <si>
    <t>50</t>
  </si>
  <si>
    <t>254</t>
  </si>
  <si>
    <t>01000</t>
  </si>
  <si>
    <t>PAVEMENT PLANING, ASPHALT CONCRETE (1 1/4")</t>
  </si>
  <si>
    <t>108</t>
  </si>
  <si>
    <t>PAVEMENT PLANING, ASPHALT CONCRETE (VARIABLE)</t>
  </si>
  <si>
    <t>3600</t>
  </si>
  <si>
    <t>301</t>
  </si>
  <si>
    <t>56000</t>
  </si>
  <si>
    <t>ASPHALT CONCRETE BASE, PG64-22, (449)</t>
  </si>
  <si>
    <t>1449</t>
  </si>
  <si>
    <t>AGGREGATE BASE</t>
  </si>
  <si>
    <t>1993</t>
  </si>
  <si>
    <t>407</t>
  </si>
  <si>
    <t>NON-TRACKING TACK COAT</t>
  </si>
  <si>
    <t>854</t>
  </si>
  <si>
    <t>GAL</t>
  </si>
  <si>
    <t>441</t>
  </si>
  <si>
    <t>70000</t>
  </si>
  <si>
    <t>ASPHALT CONCRETE SURFACE COURSE, TYPE 1, (449), PG</t>
  </si>
  <si>
    <t>70100</t>
  </si>
  <si>
    <t>278</t>
  </si>
  <si>
    <t>70300</t>
  </si>
  <si>
    <t>ASPHALT CONCRETE INTERMEDIATE COURSE, TYPE 2, (449</t>
  </si>
  <si>
    <t>384</t>
  </si>
  <si>
    <t>12010</t>
  </si>
  <si>
    <t>8" NON-REINFORCED CONCRETE PAVEMENT, CLASS QC 1P</t>
  </si>
  <si>
    <t>109</t>
  </si>
  <si>
    <t>14111</t>
  </si>
  <si>
    <t>11" NON-REINFORCED CONCRETE PAVEMENT, CLASS QC 1P,</t>
  </si>
  <si>
    <t>626</t>
  </si>
  <si>
    <t>609</t>
  </si>
  <si>
    <t>COMBINATION CURB AND GUTTER, TYPE 2</t>
  </si>
  <si>
    <t>525</t>
  </si>
  <si>
    <t>18000</t>
  </si>
  <si>
    <t>COMBINATION CURB AND GUTTER, TYPE 3</t>
  </si>
  <si>
    <t>2304</t>
  </si>
  <si>
    <t>18001</t>
  </si>
  <si>
    <t>COMBINATION CURB AND GUTTER, TYPE 3, AS PER PLAN</t>
  </si>
  <si>
    <t>32</t>
  </si>
  <si>
    <t>26000</t>
  </si>
  <si>
    <t>CURB, TYPE 6</t>
  </si>
  <si>
    <t>1428</t>
  </si>
  <si>
    <t>COMBINATION CURB AND GUTTER, TYPE 9</t>
  </si>
  <si>
    <t>303</t>
  </si>
  <si>
    <t>4" CONCRETE MEDIAN</t>
  </si>
  <si>
    <t>321</t>
  </si>
  <si>
    <t>617</t>
  </si>
  <si>
    <t>10100</t>
  </si>
  <si>
    <t>COMPACTED AGGREGATE, TYPE A</t>
  </si>
  <si>
    <t>15</t>
  </si>
  <si>
    <t>638</t>
  </si>
  <si>
    <t>01800</t>
  </si>
  <si>
    <t>10" WATER MAIN DUCTILE IRON PIPE ANSI CLASS 52, PU</t>
  </si>
  <si>
    <t>490</t>
  </si>
  <si>
    <t>09520</t>
  </si>
  <si>
    <t>10" X 10" TAPPING SLEEVE, VALVE AND VALVE BOX</t>
  </si>
  <si>
    <t>WATER WORK, MISC.: CHLORINE FEED VAULT, ADJUSTED T</t>
  </si>
  <si>
    <t>625</t>
  </si>
  <si>
    <t>00450</t>
  </si>
  <si>
    <t>CONNECTION, FUSED PULL APART</t>
  </si>
  <si>
    <t>22</t>
  </si>
  <si>
    <t>00480</t>
  </si>
  <si>
    <t>CONNECTION, UNFUSED PERMANENT</t>
  </si>
  <si>
    <t>24</t>
  </si>
  <si>
    <t>10500</t>
  </si>
  <si>
    <t>LIGHT POLE, MISC.: DECORATIVE, ANCHOR BASE, 30' PO</t>
  </si>
  <si>
    <t>11</t>
  </si>
  <si>
    <t>LIGHT POLE FOUNDATION, 24" X 6' DEEP</t>
  </si>
  <si>
    <t>23200</t>
  </si>
  <si>
    <t>NO. 4 AWG 2400 VOLT DISTRIBUTION CABLE</t>
  </si>
  <si>
    <t>1128</t>
  </si>
  <si>
    <t>23400</t>
  </si>
  <si>
    <t>NO. 10 AWG POLE AND BRACKET CABLE</t>
  </si>
  <si>
    <t>715</t>
  </si>
  <si>
    <t>24320</t>
  </si>
  <si>
    <t>1-1/2" DUCT CABLE WITH THREE NO.4 AWG 2400 VOLT C</t>
  </si>
  <si>
    <t>960</t>
  </si>
  <si>
    <t>25500</t>
  </si>
  <si>
    <t>CONDUIT, 3", 725.04</t>
  </si>
  <si>
    <t>286</t>
  </si>
  <si>
    <t>27600</t>
  </si>
  <si>
    <t>LUMINAIRE, MISC.: POST-TOP SOLIDSTATE (LED) DECOR</t>
  </si>
  <si>
    <t>29002</t>
  </si>
  <si>
    <t>TRENCH, 24" DEEP</t>
  </si>
  <si>
    <t>1116</t>
  </si>
  <si>
    <t>30700</t>
  </si>
  <si>
    <t>PULL BOX, 725.08, 18"</t>
  </si>
  <si>
    <t>6</t>
  </si>
  <si>
    <t>32000</t>
  </si>
  <si>
    <t>GROUND ROD</t>
  </si>
  <si>
    <t>34001</t>
  </si>
  <si>
    <t>POWER SERVICE, AS PER PLAN</t>
  </si>
  <si>
    <t>36010</t>
  </si>
  <si>
    <t>UNDERGROUND WARNING/MARKING TAPE</t>
  </si>
  <si>
    <t>621</t>
  </si>
  <si>
    <t>RPM</t>
  </si>
  <si>
    <t>93</t>
  </si>
  <si>
    <t>54000</t>
  </si>
  <si>
    <t>RAISED PAVEMENT MARKER REMOVED</t>
  </si>
  <si>
    <t>34</t>
  </si>
  <si>
    <t>00110</t>
  </si>
  <si>
    <t>BARRIER REFLECTOR, TYPE 2 (1 WAY)</t>
  </si>
  <si>
    <t>630</t>
  </si>
  <si>
    <t>03100</t>
  </si>
  <si>
    <t>GROUND MOUNTED SUPPORT, NO. 3 POST</t>
  </si>
  <si>
    <t>597.5</t>
  </si>
  <si>
    <t>04100</t>
  </si>
  <si>
    <t>GROUND MOUNTED SUPPORT, NO. 4 POST</t>
  </si>
  <si>
    <t>73</t>
  </si>
  <si>
    <t>08600</t>
  </si>
  <si>
    <t>SIGN POST REFLECTOR</t>
  </si>
  <si>
    <t>79500</t>
  </si>
  <si>
    <t>SIGN SUPPORT ASSEMBLY, POLEMOUNTED</t>
  </si>
  <si>
    <t>80100</t>
  </si>
  <si>
    <t>SIGN, FLAT SHEET</t>
  </si>
  <si>
    <t>330.6</t>
  </si>
  <si>
    <t>84900</t>
  </si>
  <si>
    <t>REMOVAL OF GROUND MOUNTED SIGN AND DISPOSAL</t>
  </si>
  <si>
    <t>85100</t>
  </si>
  <si>
    <t>REMOVAL OF GROUND MOUNTED SIGN AND REERECTION</t>
  </si>
  <si>
    <t>86002</t>
  </si>
  <si>
    <t>REMOVAL OF GROUND MOUNTED POST SUPPORT AND DISPOSA</t>
  </si>
  <si>
    <t>35</t>
  </si>
  <si>
    <t>642</t>
  </si>
  <si>
    <t>CENTER LINE, TYPE 1</t>
  </si>
  <si>
    <t>0.09</t>
  </si>
  <si>
    <t>MILE</t>
  </si>
  <si>
    <t>644</t>
  </si>
  <si>
    <t>00104</t>
  </si>
  <si>
    <t>EDGE LINE, 6"</t>
  </si>
  <si>
    <t>0.7</t>
  </si>
  <si>
    <t>CENTER LINE</t>
  </si>
  <si>
    <t>0.46</t>
  </si>
  <si>
    <t>STOP LINE</t>
  </si>
  <si>
    <t>20</t>
  </si>
  <si>
    <t>00630</t>
  </si>
  <si>
    <t>CROSSWALK LINE, 24"</t>
  </si>
  <si>
    <t>95</t>
  </si>
  <si>
    <t>00700</t>
  </si>
  <si>
    <t>268</t>
  </si>
  <si>
    <t>01510</t>
  </si>
  <si>
    <t>DOTTED LINE, 6"</t>
  </si>
  <si>
    <t>169</t>
  </si>
  <si>
    <t>20800</t>
  </si>
  <si>
    <t>YIELD LINE</t>
  </si>
  <si>
    <t>77</t>
  </si>
  <si>
    <t>661</t>
  </si>
  <si>
    <t>19000</t>
  </si>
  <si>
    <t>DECIDUOUS SHRUB, 12" HEIGHT, ARROWWOOD</t>
  </si>
  <si>
    <t>DECIDUOUS SHRUB, 12" HEIGHT, BUTTONBUSH</t>
  </si>
  <si>
    <t>DECIDUOUS SHRUB, 12" HEIGHT, NANNYBERRY</t>
  </si>
  <si>
    <t>DECIDUOUS SHRUB, 12" HEIGHT, RED OSIER DOGWOOD</t>
  </si>
  <si>
    <t>DECIDUOUS SHRUB, 12" HEIGHT, SILKY DOGWOOD</t>
  </si>
  <si>
    <t>662</t>
  </si>
  <si>
    <t>LANDSCAPE WATERING</t>
  </si>
  <si>
    <t>125</t>
  </si>
  <si>
    <t>690</t>
  </si>
  <si>
    <t>98700</t>
  </si>
  <si>
    <t>SPECIAL - OVERSIZED COBBLE ROUNDGRAVEL (SIZE 2"-4</t>
  </si>
  <si>
    <t>78</t>
  </si>
  <si>
    <t>507</t>
  </si>
  <si>
    <t>00400</t>
  </si>
  <si>
    <t>STEEL PILES, MISC.: SOLDIER PILES W27X102</t>
  </si>
  <si>
    <t>1165</t>
  </si>
  <si>
    <t>509</t>
  </si>
  <si>
    <t>EPOXY COATED STEEL REINFORCEMENT</t>
  </si>
  <si>
    <t>18259</t>
  </si>
  <si>
    <t>LB</t>
  </si>
  <si>
    <t>511</t>
  </si>
  <si>
    <t>46012</t>
  </si>
  <si>
    <t xml:space="preserve">CLASS QC1 CONCRETE WITH QC/QA, RETAINING/WINGWALL </t>
  </si>
  <si>
    <t>123</t>
  </si>
  <si>
    <t>512</t>
  </si>
  <si>
    <t>SEALING OF CONCRETE SURFACES (EPOXY-URETHANE)</t>
  </si>
  <si>
    <t>33001</t>
  </si>
  <si>
    <t>TYPE 2 WATERPROOFING, AS PER PLAN</t>
  </si>
  <si>
    <t>59</t>
  </si>
  <si>
    <t>513</t>
  </si>
  <si>
    <t>WELDED STUD SHEAR CONNECTORS, AS PER PLAN</t>
  </si>
  <si>
    <t>1592</t>
  </si>
  <si>
    <t>516</t>
  </si>
  <si>
    <t>13600</t>
  </si>
  <si>
    <t>1" PREFORMED EXPANSION JOINT FILLER</t>
  </si>
  <si>
    <t>45</t>
  </si>
  <si>
    <t>518</t>
  </si>
  <si>
    <t>PREFABRICATED GEOCOMPOSITE DRAIN</t>
  </si>
  <si>
    <t>339</t>
  </si>
  <si>
    <t>21100</t>
  </si>
  <si>
    <t>POROUS BACKFILL</t>
  </si>
  <si>
    <t>40000</t>
  </si>
  <si>
    <t>6" PERFORATED CORRUGATEDPLASTIC PIPE</t>
  </si>
  <si>
    <t>270</t>
  </si>
  <si>
    <t>40012</t>
  </si>
  <si>
    <t>6" NON-PERFORATED CORRUGATED PLASTIC PIPE</t>
  </si>
  <si>
    <t>524</t>
  </si>
  <si>
    <t>94701</t>
  </si>
  <si>
    <t>DRILLED SHAFTS, 36" DIAMETER, ASPER PLAN</t>
  </si>
  <si>
    <t>648</t>
  </si>
  <si>
    <t>530</t>
  </si>
  <si>
    <t>SPECIAL - FORM LINER</t>
  </si>
  <si>
    <t>2466</t>
  </si>
  <si>
    <t>51020</t>
  </si>
  <si>
    <t>SPECIAL - RETAINING WALL, TIMBER LAGGING</t>
  </si>
  <si>
    <t>3055</t>
  </si>
  <si>
    <t>614</t>
  </si>
  <si>
    <t>11110</t>
  </si>
  <si>
    <t>LAW ENFORCEMENT OFFICER WITH PATROL CAR FOR ASSIST</t>
  </si>
  <si>
    <t>120</t>
  </si>
  <si>
    <t>12420</t>
  </si>
  <si>
    <t>DETOUR SIGNING</t>
  </si>
  <si>
    <t>ASPHALT CONCRETE FOR MAINTAINING TRAFFIC</t>
  </si>
  <si>
    <t>18601</t>
  </si>
  <si>
    <t>PORTABLE CHANGEABLE MESSAGE SIGN, AS PER PLAN</t>
  </si>
  <si>
    <t>48</t>
  </si>
  <si>
    <t>SNMT</t>
  </si>
  <si>
    <t>616</t>
  </si>
  <si>
    <t>63</t>
  </si>
  <si>
    <t>CURB REMOVED</t>
  </si>
  <si>
    <t>200</t>
  </si>
  <si>
    <t>1146</t>
  </si>
  <si>
    <t>PAVEMENT REPAIR</t>
  </si>
  <si>
    <t>5</t>
  </si>
  <si>
    <t>FENCE, MISC.:BIKEWAY RAILING (PER ODOT SCD RM-5.2)</t>
  </si>
  <si>
    <t>486</t>
  </si>
  <si>
    <t>337</t>
  </si>
  <si>
    <t>COMBINATION CURB AND GUTTER,TYPE 2</t>
  </si>
  <si>
    <t>50610</t>
  </si>
  <si>
    <t>SPECIAL - BOLLARD, HINGED (PLASTIC)</t>
  </si>
  <si>
    <t>0
Awd</t>
  </si>
  <si>
    <t>192</t>
  </si>
  <si>
    <t>118</t>
  </si>
  <si>
    <t>11.5</t>
  </si>
  <si>
    <t>2.25</t>
  </si>
  <si>
    <t>18</t>
  </si>
  <si>
    <t>12</t>
  </si>
  <si>
    <t>10480</t>
  </si>
  <si>
    <t>LIGHT POLE, AESTHETIC ANCHOR BASE, 14' POLE</t>
  </si>
  <si>
    <t>9</t>
  </si>
  <si>
    <t>582</t>
  </si>
  <si>
    <t>24100</t>
  </si>
  <si>
    <t>1-1/2" DUCT CABLE WITH TWO NO. 4 AWG 2400 VOLT CAB</t>
  </si>
  <si>
    <t>1084</t>
  </si>
  <si>
    <t>LUMINAIRE, MISC.: POST TOP SOLID STATE (LED) DECOR</t>
  </si>
  <si>
    <t>994</t>
  </si>
  <si>
    <t>103</t>
  </si>
  <si>
    <t>MAINTAINING TRAFFIC</t>
  </si>
  <si>
    <t>623</t>
  </si>
  <si>
    <t>CONSTRUCTION LAYOUT STAKES AND SURVEYING</t>
  </si>
  <si>
    <t>CONSTRUCTION LAYOUT STAKES AND SURVEYING, AS PER P</t>
  </si>
  <si>
    <t>SHELLY &amp; SANDS INC</t>
  </si>
  <si>
    <t>ECLIPSE CO LLC</t>
  </si>
  <si>
    <t>TRUCCO CONSTRUCTION CO INC</t>
  </si>
  <si>
    <t>ALL BIDS</t>
  </si>
  <si>
    <t>MIN</t>
  </si>
  <si>
    <t>AVG</t>
  </si>
  <si>
    <t>MAX</t>
  </si>
  <si>
    <t>BID TOTAL</t>
  </si>
  <si>
    <t>STORM WATER POLLUTION PREVENTION INSPECTION SOFTWARE</t>
  </si>
  <si>
    <t>PREMIUM FOR CONTRACT PERFORMANCE BOND AND FOR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</si>
</sst>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</numFmts>
  <fonts count="11" x14ac:knownFonts="1">
    <font>
      <sz val="10"/>
      <name val="Arial"/>
    </font>
    <font>
      <sz val="10"/>
      <name val="Arial"/>
      <family val="2"/>
    </font>
    <font>
      <sz val="12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b/>
      <sz val="12"/>
      <name val="Tw Cen MT"/>
      <family val="2"/>
    </font>
    <font>
      <b/>
      <sz val="13"/>
      <name val="Tw Cen MT"/>
      <family val="2"/>
    </font>
    <font>
      <b/>
      <sz val="16"/>
      <name val="Tw Cen MT"/>
      <family val="2"/>
    </font>
    <font>
      <sz val="18"/>
      <name val="Tw Cen MT"/>
      <family val="2"/>
    </font>
    <font>
      <b/>
      <sz val="18"/>
      <name val="Tw Cen MT"/>
      <family val="2"/>
    </font>
    <font>
      <sz val="13"/>
      <name val="Tw Cen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2" fillId="0" borderId="0" xfId="0" applyNumberFormat="1" applyFont="1" applyAlignment="1">
      <alignment vertical="center"/>
    </xf>
    <xf numFmtId="44" fontId="3" fillId="0" borderId="0" xfId="0" applyNumberFormat="1" applyFont="1"/>
    <xf numFmtId="0" fontId="8" fillId="0" borderId="0" xfId="0" applyFont="1"/>
    <xf numFmtId="0" fontId="4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3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4" fontId="9" fillId="0" borderId="17" xfId="0" applyNumberFormat="1" applyFont="1" applyBorder="1" applyAlignment="1">
      <alignment horizontal="centerContinuous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4" fontId="2" fillId="2" borderId="10" xfId="0" applyNumberFormat="1" applyFont="1" applyFill="1" applyBorder="1" applyAlignment="1">
      <alignment horizontal="center" vertical="center" wrapText="1"/>
    </xf>
    <xf numFmtId="44" fontId="2" fillId="2" borderId="13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44" fontId="2" fillId="0" borderId="4" xfId="0" applyNumberFormat="1" applyFont="1" applyBorder="1" applyAlignment="1">
      <alignment vertical="center"/>
    </xf>
    <xf numFmtId="49" fontId="4" fillId="0" borderId="17" xfId="0" applyNumberFormat="1" applyFont="1" applyBorder="1" applyAlignment="1">
      <alignment horizontal="left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4" fontId="9" fillId="0" borderId="18" xfId="0" applyNumberFormat="1" applyFont="1" applyBorder="1" applyAlignment="1">
      <alignment horizontal="left" vertical="center"/>
    </xf>
    <xf numFmtId="44" fontId="2" fillId="0" borderId="7" xfId="0" applyNumberFormat="1" applyFont="1" applyBorder="1" applyAlignment="1">
      <alignment horizontal="left" vertical="center"/>
    </xf>
    <xf numFmtId="44" fontId="2" fillId="0" borderId="5" xfId="0" applyNumberFormat="1" applyFont="1" applyBorder="1" applyAlignment="1">
      <alignment horizontal="left" vertical="center"/>
    </xf>
    <xf numFmtId="44" fontId="2" fillId="0" borderId="0" xfId="0" applyNumberFormat="1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3" fontId="2" fillId="0" borderId="9" xfId="0" applyNumberFormat="1" applyFont="1" applyFill="1" applyBorder="1" applyAlignment="1">
      <alignment horizontal="center" vertical="center"/>
    </xf>
    <xf numFmtId="49" fontId="2" fillId="0" borderId="8" xfId="0" quotePrefix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44" fontId="2" fillId="0" borderId="20" xfId="0" applyNumberFormat="1" applyFont="1" applyBorder="1" applyAlignment="1">
      <alignment horizontal="right" vertical="center"/>
    </xf>
    <xf numFmtId="44" fontId="2" fillId="0" borderId="20" xfId="0" applyNumberFormat="1" applyFont="1" applyFill="1" applyBorder="1" applyAlignment="1">
      <alignment horizontal="right" vertical="center"/>
    </xf>
    <xf numFmtId="44" fontId="2" fillId="2" borderId="10" xfId="0" applyNumberFormat="1" applyFont="1" applyFill="1" applyBorder="1" applyAlignment="1">
      <alignment horizontal="center" vertical="center" wrapText="1"/>
    </xf>
    <xf numFmtId="44" fontId="2" fillId="2" borderId="15" xfId="0" applyNumberFormat="1" applyFont="1" applyFill="1" applyBorder="1" applyAlignment="1">
      <alignment horizontal="center" vertical="center" wrapText="1"/>
    </xf>
    <xf numFmtId="44" fontId="2" fillId="2" borderId="14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3" fontId="2" fillId="2" borderId="23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3" fontId="2" fillId="2" borderId="16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/>
    </xf>
    <xf numFmtId="3" fontId="2" fillId="0" borderId="24" xfId="0" applyNumberFormat="1" applyFont="1" applyFill="1" applyBorder="1" applyAlignment="1">
      <alignment horizontal="center" vertical="center"/>
    </xf>
    <xf numFmtId="44" fontId="2" fillId="0" borderId="6" xfId="0" applyNumberFormat="1" applyFont="1" applyBorder="1" applyAlignment="1">
      <alignment horizontal="right" vertical="center"/>
    </xf>
    <xf numFmtId="44" fontId="2" fillId="0" borderId="19" xfId="0" applyNumberFormat="1" applyFont="1" applyBorder="1" applyAlignment="1">
      <alignment horizontal="right" vertical="center"/>
    </xf>
    <xf numFmtId="44" fontId="2" fillId="0" borderId="6" xfId="0" applyNumberFormat="1" applyFont="1" applyFill="1" applyBorder="1" applyAlignment="1">
      <alignment horizontal="right" vertical="center"/>
    </xf>
    <xf numFmtId="44" fontId="2" fillId="0" borderId="19" xfId="0" applyNumberFormat="1" applyFont="1" applyFill="1" applyBorder="1" applyAlignment="1">
      <alignment horizontal="right" vertical="center"/>
    </xf>
    <xf numFmtId="44" fontId="2" fillId="0" borderId="25" xfId="0" applyNumberFormat="1" applyFont="1" applyBorder="1" applyAlignment="1">
      <alignment horizontal="right" vertical="center"/>
    </xf>
    <xf numFmtId="44" fontId="2" fillId="0" borderId="25" xfId="0" applyNumberFormat="1" applyFont="1" applyFill="1" applyBorder="1" applyAlignment="1">
      <alignment horizontal="right" vertical="center"/>
    </xf>
    <xf numFmtId="44" fontId="2" fillId="2" borderId="26" xfId="0" applyNumberFormat="1" applyFont="1" applyFill="1" applyBorder="1" applyAlignment="1">
      <alignment horizontal="center" vertical="center" wrapText="1"/>
    </xf>
    <xf numFmtId="44" fontId="2" fillId="2" borderId="11" xfId="0" applyNumberFormat="1" applyFont="1" applyFill="1" applyBorder="1" applyAlignment="1">
      <alignment horizontal="center" vertical="center" wrapText="1"/>
    </xf>
    <xf numFmtId="44" fontId="2" fillId="2" borderId="12" xfId="0" applyNumberFormat="1" applyFont="1" applyFill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27" xfId="0" applyFont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3" fontId="2" fillId="0" borderId="29" xfId="0" applyNumberFormat="1" applyFont="1" applyFill="1" applyBorder="1" applyAlignment="1">
      <alignment horizontal="center" vertical="center"/>
    </xf>
    <xf numFmtId="3" fontId="2" fillId="0" borderId="21" xfId="0" applyNumberFormat="1" applyFont="1" applyFill="1" applyBorder="1" applyAlignment="1">
      <alignment horizontal="center" vertical="center"/>
    </xf>
    <xf numFmtId="44" fontId="2" fillId="0" borderId="27" xfId="0" applyNumberFormat="1" applyFont="1" applyFill="1" applyBorder="1" applyAlignment="1">
      <alignment horizontal="right" vertical="center"/>
    </xf>
    <xf numFmtId="44" fontId="2" fillId="0" borderId="2" xfId="0" applyNumberFormat="1" applyFont="1" applyFill="1" applyBorder="1" applyAlignment="1">
      <alignment horizontal="right" vertical="center"/>
    </xf>
    <xf numFmtId="44" fontId="2" fillId="0" borderId="30" xfId="0" applyNumberFormat="1" applyFont="1" applyFill="1" applyBorder="1" applyAlignment="1">
      <alignment horizontal="right" vertical="center"/>
    </xf>
    <xf numFmtId="44" fontId="2" fillId="0" borderId="0" xfId="0" applyNumberFormat="1" applyFont="1" applyFill="1" applyBorder="1" applyAlignment="1">
      <alignment horizontal="right" vertical="center"/>
    </xf>
    <xf numFmtId="44" fontId="2" fillId="0" borderId="27" xfId="0" applyNumberFormat="1" applyFont="1" applyBorder="1" applyAlignment="1">
      <alignment horizontal="right" vertical="center"/>
    </xf>
    <xf numFmtId="44" fontId="2" fillId="0" borderId="29" xfId="0" applyNumberFormat="1" applyFont="1" applyBorder="1" applyAlignment="1">
      <alignment horizontal="right" vertical="center"/>
    </xf>
    <xf numFmtId="44" fontId="2" fillId="0" borderId="31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44" fontId="7" fillId="0" borderId="10" xfId="0" applyNumberFormat="1" applyFont="1" applyBorder="1" applyAlignment="1">
      <alignment horizontal="center" vertical="center"/>
    </xf>
    <xf numFmtId="6" fontId="7" fillId="0" borderId="15" xfId="0" applyNumberFormat="1" applyFont="1" applyBorder="1" applyAlignment="1">
      <alignment horizontal="center" vertical="center"/>
    </xf>
    <xf numFmtId="6" fontId="7" fillId="3" borderId="10" xfId="0" applyNumberFormat="1" applyFont="1" applyFill="1" applyBorder="1" applyAlignment="1">
      <alignment horizontal="center" vertical="center"/>
    </xf>
    <xf numFmtId="6" fontId="7" fillId="3" borderId="14" xfId="0" applyNumberFormat="1" applyFont="1" applyFill="1" applyBorder="1" applyAlignment="1">
      <alignment horizontal="center" vertical="center"/>
    </xf>
    <xf numFmtId="6" fontId="7" fillId="3" borderId="15" xfId="0" applyNumberFormat="1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Currency 2" xfId="2" xr:uid="{00000000-0005-0000-0000-000001000000}"/>
    <cellStyle name="Normal" xfId="0" builtinId="0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ABAC5-5229-484B-9C78-D5D11E33B99F}">
  <sheetPr>
    <pageSetUpPr fitToPage="1"/>
  </sheetPr>
  <dimension ref="B1:Q181"/>
  <sheetViews>
    <sheetView tabSelected="1" view="pageBreakPreview" topLeftCell="F1" zoomScale="85" zoomScaleNormal="70" zoomScaleSheetLayoutView="85" workbookViewId="0">
      <pane ySplit="8" topLeftCell="A9" activePane="bottomLeft" state="frozen"/>
      <selection pane="bottomLeft" activeCell="L14" sqref="L14"/>
    </sheetView>
  </sheetViews>
  <sheetFormatPr defaultColWidth="9.140625" defaultRowHeight="15.75" x14ac:dyDescent="0.25"/>
  <cols>
    <col min="1" max="1" width="2.42578125" style="4" customWidth="1"/>
    <col min="2" max="2" width="2.7109375" style="1" customWidth="1"/>
    <col min="3" max="3" width="9.5703125" style="2" bestFit="1" customWidth="1"/>
    <col min="4" max="4" width="9" style="29" customWidth="1"/>
    <col min="5" max="5" width="15.28515625" style="32" customWidth="1"/>
    <col min="6" max="6" width="94.140625" style="1" bestFit="1" customWidth="1"/>
    <col min="7" max="7" width="9.7109375" style="22" customWidth="1"/>
    <col min="8" max="8" width="9.140625" style="3" customWidth="1"/>
    <col min="9" max="12" width="20.7109375" style="5" customWidth="1"/>
    <col min="13" max="13" width="20.5703125" style="37" bestFit="1" customWidth="1"/>
    <col min="14" max="15" width="9.140625" style="4"/>
    <col min="16" max="18" width="13.28515625" style="4" customWidth="1"/>
    <col min="19" max="16384" width="9.140625" style="4"/>
  </cols>
  <sheetData>
    <row r="1" spans="2:17" ht="12" customHeight="1" x14ac:dyDescent="0.35">
      <c r="B1" s="7"/>
      <c r="C1" s="8"/>
      <c r="D1" s="27"/>
      <c r="E1" s="31"/>
      <c r="F1" s="9"/>
      <c r="G1" s="10"/>
      <c r="H1" s="11"/>
      <c r="I1" s="12"/>
      <c r="J1" s="12"/>
      <c r="K1" s="12"/>
      <c r="L1" s="12"/>
      <c r="M1" s="34"/>
    </row>
    <row r="2" spans="2:17" ht="18.75" x14ac:dyDescent="0.3">
      <c r="C2" s="46" t="s">
        <v>10</v>
      </c>
      <c r="D2" s="47"/>
      <c r="E2" s="47"/>
      <c r="F2" s="40"/>
      <c r="G2" s="40"/>
      <c r="H2" s="40"/>
      <c r="I2" s="40"/>
      <c r="J2" s="40"/>
      <c r="K2" s="40"/>
      <c r="L2" s="40"/>
      <c r="M2" s="41"/>
    </row>
    <row r="3" spans="2:17" ht="15" customHeight="1" x14ac:dyDescent="0.25">
      <c r="C3" s="38" t="s">
        <v>11</v>
      </c>
      <c r="D3" s="39"/>
      <c r="E3" s="39"/>
      <c r="F3" s="40"/>
      <c r="G3" s="40"/>
      <c r="H3" s="40"/>
      <c r="I3" s="40"/>
      <c r="J3" s="40"/>
      <c r="K3" s="40"/>
      <c r="L3" s="40"/>
      <c r="M3" s="41"/>
    </row>
    <row r="4" spans="2:17" ht="15.75" customHeight="1" x14ac:dyDescent="0.25">
      <c r="C4" s="48" t="s">
        <v>44</v>
      </c>
      <c r="D4" s="49"/>
      <c r="E4" s="49"/>
      <c r="F4" s="49"/>
      <c r="G4" s="49"/>
      <c r="H4" s="49"/>
      <c r="I4" s="49"/>
      <c r="J4" s="49"/>
      <c r="K4" s="49"/>
      <c r="L4" s="49"/>
      <c r="M4" s="50"/>
    </row>
    <row r="5" spans="2:17" ht="39.6" customHeight="1" x14ac:dyDescent="0.25">
      <c r="B5" s="13"/>
      <c r="C5" s="48"/>
      <c r="D5" s="49"/>
      <c r="E5" s="49"/>
      <c r="F5" s="49"/>
      <c r="G5" s="49"/>
      <c r="H5" s="49"/>
      <c r="I5" s="49"/>
      <c r="J5" s="49"/>
      <c r="K5" s="49"/>
      <c r="L5" s="49"/>
      <c r="M5" s="50"/>
    </row>
    <row r="6" spans="2:17" ht="17.25" thickBot="1" x14ac:dyDescent="0.3">
      <c r="B6" s="13"/>
      <c r="C6" s="42">
        <v>45874</v>
      </c>
      <c r="D6" s="43"/>
      <c r="E6" s="43"/>
      <c r="F6" s="44"/>
      <c r="G6" s="44"/>
      <c r="H6" s="44"/>
      <c r="I6" s="70"/>
      <c r="J6" s="70"/>
      <c r="K6" s="70"/>
      <c r="L6" s="70"/>
      <c r="M6" s="45"/>
    </row>
    <row r="7" spans="2:17" ht="21.75" customHeight="1" thickBot="1" x14ac:dyDescent="0.3">
      <c r="B7" s="14"/>
      <c r="C7" s="64" t="s">
        <v>6</v>
      </c>
      <c r="D7" s="68" t="s">
        <v>0</v>
      </c>
      <c r="E7" s="66" t="s">
        <v>12</v>
      </c>
      <c r="F7" s="64" t="s">
        <v>1</v>
      </c>
      <c r="G7" s="62" t="s">
        <v>2</v>
      </c>
      <c r="H7" s="71" t="s">
        <v>3</v>
      </c>
      <c r="I7" s="59" t="s">
        <v>443</v>
      </c>
      <c r="J7" s="61"/>
      <c r="K7" s="59" t="s">
        <v>446</v>
      </c>
      <c r="L7" s="61"/>
      <c r="M7" s="60"/>
    </row>
    <row r="8" spans="2:17" ht="17.25" thickBot="1" x14ac:dyDescent="0.3">
      <c r="B8" s="14"/>
      <c r="C8" s="65"/>
      <c r="D8" s="69"/>
      <c r="E8" s="67"/>
      <c r="F8" s="65"/>
      <c r="G8" s="63"/>
      <c r="H8" s="72"/>
      <c r="I8" s="16" t="s">
        <v>4</v>
      </c>
      <c r="J8" s="15" t="s">
        <v>5</v>
      </c>
      <c r="K8" s="16" t="s">
        <v>447</v>
      </c>
      <c r="L8" s="16" t="s">
        <v>448</v>
      </c>
      <c r="M8" s="16" t="s">
        <v>449</v>
      </c>
      <c r="Q8" s="17"/>
    </row>
    <row r="9" spans="2:17" ht="16.5" x14ac:dyDescent="0.25">
      <c r="B9" s="14"/>
      <c r="C9" s="18">
        <v>1</v>
      </c>
      <c r="D9" s="28" t="s">
        <v>13</v>
      </c>
      <c r="E9" s="28" t="s">
        <v>14</v>
      </c>
      <c r="F9" s="19" t="s">
        <v>45</v>
      </c>
      <c r="G9" s="20">
        <v>1</v>
      </c>
      <c r="H9" s="73" t="s">
        <v>8</v>
      </c>
      <c r="I9" s="75">
        <v>40000</v>
      </c>
      <c r="J9" s="76">
        <f>$G9*I9</f>
        <v>40000</v>
      </c>
      <c r="K9" s="75">
        <v>29900</v>
      </c>
      <c r="L9" s="84">
        <v>33780</v>
      </c>
      <c r="M9" s="35">
        <v>40000</v>
      </c>
      <c r="Q9" s="17"/>
    </row>
    <row r="10" spans="2:17" ht="16.5" x14ac:dyDescent="0.25">
      <c r="B10" s="14"/>
      <c r="C10" s="18">
        <f>C9+1</f>
        <v>2</v>
      </c>
      <c r="D10" s="28" t="s">
        <v>15</v>
      </c>
      <c r="E10" s="28" t="s">
        <v>46</v>
      </c>
      <c r="F10" s="19" t="s">
        <v>47</v>
      </c>
      <c r="G10" s="20" t="s">
        <v>48</v>
      </c>
      <c r="H10" s="73" t="s">
        <v>49</v>
      </c>
      <c r="I10" s="75">
        <v>430</v>
      </c>
      <c r="J10" s="76">
        <f t="shared" ref="J10:J73" si="0">$G10*I10</f>
        <v>1290</v>
      </c>
      <c r="K10" s="75">
        <v>267</v>
      </c>
      <c r="L10" s="84">
        <v>444</v>
      </c>
      <c r="M10" s="35">
        <v>635</v>
      </c>
      <c r="Q10" s="17"/>
    </row>
    <row r="11" spans="2:17" ht="16.5" x14ac:dyDescent="0.25">
      <c r="B11" s="14"/>
      <c r="C11" s="18">
        <f t="shared" ref="C11:C28" si="1">C10+1</f>
        <v>3</v>
      </c>
      <c r="D11" s="28" t="s">
        <v>15</v>
      </c>
      <c r="E11" s="28" t="s">
        <v>42</v>
      </c>
      <c r="F11" s="19" t="s">
        <v>50</v>
      </c>
      <c r="G11" s="20" t="s">
        <v>51</v>
      </c>
      <c r="H11" s="73" t="s">
        <v>7</v>
      </c>
      <c r="I11" s="75">
        <v>7</v>
      </c>
      <c r="J11" s="76">
        <f t="shared" si="0"/>
        <v>63231</v>
      </c>
      <c r="K11" s="75">
        <v>7</v>
      </c>
      <c r="L11" s="84">
        <v>9.5</v>
      </c>
      <c r="M11" s="35">
        <v>11.5</v>
      </c>
      <c r="Q11" s="17"/>
    </row>
    <row r="12" spans="2:17" ht="16.5" x14ac:dyDescent="0.25">
      <c r="B12" s="14"/>
      <c r="C12" s="18">
        <f t="shared" si="1"/>
        <v>4</v>
      </c>
      <c r="D12" s="28" t="s">
        <v>15</v>
      </c>
      <c r="E12" s="28" t="s">
        <v>52</v>
      </c>
      <c r="F12" s="19" t="s">
        <v>53</v>
      </c>
      <c r="G12" s="20" t="s">
        <v>54</v>
      </c>
      <c r="H12" s="73" t="s">
        <v>26</v>
      </c>
      <c r="I12" s="75">
        <v>5.5</v>
      </c>
      <c r="J12" s="76">
        <f t="shared" si="0"/>
        <v>1133</v>
      </c>
      <c r="K12" s="75">
        <v>5.5</v>
      </c>
      <c r="L12" s="84">
        <v>15.666666666666666</v>
      </c>
      <c r="M12" s="35">
        <v>32</v>
      </c>
      <c r="Q12" s="17"/>
    </row>
    <row r="13" spans="2:17" ht="16.5" x14ac:dyDescent="0.25">
      <c r="B13" s="14"/>
      <c r="C13" s="18">
        <f t="shared" si="1"/>
        <v>5</v>
      </c>
      <c r="D13" s="28" t="s">
        <v>15</v>
      </c>
      <c r="E13" s="28" t="s">
        <v>55</v>
      </c>
      <c r="F13" s="19" t="s">
        <v>56</v>
      </c>
      <c r="G13" s="20" t="s">
        <v>57</v>
      </c>
      <c r="H13" s="73" t="s">
        <v>26</v>
      </c>
      <c r="I13" s="75">
        <v>25</v>
      </c>
      <c r="J13" s="76">
        <f t="shared" si="0"/>
        <v>16500</v>
      </c>
      <c r="K13" s="75">
        <v>17</v>
      </c>
      <c r="L13" s="84">
        <v>24.666666666666668</v>
      </c>
      <c r="M13" s="35">
        <v>32</v>
      </c>
      <c r="Q13" s="17"/>
    </row>
    <row r="14" spans="2:17" ht="16.5" x14ac:dyDescent="0.25">
      <c r="B14" s="14"/>
      <c r="C14" s="18">
        <f t="shared" si="1"/>
        <v>6</v>
      </c>
      <c r="D14" s="28" t="s">
        <v>15</v>
      </c>
      <c r="E14" s="28" t="s">
        <v>58</v>
      </c>
      <c r="F14" s="19" t="s">
        <v>59</v>
      </c>
      <c r="G14" s="20" t="s">
        <v>60</v>
      </c>
      <c r="H14" s="73" t="s">
        <v>26</v>
      </c>
      <c r="I14" s="75">
        <v>100</v>
      </c>
      <c r="J14" s="76">
        <f t="shared" si="0"/>
        <v>400</v>
      </c>
      <c r="K14" s="75">
        <v>100</v>
      </c>
      <c r="L14" s="84">
        <v>154.66666666666666</v>
      </c>
      <c r="M14" s="35">
        <v>250</v>
      </c>
      <c r="Q14" s="17"/>
    </row>
    <row r="15" spans="2:17" ht="16.5" x14ac:dyDescent="0.25">
      <c r="B15" s="14"/>
      <c r="C15" s="18">
        <f t="shared" si="1"/>
        <v>7</v>
      </c>
      <c r="D15" s="28" t="s">
        <v>15</v>
      </c>
      <c r="E15" s="28" t="s">
        <v>61</v>
      </c>
      <c r="F15" s="19" t="s">
        <v>62</v>
      </c>
      <c r="G15" s="20" t="s">
        <v>63</v>
      </c>
      <c r="H15" s="73" t="s">
        <v>26</v>
      </c>
      <c r="I15" s="75">
        <v>2</v>
      </c>
      <c r="J15" s="76">
        <f t="shared" si="0"/>
        <v>2956</v>
      </c>
      <c r="K15" s="75">
        <v>2</v>
      </c>
      <c r="L15" s="84">
        <v>3.8333333333333335</v>
      </c>
      <c r="M15" s="35">
        <v>7.5</v>
      </c>
      <c r="Q15" s="17"/>
    </row>
    <row r="16" spans="2:17" ht="16.5" x14ac:dyDescent="0.25">
      <c r="B16" s="14"/>
      <c r="C16" s="18">
        <f t="shared" si="1"/>
        <v>8</v>
      </c>
      <c r="D16" s="51" t="s">
        <v>15</v>
      </c>
      <c r="E16" s="51" t="s">
        <v>64</v>
      </c>
      <c r="F16" s="52" t="s">
        <v>65</v>
      </c>
      <c r="G16" s="53" t="s">
        <v>48</v>
      </c>
      <c r="H16" s="74" t="s">
        <v>49</v>
      </c>
      <c r="I16" s="77">
        <v>325</v>
      </c>
      <c r="J16" s="78">
        <f t="shared" si="0"/>
        <v>975</v>
      </c>
      <c r="K16" s="75">
        <v>289</v>
      </c>
      <c r="L16" s="84">
        <v>313</v>
      </c>
      <c r="M16" s="35">
        <v>325</v>
      </c>
      <c r="Q16" s="17"/>
    </row>
    <row r="17" spans="2:17" ht="16.5" x14ac:dyDescent="0.25">
      <c r="B17" s="14"/>
      <c r="C17" s="18">
        <f t="shared" si="1"/>
        <v>9</v>
      </c>
      <c r="D17" s="51" t="s">
        <v>15</v>
      </c>
      <c r="E17" s="51" t="s">
        <v>66</v>
      </c>
      <c r="F17" s="52" t="s">
        <v>67</v>
      </c>
      <c r="G17" s="53" t="s">
        <v>60</v>
      </c>
      <c r="H17" s="74" t="s">
        <v>49</v>
      </c>
      <c r="I17" s="77">
        <v>265</v>
      </c>
      <c r="J17" s="78">
        <f t="shared" si="0"/>
        <v>1060</v>
      </c>
      <c r="K17" s="75">
        <v>265</v>
      </c>
      <c r="L17" s="84">
        <v>520.66666666666663</v>
      </c>
      <c r="M17" s="35">
        <v>750</v>
      </c>
      <c r="Q17" s="17"/>
    </row>
    <row r="18" spans="2:17" ht="16.5" x14ac:dyDescent="0.25">
      <c r="B18" s="14"/>
      <c r="C18" s="18">
        <f t="shared" si="1"/>
        <v>10</v>
      </c>
      <c r="D18" s="51" t="s">
        <v>16</v>
      </c>
      <c r="E18" s="51" t="s">
        <v>20</v>
      </c>
      <c r="F18" s="52" t="s">
        <v>34</v>
      </c>
      <c r="G18" s="53" t="s">
        <v>68</v>
      </c>
      <c r="H18" s="74" t="s">
        <v>18</v>
      </c>
      <c r="I18" s="77">
        <v>19</v>
      </c>
      <c r="J18" s="78">
        <f t="shared" si="0"/>
        <v>120460</v>
      </c>
      <c r="K18" s="75">
        <v>10</v>
      </c>
      <c r="L18" s="84">
        <v>13.666666666666666</v>
      </c>
      <c r="M18" s="35">
        <v>19</v>
      </c>
      <c r="Q18" s="17"/>
    </row>
    <row r="19" spans="2:17" ht="16.5" x14ac:dyDescent="0.25">
      <c r="B19" s="14"/>
      <c r="C19" s="18">
        <f t="shared" si="1"/>
        <v>11</v>
      </c>
      <c r="D19" s="51" t="s">
        <v>16</v>
      </c>
      <c r="E19" s="51" t="s">
        <v>69</v>
      </c>
      <c r="F19" s="52" t="s">
        <v>70</v>
      </c>
      <c r="G19" s="53" t="s">
        <v>71</v>
      </c>
      <c r="H19" s="74" t="s">
        <v>18</v>
      </c>
      <c r="I19" s="77">
        <v>13</v>
      </c>
      <c r="J19" s="78">
        <f t="shared" si="0"/>
        <v>75205</v>
      </c>
      <c r="K19" s="75">
        <v>6</v>
      </c>
      <c r="L19" s="84">
        <v>9</v>
      </c>
      <c r="M19" s="35">
        <v>13</v>
      </c>
      <c r="Q19" s="17"/>
    </row>
    <row r="20" spans="2:17" ht="16.5" x14ac:dyDescent="0.25">
      <c r="B20" s="14"/>
      <c r="C20" s="18">
        <f t="shared" si="1"/>
        <v>12</v>
      </c>
      <c r="D20" s="51" t="s">
        <v>19</v>
      </c>
      <c r="E20" s="51" t="s">
        <v>20</v>
      </c>
      <c r="F20" s="52" t="s">
        <v>21</v>
      </c>
      <c r="G20" s="53" t="s">
        <v>72</v>
      </c>
      <c r="H20" s="74" t="s">
        <v>7</v>
      </c>
      <c r="I20" s="77">
        <v>3.4</v>
      </c>
      <c r="J20" s="78">
        <f t="shared" si="0"/>
        <v>34295.799999999996</v>
      </c>
      <c r="K20" s="75">
        <v>1</v>
      </c>
      <c r="L20" s="84">
        <v>2.1666666666666665</v>
      </c>
      <c r="M20" s="35">
        <v>3.4</v>
      </c>
      <c r="Q20" s="17"/>
    </row>
    <row r="21" spans="2:17" ht="16.5" x14ac:dyDescent="0.25">
      <c r="B21" s="14"/>
      <c r="C21" s="18">
        <f t="shared" si="1"/>
        <v>13</v>
      </c>
      <c r="D21" s="51" t="s">
        <v>19</v>
      </c>
      <c r="E21" s="51" t="s">
        <v>73</v>
      </c>
      <c r="F21" s="52" t="s">
        <v>74</v>
      </c>
      <c r="G21" s="53" t="s">
        <v>75</v>
      </c>
      <c r="H21" s="74" t="s">
        <v>18</v>
      </c>
      <c r="I21" s="77">
        <v>29</v>
      </c>
      <c r="J21" s="78">
        <f t="shared" si="0"/>
        <v>8613</v>
      </c>
      <c r="K21" s="75">
        <v>29</v>
      </c>
      <c r="L21" s="84">
        <v>32.833333333333336</v>
      </c>
      <c r="M21" s="35">
        <v>35.5</v>
      </c>
      <c r="Q21" s="17"/>
    </row>
    <row r="22" spans="2:17" ht="16.5" x14ac:dyDescent="0.25">
      <c r="B22" s="14"/>
      <c r="C22" s="18">
        <f t="shared" si="1"/>
        <v>14</v>
      </c>
      <c r="D22" s="51" t="s">
        <v>19</v>
      </c>
      <c r="E22" s="51" t="s">
        <v>76</v>
      </c>
      <c r="F22" s="52" t="s">
        <v>77</v>
      </c>
      <c r="G22" s="53" t="s">
        <v>75</v>
      </c>
      <c r="H22" s="74" t="s">
        <v>18</v>
      </c>
      <c r="I22" s="77">
        <v>65</v>
      </c>
      <c r="J22" s="78">
        <f t="shared" si="0"/>
        <v>19305</v>
      </c>
      <c r="K22" s="75">
        <v>65</v>
      </c>
      <c r="L22" s="84">
        <v>70.333333333333329</v>
      </c>
      <c r="M22" s="35">
        <v>74</v>
      </c>
      <c r="Q22" s="17"/>
    </row>
    <row r="23" spans="2:17" ht="16.5" x14ac:dyDescent="0.25">
      <c r="B23" s="14"/>
      <c r="C23" s="18">
        <f t="shared" si="1"/>
        <v>15</v>
      </c>
      <c r="D23" s="51" t="s">
        <v>19</v>
      </c>
      <c r="E23" s="51" t="s">
        <v>78</v>
      </c>
      <c r="F23" s="52" t="s">
        <v>79</v>
      </c>
      <c r="G23" s="53" t="s">
        <v>60</v>
      </c>
      <c r="H23" s="74" t="s">
        <v>80</v>
      </c>
      <c r="I23" s="77">
        <v>258</v>
      </c>
      <c r="J23" s="78">
        <f t="shared" si="0"/>
        <v>1032</v>
      </c>
      <c r="K23" s="75">
        <v>258</v>
      </c>
      <c r="L23" s="84">
        <v>293.66666666666669</v>
      </c>
      <c r="M23" s="35">
        <v>338</v>
      </c>
      <c r="Q23" s="17"/>
    </row>
    <row r="24" spans="2:17" ht="16.5" x14ac:dyDescent="0.25">
      <c r="B24" s="14"/>
      <c r="C24" s="18">
        <f t="shared" si="1"/>
        <v>16</v>
      </c>
      <c r="D24" s="51" t="s">
        <v>19</v>
      </c>
      <c r="E24" s="51" t="s">
        <v>81</v>
      </c>
      <c r="F24" s="52" t="s">
        <v>82</v>
      </c>
      <c r="G24" s="53" t="s">
        <v>83</v>
      </c>
      <c r="H24" s="74" t="s">
        <v>7</v>
      </c>
      <c r="I24" s="77">
        <v>0.6</v>
      </c>
      <c r="J24" s="78">
        <f t="shared" si="0"/>
        <v>665.4</v>
      </c>
      <c r="K24" s="75">
        <v>0.6</v>
      </c>
      <c r="L24" s="84">
        <v>1.1166666666666667</v>
      </c>
      <c r="M24" s="35">
        <v>1.75</v>
      </c>
    </row>
    <row r="25" spans="2:17" ht="16.5" x14ac:dyDescent="0.25">
      <c r="B25" s="14"/>
      <c r="C25" s="18">
        <f t="shared" si="1"/>
        <v>17</v>
      </c>
      <c r="D25" s="51" t="s">
        <v>84</v>
      </c>
      <c r="E25" s="54" t="s">
        <v>85</v>
      </c>
      <c r="F25" s="52" t="s">
        <v>86</v>
      </c>
      <c r="G25" s="55" t="s">
        <v>87</v>
      </c>
      <c r="H25" s="74" t="s">
        <v>26</v>
      </c>
      <c r="I25" s="77">
        <v>20</v>
      </c>
      <c r="J25" s="78">
        <f t="shared" si="0"/>
        <v>22500</v>
      </c>
      <c r="K25" s="75">
        <v>20</v>
      </c>
      <c r="L25" s="84">
        <v>21.333333333333332</v>
      </c>
      <c r="M25" s="35">
        <v>23</v>
      </c>
    </row>
    <row r="26" spans="2:17" ht="16.5" x14ac:dyDescent="0.25">
      <c r="B26" s="14"/>
      <c r="C26" s="18">
        <f t="shared" si="1"/>
        <v>18</v>
      </c>
      <c r="D26" s="51" t="s">
        <v>84</v>
      </c>
      <c r="E26" s="51" t="s">
        <v>88</v>
      </c>
      <c r="F26" s="52" t="s">
        <v>89</v>
      </c>
      <c r="G26" s="56" t="s">
        <v>90</v>
      </c>
      <c r="H26" s="74" t="s">
        <v>49</v>
      </c>
      <c r="I26" s="77">
        <v>2500</v>
      </c>
      <c r="J26" s="78">
        <f t="shared" si="0"/>
        <v>2500</v>
      </c>
      <c r="K26" s="75">
        <v>2500</v>
      </c>
      <c r="L26" s="84">
        <v>2618.3333333333335</v>
      </c>
      <c r="M26" s="35">
        <v>2755</v>
      </c>
    </row>
    <row r="27" spans="2:17" ht="16.5" x14ac:dyDescent="0.25">
      <c r="B27" s="14"/>
      <c r="C27" s="18">
        <f t="shared" si="1"/>
        <v>19</v>
      </c>
      <c r="D27" s="51" t="s">
        <v>84</v>
      </c>
      <c r="E27" s="51" t="s">
        <v>91</v>
      </c>
      <c r="F27" s="52" t="s">
        <v>92</v>
      </c>
      <c r="G27" s="53" t="s">
        <v>90</v>
      </c>
      <c r="H27" s="74" t="s">
        <v>49</v>
      </c>
      <c r="I27" s="77">
        <v>1250</v>
      </c>
      <c r="J27" s="78">
        <f t="shared" si="0"/>
        <v>1250</v>
      </c>
      <c r="K27" s="75">
        <v>1250</v>
      </c>
      <c r="L27" s="84">
        <v>1400.3333333333333</v>
      </c>
      <c r="M27" s="35">
        <v>1500</v>
      </c>
    </row>
    <row r="28" spans="2:17" ht="16.5" x14ac:dyDescent="0.25">
      <c r="B28" s="14"/>
      <c r="C28" s="18">
        <f t="shared" si="1"/>
        <v>20</v>
      </c>
      <c r="D28" s="51" t="s">
        <v>25</v>
      </c>
      <c r="E28" s="51" t="s">
        <v>93</v>
      </c>
      <c r="F28" s="52" t="s">
        <v>94</v>
      </c>
      <c r="G28" s="53" t="s">
        <v>95</v>
      </c>
      <c r="H28" s="74" t="s">
        <v>9</v>
      </c>
      <c r="I28" s="77">
        <v>58</v>
      </c>
      <c r="J28" s="78">
        <f t="shared" si="0"/>
        <v>4698</v>
      </c>
      <c r="K28" s="75">
        <v>21</v>
      </c>
      <c r="L28" s="84">
        <v>48.5</v>
      </c>
      <c r="M28" s="35">
        <v>66.5</v>
      </c>
    </row>
    <row r="29" spans="2:17" ht="16.5" x14ac:dyDescent="0.25">
      <c r="B29" s="14"/>
      <c r="C29" s="18">
        <f t="shared" ref="C29:C92" si="2">1+C28</f>
        <v>21</v>
      </c>
      <c r="D29" s="54" t="s">
        <v>96</v>
      </c>
      <c r="E29" s="54" t="s">
        <v>97</v>
      </c>
      <c r="F29" s="52" t="s">
        <v>98</v>
      </c>
      <c r="G29" s="56" t="s">
        <v>99</v>
      </c>
      <c r="H29" s="74" t="s">
        <v>7</v>
      </c>
      <c r="I29" s="77">
        <v>42</v>
      </c>
      <c r="J29" s="78">
        <f t="shared" si="0"/>
        <v>336</v>
      </c>
      <c r="K29" s="75">
        <v>42</v>
      </c>
      <c r="L29" s="84">
        <v>112.66666666666667</v>
      </c>
      <c r="M29" s="35">
        <v>161</v>
      </c>
      <c r="P29" s="6"/>
    </row>
    <row r="30" spans="2:17" ht="16.5" x14ac:dyDescent="0.25">
      <c r="B30" s="14"/>
      <c r="C30" s="18">
        <f t="shared" si="2"/>
        <v>22</v>
      </c>
      <c r="D30" s="54" t="s">
        <v>96</v>
      </c>
      <c r="E30" s="54" t="s">
        <v>100</v>
      </c>
      <c r="F30" s="52" t="s">
        <v>101</v>
      </c>
      <c r="G30" s="56" t="s">
        <v>102</v>
      </c>
      <c r="H30" s="74" t="s">
        <v>18</v>
      </c>
      <c r="I30" s="77">
        <v>445</v>
      </c>
      <c r="J30" s="78">
        <f t="shared" si="0"/>
        <v>3115</v>
      </c>
      <c r="K30" s="75">
        <v>217</v>
      </c>
      <c r="L30" s="84">
        <v>316.66666666666669</v>
      </c>
      <c r="M30" s="35">
        <v>445</v>
      </c>
      <c r="P30" s="6"/>
    </row>
    <row r="31" spans="2:17" ht="16.5" x14ac:dyDescent="0.25">
      <c r="B31" s="14"/>
      <c r="C31" s="18">
        <f t="shared" si="2"/>
        <v>23</v>
      </c>
      <c r="D31" s="54" t="s">
        <v>31</v>
      </c>
      <c r="E31" s="54" t="s">
        <v>103</v>
      </c>
      <c r="F31" s="52" t="s">
        <v>104</v>
      </c>
      <c r="G31" s="56" t="s">
        <v>105</v>
      </c>
      <c r="H31" s="74" t="s">
        <v>49</v>
      </c>
      <c r="I31" s="77">
        <v>125</v>
      </c>
      <c r="J31" s="78">
        <f t="shared" si="0"/>
        <v>250</v>
      </c>
      <c r="K31" s="75">
        <v>125</v>
      </c>
      <c r="L31" s="84">
        <v>127</v>
      </c>
      <c r="M31" s="35">
        <v>131</v>
      </c>
      <c r="P31" s="6"/>
    </row>
    <row r="32" spans="2:17" ht="16.5" x14ac:dyDescent="0.25">
      <c r="B32" s="14"/>
      <c r="C32" s="18">
        <f t="shared" si="2"/>
        <v>24</v>
      </c>
      <c r="D32" s="54" t="s">
        <v>31</v>
      </c>
      <c r="E32" s="54" t="s">
        <v>36</v>
      </c>
      <c r="F32" s="52" t="s">
        <v>35</v>
      </c>
      <c r="G32" s="56" t="s">
        <v>106</v>
      </c>
      <c r="H32" s="74" t="s">
        <v>18</v>
      </c>
      <c r="I32" s="77">
        <v>73</v>
      </c>
      <c r="J32" s="78">
        <f t="shared" si="0"/>
        <v>4891</v>
      </c>
      <c r="K32" s="75">
        <v>28.5</v>
      </c>
      <c r="L32" s="84">
        <v>73.5</v>
      </c>
      <c r="M32" s="35">
        <v>119</v>
      </c>
      <c r="P32" s="6"/>
    </row>
    <row r="33" spans="2:13" ht="16.5" x14ac:dyDescent="0.25">
      <c r="B33" s="14"/>
      <c r="C33" s="18">
        <f t="shared" si="2"/>
        <v>25</v>
      </c>
      <c r="D33" s="51" t="s">
        <v>31</v>
      </c>
      <c r="E33" s="51" t="s">
        <v>107</v>
      </c>
      <c r="F33" s="52" t="s">
        <v>108</v>
      </c>
      <c r="G33" s="53" t="s">
        <v>109</v>
      </c>
      <c r="H33" s="74" t="s">
        <v>7</v>
      </c>
      <c r="I33" s="77">
        <v>1</v>
      </c>
      <c r="J33" s="78">
        <f t="shared" si="0"/>
        <v>12000</v>
      </c>
      <c r="K33" s="75">
        <v>0.9</v>
      </c>
      <c r="L33" s="84">
        <v>0.96666666666666667</v>
      </c>
      <c r="M33" s="35">
        <v>1</v>
      </c>
    </row>
    <row r="34" spans="2:13" ht="16.5" x14ac:dyDescent="0.25">
      <c r="B34" s="14"/>
      <c r="C34" s="18">
        <f t="shared" si="2"/>
        <v>26</v>
      </c>
      <c r="D34" s="51" t="s">
        <v>31</v>
      </c>
      <c r="E34" s="54" t="s">
        <v>110</v>
      </c>
      <c r="F34" s="52" t="s">
        <v>111</v>
      </c>
      <c r="G34" s="53" t="s">
        <v>112</v>
      </c>
      <c r="H34" s="74" t="s">
        <v>7</v>
      </c>
      <c r="I34" s="77">
        <v>0.8</v>
      </c>
      <c r="J34" s="78">
        <f t="shared" si="0"/>
        <v>480</v>
      </c>
      <c r="K34" s="75">
        <v>0.8</v>
      </c>
      <c r="L34" s="84">
        <v>1.4000000000000001</v>
      </c>
      <c r="M34" s="35">
        <v>2.4</v>
      </c>
    </row>
    <row r="35" spans="2:13" ht="16.5" x14ac:dyDescent="0.25">
      <c r="B35" s="14"/>
      <c r="C35" s="18">
        <f t="shared" si="2"/>
        <v>27</v>
      </c>
      <c r="D35" s="51" t="s">
        <v>31</v>
      </c>
      <c r="E35" s="54" t="s">
        <v>113</v>
      </c>
      <c r="F35" s="52" t="s">
        <v>114</v>
      </c>
      <c r="G35" s="53" t="s">
        <v>112</v>
      </c>
      <c r="H35" s="74" t="s">
        <v>7</v>
      </c>
      <c r="I35" s="77">
        <v>0.5</v>
      </c>
      <c r="J35" s="78">
        <f t="shared" si="0"/>
        <v>300</v>
      </c>
      <c r="K35" s="75">
        <v>0.5</v>
      </c>
      <c r="L35" s="84">
        <v>1.3</v>
      </c>
      <c r="M35" s="35">
        <v>2.4</v>
      </c>
    </row>
    <row r="36" spans="2:13" ht="16.5" x14ac:dyDescent="0.25">
      <c r="B36" s="14"/>
      <c r="C36" s="18">
        <f t="shared" si="2"/>
        <v>28</v>
      </c>
      <c r="D36" s="51" t="s">
        <v>31</v>
      </c>
      <c r="E36" s="54" t="s">
        <v>69</v>
      </c>
      <c r="F36" s="52" t="s">
        <v>115</v>
      </c>
      <c r="G36" s="53" t="s">
        <v>116</v>
      </c>
      <c r="H36" s="74" t="s">
        <v>117</v>
      </c>
      <c r="I36" s="77">
        <v>889</v>
      </c>
      <c r="J36" s="78">
        <f t="shared" si="0"/>
        <v>1484.6299999999999</v>
      </c>
      <c r="K36" s="75">
        <v>889</v>
      </c>
      <c r="L36" s="84">
        <v>1148</v>
      </c>
      <c r="M36" s="35">
        <v>1620</v>
      </c>
    </row>
    <row r="37" spans="2:13" ht="16.5" x14ac:dyDescent="0.25">
      <c r="B37" s="14"/>
      <c r="C37" s="18">
        <f t="shared" si="2"/>
        <v>29</v>
      </c>
      <c r="D37" s="51" t="s">
        <v>31</v>
      </c>
      <c r="E37" s="54" t="s">
        <v>118</v>
      </c>
      <c r="F37" s="52" t="s">
        <v>119</v>
      </c>
      <c r="G37" s="53" t="s">
        <v>120</v>
      </c>
      <c r="H37" s="74" t="s">
        <v>121</v>
      </c>
      <c r="I37" s="77">
        <v>159</v>
      </c>
      <c r="J37" s="78">
        <f t="shared" si="0"/>
        <v>394.32</v>
      </c>
      <c r="K37" s="75">
        <v>159</v>
      </c>
      <c r="L37" s="84">
        <v>345</v>
      </c>
      <c r="M37" s="35">
        <v>710</v>
      </c>
    </row>
    <row r="38" spans="2:13" ht="16.5" x14ac:dyDescent="0.25">
      <c r="B38" s="14"/>
      <c r="C38" s="18">
        <f t="shared" si="2"/>
        <v>30</v>
      </c>
      <c r="D38" s="51" t="s">
        <v>31</v>
      </c>
      <c r="E38" s="54" t="s">
        <v>122</v>
      </c>
      <c r="F38" s="52" t="s">
        <v>123</v>
      </c>
      <c r="G38" s="53" t="s">
        <v>124</v>
      </c>
      <c r="H38" s="74" t="s">
        <v>125</v>
      </c>
      <c r="I38" s="77">
        <v>1</v>
      </c>
      <c r="J38" s="78">
        <f t="shared" si="0"/>
        <v>66</v>
      </c>
      <c r="K38" s="75">
        <v>1</v>
      </c>
      <c r="L38" s="84">
        <v>5.666666666666667</v>
      </c>
      <c r="M38" s="35">
        <v>15</v>
      </c>
    </row>
    <row r="39" spans="2:13" ht="16.5" x14ac:dyDescent="0.25">
      <c r="B39" s="14"/>
      <c r="C39" s="18">
        <f>1+C38</f>
        <v>31</v>
      </c>
      <c r="D39" s="51" t="s">
        <v>126</v>
      </c>
      <c r="E39" s="54" t="s">
        <v>127</v>
      </c>
      <c r="F39" s="52" t="s">
        <v>128</v>
      </c>
      <c r="G39" s="53" t="s">
        <v>129</v>
      </c>
      <c r="H39" s="74" t="s">
        <v>7</v>
      </c>
      <c r="I39" s="77">
        <v>1.5</v>
      </c>
      <c r="J39" s="78">
        <f t="shared" si="0"/>
        <v>10050</v>
      </c>
      <c r="K39" s="75">
        <v>1.5</v>
      </c>
      <c r="L39" s="84">
        <v>2.0666666666666669</v>
      </c>
      <c r="M39" s="35">
        <v>2.7</v>
      </c>
    </row>
    <row r="40" spans="2:13" ht="16.5" x14ac:dyDescent="0.25">
      <c r="B40" s="14"/>
      <c r="C40" s="18">
        <f t="shared" si="2"/>
        <v>32</v>
      </c>
      <c r="D40" s="54" t="s">
        <v>32</v>
      </c>
      <c r="E40" s="51" t="s">
        <v>113</v>
      </c>
      <c r="F40" s="52" t="s">
        <v>130</v>
      </c>
      <c r="G40" s="53">
        <v>1</v>
      </c>
      <c r="H40" s="74" t="s">
        <v>8</v>
      </c>
      <c r="I40" s="77">
        <v>1900</v>
      </c>
      <c r="J40" s="78">
        <f t="shared" si="0"/>
        <v>1900</v>
      </c>
      <c r="K40" s="75">
        <v>1785</v>
      </c>
      <c r="L40" s="84">
        <v>1854</v>
      </c>
      <c r="M40" s="35">
        <v>1900</v>
      </c>
    </row>
    <row r="41" spans="2:13" ht="16.5" x14ac:dyDescent="0.25">
      <c r="B41" s="14"/>
      <c r="C41" s="18">
        <f t="shared" si="2"/>
        <v>33</v>
      </c>
      <c r="D41" s="54" t="s">
        <v>32</v>
      </c>
      <c r="E41" s="54" t="s">
        <v>131</v>
      </c>
      <c r="F41" s="52" t="s">
        <v>132</v>
      </c>
      <c r="G41" s="53">
        <v>1</v>
      </c>
      <c r="H41" s="74" t="s">
        <v>8</v>
      </c>
      <c r="I41" s="77">
        <v>9000</v>
      </c>
      <c r="J41" s="78">
        <f t="shared" si="0"/>
        <v>9000</v>
      </c>
      <c r="K41" s="75">
        <v>4416</v>
      </c>
      <c r="L41" s="84">
        <v>7272</v>
      </c>
      <c r="M41" s="35">
        <v>9000</v>
      </c>
    </row>
    <row r="42" spans="2:13" ht="16.5" x14ac:dyDescent="0.25">
      <c r="B42" s="14"/>
      <c r="C42" s="18">
        <f t="shared" si="2"/>
        <v>34</v>
      </c>
      <c r="D42" s="54" t="s">
        <v>32</v>
      </c>
      <c r="E42" s="51" t="s">
        <v>133</v>
      </c>
      <c r="F42" s="52" t="s">
        <v>451</v>
      </c>
      <c r="G42" s="53">
        <v>1</v>
      </c>
      <c r="H42" s="74" t="s">
        <v>8</v>
      </c>
      <c r="I42" s="77">
        <v>10500</v>
      </c>
      <c r="J42" s="78">
        <f t="shared" si="0"/>
        <v>10500</v>
      </c>
      <c r="K42" s="75">
        <v>10401</v>
      </c>
      <c r="L42" s="84">
        <v>10467</v>
      </c>
      <c r="M42" s="35">
        <v>10500</v>
      </c>
    </row>
    <row r="43" spans="2:13" ht="16.5" x14ac:dyDescent="0.25">
      <c r="B43" s="14"/>
      <c r="C43" s="18">
        <f t="shared" si="2"/>
        <v>35</v>
      </c>
      <c r="D43" s="51" t="s">
        <v>32</v>
      </c>
      <c r="E43" s="54" t="s">
        <v>33</v>
      </c>
      <c r="F43" s="52" t="s">
        <v>134</v>
      </c>
      <c r="G43" s="53" t="s">
        <v>81</v>
      </c>
      <c r="H43" s="74" t="s">
        <v>49</v>
      </c>
      <c r="I43" s="77">
        <v>1</v>
      </c>
      <c r="J43" s="78">
        <f t="shared" si="0"/>
        <v>50000</v>
      </c>
      <c r="K43" s="75">
        <v>1</v>
      </c>
      <c r="L43" s="84">
        <v>1</v>
      </c>
      <c r="M43" s="35">
        <v>1</v>
      </c>
    </row>
    <row r="44" spans="2:13" ht="16.5" x14ac:dyDescent="0.25">
      <c r="B44" s="14"/>
      <c r="C44" s="18">
        <f t="shared" si="2"/>
        <v>36</v>
      </c>
      <c r="D44" s="54" t="s">
        <v>135</v>
      </c>
      <c r="E44" s="54" t="s">
        <v>69</v>
      </c>
      <c r="F44" s="52" t="s">
        <v>136</v>
      </c>
      <c r="G44" s="53" t="s">
        <v>105</v>
      </c>
      <c r="H44" s="74" t="s">
        <v>18</v>
      </c>
      <c r="I44" s="77">
        <v>2100</v>
      </c>
      <c r="J44" s="78">
        <f t="shared" si="0"/>
        <v>4200</v>
      </c>
      <c r="K44" s="75">
        <v>1716</v>
      </c>
      <c r="L44" s="84">
        <v>2472</v>
      </c>
      <c r="M44" s="35">
        <v>3600</v>
      </c>
    </row>
    <row r="45" spans="2:13" ht="16.5" x14ac:dyDescent="0.25">
      <c r="B45" s="14"/>
      <c r="C45" s="18">
        <f t="shared" si="2"/>
        <v>37</v>
      </c>
      <c r="D45" s="54" t="s">
        <v>137</v>
      </c>
      <c r="E45" s="54" t="s">
        <v>110</v>
      </c>
      <c r="F45" s="52" t="s">
        <v>138</v>
      </c>
      <c r="G45" s="53" t="s">
        <v>139</v>
      </c>
      <c r="H45" s="74" t="s">
        <v>26</v>
      </c>
      <c r="I45" s="77">
        <v>11.75</v>
      </c>
      <c r="J45" s="78">
        <f t="shared" si="0"/>
        <v>47458.25</v>
      </c>
      <c r="K45" s="75">
        <v>11.75</v>
      </c>
      <c r="L45" s="84">
        <v>12</v>
      </c>
      <c r="M45" s="35">
        <v>12.25</v>
      </c>
    </row>
    <row r="46" spans="2:13" ht="16.5" x14ac:dyDescent="0.25">
      <c r="B46" s="14"/>
      <c r="C46" s="18">
        <f t="shared" si="2"/>
        <v>38</v>
      </c>
      <c r="D46" s="51" t="s">
        <v>27</v>
      </c>
      <c r="E46" s="54" t="s">
        <v>107</v>
      </c>
      <c r="F46" s="52" t="s">
        <v>140</v>
      </c>
      <c r="G46" s="53" t="s">
        <v>141</v>
      </c>
      <c r="H46" s="74" t="s">
        <v>26</v>
      </c>
      <c r="I46" s="77">
        <v>28</v>
      </c>
      <c r="J46" s="78">
        <f t="shared" si="0"/>
        <v>4536</v>
      </c>
      <c r="K46" s="75">
        <v>28</v>
      </c>
      <c r="L46" s="84">
        <v>32.083333333333336</v>
      </c>
      <c r="M46" s="35">
        <v>40.25</v>
      </c>
    </row>
    <row r="47" spans="2:13" ht="16.5" x14ac:dyDescent="0.25">
      <c r="B47" s="14"/>
      <c r="C47" s="18">
        <f t="shared" si="2"/>
        <v>39</v>
      </c>
      <c r="D47" s="51" t="s">
        <v>27</v>
      </c>
      <c r="E47" s="51" t="s">
        <v>38</v>
      </c>
      <c r="F47" s="52" t="s">
        <v>142</v>
      </c>
      <c r="G47" s="53" t="s">
        <v>143</v>
      </c>
      <c r="H47" s="74" t="s">
        <v>26</v>
      </c>
      <c r="I47" s="77">
        <v>34</v>
      </c>
      <c r="J47" s="78">
        <f t="shared" si="0"/>
        <v>2108</v>
      </c>
      <c r="K47" s="75">
        <v>31</v>
      </c>
      <c r="L47" s="84">
        <v>38</v>
      </c>
      <c r="M47" s="35">
        <v>49</v>
      </c>
    </row>
    <row r="48" spans="2:13" ht="16.5" x14ac:dyDescent="0.25">
      <c r="B48" s="14"/>
      <c r="C48" s="18">
        <f t="shared" si="2"/>
        <v>40</v>
      </c>
      <c r="D48" s="51" t="s">
        <v>27</v>
      </c>
      <c r="E48" s="51" t="s">
        <v>144</v>
      </c>
      <c r="F48" s="52" t="s">
        <v>145</v>
      </c>
      <c r="G48" s="53" t="s">
        <v>146</v>
      </c>
      <c r="H48" s="74" t="s">
        <v>26</v>
      </c>
      <c r="I48" s="77">
        <v>85</v>
      </c>
      <c r="J48" s="78">
        <f t="shared" si="0"/>
        <v>11645</v>
      </c>
      <c r="K48" s="75">
        <v>78.25</v>
      </c>
      <c r="L48" s="84">
        <v>82.75</v>
      </c>
      <c r="M48" s="35">
        <v>85</v>
      </c>
    </row>
    <row r="49" spans="2:13" ht="16.5" x14ac:dyDescent="0.25">
      <c r="B49" s="14"/>
      <c r="C49" s="18">
        <f t="shared" si="2"/>
        <v>41</v>
      </c>
      <c r="D49" s="51" t="s">
        <v>27</v>
      </c>
      <c r="E49" s="51" t="s">
        <v>144</v>
      </c>
      <c r="F49" s="52" t="s">
        <v>147</v>
      </c>
      <c r="G49" s="53" t="s">
        <v>148</v>
      </c>
      <c r="H49" s="74" t="s">
        <v>26</v>
      </c>
      <c r="I49" s="77">
        <v>269</v>
      </c>
      <c r="J49" s="78">
        <f t="shared" si="0"/>
        <v>2690</v>
      </c>
      <c r="K49" s="75">
        <v>162</v>
      </c>
      <c r="L49" s="84">
        <v>217.66666666666666</v>
      </c>
      <c r="M49" s="35">
        <v>269</v>
      </c>
    </row>
    <row r="50" spans="2:13" ht="16.5" x14ac:dyDescent="0.25">
      <c r="B50" s="14"/>
      <c r="C50" s="18">
        <f t="shared" si="2"/>
        <v>42</v>
      </c>
      <c r="D50" s="51" t="s">
        <v>27</v>
      </c>
      <c r="E50" s="51" t="s">
        <v>37</v>
      </c>
      <c r="F50" s="52" t="s">
        <v>149</v>
      </c>
      <c r="G50" s="53" t="s">
        <v>150</v>
      </c>
      <c r="H50" s="74" t="s">
        <v>26</v>
      </c>
      <c r="I50" s="77">
        <v>85</v>
      </c>
      <c r="J50" s="78">
        <f t="shared" si="0"/>
        <v>12750</v>
      </c>
      <c r="K50" s="75">
        <v>72.5</v>
      </c>
      <c r="L50" s="84">
        <v>76.833333333333329</v>
      </c>
      <c r="M50" s="35">
        <v>85</v>
      </c>
    </row>
    <row r="51" spans="2:13" ht="16.5" x14ac:dyDescent="0.25">
      <c r="B51" s="14"/>
      <c r="C51" s="18">
        <f t="shared" si="2"/>
        <v>43</v>
      </c>
      <c r="D51" s="51" t="s">
        <v>27</v>
      </c>
      <c r="E51" s="51" t="s">
        <v>151</v>
      </c>
      <c r="F51" s="52" t="s">
        <v>152</v>
      </c>
      <c r="G51" s="53" t="s">
        <v>153</v>
      </c>
      <c r="H51" s="74" t="s">
        <v>26</v>
      </c>
      <c r="I51" s="77">
        <v>121</v>
      </c>
      <c r="J51" s="78">
        <f t="shared" si="0"/>
        <v>3630</v>
      </c>
      <c r="K51" s="75">
        <v>84.5</v>
      </c>
      <c r="L51" s="84">
        <v>98.5</v>
      </c>
      <c r="M51" s="35">
        <v>121</v>
      </c>
    </row>
    <row r="52" spans="2:13" ht="16.5" x14ac:dyDescent="0.25">
      <c r="B52" s="14"/>
      <c r="C52" s="18">
        <f t="shared" si="2"/>
        <v>44</v>
      </c>
      <c r="D52" s="51" t="s">
        <v>27</v>
      </c>
      <c r="E52" s="51" t="s">
        <v>154</v>
      </c>
      <c r="F52" s="52" t="s">
        <v>155</v>
      </c>
      <c r="G52" s="53" t="s">
        <v>156</v>
      </c>
      <c r="H52" s="74" t="s">
        <v>26</v>
      </c>
      <c r="I52" s="77">
        <v>121</v>
      </c>
      <c r="J52" s="78">
        <f t="shared" si="0"/>
        <v>3025</v>
      </c>
      <c r="K52" s="75">
        <v>77</v>
      </c>
      <c r="L52" s="84">
        <v>94.333333333333329</v>
      </c>
      <c r="M52" s="35">
        <v>121</v>
      </c>
    </row>
    <row r="53" spans="2:13" ht="16.5" x14ac:dyDescent="0.25">
      <c r="B53" s="14"/>
      <c r="C53" s="18">
        <f t="shared" si="2"/>
        <v>45</v>
      </c>
      <c r="D53" s="51" t="s">
        <v>27</v>
      </c>
      <c r="E53" s="51" t="s">
        <v>157</v>
      </c>
      <c r="F53" s="52" t="s">
        <v>158</v>
      </c>
      <c r="G53" s="53" t="s">
        <v>159</v>
      </c>
      <c r="H53" s="74" t="s">
        <v>26</v>
      </c>
      <c r="I53" s="77">
        <v>148</v>
      </c>
      <c r="J53" s="78">
        <f t="shared" si="0"/>
        <v>11840</v>
      </c>
      <c r="K53" s="75">
        <v>96</v>
      </c>
      <c r="L53" s="84">
        <v>117.33333333333333</v>
      </c>
      <c r="M53" s="35">
        <v>148</v>
      </c>
    </row>
    <row r="54" spans="2:13" ht="16.5" x14ac:dyDescent="0.25">
      <c r="B54" s="14"/>
      <c r="C54" s="18">
        <f t="shared" si="2"/>
        <v>46</v>
      </c>
      <c r="D54" s="51" t="s">
        <v>27</v>
      </c>
      <c r="E54" s="51" t="s">
        <v>160</v>
      </c>
      <c r="F54" s="52" t="s">
        <v>161</v>
      </c>
      <c r="G54" s="53" t="s">
        <v>162</v>
      </c>
      <c r="H54" s="74" t="s">
        <v>26</v>
      </c>
      <c r="I54" s="77">
        <v>282</v>
      </c>
      <c r="J54" s="78">
        <f t="shared" si="0"/>
        <v>3948</v>
      </c>
      <c r="K54" s="75">
        <v>174</v>
      </c>
      <c r="L54" s="84">
        <v>235.33333333333334</v>
      </c>
      <c r="M54" s="35">
        <v>282</v>
      </c>
    </row>
    <row r="55" spans="2:13" ht="16.5" x14ac:dyDescent="0.25">
      <c r="B55" s="14"/>
      <c r="C55" s="18">
        <f t="shared" si="2"/>
        <v>47</v>
      </c>
      <c r="D55" s="51" t="s">
        <v>27</v>
      </c>
      <c r="E55" s="51" t="s">
        <v>163</v>
      </c>
      <c r="F55" s="52" t="s">
        <v>164</v>
      </c>
      <c r="G55" s="53" t="s">
        <v>105</v>
      </c>
      <c r="H55" s="74" t="s">
        <v>49</v>
      </c>
      <c r="I55" s="77">
        <v>4390</v>
      </c>
      <c r="J55" s="78">
        <f t="shared" si="0"/>
        <v>8780</v>
      </c>
      <c r="K55" s="75">
        <v>4390</v>
      </c>
      <c r="L55" s="84">
        <v>4833.333333333333</v>
      </c>
      <c r="M55" s="35">
        <v>5400</v>
      </c>
    </row>
    <row r="56" spans="2:13" ht="16.5" x14ac:dyDescent="0.25">
      <c r="B56" s="14"/>
      <c r="C56" s="18">
        <f t="shared" si="2"/>
        <v>48</v>
      </c>
      <c r="D56" s="51" t="s">
        <v>27</v>
      </c>
      <c r="E56" s="51" t="s">
        <v>165</v>
      </c>
      <c r="F56" s="52" t="s">
        <v>166</v>
      </c>
      <c r="G56" s="53" t="s">
        <v>90</v>
      </c>
      <c r="H56" s="74" t="s">
        <v>49</v>
      </c>
      <c r="I56" s="77">
        <v>3285</v>
      </c>
      <c r="J56" s="78">
        <f t="shared" si="0"/>
        <v>3285</v>
      </c>
      <c r="K56" s="75">
        <v>2900</v>
      </c>
      <c r="L56" s="84">
        <v>3377.3333333333335</v>
      </c>
      <c r="M56" s="35">
        <v>3947</v>
      </c>
    </row>
    <row r="57" spans="2:13" ht="16.5" x14ac:dyDescent="0.25">
      <c r="B57" s="14"/>
      <c r="C57" s="18">
        <f t="shared" si="2"/>
        <v>49</v>
      </c>
      <c r="D57" s="51" t="s">
        <v>27</v>
      </c>
      <c r="E57" s="51" t="s">
        <v>167</v>
      </c>
      <c r="F57" s="52" t="s">
        <v>168</v>
      </c>
      <c r="G57" s="53" t="s">
        <v>90</v>
      </c>
      <c r="H57" s="74" t="s">
        <v>49</v>
      </c>
      <c r="I57" s="77">
        <v>4800</v>
      </c>
      <c r="J57" s="78">
        <f t="shared" si="0"/>
        <v>4800</v>
      </c>
      <c r="K57" s="75">
        <v>4800</v>
      </c>
      <c r="L57" s="84">
        <v>5663</v>
      </c>
      <c r="M57" s="35">
        <v>6400</v>
      </c>
    </row>
    <row r="58" spans="2:13" ht="16.5" x14ac:dyDescent="0.25">
      <c r="B58" s="14"/>
      <c r="C58" s="18">
        <f t="shared" si="2"/>
        <v>50</v>
      </c>
      <c r="D58" s="51" t="s">
        <v>27</v>
      </c>
      <c r="E58" s="51" t="s">
        <v>169</v>
      </c>
      <c r="F58" s="52" t="s">
        <v>170</v>
      </c>
      <c r="G58" s="53" t="s">
        <v>60</v>
      </c>
      <c r="H58" s="74" t="s">
        <v>49</v>
      </c>
      <c r="I58" s="77">
        <v>3700</v>
      </c>
      <c r="J58" s="78">
        <f t="shared" si="0"/>
        <v>14800</v>
      </c>
      <c r="K58" s="75">
        <v>3527</v>
      </c>
      <c r="L58" s="84">
        <v>3742.3333333333335</v>
      </c>
      <c r="M58" s="35">
        <v>4000</v>
      </c>
    </row>
    <row r="59" spans="2:13" ht="16.5" x14ac:dyDescent="0.25">
      <c r="B59" s="14"/>
      <c r="C59" s="18">
        <f t="shared" si="2"/>
        <v>51</v>
      </c>
      <c r="D59" s="51" t="s">
        <v>27</v>
      </c>
      <c r="E59" s="51" t="s">
        <v>169</v>
      </c>
      <c r="F59" s="52" t="s">
        <v>170</v>
      </c>
      <c r="G59" s="53" t="s">
        <v>105</v>
      </c>
      <c r="H59" s="74" t="s">
        <v>49</v>
      </c>
      <c r="I59" s="77">
        <v>4750</v>
      </c>
      <c r="J59" s="78">
        <f t="shared" si="0"/>
        <v>9500</v>
      </c>
      <c r="K59" s="75">
        <v>4191</v>
      </c>
      <c r="L59" s="84">
        <v>5063.666666666667</v>
      </c>
      <c r="M59" s="35">
        <v>6250</v>
      </c>
    </row>
    <row r="60" spans="2:13" ht="16.5" x14ac:dyDescent="0.25">
      <c r="B60" s="14"/>
      <c r="C60" s="18">
        <f t="shared" si="2"/>
        <v>52</v>
      </c>
      <c r="D60" s="51" t="s">
        <v>27</v>
      </c>
      <c r="E60" s="51" t="s">
        <v>171</v>
      </c>
      <c r="F60" s="52" t="s">
        <v>39</v>
      </c>
      <c r="G60" s="53" t="s">
        <v>90</v>
      </c>
      <c r="H60" s="74" t="s">
        <v>49</v>
      </c>
      <c r="I60" s="77">
        <v>10750</v>
      </c>
      <c r="J60" s="78">
        <f t="shared" si="0"/>
        <v>10750</v>
      </c>
      <c r="K60" s="75">
        <v>10750</v>
      </c>
      <c r="L60" s="84">
        <v>14636</v>
      </c>
      <c r="M60" s="35">
        <v>21000</v>
      </c>
    </row>
    <row r="61" spans="2:13" ht="16.5" x14ac:dyDescent="0.25">
      <c r="B61" s="14"/>
      <c r="C61" s="18">
        <f t="shared" si="2"/>
        <v>53</v>
      </c>
      <c r="D61" s="51" t="s">
        <v>27</v>
      </c>
      <c r="E61" s="51" t="s">
        <v>172</v>
      </c>
      <c r="F61" s="52" t="s">
        <v>173</v>
      </c>
      <c r="G61" s="53" t="s">
        <v>90</v>
      </c>
      <c r="H61" s="74" t="s">
        <v>49</v>
      </c>
      <c r="I61" s="77">
        <v>14250</v>
      </c>
      <c r="J61" s="78">
        <f t="shared" si="0"/>
        <v>14250</v>
      </c>
      <c r="K61" s="75">
        <v>11609</v>
      </c>
      <c r="L61" s="84">
        <v>13286.333333333334</v>
      </c>
      <c r="M61" s="35">
        <v>14250</v>
      </c>
    </row>
    <row r="62" spans="2:13" ht="16.5" x14ac:dyDescent="0.25">
      <c r="B62" s="14"/>
      <c r="C62" s="18">
        <f t="shared" si="2"/>
        <v>54</v>
      </c>
      <c r="D62" s="51" t="s">
        <v>27</v>
      </c>
      <c r="E62" s="51" t="s">
        <v>174</v>
      </c>
      <c r="F62" s="52" t="s">
        <v>175</v>
      </c>
      <c r="G62" s="53" t="s">
        <v>90</v>
      </c>
      <c r="H62" s="74" t="s">
        <v>49</v>
      </c>
      <c r="I62" s="77">
        <v>16000</v>
      </c>
      <c r="J62" s="78">
        <f t="shared" si="0"/>
        <v>16000</v>
      </c>
      <c r="K62" s="75">
        <v>13293</v>
      </c>
      <c r="L62" s="84">
        <v>15264.333333333334</v>
      </c>
      <c r="M62" s="35">
        <v>16500</v>
      </c>
    </row>
    <row r="63" spans="2:13" ht="16.5" x14ac:dyDescent="0.25">
      <c r="B63" s="14"/>
      <c r="C63" s="18">
        <f t="shared" si="2"/>
        <v>55</v>
      </c>
      <c r="D63" s="51" t="s">
        <v>27</v>
      </c>
      <c r="E63" s="51" t="s">
        <v>176</v>
      </c>
      <c r="F63" s="52" t="s">
        <v>177</v>
      </c>
      <c r="G63" s="53" t="s">
        <v>60</v>
      </c>
      <c r="H63" s="74" t="s">
        <v>49</v>
      </c>
      <c r="I63" s="77">
        <v>535</v>
      </c>
      <c r="J63" s="78">
        <f t="shared" si="0"/>
        <v>2140</v>
      </c>
      <c r="K63" s="75">
        <v>450</v>
      </c>
      <c r="L63" s="84">
        <v>494.66666666666669</v>
      </c>
      <c r="M63" s="35">
        <v>535</v>
      </c>
    </row>
    <row r="64" spans="2:13" ht="16.5" x14ac:dyDescent="0.25">
      <c r="B64" s="14"/>
      <c r="C64" s="18">
        <f t="shared" si="2"/>
        <v>56</v>
      </c>
      <c r="D64" s="51" t="s">
        <v>178</v>
      </c>
      <c r="E64" s="51" t="s">
        <v>179</v>
      </c>
      <c r="F64" s="52" t="s">
        <v>180</v>
      </c>
      <c r="G64" s="53" t="s">
        <v>156</v>
      </c>
      <c r="H64" s="74" t="s">
        <v>18</v>
      </c>
      <c r="I64" s="77">
        <v>145</v>
      </c>
      <c r="J64" s="78">
        <f t="shared" si="0"/>
        <v>3625</v>
      </c>
      <c r="K64" s="75">
        <v>145</v>
      </c>
      <c r="L64" s="84">
        <v>193</v>
      </c>
      <c r="M64" s="35">
        <v>224</v>
      </c>
    </row>
    <row r="65" spans="2:13" ht="16.5" x14ac:dyDescent="0.25">
      <c r="B65" s="14"/>
      <c r="C65" s="18">
        <f t="shared" si="2"/>
        <v>57</v>
      </c>
      <c r="D65" s="51" t="s">
        <v>181</v>
      </c>
      <c r="E65" s="51" t="s">
        <v>182</v>
      </c>
      <c r="F65" s="52" t="s">
        <v>183</v>
      </c>
      <c r="G65" s="53" t="s">
        <v>90</v>
      </c>
      <c r="H65" s="74" t="s">
        <v>49</v>
      </c>
      <c r="I65" s="77">
        <v>25000</v>
      </c>
      <c r="J65" s="78">
        <f t="shared" si="0"/>
        <v>25000</v>
      </c>
      <c r="K65" s="75">
        <v>15250</v>
      </c>
      <c r="L65" s="84">
        <v>20000</v>
      </c>
      <c r="M65" s="35">
        <v>25000</v>
      </c>
    </row>
    <row r="66" spans="2:13" ht="16.5" x14ac:dyDescent="0.25">
      <c r="B66" s="14"/>
      <c r="C66" s="18">
        <f t="shared" si="2"/>
        <v>58</v>
      </c>
      <c r="D66" s="51" t="s">
        <v>181</v>
      </c>
      <c r="E66" s="51" t="s">
        <v>184</v>
      </c>
      <c r="F66" s="52" t="s">
        <v>185</v>
      </c>
      <c r="G66" s="53" t="s">
        <v>90</v>
      </c>
      <c r="H66" s="74" t="s">
        <v>49</v>
      </c>
      <c r="I66" s="77">
        <v>30000</v>
      </c>
      <c r="J66" s="78">
        <f t="shared" si="0"/>
        <v>30000</v>
      </c>
      <c r="K66" s="75">
        <v>20511</v>
      </c>
      <c r="L66" s="84">
        <v>26437</v>
      </c>
      <c r="M66" s="35">
        <v>30000</v>
      </c>
    </row>
    <row r="67" spans="2:13" ht="16.5" x14ac:dyDescent="0.25">
      <c r="B67" s="14"/>
      <c r="C67" s="18">
        <f t="shared" si="2"/>
        <v>59</v>
      </c>
      <c r="D67" s="51" t="s">
        <v>186</v>
      </c>
      <c r="E67" s="51" t="s">
        <v>187</v>
      </c>
      <c r="F67" s="52" t="s">
        <v>188</v>
      </c>
      <c r="G67" s="53" t="s">
        <v>189</v>
      </c>
      <c r="H67" s="74" t="s">
        <v>26</v>
      </c>
      <c r="I67" s="77">
        <v>3.25</v>
      </c>
      <c r="J67" s="78">
        <f t="shared" si="0"/>
        <v>130</v>
      </c>
      <c r="K67" s="75">
        <v>3.25</v>
      </c>
      <c r="L67" s="84">
        <v>8.5833333333333339</v>
      </c>
      <c r="M67" s="35">
        <v>15</v>
      </c>
    </row>
    <row r="68" spans="2:13" ht="16.5" x14ac:dyDescent="0.25">
      <c r="B68" s="14"/>
      <c r="C68" s="18">
        <f t="shared" si="2"/>
        <v>60</v>
      </c>
      <c r="D68" s="51" t="s">
        <v>190</v>
      </c>
      <c r="E68" s="51" t="s">
        <v>191</v>
      </c>
      <c r="F68" s="52" t="s">
        <v>192</v>
      </c>
      <c r="G68" s="53" t="s">
        <v>193</v>
      </c>
      <c r="H68" s="74" t="s">
        <v>18</v>
      </c>
      <c r="I68" s="77">
        <v>540</v>
      </c>
      <c r="J68" s="78">
        <f t="shared" si="0"/>
        <v>27000</v>
      </c>
      <c r="K68" s="75">
        <v>315</v>
      </c>
      <c r="L68" s="84">
        <v>435</v>
      </c>
      <c r="M68" s="35">
        <v>540</v>
      </c>
    </row>
    <row r="69" spans="2:13" ht="16.5" x14ac:dyDescent="0.25">
      <c r="B69" s="14"/>
      <c r="C69" s="18">
        <f t="shared" si="2"/>
        <v>61</v>
      </c>
      <c r="D69" s="51" t="s">
        <v>194</v>
      </c>
      <c r="E69" s="51" t="s">
        <v>195</v>
      </c>
      <c r="F69" s="52" t="s">
        <v>196</v>
      </c>
      <c r="G69" s="53" t="s">
        <v>197</v>
      </c>
      <c r="H69" s="74" t="s">
        <v>7</v>
      </c>
      <c r="I69" s="77">
        <v>112</v>
      </c>
      <c r="J69" s="78">
        <f t="shared" si="0"/>
        <v>12096</v>
      </c>
      <c r="K69" s="75">
        <v>55.5</v>
      </c>
      <c r="L69" s="84">
        <v>75.166666666666671</v>
      </c>
      <c r="M69" s="35">
        <v>112</v>
      </c>
    </row>
    <row r="70" spans="2:13" ht="16.5" x14ac:dyDescent="0.25">
      <c r="B70" s="14"/>
      <c r="C70" s="18">
        <f t="shared" si="2"/>
        <v>62</v>
      </c>
      <c r="D70" s="51" t="s">
        <v>194</v>
      </c>
      <c r="E70" s="51" t="s">
        <v>195</v>
      </c>
      <c r="F70" s="52" t="s">
        <v>198</v>
      </c>
      <c r="G70" s="53" t="s">
        <v>199</v>
      </c>
      <c r="H70" s="74" t="s">
        <v>7</v>
      </c>
      <c r="I70" s="77">
        <v>9.75</v>
      </c>
      <c r="J70" s="78">
        <f t="shared" si="0"/>
        <v>35100</v>
      </c>
      <c r="K70" s="75">
        <v>2</v>
      </c>
      <c r="L70" s="84">
        <v>4.583333333333333</v>
      </c>
      <c r="M70" s="35">
        <v>9.75</v>
      </c>
    </row>
    <row r="71" spans="2:13" ht="16.5" x14ac:dyDescent="0.25">
      <c r="B71" s="14"/>
      <c r="C71" s="18">
        <f t="shared" si="2"/>
        <v>63</v>
      </c>
      <c r="D71" s="51" t="s">
        <v>200</v>
      </c>
      <c r="E71" s="51" t="s">
        <v>201</v>
      </c>
      <c r="F71" s="52" t="s">
        <v>202</v>
      </c>
      <c r="G71" s="53" t="s">
        <v>203</v>
      </c>
      <c r="H71" s="74" t="s">
        <v>18</v>
      </c>
      <c r="I71" s="77">
        <v>174</v>
      </c>
      <c r="J71" s="78">
        <f t="shared" si="0"/>
        <v>252126</v>
      </c>
      <c r="K71" s="75">
        <v>170</v>
      </c>
      <c r="L71" s="84">
        <v>177.66666666666666</v>
      </c>
      <c r="M71" s="35">
        <v>189</v>
      </c>
    </row>
    <row r="72" spans="2:13" ht="16.5" x14ac:dyDescent="0.25">
      <c r="B72" s="14"/>
      <c r="C72" s="18">
        <f t="shared" si="2"/>
        <v>64</v>
      </c>
      <c r="D72" s="51" t="s">
        <v>22</v>
      </c>
      <c r="E72" s="51" t="s">
        <v>69</v>
      </c>
      <c r="F72" s="52" t="s">
        <v>204</v>
      </c>
      <c r="G72" s="53" t="s">
        <v>205</v>
      </c>
      <c r="H72" s="74" t="s">
        <v>18</v>
      </c>
      <c r="I72" s="77">
        <v>79</v>
      </c>
      <c r="J72" s="78">
        <f t="shared" si="0"/>
        <v>157447</v>
      </c>
      <c r="K72" s="75">
        <v>74</v>
      </c>
      <c r="L72" s="84">
        <v>81.666666666666671</v>
      </c>
      <c r="M72" s="35">
        <v>92</v>
      </c>
    </row>
    <row r="73" spans="2:13" ht="16.5" x14ac:dyDescent="0.25">
      <c r="B73" s="14"/>
      <c r="C73" s="18">
        <f t="shared" si="2"/>
        <v>65</v>
      </c>
      <c r="D73" s="51" t="s">
        <v>206</v>
      </c>
      <c r="E73" s="51" t="s">
        <v>69</v>
      </c>
      <c r="F73" s="52" t="s">
        <v>207</v>
      </c>
      <c r="G73" s="53" t="s">
        <v>208</v>
      </c>
      <c r="H73" s="74" t="s">
        <v>209</v>
      </c>
      <c r="I73" s="77">
        <v>3.5</v>
      </c>
      <c r="J73" s="78">
        <f t="shared" si="0"/>
        <v>2989</v>
      </c>
      <c r="K73" s="75">
        <v>2.75</v>
      </c>
      <c r="L73" s="84">
        <v>3.0833333333333335</v>
      </c>
      <c r="M73" s="35">
        <v>3.5</v>
      </c>
    </row>
    <row r="74" spans="2:13" ht="16.5" x14ac:dyDescent="0.25">
      <c r="B74" s="14"/>
      <c r="C74" s="18">
        <f t="shared" si="2"/>
        <v>66</v>
      </c>
      <c r="D74" s="51" t="s">
        <v>210</v>
      </c>
      <c r="E74" s="51" t="s">
        <v>211</v>
      </c>
      <c r="F74" s="52" t="s">
        <v>212</v>
      </c>
      <c r="G74" s="53" t="s">
        <v>189</v>
      </c>
      <c r="H74" s="74" t="s">
        <v>18</v>
      </c>
      <c r="I74" s="77">
        <v>428</v>
      </c>
      <c r="J74" s="78">
        <f t="shared" ref="J74:J137" si="3">$G74*I74</f>
        <v>17120</v>
      </c>
      <c r="K74" s="75">
        <v>300</v>
      </c>
      <c r="L74" s="84">
        <v>347.66666666666669</v>
      </c>
      <c r="M74" s="35">
        <v>428</v>
      </c>
    </row>
    <row r="75" spans="2:13" ht="16.5" x14ac:dyDescent="0.25">
      <c r="B75" s="14"/>
      <c r="C75" s="18">
        <f t="shared" si="2"/>
        <v>67</v>
      </c>
      <c r="D75" s="51" t="s">
        <v>210</v>
      </c>
      <c r="E75" s="51" t="s">
        <v>213</v>
      </c>
      <c r="F75" s="52" t="s">
        <v>212</v>
      </c>
      <c r="G75" s="53" t="s">
        <v>214</v>
      </c>
      <c r="H75" s="74" t="s">
        <v>18</v>
      </c>
      <c r="I75" s="77">
        <v>263</v>
      </c>
      <c r="J75" s="78">
        <f t="shared" si="3"/>
        <v>73114</v>
      </c>
      <c r="K75" s="75">
        <v>263</v>
      </c>
      <c r="L75" s="84">
        <v>303</v>
      </c>
      <c r="M75" s="35">
        <v>331</v>
      </c>
    </row>
    <row r="76" spans="2:13" ht="16.5" x14ac:dyDescent="0.25">
      <c r="B76" s="14"/>
      <c r="C76" s="18">
        <f t="shared" si="2"/>
        <v>68</v>
      </c>
      <c r="D76" s="51" t="s">
        <v>210</v>
      </c>
      <c r="E76" s="51" t="s">
        <v>215</v>
      </c>
      <c r="F76" s="52" t="s">
        <v>216</v>
      </c>
      <c r="G76" s="53" t="s">
        <v>217</v>
      </c>
      <c r="H76" s="74" t="s">
        <v>18</v>
      </c>
      <c r="I76" s="77">
        <v>189</v>
      </c>
      <c r="J76" s="78">
        <f t="shared" si="3"/>
        <v>72576</v>
      </c>
      <c r="K76" s="75">
        <v>189</v>
      </c>
      <c r="L76" s="84">
        <v>227</v>
      </c>
      <c r="M76" s="35">
        <v>252</v>
      </c>
    </row>
    <row r="77" spans="2:13" ht="16.5" x14ac:dyDescent="0.25">
      <c r="B77" s="14"/>
      <c r="C77" s="18">
        <f t="shared" si="2"/>
        <v>69</v>
      </c>
      <c r="D77" s="51" t="s">
        <v>24</v>
      </c>
      <c r="E77" s="51" t="s">
        <v>218</v>
      </c>
      <c r="F77" s="52" t="s">
        <v>219</v>
      </c>
      <c r="G77" s="53" t="s">
        <v>220</v>
      </c>
      <c r="H77" s="74" t="s">
        <v>7</v>
      </c>
      <c r="I77" s="77">
        <v>167</v>
      </c>
      <c r="J77" s="78">
        <f t="shared" si="3"/>
        <v>18203</v>
      </c>
      <c r="K77" s="75">
        <v>84</v>
      </c>
      <c r="L77" s="84">
        <v>123.83333333333333</v>
      </c>
      <c r="M77" s="35">
        <v>167</v>
      </c>
    </row>
    <row r="78" spans="2:13" ht="16.5" x14ac:dyDescent="0.25">
      <c r="B78" s="14"/>
      <c r="C78" s="18">
        <f t="shared" si="2"/>
        <v>70</v>
      </c>
      <c r="D78" s="51" t="s">
        <v>24</v>
      </c>
      <c r="E78" s="51" t="s">
        <v>221</v>
      </c>
      <c r="F78" s="52" t="s">
        <v>222</v>
      </c>
      <c r="G78" s="53" t="s">
        <v>223</v>
      </c>
      <c r="H78" s="74" t="s">
        <v>7</v>
      </c>
      <c r="I78" s="77">
        <v>187</v>
      </c>
      <c r="J78" s="78">
        <f t="shared" si="3"/>
        <v>117062</v>
      </c>
      <c r="K78" s="75">
        <v>116</v>
      </c>
      <c r="L78" s="84">
        <v>170</v>
      </c>
      <c r="M78" s="35">
        <v>207</v>
      </c>
    </row>
    <row r="79" spans="2:13" ht="16.5" x14ac:dyDescent="0.25">
      <c r="B79" s="14"/>
      <c r="C79" s="18">
        <f t="shared" si="2"/>
        <v>71</v>
      </c>
      <c r="D79" s="51" t="s">
        <v>224</v>
      </c>
      <c r="E79" s="51" t="s">
        <v>109</v>
      </c>
      <c r="F79" s="52" t="s">
        <v>225</v>
      </c>
      <c r="G79" s="53" t="s">
        <v>226</v>
      </c>
      <c r="H79" s="74" t="s">
        <v>26</v>
      </c>
      <c r="I79" s="77">
        <v>55</v>
      </c>
      <c r="J79" s="78">
        <f t="shared" si="3"/>
        <v>28875</v>
      </c>
      <c r="K79" s="75">
        <v>28</v>
      </c>
      <c r="L79" s="84">
        <v>41.833333333333336</v>
      </c>
      <c r="M79" s="35">
        <v>55</v>
      </c>
    </row>
    <row r="80" spans="2:13" ht="16.5" x14ac:dyDescent="0.25">
      <c r="B80" s="14"/>
      <c r="C80" s="18">
        <f t="shared" si="2"/>
        <v>72</v>
      </c>
      <c r="D80" s="51" t="s">
        <v>224</v>
      </c>
      <c r="E80" s="51" t="s">
        <v>227</v>
      </c>
      <c r="F80" s="52" t="s">
        <v>228</v>
      </c>
      <c r="G80" s="53" t="s">
        <v>229</v>
      </c>
      <c r="H80" s="74" t="s">
        <v>26</v>
      </c>
      <c r="I80" s="77">
        <v>31</v>
      </c>
      <c r="J80" s="78">
        <f t="shared" si="3"/>
        <v>71424</v>
      </c>
      <c r="K80" s="75">
        <v>24</v>
      </c>
      <c r="L80" s="84">
        <v>30.333333333333332</v>
      </c>
      <c r="M80" s="35">
        <v>36</v>
      </c>
    </row>
    <row r="81" spans="2:13" ht="16.5" x14ac:dyDescent="0.25">
      <c r="B81" s="14"/>
      <c r="C81" s="18">
        <f t="shared" si="2"/>
        <v>73</v>
      </c>
      <c r="D81" s="51" t="s">
        <v>224</v>
      </c>
      <c r="E81" s="51" t="s">
        <v>230</v>
      </c>
      <c r="F81" s="52" t="s">
        <v>231</v>
      </c>
      <c r="G81" s="53" t="s">
        <v>232</v>
      </c>
      <c r="H81" s="74" t="s">
        <v>26</v>
      </c>
      <c r="I81" s="77">
        <v>117</v>
      </c>
      <c r="J81" s="78">
        <f t="shared" si="3"/>
        <v>3744</v>
      </c>
      <c r="K81" s="75">
        <v>28</v>
      </c>
      <c r="L81" s="84">
        <v>98.333333333333329</v>
      </c>
      <c r="M81" s="35">
        <v>150</v>
      </c>
    </row>
    <row r="82" spans="2:13" ht="16.5" x14ac:dyDescent="0.25">
      <c r="B82" s="14"/>
      <c r="C82" s="18">
        <f t="shared" si="2"/>
        <v>74</v>
      </c>
      <c r="D82" s="51" t="s">
        <v>224</v>
      </c>
      <c r="E82" s="51" t="s">
        <v>233</v>
      </c>
      <c r="F82" s="52" t="s">
        <v>234</v>
      </c>
      <c r="G82" s="53" t="s">
        <v>235</v>
      </c>
      <c r="H82" s="74" t="s">
        <v>26</v>
      </c>
      <c r="I82" s="77">
        <v>31</v>
      </c>
      <c r="J82" s="78">
        <f t="shared" si="3"/>
        <v>44268</v>
      </c>
      <c r="K82" s="75">
        <v>24</v>
      </c>
      <c r="L82" s="84">
        <v>28</v>
      </c>
      <c r="M82" s="35">
        <v>31</v>
      </c>
    </row>
    <row r="83" spans="2:13" ht="16.5" x14ac:dyDescent="0.25">
      <c r="B83" s="14"/>
      <c r="C83" s="18">
        <f t="shared" si="2"/>
        <v>75</v>
      </c>
      <c r="D83" s="51" t="s">
        <v>224</v>
      </c>
      <c r="E83" s="51" t="s">
        <v>118</v>
      </c>
      <c r="F83" s="52" t="s">
        <v>236</v>
      </c>
      <c r="G83" s="53" t="s">
        <v>237</v>
      </c>
      <c r="H83" s="74" t="s">
        <v>26</v>
      </c>
      <c r="I83" s="77">
        <v>43</v>
      </c>
      <c r="J83" s="78">
        <f t="shared" si="3"/>
        <v>13029</v>
      </c>
      <c r="K83" s="75">
        <v>28</v>
      </c>
      <c r="L83" s="84">
        <v>35.666666666666664</v>
      </c>
      <c r="M83" s="35">
        <v>43</v>
      </c>
    </row>
    <row r="84" spans="2:13" ht="16.5" x14ac:dyDescent="0.25">
      <c r="B84" s="14"/>
      <c r="C84" s="18">
        <f t="shared" si="2"/>
        <v>76</v>
      </c>
      <c r="D84" s="51" t="s">
        <v>224</v>
      </c>
      <c r="E84" s="51" t="s">
        <v>211</v>
      </c>
      <c r="F84" s="52" t="s">
        <v>238</v>
      </c>
      <c r="G84" s="53" t="s">
        <v>239</v>
      </c>
      <c r="H84" s="74" t="s">
        <v>7</v>
      </c>
      <c r="I84" s="77">
        <v>78</v>
      </c>
      <c r="J84" s="78">
        <f t="shared" si="3"/>
        <v>25038</v>
      </c>
      <c r="K84" s="75">
        <v>7</v>
      </c>
      <c r="L84" s="84">
        <v>49.666666666666664</v>
      </c>
      <c r="M84" s="35">
        <v>78</v>
      </c>
    </row>
    <row r="85" spans="2:13" ht="16.5" x14ac:dyDescent="0.25">
      <c r="B85" s="14"/>
      <c r="C85" s="18">
        <f t="shared" si="2"/>
        <v>77</v>
      </c>
      <c r="D85" s="51" t="s">
        <v>240</v>
      </c>
      <c r="E85" s="51" t="s">
        <v>241</v>
      </c>
      <c r="F85" s="52" t="s">
        <v>242</v>
      </c>
      <c r="G85" s="53" t="s">
        <v>243</v>
      </c>
      <c r="H85" s="74" t="s">
        <v>18</v>
      </c>
      <c r="I85" s="77">
        <v>196</v>
      </c>
      <c r="J85" s="78">
        <f t="shared" si="3"/>
        <v>2940</v>
      </c>
      <c r="K85" s="75">
        <v>152</v>
      </c>
      <c r="L85" s="84">
        <v>252.66666666666666</v>
      </c>
      <c r="M85" s="35">
        <v>410</v>
      </c>
    </row>
    <row r="86" spans="2:13" ht="16.5" x14ac:dyDescent="0.25">
      <c r="B86" s="14"/>
      <c r="C86" s="18">
        <f t="shared" si="2"/>
        <v>78</v>
      </c>
      <c r="D86" s="51" t="s">
        <v>244</v>
      </c>
      <c r="E86" s="51" t="s">
        <v>245</v>
      </c>
      <c r="F86" s="52" t="s">
        <v>246</v>
      </c>
      <c r="G86" s="53" t="s">
        <v>247</v>
      </c>
      <c r="H86" s="74" t="s">
        <v>26</v>
      </c>
      <c r="I86" s="77">
        <v>200</v>
      </c>
      <c r="J86" s="78">
        <f t="shared" si="3"/>
        <v>98000</v>
      </c>
      <c r="K86" s="75">
        <v>157</v>
      </c>
      <c r="L86" s="84">
        <v>202.33333333333334</v>
      </c>
      <c r="M86" s="35">
        <v>250</v>
      </c>
    </row>
    <row r="87" spans="2:13" ht="16.5" x14ac:dyDescent="0.25">
      <c r="B87" s="14"/>
      <c r="C87" s="18">
        <f t="shared" si="2"/>
        <v>79</v>
      </c>
      <c r="D87" s="51" t="s">
        <v>244</v>
      </c>
      <c r="E87" s="51" t="s">
        <v>248</v>
      </c>
      <c r="F87" s="52" t="s">
        <v>249</v>
      </c>
      <c r="G87" s="53" t="s">
        <v>90</v>
      </c>
      <c r="H87" s="74" t="s">
        <v>49</v>
      </c>
      <c r="I87" s="77">
        <v>12500</v>
      </c>
      <c r="J87" s="78">
        <f t="shared" si="3"/>
        <v>12500</v>
      </c>
      <c r="K87" s="75">
        <v>6082</v>
      </c>
      <c r="L87" s="84">
        <v>11094</v>
      </c>
      <c r="M87" s="35">
        <v>14700</v>
      </c>
    </row>
    <row r="88" spans="2:13" ht="16.5" x14ac:dyDescent="0.25">
      <c r="B88" s="14"/>
      <c r="C88" s="18">
        <f t="shared" si="2"/>
        <v>80</v>
      </c>
      <c r="D88" s="51" t="s">
        <v>244</v>
      </c>
      <c r="E88" s="51" t="s">
        <v>41</v>
      </c>
      <c r="F88" s="52" t="s">
        <v>250</v>
      </c>
      <c r="G88" s="53" t="s">
        <v>90</v>
      </c>
      <c r="H88" s="74" t="s">
        <v>49</v>
      </c>
      <c r="I88" s="77">
        <v>3000</v>
      </c>
      <c r="J88" s="78">
        <f t="shared" si="3"/>
        <v>3000</v>
      </c>
      <c r="K88" s="75">
        <v>1615</v>
      </c>
      <c r="L88" s="84">
        <v>3338.3333333333335</v>
      </c>
      <c r="M88" s="35">
        <v>5400</v>
      </c>
    </row>
    <row r="89" spans="2:13" ht="16.5" x14ac:dyDescent="0.25">
      <c r="B89" s="14"/>
      <c r="C89" s="18">
        <f t="shared" si="2"/>
        <v>81</v>
      </c>
      <c r="D89" s="51" t="s">
        <v>251</v>
      </c>
      <c r="E89" s="51" t="s">
        <v>252</v>
      </c>
      <c r="F89" s="52" t="s">
        <v>253</v>
      </c>
      <c r="G89" s="53" t="s">
        <v>254</v>
      </c>
      <c r="H89" s="74" t="s">
        <v>49</v>
      </c>
      <c r="I89" s="77">
        <v>100</v>
      </c>
      <c r="J89" s="78">
        <f t="shared" si="3"/>
        <v>2200</v>
      </c>
      <c r="K89" s="75">
        <v>100</v>
      </c>
      <c r="L89" s="84">
        <v>115.82666666666667</v>
      </c>
      <c r="M89" s="35">
        <v>126</v>
      </c>
    </row>
    <row r="90" spans="2:13" ht="16.5" x14ac:dyDescent="0.25">
      <c r="B90" s="14"/>
      <c r="C90" s="18">
        <f t="shared" si="2"/>
        <v>82</v>
      </c>
      <c r="D90" s="51" t="s">
        <v>251</v>
      </c>
      <c r="E90" s="51" t="s">
        <v>255</v>
      </c>
      <c r="F90" s="52" t="s">
        <v>256</v>
      </c>
      <c r="G90" s="53" t="s">
        <v>257</v>
      </c>
      <c r="H90" s="74" t="s">
        <v>49</v>
      </c>
      <c r="I90" s="77">
        <v>100</v>
      </c>
      <c r="J90" s="78">
        <f t="shared" si="3"/>
        <v>2400</v>
      </c>
      <c r="K90" s="75">
        <v>100</v>
      </c>
      <c r="L90" s="84">
        <v>115.82666666666667</v>
      </c>
      <c r="M90" s="35">
        <v>126</v>
      </c>
    </row>
    <row r="91" spans="2:13" ht="16.5" x14ac:dyDescent="0.25">
      <c r="B91" s="14"/>
      <c r="C91" s="18">
        <f t="shared" si="2"/>
        <v>83</v>
      </c>
      <c r="D91" s="51" t="s">
        <v>251</v>
      </c>
      <c r="E91" s="51" t="s">
        <v>258</v>
      </c>
      <c r="F91" s="52" t="s">
        <v>259</v>
      </c>
      <c r="G91" s="53" t="s">
        <v>260</v>
      </c>
      <c r="H91" s="74" t="s">
        <v>49</v>
      </c>
      <c r="I91" s="77">
        <v>6480</v>
      </c>
      <c r="J91" s="78">
        <f t="shared" si="3"/>
        <v>71280</v>
      </c>
      <c r="K91" s="75">
        <v>6480</v>
      </c>
      <c r="L91" s="84">
        <v>7422.8166666666666</v>
      </c>
      <c r="M91" s="35">
        <v>8044</v>
      </c>
    </row>
    <row r="92" spans="2:13" ht="16.5" x14ac:dyDescent="0.25">
      <c r="B92" s="14"/>
      <c r="C92" s="18">
        <f t="shared" si="2"/>
        <v>84</v>
      </c>
      <c r="D92" s="51" t="s">
        <v>251</v>
      </c>
      <c r="E92" s="51" t="s">
        <v>110</v>
      </c>
      <c r="F92" s="52" t="s">
        <v>261</v>
      </c>
      <c r="G92" s="53" t="s">
        <v>260</v>
      </c>
      <c r="H92" s="74" t="s">
        <v>49</v>
      </c>
      <c r="I92" s="77">
        <v>1200</v>
      </c>
      <c r="J92" s="78">
        <f t="shared" si="3"/>
        <v>13200</v>
      </c>
      <c r="K92" s="75">
        <v>1200</v>
      </c>
      <c r="L92" s="84">
        <v>1500.5833333333333</v>
      </c>
      <c r="M92" s="35">
        <v>1682</v>
      </c>
    </row>
    <row r="93" spans="2:13" ht="16.5" x14ac:dyDescent="0.25">
      <c r="B93" s="14"/>
      <c r="C93" s="18">
        <f t="shared" ref="C93:C179" si="4">1+C92</f>
        <v>85</v>
      </c>
      <c r="D93" s="51" t="s">
        <v>251</v>
      </c>
      <c r="E93" s="51" t="s">
        <v>262</v>
      </c>
      <c r="F93" s="52" t="s">
        <v>263</v>
      </c>
      <c r="G93" s="53" t="s">
        <v>264</v>
      </c>
      <c r="H93" s="74" t="s">
        <v>26</v>
      </c>
      <c r="I93" s="77">
        <v>2.25</v>
      </c>
      <c r="J93" s="78">
        <f t="shared" si="3"/>
        <v>2538</v>
      </c>
      <c r="K93" s="75">
        <v>2.25</v>
      </c>
      <c r="L93" s="84">
        <v>3.4333333333333336</v>
      </c>
      <c r="M93" s="35">
        <v>4.05</v>
      </c>
    </row>
    <row r="94" spans="2:13" ht="16.5" x14ac:dyDescent="0.25">
      <c r="B94" s="14"/>
      <c r="C94" s="18">
        <f t="shared" si="4"/>
        <v>86</v>
      </c>
      <c r="D94" s="51" t="s">
        <v>251</v>
      </c>
      <c r="E94" s="51" t="s">
        <v>265</v>
      </c>
      <c r="F94" s="52" t="s">
        <v>266</v>
      </c>
      <c r="G94" s="53" t="s">
        <v>267</v>
      </c>
      <c r="H94" s="74" t="s">
        <v>26</v>
      </c>
      <c r="I94" s="77">
        <v>1.2</v>
      </c>
      <c r="J94" s="78">
        <f t="shared" si="3"/>
        <v>858</v>
      </c>
      <c r="K94" s="75">
        <v>1.2</v>
      </c>
      <c r="L94" s="84">
        <v>1.7400000000000002</v>
      </c>
      <c r="M94" s="35">
        <v>2.02</v>
      </c>
    </row>
    <row r="95" spans="2:13" ht="16.5" x14ac:dyDescent="0.25">
      <c r="B95" s="14"/>
      <c r="C95" s="18">
        <f t="shared" si="4"/>
        <v>87</v>
      </c>
      <c r="D95" s="51" t="s">
        <v>251</v>
      </c>
      <c r="E95" s="51" t="s">
        <v>268</v>
      </c>
      <c r="F95" s="52" t="s">
        <v>269</v>
      </c>
      <c r="G95" s="53" t="s">
        <v>270</v>
      </c>
      <c r="H95" s="74" t="s">
        <v>26</v>
      </c>
      <c r="I95" s="77">
        <v>9</v>
      </c>
      <c r="J95" s="78">
        <f t="shared" si="3"/>
        <v>8640</v>
      </c>
      <c r="K95" s="75">
        <v>9</v>
      </c>
      <c r="L95" s="84">
        <v>12.723333333333334</v>
      </c>
      <c r="M95" s="35">
        <v>15</v>
      </c>
    </row>
    <row r="96" spans="2:13" ht="16.5" x14ac:dyDescent="0.25">
      <c r="B96" s="14"/>
      <c r="C96" s="18">
        <f t="shared" si="4"/>
        <v>88</v>
      </c>
      <c r="D96" s="51" t="s">
        <v>251</v>
      </c>
      <c r="E96" s="51" t="s">
        <v>271</v>
      </c>
      <c r="F96" s="52" t="s">
        <v>272</v>
      </c>
      <c r="G96" s="53" t="s">
        <v>273</v>
      </c>
      <c r="H96" s="74" t="s">
        <v>26</v>
      </c>
      <c r="I96" s="77">
        <v>30</v>
      </c>
      <c r="J96" s="78">
        <f t="shared" si="3"/>
        <v>8580</v>
      </c>
      <c r="K96" s="75">
        <v>30</v>
      </c>
      <c r="L96" s="84">
        <v>31.459999999999997</v>
      </c>
      <c r="M96" s="35">
        <v>33</v>
      </c>
    </row>
    <row r="97" spans="2:13" ht="16.5" x14ac:dyDescent="0.25">
      <c r="B97" s="14"/>
      <c r="C97" s="18">
        <f t="shared" si="4"/>
        <v>89</v>
      </c>
      <c r="D97" s="51" t="s">
        <v>251</v>
      </c>
      <c r="E97" s="51" t="s">
        <v>274</v>
      </c>
      <c r="F97" s="52" t="s">
        <v>275</v>
      </c>
      <c r="G97" s="53" t="s">
        <v>260</v>
      </c>
      <c r="H97" s="74" t="s">
        <v>49</v>
      </c>
      <c r="I97" s="77">
        <v>2167</v>
      </c>
      <c r="J97" s="78">
        <f t="shared" si="3"/>
        <v>23837</v>
      </c>
      <c r="K97" s="75">
        <v>2167</v>
      </c>
      <c r="L97" s="84">
        <v>2201.5166666666669</v>
      </c>
      <c r="M97" s="35">
        <v>2261</v>
      </c>
    </row>
    <row r="98" spans="2:13" ht="16.5" x14ac:dyDescent="0.25">
      <c r="B98" s="14"/>
      <c r="C98" s="18">
        <f t="shared" si="4"/>
        <v>90</v>
      </c>
      <c r="D98" s="51" t="s">
        <v>251</v>
      </c>
      <c r="E98" s="51" t="s">
        <v>276</v>
      </c>
      <c r="F98" s="52" t="s">
        <v>277</v>
      </c>
      <c r="G98" s="53" t="s">
        <v>278</v>
      </c>
      <c r="H98" s="74" t="s">
        <v>26</v>
      </c>
      <c r="I98" s="77">
        <v>10</v>
      </c>
      <c r="J98" s="78">
        <f t="shared" si="3"/>
        <v>11160</v>
      </c>
      <c r="K98" s="75">
        <v>10</v>
      </c>
      <c r="L98" s="84">
        <v>12.386666666666665</v>
      </c>
      <c r="M98" s="35">
        <v>14</v>
      </c>
    </row>
    <row r="99" spans="2:13" ht="16.5" x14ac:dyDescent="0.25">
      <c r="B99" s="14"/>
      <c r="C99" s="18">
        <f t="shared" si="4"/>
        <v>91</v>
      </c>
      <c r="D99" s="51" t="s">
        <v>251</v>
      </c>
      <c r="E99" s="51" t="s">
        <v>279</v>
      </c>
      <c r="F99" s="52" t="s">
        <v>280</v>
      </c>
      <c r="G99" s="53" t="s">
        <v>281</v>
      </c>
      <c r="H99" s="74" t="s">
        <v>49</v>
      </c>
      <c r="I99" s="77">
        <v>1250</v>
      </c>
      <c r="J99" s="78">
        <f t="shared" si="3"/>
        <v>7500</v>
      </c>
      <c r="K99" s="75">
        <v>1164.2</v>
      </c>
      <c r="L99" s="84">
        <v>1207.7333333333333</v>
      </c>
      <c r="M99" s="35">
        <v>1250</v>
      </c>
    </row>
    <row r="100" spans="2:13" ht="16.5" x14ac:dyDescent="0.25">
      <c r="B100" s="14"/>
      <c r="C100" s="18">
        <f t="shared" si="4"/>
        <v>92</v>
      </c>
      <c r="D100" s="51" t="s">
        <v>251</v>
      </c>
      <c r="E100" s="51" t="s">
        <v>282</v>
      </c>
      <c r="F100" s="52" t="s">
        <v>283</v>
      </c>
      <c r="G100" s="53" t="s">
        <v>260</v>
      </c>
      <c r="H100" s="74" t="s">
        <v>49</v>
      </c>
      <c r="I100" s="77">
        <v>200</v>
      </c>
      <c r="J100" s="78">
        <f t="shared" si="3"/>
        <v>2200</v>
      </c>
      <c r="K100" s="75">
        <v>200</v>
      </c>
      <c r="L100" s="84">
        <v>290.33666666666664</v>
      </c>
      <c r="M100" s="35">
        <v>342</v>
      </c>
    </row>
    <row r="101" spans="2:13" ht="16.5" x14ac:dyDescent="0.25">
      <c r="B101" s="14"/>
      <c r="C101" s="18">
        <f t="shared" si="4"/>
        <v>93</v>
      </c>
      <c r="D101" s="51" t="s">
        <v>251</v>
      </c>
      <c r="E101" s="51" t="s">
        <v>284</v>
      </c>
      <c r="F101" s="52" t="s">
        <v>285</v>
      </c>
      <c r="G101" s="53" t="s">
        <v>90</v>
      </c>
      <c r="H101" s="74" t="s">
        <v>49</v>
      </c>
      <c r="I101" s="77">
        <v>0</v>
      </c>
      <c r="J101" s="78">
        <f t="shared" si="3"/>
        <v>0</v>
      </c>
      <c r="K101" s="75">
        <v>0</v>
      </c>
      <c r="L101" s="84">
        <v>5417.333333333333</v>
      </c>
      <c r="M101" s="35">
        <v>9752</v>
      </c>
    </row>
    <row r="102" spans="2:13" ht="16.5" x14ac:dyDescent="0.25">
      <c r="B102" s="14"/>
      <c r="C102" s="18">
        <f t="shared" si="4"/>
        <v>94</v>
      </c>
      <c r="D102" s="51" t="s">
        <v>251</v>
      </c>
      <c r="E102" s="51" t="s">
        <v>286</v>
      </c>
      <c r="F102" s="52" t="s">
        <v>287</v>
      </c>
      <c r="G102" s="53" t="s">
        <v>278</v>
      </c>
      <c r="H102" s="74" t="s">
        <v>26</v>
      </c>
      <c r="I102" s="77">
        <v>1.5</v>
      </c>
      <c r="J102" s="78">
        <f t="shared" si="3"/>
        <v>1674</v>
      </c>
      <c r="K102" s="75">
        <v>1.5</v>
      </c>
      <c r="L102" s="84">
        <v>2.5133333333333332</v>
      </c>
      <c r="M102" s="35">
        <v>3.04</v>
      </c>
    </row>
    <row r="103" spans="2:13" ht="16.5" x14ac:dyDescent="0.25">
      <c r="B103" s="14"/>
      <c r="C103" s="18">
        <f t="shared" si="4"/>
        <v>95</v>
      </c>
      <c r="D103" s="51" t="s">
        <v>288</v>
      </c>
      <c r="E103" s="51" t="s">
        <v>103</v>
      </c>
      <c r="F103" s="52" t="s">
        <v>289</v>
      </c>
      <c r="G103" s="53" t="s">
        <v>290</v>
      </c>
      <c r="H103" s="74" t="s">
        <v>49</v>
      </c>
      <c r="I103" s="77">
        <v>60</v>
      </c>
      <c r="J103" s="78">
        <f t="shared" si="3"/>
        <v>5580</v>
      </c>
      <c r="K103" s="75">
        <v>59</v>
      </c>
      <c r="L103" s="84">
        <v>59.666666666666664</v>
      </c>
      <c r="M103" s="35">
        <v>60</v>
      </c>
    </row>
    <row r="104" spans="2:13" ht="16.5" x14ac:dyDescent="0.25">
      <c r="B104" s="14"/>
      <c r="C104" s="18">
        <f t="shared" si="4"/>
        <v>96</v>
      </c>
      <c r="D104" s="51" t="s">
        <v>288</v>
      </c>
      <c r="E104" s="51" t="s">
        <v>291</v>
      </c>
      <c r="F104" s="52" t="s">
        <v>292</v>
      </c>
      <c r="G104" s="53" t="s">
        <v>293</v>
      </c>
      <c r="H104" s="74" t="s">
        <v>49</v>
      </c>
      <c r="I104" s="77">
        <v>8</v>
      </c>
      <c r="J104" s="78">
        <f t="shared" si="3"/>
        <v>272</v>
      </c>
      <c r="K104" s="75">
        <v>8</v>
      </c>
      <c r="L104" s="84">
        <v>19.666666666666668</v>
      </c>
      <c r="M104" s="35">
        <v>40</v>
      </c>
    </row>
    <row r="105" spans="2:13" ht="16.5" x14ac:dyDescent="0.25">
      <c r="B105" s="14"/>
      <c r="C105" s="18">
        <f t="shared" si="4"/>
        <v>97</v>
      </c>
      <c r="D105" s="51" t="s">
        <v>223</v>
      </c>
      <c r="E105" s="51" t="s">
        <v>294</v>
      </c>
      <c r="F105" s="52" t="s">
        <v>295</v>
      </c>
      <c r="G105" s="53" t="s">
        <v>153</v>
      </c>
      <c r="H105" s="74" t="s">
        <v>49</v>
      </c>
      <c r="I105" s="77">
        <v>10</v>
      </c>
      <c r="J105" s="78">
        <f t="shared" si="3"/>
        <v>300</v>
      </c>
      <c r="K105" s="75">
        <v>10</v>
      </c>
      <c r="L105" s="84">
        <v>12.666666666666666</v>
      </c>
      <c r="M105" s="35">
        <v>15</v>
      </c>
    </row>
    <row r="106" spans="2:13" ht="16.5" x14ac:dyDescent="0.25">
      <c r="B106" s="14"/>
      <c r="C106" s="18">
        <f t="shared" si="4"/>
        <v>98</v>
      </c>
      <c r="D106" s="51" t="s">
        <v>296</v>
      </c>
      <c r="E106" s="51" t="s">
        <v>297</v>
      </c>
      <c r="F106" s="52" t="s">
        <v>298</v>
      </c>
      <c r="G106" s="53" t="s">
        <v>299</v>
      </c>
      <c r="H106" s="74" t="s">
        <v>26</v>
      </c>
      <c r="I106" s="77">
        <v>13.5</v>
      </c>
      <c r="J106" s="78">
        <f t="shared" si="3"/>
        <v>8066.25</v>
      </c>
      <c r="K106" s="75">
        <v>8</v>
      </c>
      <c r="L106" s="84">
        <v>12.166666666666666</v>
      </c>
      <c r="M106" s="35">
        <v>15</v>
      </c>
    </row>
    <row r="107" spans="2:13" ht="16.5" x14ac:dyDescent="0.25">
      <c r="B107" s="14"/>
      <c r="C107" s="18">
        <f t="shared" si="4"/>
        <v>99</v>
      </c>
      <c r="D107" s="51" t="s">
        <v>296</v>
      </c>
      <c r="E107" s="51" t="s">
        <v>300</v>
      </c>
      <c r="F107" s="52" t="s">
        <v>301</v>
      </c>
      <c r="G107" s="53" t="s">
        <v>302</v>
      </c>
      <c r="H107" s="74" t="s">
        <v>26</v>
      </c>
      <c r="I107" s="77">
        <v>25</v>
      </c>
      <c r="J107" s="78">
        <f t="shared" si="3"/>
        <v>1825</v>
      </c>
      <c r="K107" s="75">
        <v>12</v>
      </c>
      <c r="L107" s="84">
        <v>17.333333333333332</v>
      </c>
      <c r="M107" s="35">
        <v>25</v>
      </c>
    </row>
    <row r="108" spans="2:13" ht="16.5" x14ac:dyDescent="0.25">
      <c r="B108" s="14"/>
      <c r="C108" s="18">
        <f t="shared" si="4"/>
        <v>100</v>
      </c>
      <c r="D108" s="51" t="s">
        <v>296</v>
      </c>
      <c r="E108" s="51" t="s">
        <v>303</v>
      </c>
      <c r="F108" s="52" t="s">
        <v>304</v>
      </c>
      <c r="G108" s="53" t="s">
        <v>102</v>
      </c>
      <c r="H108" s="74" t="s">
        <v>49</v>
      </c>
      <c r="I108" s="77">
        <v>44</v>
      </c>
      <c r="J108" s="78">
        <f t="shared" si="3"/>
        <v>308</v>
      </c>
      <c r="K108" s="75">
        <v>24</v>
      </c>
      <c r="L108" s="84">
        <v>34.333333333333336</v>
      </c>
      <c r="M108" s="35">
        <v>44</v>
      </c>
    </row>
    <row r="109" spans="2:13" ht="16.5" x14ac:dyDescent="0.25">
      <c r="B109" s="14"/>
      <c r="C109" s="18">
        <f t="shared" si="4"/>
        <v>101</v>
      </c>
      <c r="D109" s="51" t="s">
        <v>296</v>
      </c>
      <c r="E109" s="51" t="s">
        <v>305</v>
      </c>
      <c r="F109" s="52" t="s">
        <v>306</v>
      </c>
      <c r="G109" s="53" t="s">
        <v>105</v>
      </c>
      <c r="H109" s="74" t="s">
        <v>49</v>
      </c>
      <c r="I109" s="77">
        <v>150</v>
      </c>
      <c r="J109" s="78">
        <f t="shared" si="3"/>
        <v>300</v>
      </c>
      <c r="K109" s="75">
        <v>75</v>
      </c>
      <c r="L109" s="84">
        <v>136.33333333333334</v>
      </c>
      <c r="M109" s="35">
        <v>184</v>
      </c>
    </row>
    <row r="110" spans="2:13" ht="16.5" x14ac:dyDescent="0.25">
      <c r="B110" s="14"/>
      <c r="C110" s="18">
        <f t="shared" si="4"/>
        <v>102</v>
      </c>
      <c r="D110" s="51" t="s">
        <v>296</v>
      </c>
      <c r="E110" s="51" t="s">
        <v>307</v>
      </c>
      <c r="F110" s="52" t="s">
        <v>308</v>
      </c>
      <c r="G110" s="53" t="s">
        <v>309</v>
      </c>
      <c r="H110" s="74" t="s">
        <v>9</v>
      </c>
      <c r="I110" s="77">
        <v>20</v>
      </c>
      <c r="J110" s="78">
        <f t="shared" si="3"/>
        <v>6612</v>
      </c>
      <c r="K110" s="75">
        <v>14</v>
      </c>
      <c r="L110" s="84">
        <v>20.5</v>
      </c>
      <c r="M110" s="35">
        <v>27.5</v>
      </c>
    </row>
    <row r="111" spans="2:13" ht="16.5" x14ac:dyDescent="0.25">
      <c r="B111" s="14"/>
      <c r="C111" s="18">
        <f t="shared" si="4"/>
        <v>103</v>
      </c>
      <c r="D111" s="51" t="s">
        <v>296</v>
      </c>
      <c r="E111" s="51" t="s">
        <v>310</v>
      </c>
      <c r="F111" s="52" t="s">
        <v>311</v>
      </c>
      <c r="G111" s="53" t="s">
        <v>193</v>
      </c>
      <c r="H111" s="74" t="s">
        <v>49</v>
      </c>
      <c r="I111" s="77">
        <v>20</v>
      </c>
      <c r="J111" s="78">
        <f t="shared" si="3"/>
        <v>1000</v>
      </c>
      <c r="K111" s="75">
        <v>10</v>
      </c>
      <c r="L111" s="84">
        <v>18</v>
      </c>
      <c r="M111" s="35">
        <v>24</v>
      </c>
    </row>
    <row r="112" spans="2:13" ht="16.5" x14ac:dyDescent="0.25">
      <c r="B112" s="14"/>
      <c r="C112" s="18">
        <f t="shared" si="4"/>
        <v>104</v>
      </c>
      <c r="D112" s="51" t="s">
        <v>296</v>
      </c>
      <c r="E112" s="51" t="s">
        <v>312</v>
      </c>
      <c r="F112" s="52" t="s">
        <v>313</v>
      </c>
      <c r="G112" s="53" t="s">
        <v>60</v>
      </c>
      <c r="H112" s="74" t="s">
        <v>49</v>
      </c>
      <c r="I112" s="77">
        <v>110</v>
      </c>
      <c r="J112" s="78">
        <f t="shared" si="3"/>
        <v>440</v>
      </c>
      <c r="K112" s="75">
        <v>51</v>
      </c>
      <c r="L112" s="84">
        <v>87</v>
      </c>
      <c r="M112" s="35">
        <v>110</v>
      </c>
    </row>
    <row r="113" spans="2:13" ht="16.5" x14ac:dyDescent="0.25">
      <c r="B113" s="14"/>
      <c r="C113" s="18">
        <f t="shared" si="4"/>
        <v>105</v>
      </c>
      <c r="D113" s="51" t="s">
        <v>296</v>
      </c>
      <c r="E113" s="51" t="s">
        <v>314</v>
      </c>
      <c r="F113" s="52" t="s">
        <v>315</v>
      </c>
      <c r="G113" s="53" t="s">
        <v>316</v>
      </c>
      <c r="H113" s="74" t="s">
        <v>49</v>
      </c>
      <c r="I113" s="77">
        <v>20</v>
      </c>
      <c r="J113" s="78">
        <f t="shared" si="3"/>
        <v>700</v>
      </c>
      <c r="K113" s="75">
        <v>10</v>
      </c>
      <c r="L113" s="84">
        <v>21.333333333333332</v>
      </c>
      <c r="M113" s="35">
        <v>34</v>
      </c>
    </row>
    <row r="114" spans="2:13" ht="16.5" x14ac:dyDescent="0.25">
      <c r="B114" s="14"/>
      <c r="C114" s="18">
        <f t="shared" si="4"/>
        <v>106</v>
      </c>
      <c r="D114" s="51" t="s">
        <v>317</v>
      </c>
      <c r="E114" s="51" t="s">
        <v>36</v>
      </c>
      <c r="F114" s="52" t="s">
        <v>318</v>
      </c>
      <c r="G114" s="53" t="s">
        <v>319</v>
      </c>
      <c r="H114" s="74" t="s">
        <v>320</v>
      </c>
      <c r="I114" s="77">
        <v>2500</v>
      </c>
      <c r="J114" s="78">
        <f t="shared" si="3"/>
        <v>225</v>
      </c>
      <c r="K114" s="75">
        <v>2500</v>
      </c>
      <c r="L114" s="84">
        <v>14510</v>
      </c>
      <c r="M114" s="35">
        <v>21030</v>
      </c>
    </row>
    <row r="115" spans="2:13" ht="16.5" x14ac:dyDescent="0.25">
      <c r="B115" s="14"/>
      <c r="C115" s="18">
        <f t="shared" si="4"/>
        <v>107</v>
      </c>
      <c r="D115" s="51" t="s">
        <v>321</v>
      </c>
      <c r="E115" s="51" t="s">
        <v>322</v>
      </c>
      <c r="F115" s="52" t="s">
        <v>323</v>
      </c>
      <c r="G115" s="53" t="s">
        <v>324</v>
      </c>
      <c r="H115" s="74" t="s">
        <v>320</v>
      </c>
      <c r="I115" s="77">
        <v>6965</v>
      </c>
      <c r="J115" s="78">
        <f t="shared" si="3"/>
        <v>4875.5</v>
      </c>
      <c r="K115" s="75">
        <v>5000</v>
      </c>
      <c r="L115" s="84">
        <v>5740.666666666667</v>
      </c>
      <c r="M115" s="35">
        <v>6965</v>
      </c>
    </row>
    <row r="116" spans="2:13" ht="16.5" x14ac:dyDescent="0.25">
      <c r="B116" s="14"/>
      <c r="C116" s="18">
        <f t="shared" si="4"/>
        <v>108</v>
      </c>
      <c r="D116" s="51" t="s">
        <v>321</v>
      </c>
      <c r="E116" s="51" t="s">
        <v>36</v>
      </c>
      <c r="F116" s="52" t="s">
        <v>325</v>
      </c>
      <c r="G116" s="53" t="s">
        <v>326</v>
      </c>
      <c r="H116" s="74" t="s">
        <v>320</v>
      </c>
      <c r="I116" s="77">
        <v>9320</v>
      </c>
      <c r="J116" s="78">
        <f t="shared" si="3"/>
        <v>4287.2</v>
      </c>
      <c r="K116" s="75">
        <v>7000</v>
      </c>
      <c r="L116" s="84">
        <v>7893.333333333333</v>
      </c>
      <c r="M116" s="35">
        <v>9320</v>
      </c>
    </row>
    <row r="117" spans="2:13" ht="16.5" x14ac:dyDescent="0.25">
      <c r="B117" s="14"/>
      <c r="C117" s="18">
        <f t="shared" si="4"/>
        <v>109</v>
      </c>
      <c r="D117" s="51" t="s">
        <v>321</v>
      </c>
      <c r="E117" s="51" t="s">
        <v>127</v>
      </c>
      <c r="F117" s="52" t="s">
        <v>327</v>
      </c>
      <c r="G117" s="53" t="s">
        <v>328</v>
      </c>
      <c r="H117" s="74" t="s">
        <v>26</v>
      </c>
      <c r="I117" s="77">
        <v>9.8000000000000007</v>
      </c>
      <c r="J117" s="78">
        <f t="shared" si="3"/>
        <v>196</v>
      </c>
      <c r="K117" s="75">
        <v>9</v>
      </c>
      <c r="L117" s="84">
        <v>9.2666666666666675</v>
      </c>
      <c r="M117" s="35">
        <v>9.8000000000000007</v>
      </c>
    </row>
    <row r="118" spans="2:13" ht="16.5" x14ac:dyDescent="0.25">
      <c r="B118" s="14"/>
      <c r="C118" s="18">
        <f t="shared" si="4"/>
        <v>110</v>
      </c>
      <c r="D118" s="51" t="s">
        <v>321</v>
      </c>
      <c r="E118" s="51" t="s">
        <v>329</v>
      </c>
      <c r="F118" s="52" t="s">
        <v>330</v>
      </c>
      <c r="G118" s="53" t="s">
        <v>331</v>
      </c>
      <c r="H118" s="74" t="s">
        <v>26</v>
      </c>
      <c r="I118" s="77">
        <v>7.25</v>
      </c>
      <c r="J118" s="78">
        <f t="shared" si="3"/>
        <v>688.75</v>
      </c>
      <c r="K118" s="75">
        <v>7</v>
      </c>
      <c r="L118" s="84">
        <v>7.083333333333333</v>
      </c>
      <c r="M118" s="35">
        <v>7.25</v>
      </c>
    </row>
    <row r="119" spans="2:13" ht="16.5" x14ac:dyDescent="0.25">
      <c r="B119" s="14"/>
      <c r="C119" s="18">
        <f t="shared" si="4"/>
        <v>111</v>
      </c>
      <c r="D119" s="51" t="s">
        <v>321</v>
      </c>
      <c r="E119" s="51" t="s">
        <v>332</v>
      </c>
      <c r="F119" s="52" t="s">
        <v>30</v>
      </c>
      <c r="G119" s="53" t="s">
        <v>333</v>
      </c>
      <c r="H119" s="74" t="s">
        <v>26</v>
      </c>
      <c r="I119" s="77">
        <v>9</v>
      </c>
      <c r="J119" s="78">
        <f t="shared" si="3"/>
        <v>2412</v>
      </c>
      <c r="K119" s="75">
        <v>7</v>
      </c>
      <c r="L119" s="84">
        <v>7.666666666666667</v>
      </c>
      <c r="M119" s="35">
        <v>9</v>
      </c>
    </row>
    <row r="120" spans="2:13" ht="16.5" x14ac:dyDescent="0.25">
      <c r="B120" s="14"/>
      <c r="C120" s="18">
        <f t="shared" si="4"/>
        <v>112</v>
      </c>
      <c r="D120" s="51" t="s">
        <v>321</v>
      </c>
      <c r="E120" s="51" t="s">
        <v>334</v>
      </c>
      <c r="F120" s="52" t="s">
        <v>335</v>
      </c>
      <c r="G120" s="53" t="s">
        <v>336</v>
      </c>
      <c r="H120" s="74" t="s">
        <v>26</v>
      </c>
      <c r="I120" s="77">
        <v>3.3</v>
      </c>
      <c r="J120" s="78">
        <f t="shared" si="3"/>
        <v>557.69999999999993</v>
      </c>
      <c r="K120" s="75">
        <v>3.3</v>
      </c>
      <c r="L120" s="84">
        <v>3.7666666666666671</v>
      </c>
      <c r="M120" s="35">
        <v>4</v>
      </c>
    </row>
    <row r="121" spans="2:13" ht="16.5" x14ac:dyDescent="0.25">
      <c r="B121" s="14"/>
      <c r="C121" s="18">
        <f t="shared" si="4"/>
        <v>113</v>
      </c>
      <c r="D121" s="51" t="s">
        <v>321</v>
      </c>
      <c r="E121" s="51" t="s">
        <v>337</v>
      </c>
      <c r="F121" s="52" t="s">
        <v>338</v>
      </c>
      <c r="G121" s="53" t="s">
        <v>339</v>
      </c>
      <c r="H121" s="74" t="s">
        <v>26</v>
      </c>
      <c r="I121" s="77">
        <v>14.25</v>
      </c>
      <c r="J121" s="78">
        <f t="shared" si="3"/>
        <v>1097.25</v>
      </c>
      <c r="K121" s="75">
        <v>8</v>
      </c>
      <c r="L121" s="84">
        <v>10.083333333333334</v>
      </c>
      <c r="M121" s="35">
        <v>14.25</v>
      </c>
    </row>
    <row r="122" spans="2:13" ht="16.5" x14ac:dyDescent="0.25">
      <c r="B122" s="14"/>
      <c r="C122" s="18">
        <f t="shared" si="4"/>
        <v>114</v>
      </c>
      <c r="D122" s="51" t="s">
        <v>340</v>
      </c>
      <c r="E122" s="51" t="s">
        <v>341</v>
      </c>
      <c r="F122" s="52" t="s">
        <v>342</v>
      </c>
      <c r="G122" s="53" t="s">
        <v>156</v>
      </c>
      <c r="H122" s="74" t="s">
        <v>49</v>
      </c>
      <c r="I122" s="77">
        <v>98</v>
      </c>
      <c r="J122" s="78">
        <f t="shared" si="3"/>
        <v>2450</v>
      </c>
      <c r="K122" s="75">
        <v>78</v>
      </c>
      <c r="L122" s="84">
        <v>92.666666666666671</v>
      </c>
      <c r="M122" s="35">
        <v>102</v>
      </c>
    </row>
    <row r="123" spans="2:13" ht="16.5" x14ac:dyDescent="0.25">
      <c r="B123" s="14"/>
      <c r="C123" s="18">
        <f t="shared" si="4"/>
        <v>115</v>
      </c>
      <c r="D123" s="51" t="s">
        <v>340</v>
      </c>
      <c r="E123" s="51" t="s">
        <v>341</v>
      </c>
      <c r="F123" s="52" t="s">
        <v>343</v>
      </c>
      <c r="G123" s="53" t="s">
        <v>156</v>
      </c>
      <c r="H123" s="74" t="s">
        <v>49</v>
      </c>
      <c r="I123" s="77">
        <v>98</v>
      </c>
      <c r="J123" s="78">
        <f t="shared" si="3"/>
        <v>2450</v>
      </c>
      <c r="K123" s="75">
        <v>78</v>
      </c>
      <c r="L123" s="84">
        <v>92.666666666666671</v>
      </c>
      <c r="M123" s="35">
        <v>102</v>
      </c>
    </row>
    <row r="124" spans="2:13" ht="16.5" x14ac:dyDescent="0.25">
      <c r="B124" s="14"/>
      <c r="C124" s="18">
        <f t="shared" si="4"/>
        <v>116</v>
      </c>
      <c r="D124" s="51" t="s">
        <v>340</v>
      </c>
      <c r="E124" s="51" t="s">
        <v>341</v>
      </c>
      <c r="F124" s="52" t="s">
        <v>344</v>
      </c>
      <c r="G124" s="53" t="s">
        <v>156</v>
      </c>
      <c r="H124" s="74" t="s">
        <v>49</v>
      </c>
      <c r="I124" s="77">
        <v>98</v>
      </c>
      <c r="J124" s="78">
        <f t="shared" si="3"/>
        <v>2450</v>
      </c>
      <c r="K124" s="75">
        <v>78</v>
      </c>
      <c r="L124" s="84">
        <v>92.666666666666671</v>
      </c>
      <c r="M124" s="35">
        <v>102</v>
      </c>
    </row>
    <row r="125" spans="2:13" ht="16.5" x14ac:dyDescent="0.25">
      <c r="B125" s="14"/>
      <c r="C125" s="18">
        <f t="shared" si="4"/>
        <v>117</v>
      </c>
      <c r="D125" s="51" t="s">
        <v>340</v>
      </c>
      <c r="E125" s="51" t="s">
        <v>341</v>
      </c>
      <c r="F125" s="52" t="s">
        <v>345</v>
      </c>
      <c r="G125" s="53" t="s">
        <v>156</v>
      </c>
      <c r="H125" s="74" t="s">
        <v>49</v>
      </c>
      <c r="I125" s="77">
        <v>98</v>
      </c>
      <c r="J125" s="78">
        <f t="shared" si="3"/>
        <v>2450</v>
      </c>
      <c r="K125" s="75">
        <v>78</v>
      </c>
      <c r="L125" s="84">
        <v>92.666666666666671</v>
      </c>
      <c r="M125" s="35">
        <v>102</v>
      </c>
    </row>
    <row r="126" spans="2:13" ht="16.5" x14ac:dyDescent="0.25">
      <c r="B126" s="14"/>
      <c r="C126" s="18">
        <f t="shared" si="4"/>
        <v>118</v>
      </c>
      <c r="D126" s="51" t="s">
        <v>340</v>
      </c>
      <c r="E126" s="51" t="s">
        <v>341</v>
      </c>
      <c r="F126" s="52" t="s">
        <v>346</v>
      </c>
      <c r="G126" s="53" t="s">
        <v>156</v>
      </c>
      <c r="H126" s="74" t="s">
        <v>49</v>
      </c>
      <c r="I126" s="77">
        <v>98</v>
      </c>
      <c r="J126" s="78">
        <f t="shared" si="3"/>
        <v>2450</v>
      </c>
      <c r="K126" s="75">
        <v>78</v>
      </c>
      <c r="L126" s="84">
        <v>92.666666666666671</v>
      </c>
      <c r="M126" s="35">
        <v>102</v>
      </c>
    </row>
    <row r="127" spans="2:13" ht="16.5" x14ac:dyDescent="0.25">
      <c r="B127" s="14"/>
      <c r="C127" s="18">
        <f t="shared" si="4"/>
        <v>119</v>
      </c>
      <c r="D127" s="51" t="s">
        <v>347</v>
      </c>
      <c r="E127" s="51" t="s">
        <v>118</v>
      </c>
      <c r="F127" s="52" t="s">
        <v>348</v>
      </c>
      <c r="G127" s="53" t="s">
        <v>349</v>
      </c>
      <c r="H127" s="74" t="s">
        <v>209</v>
      </c>
      <c r="I127" s="77">
        <v>2.5</v>
      </c>
      <c r="J127" s="78">
        <f t="shared" si="3"/>
        <v>312.5</v>
      </c>
      <c r="K127" s="75">
        <v>2.5</v>
      </c>
      <c r="L127" s="84">
        <v>12.5</v>
      </c>
      <c r="M127" s="35">
        <v>32</v>
      </c>
    </row>
    <row r="128" spans="2:13" ht="16.5" x14ac:dyDescent="0.25">
      <c r="B128" s="14"/>
      <c r="C128" s="18">
        <f t="shared" si="4"/>
        <v>120</v>
      </c>
      <c r="D128" s="51" t="s">
        <v>350</v>
      </c>
      <c r="E128" s="51" t="s">
        <v>351</v>
      </c>
      <c r="F128" s="52" t="s">
        <v>352</v>
      </c>
      <c r="G128" s="53" t="s">
        <v>353</v>
      </c>
      <c r="H128" s="74" t="s">
        <v>18</v>
      </c>
      <c r="I128" s="77">
        <v>214.5</v>
      </c>
      <c r="J128" s="78">
        <f t="shared" si="3"/>
        <v>16731</v>
      </c>
      <c r="K128" s="75">
        <v>85</v>
      </c>
      <c r="L128" s="84">
        <v>174.83333333333334</v>
      </c>
      <c r="M128" s="35">
        <v>225</v>
      </c>
    </row>
    <row r="129" spans="2:13" ht="16.5" x14ac:dyDescent="0.25">
      <c r="B129" s="14"/>
      <c r="C129" s="18">
        <f t="shared" si="4"/>
        <v>121</v>
      </c>
      <c r="D129" s="51" t="s">
        <v>354</v>
      </c>
      <c r="E129" s="51" t="s">
        <v>355</v>
      </c>
      <c r="F129" s="52" t="s">
        <v>356</v>
      </c>
      <c r="G129" s="53" t="s">
        <v>357</v>
      </c>
      <c r="H129" s="74" t="s">
        <v>26</v>
      </c>
      <c r="I129" s="77">
        <v>91</v>
      </c>
      <c r="J129" s="78">
        <f t="shared" si="3"/>
        <v>106015</v>
      </c>
      <c r="K129" s="75">
        <v>91</v>
      </c>
      <c r="L129" s="84">
        <v>128</v>
      </c>
      <c r="M129" s="35">
        <v>200</v>
      </c>
    </row>
    <row r="130" spans="2:13" ht="16.5" x14ac:dyDescent="0.25">
      <c r="B130" s="14"/>
      <c r="C130" s="18">
        <f t="shared" si="4"/>
        <v>122</v>
      </c>
      <c r="D130" s="51" t="s">
        <v>358</v>
      </c>
      <c r="E130" s="51" t="s">
        <v>20</v>
      </c>
      <c r="F130" s="52" t="s">
        <v>359</v>
      </c>
      <c r="G130" s="53" t="s">
        <v>360</v>
      </c>
      <c r="H130" s="74" t="s">
        <v>361</v>
      </c>
      <c r="I130" s="77">
        <v>2.25</v>
      </c>
      <c r="J130" s="78">
        <f t="shared" si="3"/>
        <v>41082.75</v>
      </c>
      <c r="K130" s="75">
        <v>2.25</v>
      </c>
      <c r="L130" s="84">
        <v>3.4166666666666665</v>
      </c>
      <c r="M130" s="35">
        <v>5</v>
      </c>
    </row>
    <row r="131" spans="2:13" ht="16.5" x14ac:dyDescent="0.25">
      <c r="B131" s="14"/>
      <c r="C131" s="18">
        <f t="shared" si="4"/>
        <v>123</v>
      </c>
      <c r="D131" s="51" t="s">
        <v>362</v>
      </c>
      <c r="E131" s="51" t="s">
        <v>363</v>
      </c>
      <c r="F131" s="52" t="s">
        <v>364</v>
      </c>
      <c r="G131" s="53" t="s">
        <v>365</v>
      </c>
      <c r="H131" s="74" t="s">
        <v>18</v>
      </c>
      <c r="I131" s="77">
        <v>2500</v>
      </c>
      <c r="J131" s="78">
        <f t="shared" si="3"/>
        <v>307500</v>
      </c>
      <c r="K131" s="75">
        <v>1400</v>
      </c>
      <c r="L131" s="84">
        <v>1987</v>
      </c>
      <c r="M131" s="35">
        <v>2500</v>
      </c>
    </row>
    <row r="132" spans="2:13" ht="16.5" x14ac:dyDescent="0.25">
      <c r="B132" s="14"/>
      <c r="C132" s="18">
        <f t="shared" si="4"/>
        <v>124</v>
      </c>
      <c r="D132" s="51" t="s">
        <v>366</v>
      </c>
      <c r="E132" s="51" t="s">
        <v>241</v>
      </c>
      <c r="F132" s="52" t="s">
        <v>367</v>
      </c>
      <c r="G132" s="53" t="s">
        <v>237</v>
      </c>
      <c r="H132" s="74" t="s">
        <v>7</v>
      </c>
      <c r="I132" s="77">
        <v>24.5</v>
      </c>
      <c r="J132" s="78">
        <f t="shared" si="3"/>
        <v>7423.5</v>
      </c>
      <c r="K132" s="75">
        <v>24.5</v>
      </c>
      <c r="L132" s="84">
        <v>31.333333333333332</v>
      </c>
      <c r="M132" s="35">
        <v>43</v>
      </c>
    </row>
    <row r="133" spans="2:13" ht="16.5" x14ac:dyDescent="0.25">
      <c r="B133" s="14"/>
      <c r="C133" s="18">
        <f t="shared" si="4"/>
        <v>125</v>
      </c>
      <c r="D133" s="51" t="s">
        <v>366</v>
      </c>
      <c r="E133" s="51" t="s">
        <v>368</v>
      </c>
      <c r="F133" s="52" t="s">
        <v>369</v>
      </c>
      <c r="G133" s="53" t="s">
        <v>370</v>
      </c>
      <c r="H133" s="74" t="s">
        <v>7</v>
      </c>
      <c r="I133" s="77">
        <v>35</v>
      </c>
      <c r="J133" s="78">
        <f t="shared" si="3"/>
        <v>2065</v>
      </c>
      <c r="K133" s="75">
        <v>35</v>
      </c>
      <c r="L133" s="84">
        <v>54</v>
      </c>
      <c r="M133" s="35">
        <v>77</v>
      </c>
    </row>
    <row r="134" spans="2:13" ht="16.5" x14ac:dyDescent="0.25">
      <c r="B134" s="14"/>
      <c r="C134" s="18">
        <f t="shared" si="4"/>
        <v>126</v>
      </c>
      <c r="D134" s="51" t="s">
        <v>371</v>
      </c>
      <c r="E134" s="51" t="s">
        <v>23</v>
      </c>
      <c r="F134" s="52" t="s">
        <v>372</v>
      </c>
      <c r="G134" s="53" t="s">
        <v>373</v>
      </c>
      <c r="H134" s="74" t="s">
        <v>49</v>
      </c>
      <c r="I134" s="77">
        <v>5</v>
      </c>
      <c r="J134" s="78">
        <f t="shared" si="3"/>
        <v>7960</v>
      </c>
      <c r="K134" s="75">
        <v>5</v>
      </c>
      <c r="L134" s="84">
        <v>19</v>
      </c>
      <c r="M134" s="35">
        <v>29</v>
      </c>
    </row>
    <row r="135" spans="2:13" ht="16.5" x14ac:dyDescent="0.25">
      <c r="B135" s="14"/>
      <c r="C135" s="18">
        <f t="shared" si="4"/>
        <v>127</v>
      </c>
      <c r="D135" s="51" t="s">
        <v>374</v>
      </c>
      <c r="E135" s="51" t="s">
        <v>375</v>
      </c>
      <c r="F135" s="52" t="s">
        <v>376</v>
      </c>
      <c r="G135" s="53" t="s">
        <v>377</v>
      </c>
      <c r="H135" s="74" t="s">
        <v>9</v>
      </c>
      <c r="I135" s="77">
        <v>1.75</v>
      </c>
      <c r="J135" s="78">
        <f t="shared" si="3"/>
        <v>78.75</v>
      </c>
      <c r="K135" s="75">
        <v>1.75</v>
      </c>
      <c r="L135" s="84">
        <v>20.25</v>
      </c>
      <c r="M135" s="35">
        <v>50</v>
      </c>
    </row>
    <row r="136" spans="2:13" ht="16.5" x14ac:dyDescent="0.25">
      <c r="B136" s="14"/>
      <c r="C136" s="18">
        <f t="shared" si="4"/>
        <v>128</v>
      </c>
      <c r="D136" s="51" t="s">
        <v>378</v>
      </c>
      <c r="E136" s="51" t="s">
        <v>69</v>
      </c>
      <c r="F136" s="52" t="s">
        <v>379</v>
      </c>
      <c r="G136" s="53" t="s">
        <v>380</v>
      </c>
      <c r="H136" s="74" t="s">
        <v>7</v>
      </c>
      <c r="I136" s="77">
        <v>24</v>
      </c>
      <c r="J136" s="78">
        <f t="shared" si="3"/>
        <v>8136</v>
      </c>
      <c r="K136" s="75">
        <v>24</v>
      </c>
      <c r="L136" s="84">
        <v>34.333333333333336</v>
      </c>
      <c r="M136" s="35">
        <v>40</v>
      </c>
    </row>
    <row r="137" spans="2:13" ht="16.5" x14ac:dyDescent="0.25">
      <c r="B137" s="14"/>
      <c r="C137" s="18">
        <f t="shared" si="4"/>
        <v>129</v>
      </c>
      <c r="D137" s="51" t="s">
        <v>378</v>
      </c>
      <c r="E137" s="51" t="s">
        <v>381</v>
      </c>
      <c r="F137" s="52" t="s">
        <v>382</v>
      </c>
      <c r="G137" s="53" t="s">
        <v>189</v>
      </c>
      <c r="H137" s="74" t="s">
        <v>18</v>
      </c>
      <c r="I137" s="77">
        <v>188</v>
      </c>
      <c r="J137" s="78">
        <f t="shared" si="3"/>
        <v>7520</v>
      </c>
      <c r="K137" s="75">
        <v>81</v>
      </c>
      <c r="L137" s="84">
        <v>139.66666666666666</v>
      </c>
      <c r="M137" s="35">
        <v>188</v>
      </c>
    </row>
    <row r="138" spans="2:13" ht="16.5" x14ac:dyDescent="0.25">
      <c r="B138" s="14"/>
      <c r="C138" s="18">
        <f t="shared" si="4"/>
        <v>130</v>
      </c>
      <c r="D138" s="51" t="s">
        <v>378</v>
      </c>
      <c r="E138" s="51" t="s">
        <v>383</v>
      </c>
      <c r="F138" s="52" t="s">
        <v>384</v>
      </c>
      <c r="G138" s="53" t="s">
        <v>385</v>
      </c>
      <c r="H138" s="74" t="s">
        <v>26</v>
      </c>
      <c r="I138" s="77">
        <v>60</v>
      </c>
      <c r="J138" s="78">
        <f t="shared" ref="J138:J179" si="5">$G138*I138</f>
        <v>16200</v>
      </c>
      <c r="K138" s="75">
        <v>4</v>
      </c>
      <c r="L138" s="84">
        <v>26</v>
      </c>
      <c r="M138" s="35">
        <v>60</v>
      </c>
    </row>
    <row r="139" spans="2:13" ht="16.5" x14ac:dyDescent="0.25">
      <c r="B139" s="14"/>
      <c r="C139" s="18">
        <f t="shared" si="4"/>
        <v>131</v>
      </c>
      <c r="D139" s="51" t="s">
        <v>378</v>
      </c>
      <c r="E139" s="51" t="s">
        <v>386</v>
      </c>
      <c r="F139" s="52" t="s">
        <v>387</v>
      </c>
      <c r="G139" s="53" t="s">
        <v>328</v>
      </c>
      <c r="H139" s="74" t="s">
        <v>26</v>
      </c>
      <c r="I139" s="77">
        <v>48</v>
      </c>
      <c r="J139" s="78">
        <f t="shared" si="5"/>
        <v>960</v>
      </c>
      <c r="K139" s="75">
        <v>8</v>
      </c>
      <c r="L139" s="84">
        <v>60.333333333333336</v>
      </c>
      <c r="M139" s="35">
        <v>125</v>
      </c>
    </row>
    <row r="140" spans="2:13" ht="16.5" x14ac:dyDescent="0.25">
      <c r="B140" s="14"/>
      <c r="C140" s="18">
        <f t="shared" si="4"/>
        <v>132</v>
      </c>
      <c r="D140" s="51" t="s">
        <v>388</v>
      </c>
      <c r="E140" s="51" t="s">
        <v>389</v>
      </c>
      <c r="F140" s="52" t="s">
        <v>390</v>
      </c>
      <c r="G140" s="53" t="s">
        <v>391</v>
      </c>
      <c r="H140" s="74" t="s">
        <v>26</v>
      </c>
      <c r="I140" s="77">
        <v>206</v>
      </c>
      <c r="J140" s="78">
        <f t="shared" si="5"/>
        <v>133488</v>
      </c>
      <c r="K140" s="75">
        <v>206</v>
      </c>
      <c r="L140" s="84">
        <v>330.66666666666669</v>
      </c>
      <c r="M140" s="35">
        <v>421</v>
      </c>
    </row>
    <row r="141" spans="2:13" ht="16.5" x14ac:dyDescent="0.25">
      <c r="B141" s="14"/>
      <c r="C141" s="18">
        <f t="shared" si="4"/>
        <v>133</v>
      </c>
      <c r="D141" s="51" t="s">
        <v>392</v>
      </c>
      <c r="E141" s="51" t="s">
        <v>73</v>
      </c>
      <c r="F141" s="52" t="s">
        <v>393</v>
      </c>
      <c r="G141" s="53" t="s">
        <v>394</v>
      </c>
      <c r="H141" s="74" t="s">
        <v>9</v>
      </c>
      <c r="I141" s="77">
        <v>11.25</v>
      </c>
      <c r="J141" s="78">
        <f t="shared" si="5"/>
        <v>27742.5</v>
      </c>
      <c r="K141" s="75">
        <v>11.25</v>
      </c>
      <c r="L141" s="84">
        <v>13.75</v>
      </c>
      <c r="M141" s="35">
        <v>16</v>
      </c>
    </row>
    <row r="142" spans="2:13" ht="16.5" x14ac:dyDescent="0.25">
      <c r="B142" s="14"/>
      <c r="C142" s="18">
        <f t="shared" si="4"/>
        <v>134</v>
      </c>
      <c r="D142" s="51" t="s">
        <v>392</v>
      </c>
      <c r="E142" s="51" t="s">
        <v>395</v>
      </c>
      <c r="F142" s="52" t="s">
        <v>396</v>
      </c>
      <c r="G142" s="53" t="s">
        <v>397</v>
      </c>
      <c r="H142" s="74" t="s">
        <v>9</v>
      </c>
      <c r="I142" s="77">
        <v>16</v>
      </c>
      <c r="J142" s="78">
        <f t="shared" si="5"/>
        <v>48880</v>
      </c>
      <c r="K142" s="75">
        <v>16</v>
      </c>
      <c r="L142" s="84">
        <v>26</v>
      </c>
      <c r="M142" s="35">
        <v>39</v>
      </c>
    </row>
    <row r="143" spans="2:13" ht="16.5" x14ac:dyDescent="0.25">
      <c r="B143" s="14"/>
      <c r="C143" s="18">
        <f t="shared" si="4"/>
        <v>135</v>
      </c>
      <c r="D143" s="51" t="s">
        <v>398</v>
      </c>
      <c r="E143" s="51" t="s">
        <v>399</v>
      </c>
      <c r="F143" s="52" t="s">
        <v>400</v>
      </c>
      <c r="G143" s="53" t="s">
        <v>401</v>
      </c>
      <c r="H143" s="74" t="s">
        <v>80</v>
      </c>
      <c r="I143" s="77">
        <v>95</v>
      </c>
      <c r="J143" s="78">
        <f t="shared" si="5"/>
        <v>11400</v>
      </c>
      <c r="K143" s="75">
        <v>68</v>
      </c>
      <c r="L143" s="84">
        <v>99.333333333333329</v>
      </c>
      <c r="M143" s="35">
        <v>135</v>
      </c>
    </row>
    <row r="144" spans="2:13" ht="16.5" x14ac:dyDescent="0.25">
      <c r="B144" s="14"/>
      <c r="C144" s="18">
        <f t="shared" si="4"/>
        <v>136</v>
      </c>
      <c r="D144" s="51" t="s">
        <v>398</v>
      </c>
      <c r="E144" s="51" t="s">
        <v>402</v>
      </c>
      <c r="F144" s="52" t="s">
        <v>403</v>
      </c>
      <c r="G144" s="53">
        <v>1</v>
      </c>
      <c r="H144" s="74" t="s">
        <v>8</v>
      </c>
      <c r="I144" s="77">
        <v>7500</v>
      </c>
      <c r="J144" s="78">
        <f t="shared" si="5"/>
        <v>7500</v>
      </c>
      <c r="K144" s="75">
        <v>7500</v>
      </c>
      <c r="L144" s="84">
        <v>16484.333333333332</v>
      </c>
      <c r="M144" s="35">
        <v>32500</v>
      </c>
    </row>
    <row r="145" spans="2:13" ht="16.5" x14ac:dyDescent="0.25">
      <c r="B145" s="14"/>
      <c r="C145" s="18">
        <f t="shared" si="4"/>
        <v>137</v>
      </c>
      <c r="D145" s="51" t="s">
        <v>398</v>
      </c>
      <c r="E145" s="51" t="s">
        <v>73</v>
      </c>
      <c r="F145" s="52" t="s">
        <v>404</v>
      </c>
      <c r="G145" s="53" t="s">
        <v>156</v>
      </c>
      <c r="H145" s="74" t="s">
        <v>18</v>
      </c>
      <c r="I145" s="77">
        <v>145</v>
      </c>
      <c r="J145" s="78">
        <f t="shared" si="5"/>
        <v>3625</v>
      </c>
      <c r="K145" s="75">
        <v>145</v>
      </c>
      <c r="L145" s="84">
        <v>344.33333333333331</v>
      </c>
      <c r="M145" s="35">
        <v>520</v>
      </c>
    </row>
    <row r="146" spans="2:13" ht="16.5" x14ac:dyDescent="0.25">
      <c r="B146" s="14"/>
      <c r="C146" s="18">
        <f t="shared" si="4"/>
        <v>138</v>
      </c>
      <c r="D146" s="51" t="s">
        <v>398</v>
      </c>
      <c r="E146" s="51" t="s">
        <v>405</v>
      </c>
      <c r="F146" s="52" t="s">
        <v>406</v>
      </c>
      <c r="G146" s="53" t="s">
        <v>407</v>
      </c>
      <c r="H146" s="74" t="s">
        <v>408</v>
      </c>
      <c r="I146" s="77">
        <v>1000</v>
      </c>
      <c r="J146" s="78">
        <f t="shared" si="5"/>
        <v>48000</v>
      </c>
      <c r="K146" s="75">
        <v>810</v>
      </c>
      <c r="L146" s="84">
        <v>953.66666666666663</v>
      </c>
      <c r="M146" s="35">
        <v>1051</v>
      </c>
    </row>
    <row r="147" spans="2:13" ht="16.5" x14ac:dyDescent="0.25">
      <c r="B147" s="14"/>
      <c r="C147" s="18">
        <f t="shared" si="4"/>
        <v>139</v>
      </c>
      <c r="D147" s="51" t="s">
        <v>409</v>
      </c>
      <c r="E147" s="51" t="s">
        <v>20</v>
      </c>
      <c r="F147" s="52" t="s">
        <v>123</v>
      </c>
      <c r="G147" s="53" t="s">
        <v>410</v>
      </c>
      <c r="H147" s="74" t="s">
        <v>125</v>
      </c>
      <c r="I147" s="77">
        <v>50</v>
      </c>
      <c r="J147" s="78">
        <f t="shared" si="5"/>
        <v>3150</v>
      </c>
      <c r="K147" s="75">
        <v>22</v>
      </c>
      <c r="L147" s="84">
        <v>52.333333333333336</v>
      </c>
      <c r="M147" s="35">
        <v>85</v>
      </c>
    </row>
    <row r="148" spans="2:13" ht="16.5" x14ac:dyDescent="0.25">
      <c r="B148" s="14"/>
      <c r="C148" s="18">
        <f t="shared" si="4"/>
        <v>140</v>
      </c>
      <c r="D148" s="51" t="s">
        <v>15</v>
      </c>
      <c r="E148" s="51" t="s">
        <v>282</v>
      </c>
      <c r="F148" s="52" t="s">
        <v>411</v>
      </c>
      <c r="G148" s="53" t="s">
        <v>153</v>
      </c>
      <c r="H148" s="74" t="s">
        <v>26</v>
      </c>
      <c r="I148" s="77">
        <v>18</v>
      </c>
      <c r="J148" s="78">
        <f t="shared" si="5"/>
        <v>540</v>
      </c>
      <c r="K148" s="75">
        <v>18</v>
      </c>
      <c r="L148" s="84">
        <v>20</v>
      </c>
      <c r="M148" s="35">
        <v>24</v>
      </c>
    </row>
    <row r="149" spans="2:13" ht="16.5" x14ac:dyDescent="0.25">
      <c r="B149" s="14"/>
      <c r="C149" s="18">
        <f t="shared" si="4"/>
        <v>141</v>
      </c>
      <c r="D149" s="51" t="s">
        <v>16</v>
      </c>
      <c r="E149" s="51" t="s">
        <v>20</v>
      </c>
      <c r="F149" s="52" t="s">
        <v>34</v>
      </c>
      <c r="G149" s="53" t="s">
        <v>412</v>
      </c>
      <c r="H149" s="74" t="s">
        <v>18</v>
      </c>
      <c r="I149" s="77">
        <v>35</v>
      </c>
      <c r="J149" s="78">
        <f t="shared" si="5"/>
        <v>7000</v>
      </c>
      <c r="K149" s="75">
        <v>19</v>
      </c>
      <c r="L149" s="84">
        <v>27.333333333333332</v>
      </c>
      <c r="M149" s="35">
        <v>35</v>
      </c>
    </row>
    <row r="150" spans="2:13" ht="16.5" x14ac:dyDescent="0.25">
      <c r="B150" s="14"/>
      <c r="C150" s="18">
        <f t="shared" si="4"/>
        <v>142</v>
      </c>
      <c r="D150" s="51" t="s">
        <v>16</v>
      </c>
      <c r="E150" s="51" t="s">
        <v>69</v>
      </c>
      <c r="F150" s="52" t="s">
        <v>70</v>
      </c>
      <c r="G150" s="53" t="s">
        <v>412</v>
      </c>
      <c r="H150" s="74" t="s">
        <v>18</v>
      </c>
      <c r="I150" s="77">
        <v>21</v>
      </c>
      <c r="J150" s="78">
        <f t="shared" si="5"/>
        <v>4200</v>
      </c>
      <c r="K150" s="75">
        <v>4</v>
      </c>
      <c r="L150" s="84">
        <v>17.666666666666668</v>
      </c>
      <c r="M150" s="35">
        <v>28</v>
      </c>
    </row>
    <row r="151" spans="2:13" ht="16.5" x14ac:dyDescent="0.25">
      <c r="B151" s="14"/>
      <c r="C151" s="18">
        <f t="shared" si="4"/>
        <v>143</v>
      </c>
      <c r="D151" s="51" t="s">
        <v>19</v>
      </c>
      <c r="E151" s="51" t="s">
        <v>20</v>
      </c>
      <c r="F151" s="52" t="s">
        <v>21</v>
      </c>
      <c r="G151" s="53" t="s">
        <v>413</v>
      </c>
      <c r="H151" s="74" t="s">
        <v>7</v>
      </c>
      <c r="I151" s="77">
        <v>5</v>
      </c>
      <c r="J151" s="78">
        <f t="shared" si="5"/>
        <v>5730</v>
      </c>
      <c r="K151" s="75">
        <v>1</v>
      </c>
      <c r="L151" s="84">
        <v>3.1666666666666665</v>
      </c>
      <c r="M151" s="35">
        <v>5</v>
      </c>
    </row>
    <row r="152" spans="2:13" ht="16.5" x14ac:dyDescent="0.25">
      <c r="B152" s="14"/>
      <c r="C152" s="18">
        <f t="shared" si="4"/>
        <v>144</v>
      </c>
      <c r="D152" s="51" t="s">
        <v>190</v>
      </c>
      <c r="E152" s="51" t="s">
        <v>195</v>
      </c>
      <c r="F152" s="52" t="s">
        <v>414</v>
      </c>
      <c r="G152" s="53" t="s">
        <v>415</v>
      </c>
      <c r="H152" s="74" t="s">
        <v>7</v>
      </c>
      <c r="I152" s="77">
        <v>425</v>
      </c>
      <c r="J152" s="78">
        <f t="shared" si="5"/>
        <v>2125</v>
      </c>
      <c r="K152" s="75">
        <v>273</v>
      </c>
      <c r="L152" s="84">
        <v>357.66666666666669</v>
      </c>
      <c r="M152" s="35">
        <v>425</v>
      </c>
    </row>
    <row r="153" spans="2:13" ht="16.5" x14ac:dyDescent="0.25">
      <c r="B153" s="14"/>
      <c r="C153" s="18">
        <f t="shared" si="4"/>
        <v>145</v>
      </c>
      <c r="D153" s="51" t="s">
        <v>43</v>
      </c>
      <c r="E153" s="51" t="s">
        <v>41</v>
      </c>
      <c r="F153" s="52" t="s">
        <v>416</v>
      </c>
      <c r="G153" s="53" t="s">
        <v>417</v>
      </c>
      <c r="H153" s="74" t="s">
        <v>26</v>
      </c>
      <c r="I153" s="77">
        <v>52</v>
      </c>
      <c r="J153" s="78">
        <f t="shared" si="5"/>
        <v>25272</v>
      </c>
      <c r="K153" s="75">
        <v>50</v>
      </c>
      <c r="L153" s="84">
        <v>52.166666666666664</v>
      </c>
      <c r="M153" s="35">
        <v>54.5</v>
      </c>
    </row>
    <row r="154" spans="2:13" ht="16.5" x14ac:dyDescent="0.25">
      <c r="B154" s="14"/>
      <c r="C154" s="18">
        <f t="shared" si="4"/>
        <v>146</v>
      </c>
      <c r="D154" s="51" t="s">
        <v>25</v>
      </c>
      <c r="E154" s="51" t="s">
        <v>93</v>
      </c>
      <c r="F154" s="52" t="s">
        <v>94</v>
      </c>
      <c r="G154" s="53" t="s">
        <v>418</v>
      </c>
      <c r="H154" s="74" t="s">
        <v>9</v>
      </c>
      <c r="I154" s="77">
        <v>45</v>
      </c>
      <c r="J154" s="78">
        <f t="shared" si="5"/>
        <v>15165</v>
      </c>
      <c r="K154" s="75">
        <v>16</v>
      </c>
      <c r="L154" s="84">
        <v>32</v>
      </c>
      <c r="M154" s="35">
        <v>45</v>
      </c>
    </row>
    <row r="155" spans="2:13" ht="16.5" x14ac:dyDescent="0.25">
      <c r="B155" s="14"/>
      <c r="C155" s="18">
        <f t="shared" si="4"/>
        <v>147</v>
      </c>
      <c r="D155" s="51" t="s">
        <v>224</v>
      </c>
      <c r="E155" s="51" t="s">
        <v>109</v>
      </c>
      <c r="F155" s="52" t="s">
        <v>419</v>
      </c>
      <c r="G155" s="53" t="s">
        <v>153</v>
      </c>
      <c r="H155" s="74" t="s">
        <v>26</v>
      </c>
      <c r="I155" s="77">
        <v>61</v>
      </c>
      <c r="J155" s="78">
        <f t="shared" si="5"/>
        <v>1830</v>
      </c>
      <c r="K155" s="75">
        <v>28</v>
      </c>
      <c r="L155" s="84">
        <v>51.833333333333336</v>
      </c>
      <c r="M155" s="35">
        <v>66.5</v>
      </c>
    </row>
    <row r="156" spans="2:13" ht="16.5" x14ac:dyDescent="0.25">
      <c r="B156" s="14"/>
      <c r="C156" s="18">
        <f t="shared" si="4"/>
        <v>148</v>
      </c>
      <c r="D156" s="51" t="s">
        <v>409</v>
      </c>
      <c r="E156" s="51" t="s">
        <v>20</v>
      </c>
      <c r="F156" s="52" t="s">
        <v>123</v>
      </c>
      <c r="G156" s="53" t="s">
        <v>105</v>
      </c>
      <c r="H156" s="74" t="s">
        <v>125</v>
      </c>
      <c r="I156" s="77">
        <v>105</v>
      </c>
      <c r="J156" s="78">
        <f t="shared" si="5"/>
        <v>210</v>
      </c>
      <c r="K156" s="75">
        <v>48</v>
      </c>
      <c r="L156" s="84">
        <v>79.333333333333329</v>
      </c>
      <c r="M156" s="35">
        <v>105</v>
      </c>
    </row>
    <row r="157" spans="2:13" ht="16.5" x14ac:dyDescent="0.25">
      <c r="B157" s="14"/>
      <c r="C157" s="18">
        <f t="shared" si="4"/>
        <v>149</v>
      </c>
      <c r="D157" s="51" t="s">
        <v>350</v>
      </c>
      <c r="E157" s="51" t="s">
        <v>420</v>
      </c>
      <c r="F157" s="52" t="s">
        <v>421</v>
      </c>
      <c r="G157" s="53" t="s">
        <v>105</v>
      </c>
      <c r="H157" s="74" t="s">
        <v>49</v>
      </c>
      <c r="I157" s="77">
        <v>575</v>
      </c>
      <c r="J157" s="78">
        <f t="shared" si="5"/>
        <v>1150</v>
      </c>
      <c r="K157" s="75">
        <v>575</v>
      </c>
      <c r="L157" s="84">
        <v>768.66666666666663</v>
      </c>
      <c r="M157" s="35">
        <v>931</v>
      </c>
    </row>
    <row r="158" spans="2:13" ht="16.5" x14ac:dyDescent="0.25">
      <c r="B158" s="14"/>
      <c r="C158" s="18">
        <f t="shared" si="4"/>
        <v>150</v>
      </c>
      <c r="D158" s="51" t="s">
        <v>22</v>
      </c>
      <c r="E158" s="51" t="s">
        <v>422</v>
      </c>
      <c r="F158" s="52" t="s">
        <v>204</v>
      </c>
      <c r="G158" s="53" t="s">
        <v>423</v>
      </c>
      <c r="H158" s="74" t="s">
        <v>18</v>
      </c>
      <c r="I158" s="77">
        <v>100</v>
      </c>
      <c r="J158" s="78">
        <f t="shared" si="5"/>
        <v>19200</v>
      </c>
      <c r="K158" s="75">
        <v>90</v>
      </c>
      <c r="L158" s="84">
        <v>95.333333333333329</v>
      </c>
      <c r="M158" s="35">
        <v>100</v>
      </c>
    </row>
    <row r="159" spans="2:13" ht="16.5" x14ac:dyDescent="0.25">
      <c r="B159" s="14"/>
      <c r="C159" s="18">
        <f t="shared" si="4"/>
        <v>151</v>
      </c>
      <c r="D159" s="51" t="s">
        <v>206</v>
      </c>
      <c r="E159" s="51" t="s">
        <v>69</v>
      </c>
      <c r="F159" s="52" t="s">
        <v>207</v>
      </c>
      <c r="G159" s="53" t="s">
        <v>424</v>
      </c>
      <c r="H159" s="74" t="s">
        <v>209</v>
      </c>
      <c r="I159" s="77">
        <v>3.25</v>
      </c>
      <c r="J159" s="78">
        <f t="shared" si="5"/>
        <v>383.5</v>
      </c>
      <c r="K159" s="75">
        <v>2.75</v>
      </c>
      <c r="L159" s="84">
        <v>3</v>
      </c>
      <c r="M159" s="35">
        <v>3.25</v>
      </c>
    </row>
    <row r="160" spans="2:13" ht="16.5" x14ac:dyDescent="0.25">
      <c r="B160" s="14"/>
      <c r="C160" s="18">
        <f t="shared" si="4"/>
        <v>152</v>
      </c>
      <c r="D160" s="51" t="s">
        <v>210</v>
      </c>
      <c r="E160" s="51" t="s">
        <v>211</v>
      </c>
      <c r="F160" s="52" t="s">
        <v>212</v>
      </c>
      <c r="G160" s="53" t="s">
        <v>293</v>
      </c>
      <c r="H160" s="74" t="s">
        <v>18</v>
      </c>
      <c r="I160" s="77">
        <v>355</v>
      </c>
      <c r="J160" s="78">
        <f t="shared" si="5"/>
        <v>12070</v>
      </c>
      <c r="K160" s="75">
        <v>355</v>
      </c>
      <c r="L160" s="84">
        <v>528.66666666666663</v>
      </c>
      <c r="M160" s="35">
        <v>631</v>
      </c>
    </row>
    <row r="161" spans="2:13" ht="16.5" x14ac:dyDescent="0.25">
      <c r="B161" s="14"/>
      <c r="C161" s="18">
        <f t="shared" si="4"/>
        <v>153</v>
      </c>
      <c r="D161" s="51" t="s">
        <v>210</v>
      </c>
      <c r="E161" s="51" t="s">
        <v>215</v>
      </c>
      <c r="F161" s="52" t="s">
        <v>216</v>
      </c>
      <c r="G161" s="53" t="s">
        <v>407</v>
      </c>
      <c r="H161" s="74" t="s">
        <v>18</v>
      </c>
      <c r="I161" s="77">
        <v>275</v>
      </c>
      <c r="J161" s="78">
        <f t="shared" si="5"/>
        <v>13200</v>
      </c>
      <c r="K161" s="75">
        <v>275</v>
      </c>
      <c r="L161" s="84">
        <v>399.33333333333331</v>
      </c>
      <c r="M161" s="35">
        <v>473</v>
      </c>
    </row>
    <row r="162" spans="2:13" ht="16.5" x14ac:dyDescent="0.25">
      <c r="B162" s="14"/>
      <c r="C162" s="18">
        <f t="shared" si="4"/>
        <v>154</v>
      </c>
      <c r="D162" s="51" t="s">
        <v>296</v>
      </c>
      <c r="E162" s="51" t="s">
        <v>297</v>
      </c>
      <c r="F162" s="52" t="s">
        <v>298</v>
      </c>
      <c r="G162" s="53" t="s">
        <v>425</v>
      </c>
      <c r="H162" s="74" t="s">
        <v>26</v>
      </c>
      <c r="I162" s="77">
        <v>20</v>
      </c>
      <c r="J162" s="78">
        <f t="shared" si="5"/>
        <v>230</v>
      </c>
      <c r="K162" s="75">
        <v>8</v>
      </c>
      <c r="L162" s="84">
        <v>14.333333333333334</v>
      </c>
      <c r="M162" s="35">
        <v>20</v>
      </c>
    </row>
    <row r="163" spans="2:13" ht="16.5" x14ac:dyDescent="0.25">
      <c r="B163" s="14"/>
      <c r="C163" s="18">
        <f t="shared" si="4"/>
        <v>155</v>
      </c>
      <c r="D163" s="51" t="s">
        <v>296</v>
      </c>
      <c r="E163" s="51" t="s">
        <v>307</v>
      </c>
      <c r="F163" s="52" t="s">
        <v>308</v>
      </c>
      <c r="G163" s="53" t="s">
        <v>426</v>
      </c>
      <c r="H163" s="74" t="s">
        <v>9</v>
      </c>
      <c r="I163" s="77">
        <v>30</v>
      </c>
      <c r="J163" s="78">
        <f t="shared" si="5"/>
        <v>67.5</v>
      </c>
      <c r="K163" s="75">
        <v>14</v>
      </c>
      <c r="L163" s="84">
        <v>23.833333333333332</v>
      </c>
      <c r="M163" s="35">
        <v>30</v>
      </c>
    </row>
    <row r="164" spans="2:13" ht="16.5" x14ac:dyDescent="0.25">
      <c r="B164" s="14"/>
      <c r="C164" s="18">
        <f t="shared" si="4"/>
        <v>156</v>
      </c>
      <c r="D164" s="51" t="s">
        <v>251</v>
      </c>
      <c r="E164" s="51" t="s">
        <v>252</v>
      </c>
      <c r="F164" s="52" t="s">
        <v>253</v>
      </c>
      <c r="G164" s="53" t="s">
        <v>427</v>
      </c>
      <c r="H164" s="74" t="s">
        <v>49</v>
      </c>
      <c r="I164" s="77">
        <v>100</v>
      </c>
      <c r="J164" s="78">
        <f t="shared" si="5"/>
        <v>1800</v>
      </c>
      <c r="K164" s="75">
        <v>100</v>
      </c>
      <c r="L164" s="84">
        <v>115.82666666666667</v>
      </c>
      <c r="M164" s="35">
        <v>126</v>
      </c>
    </row>
    <row r="165" spans="2:13" ht="16.5" x14ac:dyDescent="0.25">
      <c r="B165" s="14"/>
      <c r="C165" s="18">
        <f t="shared" si="4"/>
        <v>157</v>
      </c>
      <c r="D165" s="51" t="s">
        <v>251</v>
      </c>
      <c r="E165" s="51" t="s">
        <v>255</v>
      </c>
      <c r="F165" s="52" t="s">
        <v>256</v>
      </c>
      <c r="G165" s="53" t="s">
        <v>428</v>
      </c>
      <c r="H165" s="74" t="s">
        <v>49</v>
      </c>
      <c r="I165" s="77">
        <v>100</v>
      </c>
      <c r="J165" s="78">
        <f t="shared" si="5"/>
        <v>1200</v>
      </c>
      <c r="K165" s="75">
        <v>100</v>
      </c>
      <c r="L165" s="84">
        <v>115.82666666666667</v>
      </c>
      <c r="M165" s="35">
        <v>126</v>
      </c>
    </row>
    <row r="166" spans="2:13" ht="16.5" x14ac:dyDescent="0.25">
      <c r="B166" s="14"/>
      <c r="C166" s="18">
        <f t="shared" si="4"/>
        <v>158</v>
      </c>
      <c r="D166" s="51" t="s">
        <v>251</v>
      </c>
      <c r="E166" s="51" t="s">
        <v>429</v>
      </c>
      <c r="F166" s="52" t="s">
        <v>430</v>
      </c>
      <c r="G166" s="53" t="s">
        <v>431</v>
      </c>
      <c r="H166" s="74" t="s">
        <v>49</v>
      </c>
      <c r="I166" s="77">
        <v>6012</v>
      </c>
      <c r="J166" s="78">
        <f t="shared" si="5"/>
        <v>54108</v>
      </c>
      <c r="K166" s="75">
        <v>6012</v>
      </c>
      <c r="L166" s="84">
        <v>6819.4766666666665</v>
      </c>
      <c r="M166" s="35">
        <v>7360</v>
      </c>
    </row>
    <row r="167" spans="2:13" ht="16.5" x14ac:dyDescent="0.25">
      <c r="B167" s="14"/>
      <c r="C167" s="18">
        <f t="shared" si="4"/>
        <v>159</v>
      </c>
      <c r="D167" s="51" t="s">
        <v>251</v>
      </c>
      <c r="E167" s="51" t="s">
        <v>110</v>
      </c>
      <c r="F167" s="52" t="s">
        <v>261</v>
      </c>
      <c r="G167" s="53" t="s">
        <v>431</v>
      </c>
      <c r="H167" s="74" t="s">
        <v>49</v>
      </c>
      <c r="I167" s="77">
        <v>1200</v>
      </c>
      <c r="J167" s="78">
        <f t="shared" si="5"/>
        <v>10800</v>
      </c>
      <c r="K167" s="75">
        <v>1200</v>
      </c>
      <c r="L167" s="84">
        <v>1500.5833333333333</v>
      </c>
      <c r="M167" s="35">
        <v>1682</v>
      </c>
    </row>
    <row r="168" spans="2:13" ht="16.5" x14ac:dyDescent="0.25">
      <c r="B168" s="14"/>
      <c r="C168" s="18">
        <f t="shared" si="4"/>
        <v>160</v>
      </c>
      <c r="D168" s="51" t="s">
        <v>251</v>
      </c>
      <c r="E168" s="51" t="s">
        <v>262</v>
      </c>
      <c r="F168" s="52" t="s">
        <v>263</v>
      </c>
      <c r="G168" s="53" t="s">
        <v>432</v>
      </c>
      <c r="H168" s="74" t="s">
        <v>26</v>
      </c>
      <c r="I168" s="77">
        <v>2.25</v>
      </c>
      <c r="J168" s="78">
        <f t="shared" si="5"/>
        <v>1309.5</v>
      </c>
      <c r="K168" s="75">
        <v>2.25</v>
      </c>
      <c r="L168" s="84">
        <v>3.4333333333333336</v>
      </c>
      <c r="M168" s="35">
        <v>4.05</v>
      </c>
    </row>
    <row r="169" spans="2:13" ht="16.5" x14ac:dyDescent="0.25">
      <c r="B169" s="14"/>
      <c r="C169" s="18">
        <f t="shared" si="4"/>
        <v>161</v>
      </c>
      <c r="D169" s="51" t="s">
        <v>251</v>
      </c>
      <c r="E169" s="51" t="s">
        <v>265</v>
      </c>
      <c r="F169" s="52" t="s">
        <v>266</v>
      </c>
      <c r="G169" s="53" t="s">
        <v>75</v>
      </c>
      <c r="H169" s="74" t="s">
        <v>26</v>
      </c>
      <c r="I169" s="77">
        <v>1.2</v>
      </c>
      <c r="J169" s="78">
        <f t="shared" si="5"/>
        <v>356.4</v>
      </c>
      <c r="K169" s="75">
        <v>1.2</v>
      </c>
      <c r="L169" s="84">
        <v>1.7400000000000002</v>
      </c>
      <c r="M169" s="35">
        <v>2.02</v>
      </c>
    </row>
    <row r="170" spans="2:13" ht="16.5" x14ac:dyDescent="0.25">
      <c r="B170" s="14"/>
      <c r="C170" s="18">
        <f t="shared" si="4"/>
        <v>162</v>
      </c>
      <c r="D170" s="51" t="s">
        <v>251</v>
      </c>
      <c r="E170" s="51" t="s">
        <v>433</v>
      </c>
      <c r="F170" s="52" t="s">
        <v>434</v>
      </c>
      <c r="G170" s="53" t="s">
        <v>435</v>
      </c>
      <c r="H170" s="74" t="s">
        <v>26</v>
      </c>
      <c r="I170" s="77">
        <v>8</v>
      </c>
      <c r="J170" s="78">
        <f t="shared" si="5"/>
        <v>8672</v>
      </c>
      <c r="K170" s="75">
        <v>8</v>
      </c>
      <c r="L170" s="84">
        <v>12.39</v>
      </c>
      <c r="M170" s="35">
        <v>15</v>
      </c>
    </row>
    <row r="171" spans="2:13" ht="16.5" x14ac:dyDescent="0.25">
      <c r="B171" s="14"/>
      <c r="C171" s="18">
        <f t="shared" si="4"/>
        <v>163</v>
      </c>
      <c r="D171" s="51" t="s">
        <v>251</v>
      </c>
      <c r="E171" s="51" t="s">
        <v>274</v>
      </c>
      <c r="F171" s="52" t="s">
        <v>436</v>
      </c>
      <c r="G171" s="53" t="s">
        <v>431</v>
      </c>
      <c r="H171" s="74" t="s">
        <v>49</v>
      </c>
      <c r="I171" s="77">
        <v>2100</v>
      </c>
      <c r="J171" s="78">
        <f t="shared" si="5"/>
        <v>18900</v>
      </c>
      <c r="K171" s="75">
        <v>2100</v>
      </c>
      <c r="L171" s="84">
        <v>2213.3866666666668</v>
      </c>
      <c r="M171" s="35">
        <v>2313</v>
      </c>
    </row>
    <row r="172" spans="2:13" ht="16.5" x14ac:dyDescent="0.25">
      <c r="B172" s="14"/>
      <c r="C172" s="18">
        <f t="shared" si="4"/>
        <v>164</v>
      </c>
      <c r="D172" s="51" t="s">
        <v>251</v>
      </c>
      <c r="E172" s="51" t="s">
        <v>276</v>
      </c>
      <c r="F172" s="52" t="s">
        <v>277</v>
      </c>
      <c r="G172" s="53" t="s">
        <v>437</v>
      </c>
      <c r="H172" s="74" t="s">
        <v>26</v>
      </c>
      <c r="I172" s="77">
        <v>10</v>
      </c>
      <c r="J172" s="78">
        <f t="shared" si="5"/>
        <v>9940</v>
      </c>
      <c r="K172" s="75">
        <v>10</v>
      </c>
      <c r="L172" s="84">
        <v>12.386666666666665</v>
      </c>
      <c r="M172" s="35">
        <v>14</v>
      </c>
    </row>
    <row r="173" spans="2:13" ht="16.5" x14ac:dyDescent="0.25">
      <c r="B173" s="14"/>
      <c r="C173" s="18">
        <f t="shared" si="4"/>
        <v>165</v>
      </c>
      <c r="D173" s="51" t="s">
        <v>251</v>
      </c>
      <c r="E173" s="51" t="s">
        <v>282</v>
      </c>
      <c r="F173" s="52" t="s">
        <v>283</v>
      </c>
      <c r="G173" s="53" t="s">
        <v>431</v>
      </c>
      <c r="H173" s="74" t="s">
        <v>49</v>
      </c>
      <c r="I173" s="77">
        <v>200</v>
      </c>
      <c r="J173" s="78">
        <f t="shared" si="5"/>
        <v>1800</v>
      </c>
      <c r="K173" s="75">
        <v>200</v>
      </c>
      <c r="L173" s="84">
        <v>290.33666666666664</v>
      </c>
      <c r="M173" s="35">
        <v>342</v>
      </c>
    </row>
    <row r="174" spans="2:13" ht="16.5" x14ac:dyDescent="0.25">
      <c r="B174" s="14"/>
      <c r="C174" s="18">
        <f t="shared" si="4"/>
        <v>166</v>
      </c>
      <c r="D174" s="51" t="s">
        <v>251</v>
      </c>
      <c r="E174" s="51" t="s">
        <v>286</v>
      </c>
      <c r="F174" s="52" t="s">
        <v>287</v>
      </c>
      <c r="G174" s="53" t="s">
        <v>437</v>
      </c>
      <c r="H174" s="74" t="s">
        <v>26</v>
      </c>
      <c r="I174" s="77">
        <v>1.5</v>
      </c>
      <c r="J174" s="78">
        <f t="shared" si="5"/>
        <v>1491</v>
      </c>
      <c r="K174" s="75">
        <v>1.5</v>
      </c>
      <c r="L174" s="84">
        <v>2.5133333333333332</v>
      </c>
      <c r="M174" s="35">
        <v>3.04</v>
      </c>
    </row>
    <row r="175" spans="2:13" ht="16.5" x14ac:dyDescent="0.25">
      <c r="B175" s="14"/>
      <c r="C175" s="18">
        <f t="shared" si="4"/>
        <v>167</v>
      </c>
      <c r="D175" s="51" t="s">
        <v>438</v>
      </c>
      <c r="E175" s="51" t="s">
        <v>40</v>
      </c>
      <c r="F175" s="52" t="s">
        <v>452</v>
      </c>
      <c r="G175" s="53">
        <v>1</v>
      </c>
      <c r="H175" s="74" t="s">
        <v>8</v>
      </c>
      <c r="I175" s="77">
        <v>18000</v>
      </c>
      <c r="J175" s="78">
        <f t="shared" si="5"/>
        <v>18000</v>
      </c>
      <c r="K175" s="75">
        <v>18000</v>
      </c>
      <c r="L175" s="84">
        <v>23083.333333333332</v>
      </c>
      <c r="M175" s="35">
        <v>30000</v>
      </c>
    </row>
    <row r="176" spans="2:13" ht="16.5" x14ac:dyDescent="0.25">
      <c r="B176" s="14"/>
      <c r="C176" s="18">
        <f t="shared" si="4"/>
        <v>168</v>
      </c>
      <c r="D176" s="51" t="s">
        <v>398</v>
      </c>
      <c r="E176" s="51" t="s">
        <v>14</v>
      </c>
      <c r="F176" s="52" t="s">
        <v>439</v>
      </c>
      <c r="G176" s="53">
        <v>1</v>
      </c>
      <c r="H176" s="74" t="s">
        <v>8</v>
      </c>
      <c r="I176" s="77">
        <v>10000</v>
      </c>
      <c r="J176" s="78">
        <f t="shared" si="5"/>
        <v>10000</v>
      </c>
      <c r="K176" s="75">
        <v>8000</v>
      </c>
      <c r="L176" s="84">
        <v>11000</v>
      </c>
      <c r="M176" s="35">
        <v>15000</v>
      </c>
    </row>
    <row r="177" spans="2:13" ht="16.5" x14ac:dyDescent="0.25">
      <c r="B177" s="14"/>
      <c r="C177" s="18">
        <f t="shared" si="4"/>
        <v>169</v>
      </c>
      <c r="D177" s="51" t="s">
        <v>440</v>
      </c>
      <c r="E177" s="51" t="s">
        <v>20</v>
      </c>
      <c r="F177" s="52" t="s">
        <v>441</v>
      </c>
      <c r="G177" s="53">
        <v>1</v>
      </c>
      <c r="H177" s="74" t="s">
        <v>8</v>
      </c>
      <c r="I177" s="77">
        <v>36000</v>
      </c>
      <c r="J177" s="78">
        <f t="shared" si="5"/>
        <v>36000</v>
      </c>
      <c r="K177" s="75">
        <v>15000</v>
      </c>
      <c r="L177" s="84">
        <v>32583.333333333332</v>
      </c>
      <c r="M177" s="35">
        <v>46750</v>
      </c>
    </row>
    <row r="178" spans="2:13" ht="16.5" x14ac:dyDescent="0.25">
      <c r="B178" s="14"/>
      <c r="C178" s="18">
        <f t="shared" si="4"/>
        <v>170</v>
      </c>
      <c r="D178" s="51" t="s">
        <v>440</v>
      </c>
      <c r="E178" s="51" t="s">
        <v>17</v>
      </c>
      <c r="F178" s="52" t="s">
        <v>442</v>
      </c>
      <c r="G178" s="53">
        <v>1</v>
      </c>
      <c r="H178" s="74" t="s">
        <v>8</v>
      </c>
      <c r="I178" s="77">
        <v>5000</v>
      </c>
      <c r="J178" s="78">
        <f t="shared" si="5"/>
        <v>5000</v>
      </c>
      <c r="K178" s="75">
        <v>3050</v>
      </c>
      <c r="L178" s="84">
        <v>4350</v>
      </c>
      <c r="M178" s="35">
        <v>5000</v>
      </c>
    </row>
    <row r="179" spans="2:13" ht="17.25" thickBot="1" x14ac:dyDescent="0.3">
      <c r="B179" s="14"/>
      <c r="C179" s="87">
        <f t="shared" si="4"/>
        <v>171</v>
      </c>
      <c r="D179" s="88" t="s">
        <v>28</v>
      </c>
      <c r="E179" s="88" t="s">
        <v>20</v>
      </c>
      <c r="F179" s="89" t="s">
        <v>29</v>
      </c>
      <c r="G179" s="90">
        <v>1</v>
      </c>
      <c r="H179" s="91" t="s">
        <v>8</v>
      </c>
      <c r="I179" s="92">
        <v>100000</v>
      </c>
      <c r="J179" s="93">
        <f t="shared" si="5"/>
        <v>100000</v>
      </c>
      <c r="K179" s="96">
        <v>79280.77</v>
      </c>
      <c r="L179" s="97">
        <v>93093.590000000011</v>
      </c>
      <c r="M179" s="98">
        <v>100000</v>
      </c>
    </row>
    <row r="180" spans="2:13" s="86" customFormat="1" ht="21" thickBot="1" x14ac:dyDescent="0.35">
      <c r="B180" s="85"/>
      <c r="C180" s="99" t="s">
        <v>450</v>
      </c>
      <c r="D180" s="100"/>
      <c r="E180" s="100"/>
      <c r="F180" s="100"/>
      <c r="G180" s="100"/>
      <c r="H180" s="101"/>
      <c r="I180" s="102">
        <f>SUM(J9:J179)</f>
        <v>3262956.9499999997</v>
      </c>
      <c r="J180" s="103"/>
      <c r="K180" s="104"/>
      <c r="L180" s="105"/>
      <c r="M180" s="106"/>
    </row>
    <row r="181" spans="2:13" ht="16.5" thickBot="1" x14ac:dyDescent="0.3">
      <c r="B181" s="4"/>
      <c r="C181" s="23"/>
      <c r="D181" s="30"/>
      <c r="E181" s="33"/>
      <c r="F181" s="24"/>
      <c r="G181" s="21"/>
      <c r="H181" s="25"/>
      <c r="I181" s="26"/>
      <c r="J181" s="26"/>
      <c r="K181" s="26"/>
      <c r="L181" s="26"/>
      <c r="M181" s="36"/>
    </row>
  </sheetData>
  <mergeCells count="15">
    <mergeCell ref="C7:C8"/>
    <mergeCell ref="K7:M7"/>
    <mergeCell ref="I180:J180"/>
    <mergeCell ref="K180:M180"/>
    <mergeCell ref="C180:H180"/>
    <mergeCell ref="C2:M2"/>
    <mergeCell ref="C3:M3"/>
    <mergeCell ref="C6:M6"/>
    <mergeCell ref="C4:M5"/>
    <mergeCell ref="I7:J7"/>
    <mergeCell ref="H7:H8"/>
    <mergeCell ref="G7:G8"/>
    <mergeCell ref="F7:F8"/>
    <mergeCell ref="E7:E8"/>
    <mergeCell ref="D7:D8"/>
  </mergeCells>
  <printOptions horizontalCentered="1"/>
  <pageMargins left="0.25" right="0.25" top="0.25" bottom="0.25" header="0.125" footer="0.125"/>
  <pageSetup scale="41" fitToHeight="0" orientation="portrait" r:id="rId1"/>
  <headerFooter scaleWithDoc="0"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8B46B-08E8-4309-81F8-E1D859C58D13}">
  <sheetPr>
    <pageSetUpPr fitToPage="1"/>
  </sheetPr>
  <dimension ref="B1:U181"/>
  <sheetViews>
    <sheetView view="pageBreakPreview" zoomScale="85" zoomScaleNormal="70" zoomScaleSheetLayoutView="85" workbookViewId="0">
      <pane ySplit="8" topLeftCell="A165" activePane="bottomLeft" state="frozen"/>
      <selection pane="bottomLeft" activeCell="F190" sqref="F190"/>
    </sheetView>
  </sheetViews>
  <sheetFormatPr defaultColWidth="9.140625" defaultRowHeight="15.75" x14ac:dyDescent="0.25"/>
  <cols>
    <col min="1" max="1" width="2.42578125" style="4" customWidth="1"/>
    <col min="2" max="2" width="2.7109375" style="1" customWidth="1"/>
    <col min="3" max="3" width="9.5703125" style="2" bestFit="1" customWidth="1"/>
    <col min="4" max="4" width="9" style="29" customWidth="1"/>
    <col min="5" max="5" width="15.28515625" style="32" customWidth="1"/>
    <col min="6" max="6" width="94.140625" style="1" bestFit="1" customWidth="1"/>
    <col min="7" max="7" width="9.7109375" style="22" customWidth="1"/>
    <col min="8" max="8" width="9.140625" style="3" customWidth="1"/>
    <col min="9" max="16" width="20.7109375" style="5" customWidth="1"/>
    <col min="17" max="17" width="20.5703125" style="37" bestFit="1" customWidth="1"/>
    <col min="18" max="19" width="9.140625" style="4"/>
    <col min="20" max="22" width="13.28515625" style="4" customWidth="1"/>
    <col min="23" max="16384" width="9.140625" style="4"/>
  </cols>
  <sheetData>
    <row r="1" spans="2:21" ht="12" customHeight="1" x14ac:dyDescent="0.35">
      <c r="B1" s="7"/>
      <c r="C1" s="8"/>
      <c r="D1" s="27"/>
      <c r="E1" s="31"/>
      <c r="F1" s="9"/>
      <c r="G1" s="10"/>
      <c r="H1" s="11"/>
      <c r="I1" s="12"/>
      <c r="J1" s="12"/>
      <c r="K1" s="12"/>
      <c r="L1" s="12"/>
      <c r="M1" s="12"/>
      <c r="N1" s="12"/>
      <c r="O1" s="12"/>
      <c r="P1" s="12"/>
      <c r="Q1" s="34"/>
    </row>
    <row r="2" spans="2:21" ht="18.75" x14ac:dyDescent="0.3">
      <c r="C2" s="46" t="s">
        <v>10</v>
      </c>
      <c r="D2" s="47"/>
      <c r="E2" s="47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1"/>
    </row>
    <row r="3" spans="2:21" ht="15" customHeight="1" x14ac:dyDescent="0.25">
      <c r="C3" s="38" t="s">
        <v>11</v>
      </c>
      <c r="D3" s="39"/>
      <c r="E3" s="39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</row>
    <row r="4" spans="2:21" ht="15.75" customHeight="1" x14ac:dyDescent="0.25">
      <c r="C4" s="48" t="s">
        <v>44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50"/>
    </row>
    <row r="5" spans="2:21" ht="39.6" customHeight="1" x14ac:dyDescent="0.25">
      <c r="B5" s="13"/>
      <c r="C5" s="48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</row>
    <row r="6" spans="2:21" ht="17.25" thickBot="1" x14ac:dyDescent="0.3">
      <c r="B6" s="13"/>
      <c r="C6" s="42">
        <v>45874</v>
      </c>
      <c r="D6" s="43"/>
      <c r="E6" s="43"/>
      <c r="F6" s="44"/>
      <c r="G6" s="44"/>
      <c r="H6" s="44"/>
      <c r="I6" s="70"/>
      <c r="J6" s="70"/>
      <c r="K6" s="70"/>
      <c r="L6" s="70"/>
      <c r="M6" s="70"/>
      <c r="N6" s="70"/>
      <c r="O6" s="70"/>
      <c r="P6" s="70"/>
      <c r="Q6" s="45"/>
    </row>
    <row r="7" spans="2:21" ht="21.75" customHeight="1" thickBot="1" x14ac:dyDescent="0.3">
      <c r="B7" s="14"/>
      <c r="C7" s="64" t="s">
        <v>6</v>
      </c>
      <c r="D7" s="68" t="s">
        <v>0</v>
      </c>
      <c r="E7" s="66" t="s">
        <v>12</v>
      </c>
      <c r="F7" s="64" t="s">
        <v>1</v>
      </c>
      <c r="G7" s="62" t="s">
        <v>2</v>
      </c>
      <c r="H7" s="71" t="s">
        <v>3</v>
      </c>
      <c r="I7" s="59" t="s">
        <v>443</v>
      </c>
      <c r="J7" s="61"/>
      <c r="K7" s="81" t="s">
        <v>444</v>
      </c>
      <c r="L7" s="82"/>
      <c r="M7" s="81" t="s">
        <v>445</v>
      </c>
      <c r="N7" s="83"/>
      <c r="O7" s="59" t="s">
        <v>446</v>
      </c>
      <c r="P7" s="61"/>
      <c r="Q7" s="60"/>
    </row>
    <row r="8" spans="2:21" ht="17.25" thickBot="1" x14ac:dyDescent="0.3">
      <c r="B8" s="14"/>
      <c r="C8" s="65"/>
      <c r="D8" s="69"/>
      <c r="E8" s="67"/>
      <c r="F8" s="65"/>
      <c r="G8" s="63"/>
      <c r="H8" s="72"/>
      <c r="I8" s="16" t="s">
        <v>4</v>
      </c>
      <c r="J8" s="15" t="s">
        <v>5</v>
      </c>
      <c r="K8" s="16" t="s">
        <v>4</v>
      </c>
      <c r="L8" s="15" t="s">
        <v>5</v>
      </c>
      <c r="M8" s="16" t="s">
        <v>4</v>
      </c>
      <c r="N8" s="15" t="s">
        <v>5</v>
      </c>
      <c r="O8" s="16" t="s">
        <v>447</v>
      </c>
      <c r="P8" s="16" t="s">
        <v>448</v>
      </c>
      <c r="Q8" s="16" t="s">
        <v>449</v>
      </c>
      <c r="U8" s="17"/>
    </row>
    <row r="9" spans="2:21" ht="16.5" x14ac:dyDescent="0.25">
      <c r="B9" s="14"/>
      <c r="C9" s="18">
        <v>1</v>
      </c>
      <c r="D9" s="28" t="s">
        <v>13</v>
      </c>
      <c r="E9" s="28" t="s">
        <v>14</v>
      </c>
      <c r="F9" s="19" t="s">
        <v>45</v>
      </c>
      <c r="G9" s="20">
        <v>1</v>
      </c>
      <c r="H9" s="73" t="s">
        <v>8</v>
      </c>
      <c r="I9" s="75">
        <v>40000</v>
      </c>
      <c r="J9" s="76">
        <f>$G9*I9</f>
        <v>40000</v>
      </c>
      <c r="K9" s="75">
        <v>31440</v>
      </c>
      <c r="L9" s="76">
        <f>$G9*K9</f>
        <v>31440</v>
      </c>
      <c r="M9" s="75">
        <v>29900</v>
      </c>
      <c r="N9" s="57">
        <f>$G9*M9</f>
        <v>29900</v>
      </c>
      <c r="O9" s="75">
        <f>MIN($I9,$K9,$M9)</f>
        <v>29900</v>
      </c>
      <c r="P9" s="84">
        <f>AVERAGE($I9,$K9,$M9)</f>
        <v>33780</v>
      </c>
      <c r="Q9" s="35">
        <f>MAX($I9,$K9,$M9)</f>
        <v>40000</v>
      </c>
      <c r="U9" s="17"/>
    </row>
    <row r="10" spans="2:21" ht="16.5" x14ac:dyDescent="0.25">
      <c r="B10" s="14"/>
      <c r="C10" s="18">
        <f>C9+1</f>
        <v>2</v>
      </c>
      <c r="D10" s="28" t="s">
        <v>15</v>
      </c>
      <c r="E10" s="28" t="s">
        <v>46</v>
      </c>
      <c r="F10" s="19" t="s">
        <v>47</v>
      </c>
      <c r="G10" s="20" t="s">
        <v>48</v>
      </c>
      <c r="H10" s="73" t="s">
        <v>49</v>
      </c>
      <c r="I10" s="75">
        <v>430</v>
      </c>
      <c r="J10" s="76">
        <f t="shared" ref="J10:L25" si="0">$G10*I10</f>
        <v>1290</v>
      </c>
      <c r="K10" s="79">
        <v>267</v>
      </c>
      <c r="L10" s="76">
        <f t="shared" si="0"/>
        <v>801</v>
      </c>
      <c r="M10" s="79">
        <v>635</v>
      </c>
      <c r="N10" s="57">
        <f t="shared" ref="N10:N73" si="1">$G10*M10</f>
        <v>1905</v>
      </c>
      <c r="O10" s="75">
        <f t="shared" ref="O10:O73" si="2">MIN($I10,$K10,$M10)</f>
        <v>267</v>
      </c>
      <c r="P10" s="84">
        <f t="shared" ref="P10:P73" si="3">AVERAGE($I10,$K10,$M10)</f>
        <v>444</v>
      </c>
      <c r="Q10" s="35">
        <f t="shared" ref="Q10:Q73" si="4">MAX($I10,$K10,$M10)</f>
        <v>635</v>
      </c>
      <c r="U10" s="17"/>
    </row>
    <row r="11" spans="2:21" ht="16.5" x14ac:dyDescent="0.25">
      <c r="B11" s="14"/>
      <c r="C11" s="18">
        <f t="shared" ref="C11:C28" si="5">C10+1</f>
        <v>3</v>
      </c>
      <c r="D11" s="28" t="s">
        <v>15</v>
      </c>
      <c r="E11" s="28" t="s">
        <v>42</v>
      </c>
      <c r="F11" s="19" t="s">
        <v>50</v>
      </c>
      <c r="G11" s="20" t="s">
        <v>51</v>
      </c>
      <c r="H11" s="73" t="s">
        <v>7</v>
      </c>
      <c r="I11" s="75">
        <v>7</v>
      </c>
      <c r="J11" s="76">
        <f t="shared" si="0"/>
        <v>63231</v>
      </c>
      <c r="K11" s="79">
        <v>10</v>
      </c>
      <c r="L11" s="76">
        <f t="shared" si="0"/>
        <v>90330</v>
      </c>
      <c r="M11" s="79">
        <v>11.5</v>
      </c>
      <c r="N11" s="57">
        <f t="shared" si="1"/>
        <v>103879.5</v>
      </c>
      <c r="O11" s="75">
        <f t="shared" si="2"/>
        <v>7</v>
      </c>
      <c r="P11" s="84">
        <f t="shared" si="3"/>
        <v>9.5</v>
      </c>
      <c r="Q11" s="35">
        <f t="shared" si="4"/>
        <v>11.5</v>
      </c>
      <c r="U11" s="17"/>
    </row>
    <row r="12" spans="2:21" ht="16.5" x14ac:dyDescent="0.25">
      <c r="B12" s="14"/>
      <c r="C12" s="18">
        <f t="shared" si="5"/>
        <v>4</v>
      </c>
      <c r="D12" s="28" t="s">
        <v>15</v>
      </c>
      <c r="E12" s="28" t="s">
        <v>52</v>
      </c>
      <c r="F12" s="19" t="s">
        <v>53</v>
      </c>
      <c r="G12" s="20" t="s">
        <v>54</v>
      </c>
      <c r="H12" s="73" t="s">
        <v>26</v>
      </c>
      <c r="I12" s="75">
        <v>5.5</v>
      </c>
      <c r="J12" s="76">
        <f t="shared" si="0"/>
        <v>1133</v>
      </c>
      <c r="K12" s="79">
        <v>32</v>
      </c>
      <c r="L12" s="76">
        <f t="shared" si="0"/>
        <v>6592</v>
      </c>
      <c r="M12" s="79">
        <v>9.5</v>
      </c>
      <c r="N12" s="57">
        <f t="shared" si="1"/>
        <v>1957</v>
      </c>
      <c r="O12" s="75">
        <f t="shared" si="2"/>
        <v>5.5</v>
      </c>
      <c r="P12" s="84">
        <f t="shared" si="3"/>
        <v>15.666666666666666</v>
      </c>
      <c r="Q12" s="35">
        <f t="shared" si="4"/>
        <v>32</v>
      </c>
      <c r="U12" s="17"/>
    </row>
    <row r="13" spans="2:21" ht="16.5" x14ac:dyDescent="0.25">
      <c r="B13" s="14"/>
      <c r="C13" s="18">
        <f t="shared" si="5"/>
        <v>5</v>
      </c>
      <c r="D13" s="28" t="s">
        <v>15</v>
      </c>
      <c r="E13" s="28" t="s">
        <v>55</v>
      </c>
      <c r="F13" s="19" t="s">
        <v>56</v>
      </c>
      <c r="G13" s="20" t="s">
        <v>57</v>
      </c>
      <c r="H13" s="73" t="s">
        <v>26</v>
      </c>
      <c r="I13" s="75">
        <v>25</v>
      </c>
      <c r="J13" s="76">
        <f t="shared" si="0"/>
        <v>16500</v>
      </c>
      <c r="K13" s="79">
        <v>17</v>
      </c>
      <c r="L13" s="76">
        <f t="shared" si="0"/>
        <v>11220</v>
      </c>
      <c r="M13" s="79">
        <v>32</v>
      </c>
      <c r="N13" s="57">
        <f t="shared" si="1"/>
        <v>21120</v>
      </c>
      <c r="O13" s="75">
        <f t="shared" si="2"/>
        <v>17</v>
      </c>
      <c r="P13" s="84">
        <f t="shared" si="3"/>
        <v>24.666666666666668</v>
      </c>
      <c r="Q13" s="35">
        <f t="shared" si="4"/>
        <v>32</v>
      </c>
      <c r="U13" s="17"/>
    </row>
    <row r="14" spans="2:21" ht="16.5" x14ac:dyDescent="0.25">
      <c r="B14" s="14"/>
      <c r="C14" s="18">
        <f t="shared" si="5"/>
        <v>6</v>
      </c>
      <c r="D14" s="28" t="s">
        <v>15</v>
      </c>
      <c r="E14" s="28" t="s">
        <v>58</v>
      </c>
      <c r="F14" s="19" t="s">
        <v>59</v>
      </c>
      <c r="G14" s="20" t="s">
        <v>60</v>
      </c>
      <c r="H14" s="73" t="s">
        <v>26</v>
      </c>
      <c r="I14" s="75">
        <v>100</v>
      </c>
      <c r="J14" s="76">
        <f t="shared" si="0"/>
        <v>400</v>
      </c>
      <c r="K14" s="79">
        <v>114</v>
      </c>
      <c r="L14" s="76">
        <f t="shared" si="0"/>
        <v>456</v>
      </c>
      <c r="M14" s="79">
        <v>250</v>
      </c>
      <c r="N14" s="57">
        <f t="shared" si="1"/>
        <v>1000</v>
      </c>
      <c r="O14" s="75">
        <f t="shared" si="2"/>
        <v>100</v>
      </c>
      <c r="P14" s="84">
        <f t="shared" si="3"/>
        <v>154.66666666666666</v>
      </c>
      <c r="Q14" s="35">
        <f t="shared" si="4"/>
        <v>250</v>
      </c>
      <c r="U14" s="17"/>
    </row>
    <row r="15" spans="2:21" ht="16.5" x14ac:dyDescent="0.25">
      <c r="B15" s="14"/>
      <c r="C15" s="18">
        <f t="shared" si="5"/>
        <v>7</v>
      </c>
      <c r="D15" s="28" t="s">
        <v>15</v>
      </c>
      <c r="E15" s="28" t="s">
        <v>61</v>
      </c>
      <c r="F15" s="19" t="s">
        <v>62</v>
      </c>
      <c r="G15" s="20" t="s">
        <v>63</v>
      </c>
      <c r="H15" s="73" t="s">
        <v>26</v>
      </c>
      <c r="I15" s="75">
        <v>2</v>
      </c>
      <c r="J15" s="76">
        <f t="shared" si="0"/>
        <v>2956</v>
      </c>
      <c r="K15" s="79">
        <v>2</v>
      </c>
      <c r="L15" s="76">
        <f t="shared" si="0"/>
        <v>2956</v>
      </c>
      <c r="M15" s="79">
        <v>7.5</v>
      </c>
      <c r="N15" s="57">
        <f t="shared" si="1"/>
        <v>11085</v>
      </c>
      <c r="O15" s="75">
        <f t="shared" si="2"/>
        <v>2</v>
      </c>
      <c r="P15" s="84">
        <f t="shared" si="3"/>
        <v>3.8333333333333335</v>
      </c>
      <c r="Q15" s="35">
        <f t="shared" si="4"/>
        <v>7.5</v>
      </c>
      <c r="U15" s="17"/>
    </row>
    <row r="16" spans="2:21" ht="16.5" x14ac:dyDescent="0.25">
      <c r="B16" s="14"/>
      <c r="C16" s="18">
        <f t="shared" si="5"/>
        <v>8</v>
      </c>
      <c r="D16" s="51" t="s">
        <v>15</v>
      </c>
      <c r="E16" s="51" t="s">
        <v>64</v>
      </c>
      <c r="F16" s="52" t="s">
        <v>65</v>
      </c>
      <c r="G16" s="53" t="s">
        <v>48</v>
      </c>
      <c r="H16" s="74" t="s">
        <v>49</v>
      </c>
      <c r="I16" s="77">
        <v>325</v>
      </c>
      <c r="J16" s="78">
        <f t="shared" si="0"/>
        <v>975</v>
      </c>
      <c r="K16" s="80">
        <v>289</v>
      </c>
      <c r="L16" s="78">
        <f t="shared" si="0"/>
        <v>867</v>
      </c>
      <c r="M16" s="80">
        <v>325</v>
      </c>
      <c r="N16" s="58">
        <f t="shared" si="1"/>
        <v>975</v>
      </c>
      <c r="O16" s="75">
        <f t="shared" si="2"/>
        <v>289</v>
      </c>
      <c r="P16" s="84">
        <f t="shared" si="3"/>
        <v>313</v>
      </c>
      <c r="Q16" s="35">
        <f t="shared" si="4"/>
        <v>325</v>
      </c>
      <c r="U16" s="17"/>
    </row>
    <row r="17" spans="2:21" ht="16.5" x14ac:dyDescent="0.25">
      <c r="B17" s="14"/>
      <c r="C17" s="18">
        <f t="shared" si="5"/>
        <v>9</v>
      </c>
      <c r="D17" s="51" t="s">
        <v>15</v>
      </c>
      <c r="E17" s="51" t="s">
        <v>66</v>
      </c>
      <c r="F17" s="52" t="s">
        <v>67</v>
      </c>
      <c r="G17" s="53" t="s">
        <v>60</v>
      </c>
      <c r="H17" s="74" t="s">
        <v>49</v>
      </c>
      <c r="I17" s="77">
        <v>265</v>
      </c>
      <c r="J17" s="78">
        <f t="shared" si="0"/>
        <v>1060</v>
      </c>
      <c r="K17" s="80">
        <v>547</v>
      </c>
      <c r="L17" s="78">
        <f t="shared" si="0"/>
        <v>2188</v>
      </c>
      <c r="M17" s="80">
        <v>750</v>
      </c>
      <c r="N17" s="58">
        <f t="shared" si="1"/>
        <v>3000</v>
      </c>
      <c r="O17" s="75">
        <f t="shared" si="2"/>
        <v>265</v>
      </c>
      <c r="P17" s="84">
        <f t="shared" si="3"/>
        <v>520.66666666666663</v>
      </c>
      <c r="Q17" s="35">
        <f t="shared" si="4"/>
        <v>750</v>
      </c>
      <c r="U17" s="17"/>
    </row>
    <row r="18" spans="2:21" ht="16.5" x14ac:dyDescent="0.25">
      <c r="B18" s="14"/>
      <c r="C18" s="18">
        <f t="shared" si="5"/>
        <v>10</v>
      </c>
      <c r="D18" s="51" t="s">
        <v>16</v>
      </c>
      <c r="E18" s="51" t="s">
        <v>20</v>
      </c>
      <c r="F18" s="52" t="s">
        <v>34</v>
      </c>
      <c r="G18" s="53" t="s">
        <v>68</v>
      </c>
      <c r="H18" s="74" t="s">
        <v>18</v>
      </c>
      <c r="I18" s="77">
        <v>19</v>
      </c>
      <c r="J18" s="78">
        <f t="shared" si="0"/>
        <v>120460</v>
      </c>
      <c r="K18" s="80">
        <v>12</v>
      </c>
      <c r="L18" s="78">
        <f t="shared" si="0"/>
        <v>76080</v>
      </c>
      <c r="M18" s="80">
        <v>10</v>
      </c>
      <c r="N18" s="58">
        <f t="shared" si="1"/>
        <v>63400</v>
      </c>
      <c r="O18" s="75">
        <f t="shared" si="2"/>
        <v>10</v>
      </c>
      <c r="P18" s="84">
        <f t="shared" si="3"/>
        <v>13.666666666666666</v>
      </c>
      <c r="Q18" s="35">
        <f t="shared" si="4"/>
        <v>19</v>
      </c>
      <c r="U18" s="17"/>
    </row>
    <row r="19" spans="2:21" ht="16.5" x14ac:dyDescent="0.25">
      <c r="B19" s="14"/>
      <c r="C19" s="18">
        <f t="shared" si="5"/>
        <v>11</v>
      </c>
      <c r="D19" s="51" t="s">
        <v>16</v>
      </c>
      <c r="E19" s="51" t="s">
        <v>69</v>
      </c>
      <c r="F19" s="52" t="s">
        <v>70</v>
      </c>
      <c r="G19" s="53" t="s">
        <v>71</v>
      </c>
      <c r="H19" s="74" t="s">
        <v>18</v>
      </c>
      <c r="I19" s="77">
        <v>13</v>
      </c>
      <c r="J19" s="78">
        <f t="shared" si="0"/>
        <v>75205</v>
      </c>
      <c r="K19" s="80">
        <v>8</v>
      </c>
      <c r="L19" s="78">
        <f t="shared" si="0"/>
        <v>46280</v>
      </c>
      <c r="M19" s="80">
        <v>6</v>
      </c>
      <c r="N19" s="58">
        <f t="shared" si="1"/>
        <v>34710</v>
      </c>
      <c r="O19" s="75">
        <f t="shared" si="2"/>
        <v>6</v>
      </c>
      <c r="P19" s="84">
        <f t="shared" si="3"/>
        <v>9</v>
      </c>
      <c r="Q19" s="35">
        <f t="shared" si="4"/>
        <v>13</v>
      </c>
      <c r="U19" s="17"/>
    </row>
    <row r="20" spans="2:21" ht="16.5" x14ac:dyDescent="0.25">
      <c r="B20" s="14"/>
      <c r="C20" s="18">
        <f t="shared" si="5"/>
        <v>12</v>
      </c>
      <c r="D20" s="51" t="s">
        <v>19</v>
      </c>
      <c r="E20" s="51" t="s">
        <v>20</v>
      </c>
      <c r="F20" s="52" t="s">
        <v>21</v>
      </c>
      <c r="G20" s="53" t="s">
        <v>72</v>
      </c>
      <c r="H20" s="74" t="s">
        <v>7</v>
      </c>
      <c r="I20" s="77">
        <v>3.4</v>
      </c>
      <c r="J20" s="78">
        <f t="shared" si="0"/>
        <v>34295.799999999996</v>
      </c>
      <c r="K20" s="80">
        <v>1</v>
      </c>
      <c r="L20" s="78">
        <f t="shared" si="0"/>
        <v>10087</v>
      </c>
      <c r="M20" s="80">
        <v>2.1</v>
      </c>
      <c r="N20" s="58">
        <f t="shared" si="1"/>
        <v>21182.7</v>
      </c>
      <c r="O20" s="75">
        <f t="shared" si="2"/>
        <v>1</v>
      </c>
      <c r="P20" s="84">
        <f t="shared" si="3"/>
        <v>2.1666666666666665</v>
      </c>
      <c r="Q20" s="35">
        <f t="shared" si="4"/>
        <v>3.4</v>
      </c>
      <c r="U20" s="17"/>
    </row>
    <row r="21" spans="2:21" ht="16.5" x14ac:dyDescent="0.25">
      <c r="B21" s="14"/>
      <c r="C21" s="18">
        <f t="shared" si="5"/>
        <v>13</v>
      </c>
      <c r="D21" s="51" t="s">
        <v>19</v>
      </c>
      <c r="E21" s="51" t="s">
        <v>73</v>
      </c>
      <c r="F21" s="52" t="s">
        <v>74</v>
      </c>
      <c r="G21" s="53" t="s">
        <v>75</v>
      </c>
      <c r="H21" s="74" t="s">
        <v>18</v>
      </c>
      <c r="I21" s="77">
        <v>29</v>
      </c>
      <c r="J21" s="78">
        <f t="shared" si="0"/>
        <v>8613</v>
      </c>
      <c r="K21" s="80">
        <v>34</v>
      </c>
      <c r="L21" s="78">
        <f t="shared" si="0"/>
        <v>10098</v>
      </c>
      <c r="M21" s="80">
        <v>35.5</v>
      </c>
      <c r="N21" s="58">
        <f t="shared" si="1"/>
        <v>10543.5</v>
      </c>
      <c r="O21" s="75">
        <f t="shared" si="2"/>
        <v>29</v>
      </c>
      <c r="P21" s="84">
        <f t="shared" si="3"/>
        <v>32.833333333333336</v>
      </c>
      <c r="Q21" s="35">
        <f t="shared" si="4"/>
        <v>35.5</v>
      </c>
      <c r="U21" s="17"/>
    </row>
    <row r="22" spans="2:21" ht="16.5" x14ac:dyDescent="0.25">
      <c r="B22" s="14"/>
      <c r="C22" s="18">
        <f t="shared" si="5"/>
        <v>14</v>
      </c>
      <c r="D22" s="51" t="s">
        <v>19</v>
      </c>
      <c r="E22" s="51" t="s">
        <v>76</v>
      </c>
      <c r="F22" s="52" t="s">
        <v>77</v>
      </c>
      <c r="G22" s="53" t="s">
        <v>75</v>
      </c>
      <c r="H22" s="74" t="s">
        <v>18</v>
      </c>
      <c r="I22" s="77">
        <v>65</v>
      </c>
      <c r="J22" s="78">
        <f t="shared" si="0"/>
        <v>19305</v>
      </c>
      <c r="K22" s="80">
        <v>74</v>
      </c>
      <c r="L22" s="78">
        <f t="shared" si="0"/>
        <v>21978</v>
      </c>
      <c r="M22" s="80">
        <v>72</v>
      </c>
      <c r="N22" s="58">
        <f t="shared" si="1"/>
        <v>21384</v>
      </c>
      <c r="O22" s="75">
        <f t="shared" si="2"/>
        <v>65</v>
      </c>
      <c r="P22" s="84">
        <f t="shared" si="3"/>
        <v>70.333333333333329</v>
      </c>
      <c r="Q22" s="35">
        <f t="shared" si="4"/>
        <v>74</v>
      </c>
      <c r="U22" s="17"/>
    </row>
    <row r="23" spans="2:21" ht="16.5" x14ac:dyDescent="0.25">
      <c r="B23" s="14"/>
      <c r="C23" s="18">
        <f t="shared" si="5"/>
        <v>15</v>
      </c>
      <c r="D23" s="51" t="s">
        <v>19</v>
      </c>
      <c r="E23" s="51" t="s">
        <v>78</v>
      </c>
      <c r="F23" s="52" t="s">
        <v>79</v>
      </c>
      <c r="G23" s="53" t="s">
        <v>60</v>
      </c>
      <c r="H23" s="74" t="s">
        <v>80</v>
      </c>
      <c r="I23" s="77">
        <v>258</v>
      </c>
      <c r="J23" s="78">
        <f t="shared" si="0"/>
        <v>1032</v>
      </c>
      <c r="K23" s="80">
        <v>285</v>
      </c>
      <c r="L23" s="78">
        <f t="shared" si="0"/>
        <v>1140</v>
      </c>
      <c r="M23" s="80">
        <v>338</v>
      </c>
      <c r="N23" s="58">
        <f t="shared" si="1"/>
        <v>1352</v>
      </c>
      <c r="O23" s="75">
        <f t="shared" si="2"/>
        <v>258</v>
      </c>
      <c r="P23" s="84">
        <f t="shared" si="3"/>
        <v>293.66666666666669</v>
      </c>
      <c r="Q23" s="35">
        <f t="shared" si="4"/>
        <v>338</v>
      </c>
      <c r="U23" s="17"/>
    </row>
    <row r="24" spans="2:21" ht="16.5" x14ac:dyDescent="0.25">
      <c r="B24" s="14"/>
      <c r="C24" s="18">
        <f t="shared" si="5"/>
        <v>16</v>
      </c>
      <c r="D24" s="51" t="s">
        <v>19</v>
      </c>
      <c r="E24" s="51" t="s">
        <v>81</v>
      </c>
      <c r="F24" s="52" t="s">
        <v>82</v>
      </c>
      <c r="G24" s="53" t="s">
        <v>83</v>
      </c>
      <c r="H24" s="74" t="s">
        <v>7</v>
      </c>
      <c r="I24" s="77">
        <v>0.6</v>
      </c>
      <c r="J24" s="78">
        <f t="shared" si="0"/>
        <v>665.4</v>
      </c>
      <c r="K24" s="80">
        <v>1</v>
      </c>
      <c r="L24" s="78">
        <f t="shared" si="0"/>
        <v>1109</v>
      </c>
      <c r="M24" s="80">
        <v>1.75</v>
      </c>
      <c r="N24" s="58">
        <f t="shared" si="1"/>
        <v>1940.75</v>
      </c>
      <c r="O24" s="75">
        <f t="shared" si="2"/>
        <v>0.6</v>
      </c>
      <c r="P24" s="84">
        <f t="shared" si="3"/>
        <v>1.1166666666666667</v>
      </c>
      <c r="Q24" s="35">
        <f t="shared" si="4"/>
        <v>1.75</v>
      </c>
    </row>
    <row r="25" spans="2:21" ht="16.5" x14ac:dyDescent="0.25">
      <c r="B25" s="14"/>
      <c r="C25" s="18">
        <f t="shared" si="5"/>
        <v>17</v>
      </c>
      <c r="D25" s="51" t="s">
        <v>84</v>
      </c>
      <c r="E25" s="54" t="s">
        <v>85</v>
      </c>
      <c r="F25" s="52" t="s">
        <v>86</v>
      </c>
      <c r="G25" s="55" t="s">
        <v>87</v>
      </c>
      <c r="H25" s="74" t="s">
        <v>26</v>
      </c>
      <c r="I25" s="77">
        <v>20</v>
      </c>
      <c r="J25" s="78">
        <f t="shared" si="0"/>
        <v>22500</v>
      </c>
      <c r="K25" s="80">
        <v>21</v>
      </c>
      <c r="L25" s="78">
        <f t="shared" si="0"/>
        <v>23625</v>
      </c>
      <c r="M25" s="80">
        <v>23</v>
      </c>
      <c r="N25" s="58">
        <f t="shared" si="1"/>
        <v>25875</v>
      </c>
      <c r="O25" s="75">
        <f t="shared" si="2"/>
        <v>20</v>
      </c>
      <c r="P25" s="84">
        <f t="shared" si="3"/>
        <v>21.333333333333332</v>
      </c>
      <c r="Q25" s="35">
        <f t="shared" si="4"/>
        <v>23</v>
      </c>
    </row>
    <row r="26" spans="2:21" ht="16.5" x14ac:dyDescent="0.25">
      <c r="B26" s="14"/>
      <c r="C26" s="18">
        <f t="shared" si="5"/>
        <v>18</v>
      </c>
      <c r="D26" s="51" t="s">
        <v>84</v>
      </c>
      <c r="E26" s="51" t="s">
        <v>88</v>
      </c>
      <c r="F26" s="52" t="s">
        <v>89</v>
      </c>
      <c r="G26" s="56" t="s">
        <v>90</v>
      </c>
      <c r="H26" s="74" t="s">
        <v>49</v>
      </c>
      <c r="I26" s="77">
        <v>2500</v>
      </c>
      <c r="J26" s="78">
        <f t="shared" ref="J26:L41" si="6">$G26*I26</f>
        <v>2500</v>
      </c>
      <c r="K26" s="80">
        <v>2755</v>
      </c>
      <c r="L26" s="78">
        <f t="shared" si="6"/>
        <v>2755</v>
      </c>
      <c r="M26" s="80">
        <v>2600</v>
      </c>
      <c r="N26" s="58">
        <f t="shared" si="1"/>
        <v>2600</v>
      </c>
      <c r="O26" s="75">
        <f t="shared" si="2"/>
        <v>2500</v>
      </c>
      <c r="P26" s="84">
        <f t="shared" si="3"/>
        <v>2618.3333333333335</v>
      </c>
      <c r="Q26" s="35">
        <f t="shared" si="4"/>
        <v>2755</v>
      </c>
    </row>
    <row r="27" spans="2:21" ht="16.5" x14ac:dyDescent="0.25">
      <c r="B27" s="14"/>
      <c r="C27" s="18">
        <f t="shared" si="5"/>
        <v>19</v>
      </c>
      <c r="D27" s="51" t="s">
        <v>84</v>
      </c>
      <c r="E27" s="51" t="s">
        <v>91</v>
      </c>
      <c r="F27" s="52" t="s">
        <v>92</v>
      </c>
      <c r="G27" s="53" t="s">
        <v>90</v>
      </c>
      <c r="H27" s="74" t="s">
        <v>49</v>
      </c>
      <c r="I27" s="77">
        <v>1250</v>
      </c>
      <c r="J27" s="78">
        <f t="shared" si="6"/>
        <v>1250</v>
      </c>
      <c r="K27" s="80">
        <v>1451</v>
      </c>
      <c r="L27" s="78">
        <f t="shared" si="6"/>
        <v>1451</v>
      </c>
      <c r="M27" s="80">
        <v>1500</v>
      </c>
      <c r="N27" s="58">
        <f t="shared" si="1"/>
        <v>1500</v>
      </c>
      <c r="O27" s="75">
        <f t="shared" si="2"/>
        <v>1250</v>
      </c>
      <c r="P27" s="84">
        <f t="shared" si="3"/>
        <v>1400.3333333333333</v>
      </c>
      <c r="Q27" s="35">
        <f t="shared" si="4"/>
        <v>1500</v>
      </c>
    </row>
    <row r="28" spans="2:21" ht="16.5" x14ac:dyDescent="0.25">
      <c r="B28" s="14"/>
      <c r="C28" s="18">
        <f t="shared" si="5"/>
        <v>20</v>
      </c>
      <c r="D28" s="51" t="s">
        <v>25</v>
      </c>
      <c r="E28" s="51" t="s">
        <v>93</v>
      </c>
      <c r="F28" s="52" t="s">
        <v>94</v>
      </c>
      <c r="G28" s="53" t="s">
        <v>95</v>
      </c>
      <c r="H28" s="74" t="s">
        <v>9</v>
      </c>
      <c r="I28" s="77">
        <v>58</v>
      </c>
      <c r="J28" s="78">
        <f t="shared" si="6"/>
        <v>4698</v>
      </c>
      <c r="K28" s="80">
        <v>21</v>
      </c>
      <c r="L28" s="78">
        <f t="shared" si="6"/>
        <v>1701</v>
      </c>
      <c r="M28" s="80">
        <v>66.5</v>
      </c>
      <c r="N28" s="58">
        <f t="shared" si="1"/>
        <v>5386.5</v>
      </c>
      <c r="O28" s="75">
        <f t="shared" si="2"/>
        <v>21</v>
      </c>
      <c r="P28" s="84">
        <f t="shared" si="3"/>
        <v>48.5</v>
      </c>
      <c r="Q28" s="35">
        <f t="shared" si="4"/>
        <v>66.5</v>
      </c>
    </row>
    <row r="29" spans="2:21" ht="16.5" x14ac:dyDescent="0.25">
      <c r="B29" s="14"/>
      <c r="C29" s="18">
        <f t="shared" ref="C29:C92" si="7">1+C28</f>
        <v>21</v>
      </c>
      <c r="D29" s="54" t="s">
        <v>96</v>
      </c>
      <c r="E29" s="54" t="s">
        <v>97</v>
      </c>
      <c r="F29" s="52" t="s">
        <v>98</v>
      </c>
      <c r="G29" s="56" t="s">
        <v>99</v>
      </c>
      <c r="H29" s="74" t="s">
        <v>7</v>
      </c>
      <c r="I29" s="77">
        <v>42</v>
      </c>
      <c r="J29" s="78">
        <f t="shared" si="6"/>
        <v>336</v>
      </c>
      <c r="K29" s="80">
        <v>135</v>
      </c>
      <c r="L29" s="78">
        <f t="shared" si="6"/>
        <v>1080</v>
      </c>
      <c r="M29" s="80">
        <v>161</v>
      </c>
      <c r="N29" s="58">
        <f t="shared" si="1"/>
        <v>1288</v>
      </c>
      <c r="O29" s="75">
        <f t="shared" si="2"/>
        <v>42</v>
      </c>
      <c r="P29" s="84">
        <f t="shared" si="3"/>
        <v>112.66666666666667</v>
      </c>
      <c r="Q29" s="35">
        <f t="shared" si="4"/>
        <v>161</v>
      </c>
      <c r="T29" s="6"/>
    </row>
    <row r="30" spans="2:21" ht="16.5" x14ac:dyDescent="0.25">
      <c r="B30" s="14"/>
      <c r="C30" s="18">
        <f t="shared" si="7"/>
        <v>22</v>
      </c>
      <c r="D30" s="54" t="s">
        <v>96</v>
      </c>
      <c r="E30" s="54" t="s">
        <v>100</v>
      </c>
      <c r="F30" s="52" t="s">
        <v>101</v>
      </c>
      <c r="G30" s="56" t="s">
        <v>102</v>
      </c>
      <c r="H30" s="74" t="s">
        <v>18</v>
      </c>
      <c r="I30" s="77">
        <v>445</v>
      </c>
      <c r="J30" s="78">
        <f t="shared" si="6"/>
        <v>3115</v>
      </c>
      <c r="K30" s="80">
        <v>217</v>
      </c>
      <c r="L30" s="78">
        <f t="shared" si="6"/>
        <v>1519</v>
      </c>
      <c r="M30" s="80">
        <v>288</v>
      </c>
      <c r="N30" s="58">
        <f t="shared" si="1"/>
        <v>2016</v>
      </c>
      <c r="O30" s="75">
        <f t="shared" si="2"/>
        <v>217</v>
      </c>
      <c r="P30" s="84">
        <f t="shared" si="3"/>
        <v>316.66666666666669</v>
      </c>
      <c r="Q30" s="35">
        <f t="shared" si="4"/>
        <v>445</v>
      </c>
      <c r="T30" s="6"/>
    </row>
    <row r="31" spans="2:21" ht="16.5" x14ac:dyDescent="0.25">
      <c r="B31" s="14"/>
      <c r="C31" s="18">
        <f t="shared" si="7"/>
        <v>23</v>
      </c>
      <c r="D31" s="54" t="s">
        <v>31</v>
      </c>
      <c r="E31" s="54" t="s">
        <v>103</v>
      </c>
      <c r="F31" s="52" t="s">
        <v>104</v>
      </c>
      <c r="G31" s="56" t="s">
        <v>105</v>
      </c>
      <c r="H31" s="74" t="s">
        <v>49</v>
      </c>
      <c r="I31" s="77">
        <v>125</v>
      </c>
      <c r="J31" s="78">
        <f t="shared" si="6"/>
        <v>250</v>
      </c>
      <c r="K31" s="80">
        <v>131</v>
      </c>
      <c r="L31" s="78">
        <f t="shared" si="6"/>
        <v>262</v>
      </c>
      <c r="M31" s="80">
        <v>125</v>
      </c>
      <c r="N31" s="58">
        <f t="shared" si="1"/>
        <v>250</v>
      </c>
      <c r="O31" s="75">
        <f t="shared" si="2"/>
        <v>125</v>
      </c>
      <c r="P31" s="84">
        <f t="shared" si="3"/>
        <v>127</v>
      </c>
      <c r="Q31" s="35">
        <f t="shared" si="4"/>
        <v>131</v>
      </c>
      <c r="T31" s="6"/>
    </row>
    <row r="32" spans="2:21" ht="16.5" x14ac:dyDescent="0.25">
      <c r="B32" s="14"/>
      <c r="C32" s="18">
        <f t="shared" si="7"/>
        <v>24</v>
      </c>
      <c r="D32" s="54" t="s">
        <v>31</v>
      </c>
      <c r="E32" s="54" t="s">
        <v>36</v>
      </c>
      <c r="F32" s="52" t="s">
        <v>35</v>
      </c>
      <c r="G32" s="56" t="s">
        <v>106</v>
      </c>
      <c r="H32" s="74" t="s">
        <v>18</v>
      </c>
      <c r="I32" s="77">
        <v>73</v>
      </c>
      <c r="J32" s="78">
        <f t="shared" si="6"/>
        <v>4891</v>
      </c>
      <c r="K32" s="80">
        <v>119</v>
      </c>
      <c r="L32" s="78">
        <f t="shared" si="6"/>
        <v>7973</v>
      </c>
      <c r="M32" s="80">
        <v>28.5</v>
      </c>
      <c r="N32" s="58">
        <f t="shared" si="1"/>
        <v>1909.5</v>
      </c>
      <c r="O32" s="75">
        <f t="shared" si="2"/>
        <v>28.5</v>
      </c>
      <c r="P32" s="84">
        <f t="shared" si="3"/>
        <v>73.5</v>
      </c>
      <c r="Q32" s="35">
        <f t="shared" si="4"/>
        <v>119</v>
      </c>
      <c r="T32" s="6"/>
    </row>
    <row r="33" spans="2:17" ht="16.5" x14ac:dyDescent="0.25">
      <c r="B33" s="14"/>
      <c r="C33" s="18">
        <f t="shared" si="7"/>
        <v>25</v>
      </c>
      <c r="D33" s="51" t="s">
        <v>31</v>
      </c>
      <c r="E33" s="51" t="s">
        <v>107</v>
      </c>
      <c r="F33" s="52" t="s">
        <v>108</v>
      </c>
      <c r="G33" s="53" t="s">
        <v>109</v>
      </c>
      <c r="H33" s="74" t="s">
        <v>7</v>
      </c>
      <c r="I33" s="77">
        <v>1</v>
      </c>
      <c r="J33" s="78">
        <f t="shared" si="6"/>
        <v>12000</v>
      </c>
      <c r="K33" s="80">
        <v>1</v>
      </c>
      <c r="L33" s="78">
        <f t="shared" si="6"/>
        <v>12000</v>
      </c>
      <c r="M33" s="80">
        <v>0.9</v>
      </c>
      <c r="N33" s="58">
        <f t="shared" si="1"/>
        <v>10800</v>
      </c>
      <c r="O33" s="75">
        <f t="shared" si="2"/>
        <v>0.9</v>
      </c>
      <c r="P33" s="84">
        <f t="shared" si="3"/>
        <v>0.96666666666666667</v>
      </c>
      <c r="Q33" s="35">
        <f t="shared" si="4"/>
        <v>1</v>
      </c>
    </row>
    <row r="34" spans="2:17" ht="16.5" x14ac:dyDescent="0.25">
      <c r="B34" s="14"/>
      <c r="C34" s="18">
        <f t="shared" si="7"/>
        <v>26</v>
      </c>
      <c r="D34" s="51" t="s">
        <v>31</v>
      </c>
      <c r="E34" s="54" t="s">
        <v>110</v>
      </c>
      <c r="F34" s="52" t="s">
        <v>111</v>
      </c>
      <c r="G34" s="53" t="s">
        <v>112</v>
      </c>
      <c r="H34" s="74" t="s">
        <v>7</v>
      </c>
      <c r="I34" s="77">
        <v>0.8</v>
      </c>
      <c r="J34" s="78">
        <f t="shared" si="6"/>
        <v>480</v>
      </c>
      <c r="K34" s="80">
        <v>1</v>
      </c>
      <c r="L34" s="78">
        <f t="shared" si="6"/>
        <v>600</v>
      </c>
      <c r="M34" s="80">
        <v>2.4</v>
      </c>
      <c r="N34" s="58">
        <f t="shared" si="1"/>
        <v>1440</v>
      </c>
      <c r="O34" s="75">
        <f t="shared" si="2"/>
        <v>0.8</v>
      </c>
      <c r="P34" s="84">
        <f t="shared" si="3"/>
        <v>1.4000000000000001</v>
      </c>
      <c r="Q34" s="35">
        <f t="shared" si="4"/>
        <v>2.4</v>
      </c>
    </row>
    <row r="35" spans="2:17" ht="16.5" x14ac:dyDescent="0.25">
      <c r="B35" s="14"/>
      <c r="C35" s="18">
        <f t="shared" si="7"/>
        <v>27</v>
      </c>
      <c r="D35" s="51" t="s">
        <v>31</v>
      </c>
      <c r="E35" s="54" t="s">
        <v>113</v>
      </c>
      <c r="F35" s="52" t="s">
        <v>114</v>
      </c>
      <c r="G35" s="53" t="s">
        <v>112</v>
      </c>
      <c r="H35" s="74" t="s">
        <v>7</v>
      </c>
      <c r="I35" s="77">
        <v>0.5</v>
      </c>
      <c r="J35" s="78">
        <f t="shared" si="6"/>
        <v>300</v>
      </c>
      <c r="K35" s="80">
        <v>1</v>
      </c>
      <c r="L35" s="78">
        <f t="shared" si="6"/>
        <v>600</v>
      </c>
      <c r="M35" s="80">
        <v>2.4</v>
      </c>
      <c r="N35" s="58">
        <f t="shared" si="1"/>
        <v>1440</v>
      </c>
      <c r="O35" s="75">
        <f t="shared" si="2"/>
        <v>0.5</v>
      </c>
      <c r="P35" s="84">
        <f t="shared" si="3"/>
        <v>1.3</v>
      </c>
      <c r="Q35" s="35">
        <f t="shared" si="4"/>
        <v>2.4</v>
      </c>
    </row>
    <row r="36" spans="2:17" ht="16.5" x14ac:dyDescent="0.25">
      <c r="B36" s="14"/>
      <c r="C36" s="18">
        <f t="shared" si="7"/>
        <v>28</v>
      </c>
      <c r="D36" s="51" t="s">
        <v>31</v>
      </c>
      <c r="E36" s="54" t="s">
        <v>69</v>
      </c>
      <c r="F36" s="52" t="s">
        <v>115</v>
      </c>
      <c r="G36" s="53" t="s">
        <v>116</v>
      </c>
      <c r="H36" s="74" t="s">
        <v>117</v>
      </c>
      <c r="I36" s="77">
        <v>889</v>
      </c>
      <c r="J36" s="78">
        <f t="shared" si="6"/>
        <v>1484.6299999999999</v>
      </c>
      <c r="K36" s="80">
        <v>935</v>
      </c>
      <c r="L36" s="78">
        <f t="shared" si="6"/>
        <v>1561.45</v>
      </c>
      <c r="M36" s="80">
        <v>1620</v>
      </c>
      <c r="N36" s="58">
        <f t="shared" si="1"/>
        <v>2705.4</v>
      </c>
      <c r="O36" s="75">
        <f t="shared" si="2"/>
        <v>889</v>
      </c>
      <c r="P36" s="84">
        <f t="shared" si="3"/>
        <v>1148</v>
      </c>
      <c r="Q36" s="35">
        <f t="shared" si="4"/>
        <v>1620</v>
      </c>
    </row>
    <row r="37" spans="2:17" ht="16.5" x14ac:dyDescent="0.25">
      <c r="B37" s="14"/>
      <c r="C37" s="18">
        <f t="shared" si="7"/>
        <v>29</v>
      </c>
      <c r="D37" s="51" t="s">
        <v>31</v>
      </c>
      <c r="E37" s="54" t="s">
        <v>118</v>
      </c>
      <c r="F37" s="52" t="s">
        <v>119</v>
      </c>
      <c r="G37" s="53" t="s">
        <v>120</v>
      </c>
      <c r="H37" s="74" t="s">
        <v>121</v>
      </c>
      <c r="I37" s="77">
        <v>159</v>
      </c>
      <c r="J37" s="78">
        <f t="shared" si="6"/>
        <v>394.32</v>
      </c>
      <c r="K37" s="80">
        <v>166</v>
      </c>
      <c r="L37" s="78">
        <f t="shared" si="6"/>
        <v>411.68</v>
      </c>
      <c r="M37" s="80">
        <v>710</v>
      </c>
      <c r="N37" s="58">
        <f t="shared" si="1"/>
        <v>1760.8</v>
      </c>
      <c r="O37" s="75">
        <f t="shared" si="2"/>
        <v>159</v>
      </c>
      <c r="P37" s="84">
        <f t="shared" si="3"/>
        <v>345</v>
      </c>
      <c r="Q37" s="35">
        <f t="shared" si="4"/>
        <v>710</v>
      </c>
    </row>
    <row r="38" spans="2:17" ht="16.5" x14ac:dyDescent="0.25">
      <c r="B38" s="14"/>
      <c r="C38" s="18">
        <f t="shared" si="7"/>
        <v>30</v>
      </c>
      <c r="D38" s="51" t="s">
        <v>31</v>
      </c>
      <c r="E38" s="54" t="s">
        <v>122</v>
      </c>
      <c r="F38" s="52" t="s">
        <v>123</v>
      </c>
      <c r="G38" s="53" t="s">
        <v>124</v>
      </c>
      <c r="H38" s="74" t="s">
        <v>125</v>
      </c>
      <c r="I38" s="77">
        <v>1</v>
      </c>
      <c r="J38" s="78">
        <f t="shared" si="6"/>
        <v>66</v>
      </c>
      <c r="K38" s="80">
        <v>1</v>
      </c>
      <c r="L38" s="78">
        <f t="shared" si="6"/>
        <v>66</v>
      </c>
      <c r="M38" s="80">
        <v>15</v>
      </c>
      <c r="N38" s="58">
        <f t="shared" si="1"/>
        <v>990</v>
      </c>
      <c r="O38" s="75">
        <f t="shared" si="2"/>
        <v>1</v>
      </c>
      <c r="P38" s="84">
        <f t="shared" si="3"/>
        <v>5.666666666666667</v>
      </c>
      <c r="Q38" s="35">
        <f t="shared" si="4"/>
        <v>15</v>
      </c>
    </row>
    <row r="39" spans="2:17" ht="16.5" x14ac:dyDescent="0.25">
      <c r="B39" s="14"/>
      <c r="C39" s="18">
        <f>1+C38</f>
        <v>31</v>
      </c>
      <c r="D39" s="51" t="s">
        <v>126</v>
      </c>
      <c r="E39" s="54" t="s">
        <v>127</v>
      </c>
      <c r="F39" s="52" t="s">
        <v>128</v>
      </c>
      <c r="G39" s="53" t="s">
        <v>129</v>
      </c>
      <c r="H39" s="74" t="s">
        <v>7</v>
      </c>
      <c r="I39" s="77">
        <v>1.5</v>
      </c>
      <c r="J39" s="78">
        <f t="shared" si="6"/>
        <v>10050</v>
      </c>
      <c r="K39" s="80">
        <v>2</v>
      </c>
      <c r="L39" s="78">
        <f t="shared" si="6"/>
        <v>13400</v>
      </c>
      <c r="M39" s="80">
        <v>2.7</v>
      </c>
      <c r="N39" s="58">
        <f t="shared" si="1"/>
        <v>18090</v>
      </c>
      <c r="O39" s="75">
        <f t="shared" si="2"/>
        <v>1.5</v>
      </c>
      <c r="P39" s="84">
        <f t="shared" si="3"/>
        <v>2.0666666666666669</v>
      </c>
      <c r="Q39" s="35">
        <f t="shared" si="4"/>
        <v>2.7</v>
      </c>
    </row>
    <row r="40" spans="2:17" ht="16.5" x14ac:dyDescent="0.25">
      <c r="B40" s="14"/>
      <c r="C40" s="18">
        <f t="shared" si="7"/>
        <v>32</v>
      </c>
      <c r="D40" s="54" t="s">
        <v>32</v>
      </c>
      <c r="E40" s="51" t="s">
        <v>113</v>
      </c>
      <c r="F40" s="52" t="s">
        <v>130</v>
      </c>
      <c r="G40" s="53">
        <v>1</v>
      </c>
      <c r="H40" s="74" t="s">
        <v>8</v>
      </c>
      <c r="I40" s="77">
        <v>1900</v>
      </c>
      <c r="J40" s="78">
        <f t="shared" si="6"/>
        <v>1900</v>
      </c>
      <c r="K40" s="80">
        <v>1877</v>
      </c>
      <c r="L40" s="78">
        <f t="shared" si="6"/>
        <v>1877</v>
      </c>
      <c r="M40" s="80">
        <v>1785</v>
      </c>
      <c r="N40" s="58">
        <f t="shared" si="1"/>
        <v>1785</v>
      </c>
      <c r="O40" s="75">
        <f t="shared" si="2"/>
        <v>1785</v>
      </c>
      <c r="P40" s="84">
        <f t="shared" si="3"/>
        <v>1854</v>
      </c>
      <c r="Q40" s="35">
        <f t="shared" si="4"/>
        <v>1900</v>
      </c>
    </row>
    <row r="41" spans="2:17" ht="16.5" x14ac:dyDescent="0.25">
      <c r="B41" s="14"/>
      <c r="C41" s="18">
        <f t="shared" si="7"/>
        <v>33</v>
      </c>
      <c r="D41" s="54" t="s">
        <v>32</v>
      </c>
      <c r="E41" s="54" t="s">
        <v>131</v>
      </c>
      <c r="F41" s="52" t="s">
        <v>132</v>
      </c>
      <c r="G41" s="53">
        <v>1</v>
      </c>
      <c r="H41" s="74" t="s">
        <v>8</v>
      </c>
      <c r="I41" s="77">
        <v>9000</v>
      </c>
      <c r="J41" s="78">
        <f t="shared" si="6"/>
        <v>9000</v>
      </c>
      <c r="K41" s="80">
        <v>4416</v>
      </c>
      <c r="L41" s="78">
        <f t="shared" si="6"/>
        <v>4416</v>
      </c>
      <c r="M41" s="80">
        <v>8400</v>
      </c>
      <c r="N41" s="58">
        <f t="shared" si="1"/>
        <v>8400</v>
      </c>
      <c r="O41" s="75">
        <f t="shared" si="2"/>
        <v>4416</v>
      </c>
      <c r="P41" s="84">
        <f t="shared" si="3"/>
        <v>7272</v>
      </c>
      <c r="Q41" s="35">
        <f t="shared" si="4"/>
        <v>9000</v>
      </c>
    </row>
    <row r="42" spans="2:17" ht="16.5" x14ac:dyDescent="0.25">
      <c r="B42" s="14"/>
      <c r="C42" s="18">
        <f t="shared" si="7"/>
        <v>34</v>
      </c>
      <c r="D42" s="54" t="s">
        <v>32</v>
      </c>
      <c r="E42" s="51" t="s">
        <v>133</v>
      </c>
      <c r="F42" s="52" t="s">
        <v>451</v>
      </c>
      <c r="G42" s="53">
        <v>1</v>
      </c>
      <c r="H42" s="74" t="s">
        <v>8</v>
      </c>
      <c r="I42" s="77">
        <v>10500</v>
      </c>
      <c r="J42" s="78">
        <f t="shared" ref="J42:L57" si="8">$G42*I42</f>
        <v>10500</v>
      </c>
      <c r="K42" s="80">
        <v>10401</v>
      </c>
      <c r="L42" s="78">
        <f t="shared" si="8"/>
        <v>10401</v>
      </c>
      <c r="M42" s="80">
        <v>10500</v>
      </c>
      <c r="N42" s="58">
        <f t="shared" si="1"/>
        <v>10500</v>
      </c>
      <c r="O42" s="75">
        <f t="shared" si="2"/>
        <v>10401</v>
      </c>
      <c r="P42" s="84">
        <f t="shared" si="3"/>
        <v>10467</v>
      </c>
      <c r="Q42" s="35">
        <f t="shared" si="4"/>
        <v>10500</v>
      </c>
    </row>
    <row r="43" spans="2:17" ht="16.5" x14ac:dyDescent="0.25">
      <c r="B43" s="14"/>
      <c r="C43" s="18">
        <f t="shared" si="7"/>
        <v>35</v>
      </c>
      <c r="D43" s="51" t="s">
        <v>32</v>
      </c>
      <c r="E43" s="54" t="s">
        <v>33</v>
      </c>
      <c r="F43" s="52" t="s">
        <v>134</v>
      </c>
      <c r="G43" s="53" t="s">
        <v>81</v>
      </c>
      <c r="H43" s="74" t="s">
        <v>49</v>
      </c>
      <c r="I43" s="77">
        <v>1</v>
      </c>
      <c r="J43" s="78">
        <f t="shared" si="8"/>
        <v>50000</v>
      </c>
      <c r="K43" s="80">
        <v>1</v>
      </c>
      <c r="L43" s="78">
        <f t="shared" si="8"/>
        <v>50000</v>
      </c>
      <c r="M43" s="80">
        <v>1</v>
      </c>
      <c r="N43" s="58">
        <f t="shared" si="1"/>
        <v>50000</v>
      </c>
      <c r="O43" s="75">
        <f t="shared" si="2"/>
        <v>1</v>
      </c>
      <c r="P43" s="84">
        <f t="shared" si="3"/>
        <v>1</v>
      </c>
      <c r="Q43" s="35">
        <f t="shared" si="4"/>
        <v>1</v>
      </c>
    </row>
    <row r="44" spans="2:17" ht="16.5" x14ac:dyDescent="0.25">
      <c r="B44" s="14"/>
      <c r="C44" s="18">
        <f t="shared" si="7"/>
        <v>36</v>
      </c>
      <c r="D44" s="54" t="s">
        <v>135</v>
      </c>
      <c r="E44" s="54" t="s">
        <v>69</v>
      </c>
      <c r="F44" s="52" t="s">
        <v>136</v>
      </c>
      <c r="G44" s="53" t="s">
        <v>105</v>
      </c>
      <c r="H44" s="74" t="s">
        <v>18</v>
      </c>
      <c r="I44" s="77">
        <v>2100</v>
      </c>
      <c r="J44" s="78">
        <f t="shared" si="8"/>
        <v>4200</v>
      </c>
      <c r="K44" s="80">
        <v>1716</v>
      </c>
      <c r="L44" s="78">
        <f t="shared" si="8"/>
        <v>3432</v>
      </c>
      <c r="M44" s="80">
        <v>3600</v>
      </c>
      <c r="N44" s="58">
        <f t="shared" si="1"/>
        <v>7200</v>
      </c>
      <c r="O44" s="75">
        <f t="shared" si="2"/>
        <v>1716</v>
      </c>
      <c r="P44" s="84">
        <f t="shared" si="3"/>
        <v>2472</v>
      </c>
      <c r="Q44" s="35">
        <f t="shared" si="4"/>
        <v>3600</v>
      </c>
    </row>
    <row r="45" spans="2:17" ht="16.5" x14ac:dyDescent="0.25">
      <c r="B45" s="14"/>
      <c r="C45" s="18">
        <f t="shared" si="7"/>
        <v>37</v>
      </c>
      <c r="D45" s="54" t="s">
        <v>137</v>
      </c>
      <c r="E45" s="54" t="s">
        <v>110</v>
      </c>
      <c r="F45" s="52" t="s">
        <v>138</v>
      </c>
      <c r="G45" s="53" t="s">
        <v>139</v>
      </c>
      <c r="H45" s="74" t="s">
        <v>26</v>
      </c>
      <c r="I45" s="77">
        <v>11.75</v>
      </c>
      <c r="J45" s="78">
        <f t="shared" si="8"/>
        <v>47458.25</v>
      </c>
      <c r="K45" s="80">
        <v>12</v>
      </c>
      <c r="L45" s="78">
        <f t="shared" si="8"/>
        <v>48468</v>
      </c>
      <c r="M45" s="80">
        <v>12.25</v>
      </c>
      <c r="N45" s="58">
        <f t="shared" si="1"/>
        <v>49477.75</v>
      </c>
      <c r="O45" s="75">
        <f t="shared" si="2"/>
        <v>11.75</v>
      </c>
      <c r="P45" s="84">
        <f t="shared" si="3"/>
        <v>12</v>
      </c>
      <c r="Q45" s="35">
        <f t="shared" si="4"/>
        <v>12.25</v>
      </c>
    </row>
    <row r="46" spans="2:17" ht="16.5" x14ac:dyDescent="0.25">
      <c r="B46" s="14"/>
      <c r="C46" s="18">
        <f t="shared" si="7"/>
        <v>38</v>
      </c>
      <c r="D46" s="51" t="s">
        <v>27</v>
      </c>
      <c r="E46" s="54" t="s">
        <v>107</v>
      </c>
      <c r="F46" s="52" t="s">
        <v>140</v>
      </c>
      <c r="G46" s="53" t="s">
        <v>141</v>
      </c>
      <c r="H46" s="74" t="s">
        <v>26</v>
      </c>
      <c r="I46" s="77">
        <v>28</v>
      </c>
      <c r="J46" s="78">
        <f t="shared" si="8"/>
        <v>4536</v>
      </c>
      <c r="K46" s="80">
        <v>28</v>
      </c>
      <c r="L46" s="78">
        <f t="shared" si="8"/>
        <v>4536</v>
      </c>
      <c r="M46" s="80">
        <v>40.25</v>
      </c>
      <c r="N46" s="58">
        <f t="shared" si="1"/>
        <v>6520.5</v>
      </c>
      <c r="O46" s="75">
        <f t="shared" si="2"/>
        <v>28</v>
      </c>
      <c r="P46" s="84">
        <f t="shared" si="3"/>
        <v>32.083333333333336</v>
      </c>
      <c r="Q46" s="35">
        <f t="shared" si="4"/>
        <v>40.25</v>
      </c>
    </row>
    <row r="47" spans="2:17" ht="16.5" x14ac:dyDescent="0.25">
      <c r="B47" s="14"/>
      <c r="C47" s="18">
        <f t="shared" si="7"/>
        <v>39</v>
      </c>
      <c r="D47" s="51" t="s">
        <v>27</v>
      </c>
      <c r="E47" s="51" t="s">
        <v>38</v>
      </c>
      <c r="F47" s="52" t="s">
        <v>142</v>
      </c>
      <c r="G47" s="53" t="s">
        <v>143</v>
      </c>
      <c r="H47" s="74" t="s">
        <v>26</v>
      </c>
      <c r="I47" s="77">
        <v>34</v>
      </c>
      <c r="J47" s="78">
        <f t="shared" si="8"/>
        <v>2108</v>
      </c>
      <c r="K47" s="80">
        <v>31</v>
      </c>
      <c r="L47" s="78">
        <f t="shared" si="8"/>
        <v>1922</v>
      </c>
      <c r="M47" s="80">
        <v>49</v>
      </c>
      <c r="N47" s="58">
        <f t="shared" si="1"/>
        <v>3038</v>
      </c>
      <c r="O47" s="75">
        <f t="shared" si="2"/>
        <v>31</v>
      </c>
      <c r="P47" s="84">
        <f t="shared" si="3"/>
        <v>38</v>
      </c>
      <c r="Q47" s="35">
        <f t="shared" si="4"/>
        <v>49</v>
      </c>
    </row>
    <row r="48" spans="2:17" ht="16.5" x14ac:dyDescent="0.25">
      <c r="B48" s="14"/>
      <c r="C48" s="18">
        <f t="shared" si="7"/>
        <v>40</v>
      </c>
      <c r="D48" s="51" t="s">
        <v>27</v>
      </c>
      <c r="E48" s="51" t="s">
        <v>144</v>
      </c>
      <c r="F48" s="52" t="s">
        <v>145</v>
      </c>
      <c r="G48" s="53" t="s">
        <v>146</v>
      </c>
      <c r="H48" s="74" t="s">
        <v>26</v>
      </c>
      <c r="I48" s="77">
        <v>85</v>
      </c>
      <c r="J48" s="78">
        <f t="shared" si="8"/>
        <v>11645</v>
      </c>
      <c r="K48" s="80">
        <v>85</v>
      </c>
      <c r="L48" s="78">
        <f t="shared" si="8"/>
        <v>11645</v>
      </c>
      <c r="M48" s="80">
        <v>78.25</v>
      </c>
      <c r="N48" s="58">
        <f t="shared" si="1"/>
        <v>10720.25</v>
      </c>
      <c r="O48" s="75">
        <f t="shared" si="2"/>
        <v>78.25</v>
      </c>
      <c r="P48" s="84">
        <f t="shared" si="3"/>
        <v>82.75</v>
      </c>
      <c r="Q48" s="35">
        <f t="shared" si="4"/>
        <v>85</v>
      </c>
    </row>
    <row r="49" spans="2:17" ht="16.5" x14ac:dyDescent="0.25">
      <c r="B49" s="14"/>
      <c r="C49" s="18">
        <f t="shared" si="7"/>
        <v>41</v>
      </c>
      <c r="D49" s="51" t="s">
        <v>27</v>
      </c>
      <c r="E49" s="51" t="s">
        <v>144</v>
      </c>
      <c r="F49" s="52" t="s">
        <v>147</v>
      </c>
      <c r="G49" s="53" t="s">
        <v>148</v>
      </c>
      <c r="H49" s="74" t="s">
        <v>26</v>
      </c>
      <c r="I49" s="77">
        <v>269</v>
      </c>
      <c r="J49" s="78">
        <f t="shared" si="8"/>
        <v>2690</v>
      </c>
      <c r="K49" s="80">
        <v>162</v>
      </c>
      <c r="L49" s="78">
        <f t="shared" si="8"/>
        <v>1620</v>
      </c>
      <c r="M49" s="80">
        <v>222</v>
      </c>
      <c r="N49" s="58">
        <f t="shared" si="1"/>
        <v>2220</v>
      </c>
      <c r="O49" s="75">
        <f t="shared" si="2"/>
        <v>162</v>
      </c>
      <c r="P49" s="84">
        <f t="shared" si="3"/>
        <v>217.66666666666666</v>
      </c>
      <c r="Q49" s="35">
        <f t="shared" si="4"/>
        <v>269</v>
      </c>
    </row>
    <row r="50" spans="2:17" ht="16.5" x14ac:dyDescent="0.25">
      <c r="B50" s="14"/>
      <c r="C50" s="18">
        <f t="shared" si="7"/>
        <v>42</v>
      </c>
      <c r="D50" s="51" t="s">
        <v>27</v>
      </c>
      <c r="E50" s="51" t="s">
        <v>37</v>
      </c>
      <c r="F50" s="52" t="s">
        <v>149</v>
      </c>
      <c r="G50" s="53" t="s">
        <v>150</v>
      </c>
      <c r="H50" s="74" t="s">
        <v>26</v>
      </c>
      <c r="I50" s="77">
        <v>85</v>
      </c>
      <c r="J50" s="78">
        <f t="shared" si="8"/>
        <v>12750</v>
      </c>
      <c r="K50" s="80">
        <v>73</v>
      </c>
      <c r="L50" s="78">
        <f t="shared" si="8"/>
        <v>10950</v>
      </c>
      <c r="M50" s="80">
        <v>72.5</v>
      </c>
      <c r="N50" s="58">
        <f t="shared" si="1"/>
        <v>10875</v>
      </c>
      <c r="O50" s="75">
        <f t="shared" si="2"/>
        <v>72.5</v>
      </c>
      <c r="P50" s="84">
        <f t="shared" si="3"/>
        <v>76.833333333333329</v>
      </c>
      <c r="Q50" s="35">
        <f t="shared" si="4"/>
        <v>85</v>
      </c>
    </row>
    <row r="51" spans="2:17" ht="16.5" x14ac:dyDescent="0.25">
      <c r="B51" s="14"/>
      <c r="C51" s="18">
        <f t="shared" si="7"/>
        <v>43</v>
      </c>
      <c r="D51" s="51" t="s">
        <v>27</v>
      </c>
      <c r="E51" s="51" t="s">
        <v>151</v>
      </c>
      <c r="F51" s="52" t="s">
        <v>152</v>
      </c>
      <c r="G51" s="53" t="s">
        <v>153</v>
      </c>
      <c r="H51" s="74" t="s">
        <v>26</v>
      </c>
      <c r="I51" s="77">
        <v>121</v>
      </c>
      <c r="J51" s="78">
        <f t="shared" si="8"/>
        <v>3630</v>
      </c>
      <c r="K51" s="80">
        <v>90</v>
      </c>
      <c r="L51" s="78">
        <f t="shared" si="8"/>
        <v>2700</v>
      </c>
      <c r="M51" s="80">
        <v>84.5</v>
      </c>
      <c r="N51" s="58">
        <f t="shared" si="1"/>
        <v>2535</v>
      </c>
      <c r="O51" s="75">
        <f t="shared" si="2"/>
        <v>84.5</v>
      </c>
      <c r="P51" s="84">
        <f t="shared" si="3"/>
        <v>98.5</v>
      </c>
      <c r="Q51" s="35">
        <f t="shared" si="4"/>
        <v>121</v>
      </c>
    </row>
    <row r="52" spans="2:17" ht="16.5" x14ac:dyDescent="0.25">
      <c r="B52" s="14"/>
      <c r="C52" s="18">
        <f t="shared" si="7"/>
        <v>44</v>
      </c>
      <c r="D52" s="51" t="s">
        <v>27</v>
      </c>
      <c r="E52" s="51" t="s">
        <v>154</v>
      </c>
      <c r="F52" s="52" t="s">
        <v>155</v>
      </c>
      <c r="G52" s="53" t="s">
        <v>156</v>
      </c>
      <c r="H52" s="74" t="s">
        <v>26</v>
      </c>
      <c r="I52" s="77">
        <v>121</v>
      </c>
      <c r="J52" s="78">
        <f t="shared" si="8"/>
        <v>3025</v>
      </c>
      <c r="K52" s="80">
        <v>85</v>
      </c>
      <c r="L52" s="78">
        <f t="shared" si="8"/>
        <v>2125</v>
      </c>
      <c r="M52" s="80">
        <v>77</v>
      </c>
      <c r="N52" s="58">
        <f t="shared" si="1"/>
        <v>1925</v>
      </c>
      <c r="O52" s="75">
        <f t="shared" si="2"/>
        <v>77</v>
      </c>
      <c r="P52" s="84">
        <f t="shared" si="3"/>
        <v>94.333333333333329</v>
      </c>
      <c r="Q52" s="35">
        <f t="shared" si="4"/>
        <v>121</v>
      </c>
    </row>
    <row r="53" spans="2:17" ht="16.5" x14ac:dyDescent="0.25">
      <c r="B53" s="14"/>
      <c r="C53" s="18">
        <f t="shared" si="7"/>
        <v>45</v>
      </c>
      <c r="D53" s="51" t="s">
        <v>27</v>
      </c>
      <c r="E53" s="51" t="s">
        <v>157</v>
      </c>
      <c r="F53" s="52" t="s">
        <v>158</v>
      </c>
      <c r="G53" s="53" t="s">
        <v>159</v>
      </c>
      <c r="H53" s="74" t="s">
        <v>26</v>
      </c>
      <c r="I53" s="77">
        <v>148</v>
      </c>
      <c r="J53" s="78">
        <f t="shared" si="8"/>
        <v>11840</v>
      </c>
      <c r="K53" s="80">
        <v>96</v>
      </c>
      <c r="L53" s="78">
        <f t="shared" si="8"/>
        <v>7680</v>
      </c>
      <c r="M53" s="80">
        <v>108</v>
      </c>
      <c r="N53" s="58">
        <f t="shared" si="1"/>
        <v>8640</v>
      </c>
      <c r="O53" s="75">
        <f t="shared" si="2"/>
        <v>96</v>
      </c>
      <c r="P53" s="84">
        <f t="shared" si="3"/>
        <v>117.33333333333333</v>
      </c>
      <c r="Q53" s="35">
        <f t="shared" si="4"/>
        <v>148</v>
      </c>
    </row>
    <row r="54" spans="2:17" ht="16.5" x14ac:dyDescent="0.25">
      <c r="B54" s="14"/>
      <c r="C54" s="18">
        <f t="shared" si="7"/>
        <v>46</v>
      </c>
      <c r="D54" s="51" t="s">
        <v>27</v>
      </c>
      <c r="E54" s="51" t="s">
        <v>160</v>
      </c>
      <c r="F54" s="52" t="s">
        <v>161</v>
      </c>
      <c r="G54" s="53" t="s">
        <v>162</v>
      </c>
      <c r="H54" s="74" t="s">
        <v>26</v>
      </c>
      <c r="I54" s="77">
        <v>282</v>
      </c>
      <c r="J54" s="78">
        <f t="shared" si="8"/>
        <v>3948</v>
      </c>
      <c r="K54" s="80">
        <v>174</v>
      </c>
      <c r="L54" s="78">
        <f t="shared" si="8"/>
        <v>2436</v>
      </c>
      <c r="M54" s="80">
        <v>250</v>
      </c>
      <c r="N54" s="58">
        <f t="shared" si="1"/>
        <v>3500</v>
      </c>
      <c r="O54" s="75">
        <f t="shared" si="2"/>
        <v>174</v>
      </c>
      <c r="P54" s="84">
        <f t="shared" si="3"/>
        <v>235.33333333333334</v>
      </c>
      <c r="Q54" s="35">
        <f t="shared" si="4"/>
        <v>282</v>
      </c>
    </row>
    <row r="55" spans="2:17" ht="16.5" x14ac:dyDescent="0.25">
      <c r="B55" s="14"/>
      <c r="C55" s="18">
        <f t="shared" si="7"/>
        <v>47</v>
      </c>
      <c r="D55" s="51" t="s">
        <v>27</v>
      </c>
      <c r="E55" s="51" t="s">
        <v>163</v>
      </c>
      <c r="F55" s="52" t="s">
        <v>164</v>
      </c>
      <c r="G55" s="53" t="s">
        <v>105</v>
      </c>
      <c r="H55" s="74" t="s">
        <v>49</v>
      </c>
      <c r="I55" s="77">
        <v>4390</v>
      </c>
      <c r="J55" s="78">
        <f t="shared" si="8"/>
        <v>8780</v>
      </c>
      <c r="K55" s="80">
        <v>4710</v>
      </c>
      <c r="L55" s="78">
        <f t="shared" si="8"/>
        <v>9420</v>
      </c>
      <c r="M55" s="80">
        <v>5400</v>
      </c>
      <c r="N55" s="58">
        <f t="shared" si="1"/>
        <v>10800</v>
      </c>
      <c r="O55" s="75">
        <f t="shared" si="2"/>
        <v>4390</v>
      </c>
      <c r="P55" s="84">
        <f t="shared" si="3"/>
        <v>4833.333333333333</v>
      </c>
      <c r="Q55" s="35">
        <f t="shared" si="4"/>
        <v>5400</v>
      </c>
    </row>
    <row r="56" spans="2:17" ht="16.5" x14ac:dyDescent="0.25">
      <c r="B56" s="14"/>
      <c r="C56" s="18">
        <f t="shared" si="7"/>
        <v>48</v>
      </c>
      <c r="D56" s="51" t="s">
        <v>27</v>
      </c>
      <c r="E56" s="51" t="s">
        <v>165</v>
      </c>
      <c r="F56" s="52" t="s">
        <v>166</v>
      </c>
      <c r="G56" s="53" t="s">
        <v>90</v>
      </c>
      <c r="H56" s="74" t="s">
        <v>49</v>
      </c>
      <c r="I56" s="77">
        <v>3285</v>
      </c>
      <c r="J56" s="78">
        <f t="shared" si="8"/>
        <v>3285</v>
      </c>
      <c r="K56" s="80">
        <v>3947</v>
      </c>
      <c r="L56" s="78">
        <f t="shared" si="8"/>
        <v>3947</v>
      </c>
      <c r="M56" s="80">
        <v>2900</v>
      </c>
      <c r="N56" s="58">
        <f t="shared" si="1"/>
        <v>2900</v>
      </c>
      <c r="O56" s="75">
        <f t="shared" si="2"/>
        <v>2900</v>
      </c>
      <c r="P56" s="84">
        <f t="shared" si="3"/>
        <v>3377.3333333333335</v>
      </c>
      <c r="Q56" s="35">
        <f t="shared" si="4"/>
        <v>3947</v>
      </c>
    </row>
    <row r="57" spans="2:17" ht="16.5" x14ac:dyDescent="0.25">
      <c r="B57" s="14"/>
      <c r="C57" s="18">
        <f t="shared" si="7"/>
        <v>49</v>
      </c>
      <c r="D57" s="51" t="s">
        <v>27</v>
      </c>
      <c r="E57" s="51" t="s">
        <v>167</v>
      </c>
      <c r="F57" s="52" t="s">
        <v>168</v>
      </c>
      <c r="G57" s="53" t="s">
        <v>90</v>
      </c>
      <c r="H57" s="74" t="s">
        <v>49</v>
      </c>
      <c r="I57" s="77">
        <v>4800</v>
      </c>
      <c r="J57" s="78">
        <f t="shared" si="8"/>
        <v>4800</v>
      </c>
      <c r="K57" s="80">
        <v>5789</v>
      </c>
      <c r="L57" s="78">
        <f t="shared" si="8"/>
        <v>5789</v>
      </c>
      <c r="M57" s="80">
        <v>6400</v>
      </c>
      <c r="N57" s="58">
        <f t="shared" si="1"/>
        <v>6400</v>
      </c>
      <c r="O57" s="75">
        <f t="shared" si="2"/>
        <v>4800</v>
      </c>
      <c r="P57" s="84">
        <f t="shared" si="3"/>
        <v>5663</v>
      </c>
      <c r="Q57" s="35">
        <f t="shared" si="4"/>
        <v>6400</v>
      </c>
    </row>
    <row r="58" spans="2:17" ht="16.5" x14ac:dyDescent="0.25">
      <c r="B58" s="14"/>
      <c r="C58" s="18">
        <f t="shared" si="7"/>
        <v>50</v>
      </c>
      <c r="D58" s="51" t="s">
        <v>27</v>
      </c>
      <c r="E58" s="51" t="s">
        <v>169</v>
      </c>
      <c r="F58" s="52" t="s">
        <v>170</v>
      </c>
      <c r="G58" s="53" t="s">
        <v>60</v>
      </c>
      <c r="H58" s="74" t="s">
        <v>49</v>
      </c>
      <c r="I58" s="77">
        <v>3700</v>
      </c>
      <c r="J58" s="78">
        <f t="shared" ref="J58:L73" si="9">$G58*I58</f>
        <v>14800</v>
      </c>
      <c r="K58" s="80">
        <v>3527</v>
      </c>
      <c r="L58" s="78">
        <f t="shared" si="9"/>
        <v>14108</v>
      </c>
      <c r="M58" s="80">
        <v>4000</v>
      </c>
      <c r="N58" s="58">
        <f t="shared" si="1"/>
        <v>16000</v>
      </c>
      <c r="O58" s="75">
        <f t="shared" si="2"/>
        <v>3527</v>
      </c>
      <c r="P58" s="84">
        <f t="shared" si="3"/>
        <v>3742.3333333333335</v>
      </c>
      <c r="Q58" s="35">
        <f t="shared" si="4"/>
        <v>4000</v>
      </c>
    </row>
    <row r="59" spans="2:17" ht="16.5" x14ac:dyDescent="0.25">
      <c r="B59" s="14"/>
      <c r="C59" s="18">
        <f t="shared" si="7"/>
        <v>51</v>
      </c>
      <c r="D59" s="51" t="s">
        <v>27</v>
      </c>
      <c r="E59" s="51" t="s">
        <v>169</v>
      </c>
      <c r="F59" s="52" t="s">
        <v>170</v>
      </c>
      <c r="G59" s="53" t="s">
        <v>105</v>
      </c>
      <c r="H59" s="74" t="s">
        <v>49</v>
      </c>
      <c r="I59" s="77">
        <v>4750</v>
      </c>
      <c r="J59" s="78">
        <f t="shared" si="9"/>
        <v>9500</v>
      </c>
      <c r="K59" s="80">
        <v>4191</v>
      </c>
      <c r="L59" s="78">
        <f t="shared" si="9"/>
        <v>8382</v>
      </c>
      <c r="M59" s="80">
        <v>6250</v>
      </c>
      <c r="N59" s="58">
        <f t="shared" si="1"/>
        <v>12500</v>
      </c>
      <c r="O59" s="75">
        <f t="shared" si="2"/>
        <v>4191</v>
      </c>
      <c r="P59" s="84">
        <f t="shared" si="3"/>
        <v>5063.666666666667</v>
      </c>
      <c r="Q59" s="35">
        <f t="shared" si="4"/>
        <v>6250</v>
      </c>
    </row>
    <row r="60" spans="2:17" ht="16.5" x14ac:dyDescent="0.25">
      <c r="B60" s="14"/>
      <c r="C60" s="18">
        <f t="shared" si="7"/>
        <v>52</v>
      </c>
      <c r="D60" s="51" t="s">
        <v>27</v>
      </c>
      <c r="E60" s="51" t="s">
        <v>171</v>
      </c>
      <c r="F60" s="52" t="s">
        <v>39</v>
      </c>
      <c r="G60" s="53" t="s">
        <v>90</v>
      </c>
      <c r="H60" s="74" t="s">
        <v>49</v>
      </c>
      <c r="I60" s="77">
        <v>10750</v>
      </c>
      <c r="J60" s="78">
        <f t="shared" si="9"/>
        <v>10750</v>
      </c>
      <c r="K60" s="80">
        <v>12158</v>
      </c>
      <c r="L60" s="78">
        <f t="shared" si="9"/>
        <v>12158</v>
      </c>
      <c r="M60" s="80">
        <v>21000</v>
      </c>
      <c r="N60" s="58">
        <f t="shared" si="1"/>
        <v>21000</v>
      </c>
      <c r="O60" s="75">
        <f t="shared" si="2"/>
        <v>10750</v>
      </c>
      <c r="P60" s="84">
        <f t="shared" si="3"/>
        <v>14636</v>
      </c>
      <c r="Q60" s="35">
        <f t="shared" si="4"/>
        <v>21000</v>
      </c>
    </row>
    <row r="61" spans="2:17" ht="16.5" x14ac:dyDescent="0.25">
      <c r="B61" s="14"/>
      <c r="C61" s="18">
        <f t="shared" si="7"/>
        <v>53</v>
      </c>
      <c r="D61" s="51" t="s">
        <v>27</v>
      </c>
      <c r="E61" s="51" t="s">
        <v>172</v>
      </c>
      <c r="F61" s="52" t="s">
        <v>173</v>
      </c>
      <c r="G61" s="53" t="s">
        <v>90</v>
      </c>
      <c r="H61" s="74" t="s">
        <v>49</v>
      </c>
      <c r="I61" s="77">
        <v>14250</v>
      </c>
      <c r="J61" s="78">
        <f t="shared" si="9"/>
        <v>14250</v>
      </c>
      <c r="K61" s="80">
        <v>11609</v>
      </c>
      <c r="L61" s="78">
        <f t="shared" si="9"/>
        <v>11609</v>
      </c>
      <c r="M61" s="80">
        <v>14000</v>
      </c>
      <c r="N61" s="58">
        <f t="shared" si="1"/>
        <v>14000</v>
      </c>
      <c r="O61" s="75">
        <f t="shared" si="2"/>
        <v>11609</v>
      </c>
      <c r="P61" s="84">
        <f t="shared" si="3"/>
        <v>13286.333333333334</v>
      </c>
      <c r="Q61" s="35">
        <f t="shared" si="4"/>
        <v>14250</v>
      </c>
    </row>
    <row r="62" spans="2:17" ht="16.5" x14ac:dyDescent="0.25">
      <c r="B62" s="14"/>
      <c r="C62" s="18">
        <f t="shared" si="7"/>
        <v>54</v>
      </c>
      <c r="D62" s="51" t="s">
        <v>27</v>
      </c>
      <c r="E62" s="51" t="s">
        <v>174</v>
      </c>
      <c r="F62" s="52" t="s">
        <v>175</v>
      </c>
      <c r="G62" s="53" t="s">
        <v>90</v>
      </c>
      <c r="H62" s="74" t="s">
        <v>49</v>
      </c>
      <c r="I62" s="77">
        <v>16000</v>
      </c>
      <c r="J62" s="78">
        <f t="shared" si="9"/>
        <v>16000</v>
      </c>
      <c r="K62" s="80">
        <v>13293</v>
      </c>
      <c r="L62" s="78">
        <f t="shared" si="9"/>
        <v>13293</v>
      </c>
      <c r="M62" s="80">
        <v>16500</v>
      </c>
      <c r="N62" s="58">
        <f t="shared" si="1"/>
        <v>16500</v>
      </c>
      <c r="O62" s="75">
        <f t="shared" si="2"/>
        <v>13293</v>
      </c>
      <c r="P62" s="84">
        <f t="shared" si="3"/>
        <v>15264.333333333334</v>
      </c>
      <c r="Q62" s="35">
        <f t="shared" si="4"/>
        <v>16500</v>
      </c>
    </row>
    <row r="63" spans="2:17" ht="16.5" x14ac:dyDescent="0.25">
      <c r="B63" s="14"/>
      <c r="C63" s="18">
        <f t="shared" si="7"/>
        <v>55</v>
      </c>
      <c r="D63" s="51" t="s">
        <v>27</v>
      </c>
      <c r="E63" s="51" t="s">
        <v>176</v>
      </c>
      <c r="F63" s="52" t="s">
        <v>177</v>
      </c>
      <c r="G63" s="53" t="s">
        <v>60</v>
      </c>
      <c r="H63" s="74" t="s">
        <v>49</v>
      </c>
      <c r="I63" s="77">
        <v>535</v>
      </c>
      <c r="J63" s="78">
        <f t="shared" si="9"/>
        <v>2140</v>
      </c>
      <c r="K63" s="80">
        <v>499</v>
      </c>
      <c r="L63" s="78">
        <f t="shared" si="9"/>
        <v>1996</v>
      </c>
      <c r="M63" s="80">
        <v>450</v>
      </c>
      <c r="N63" s="58">
        <f t="shared" si="1"/>
        <v>1800</v>
      </c>
      <c r="O63" s="75">
        <f t="shared" si="2"/>
        <v>450</v>
      </c>
      <c r="P63" s="84">
        <f t="shared" si="3"/>
        <v>494.66666666666669</v>
      </c>
      <c r="Q63" s="35">
        <f t="shared" si="4"/>
        <v>535</v>
      </c>
    </row>
    <row r="64" spans="2:17" ht="16.5" x14ac:dyDescent="0.25">
      <c r="B64" s="14"/>
      <c r="C64" s="18">
        <f t="shared" si="7"/>
        <v>56</v>
      </c>
      <c r="D64" s="51" t="s">
        <v>178</v>
      </c>
      <c r="E64" s="51" t="s">
        <v>179</v>
      </c>
      <c r="F64" s="52" t="s">
        <v>180</v>
      </c>
      <c r="G64" s="53" t="s">
        <v>156</v>
      </c>
      <c r="H64" s="74" t="s">
        <v>18</v>
      </c>
      <c r="I64" s="77">
        <v>145</v>
      </c>
      <c r="J64" s="78">
        <f t="shared" si="9"/>
        <v>3625</v>
      </c>
      <c r="K64" s="80">
        <v>224</v>
      </c>
      <c r="L64" s="78">
        <f t="shared" si="9"/>
        <v>5600</v>
      </c>
      <c r="M64" s="80">
        <v>210</v>
      </c>
      <c r="N64" s="58">
        <f t="shared" si="1"/>
        <v>5250</v>
      </c>
      <c r="O64" s="75">
        <f t="shared" si="2"/>
        <v>145</v>
      </c>
      <c r="P64" s="84">
        <f t="shared" si="3"/>
        <v>193</v>
      </c>
      <c r="Q64" s="35">
        <f t="shared" si="4"/>
        <v>224</v>
      </c>
    </row>
    <row r="65" spans="2:17" ht="16.5" x14ac:dyDescent="0.25">
      <c r="B65" s="14"/>
      <c r="C65" s="18">
        <f t="shared" si="7"/>
        <v>57</v>
      </c>
      <c r="D65" s="51" t="s">
        <v>181</v>
      </c>
      <c r="E65" s="51" t="s">
        <v>182</v>
      </c>
      <c r="F65" s="52" t="s">
        <v>183</v>
      </c>
      <c r="G65" s="53" t="s">
        <v>90</v>
      </c>
      <c r="H65" s="74" t="s">
        <v>49</v>
      </c>
      <c r="I65" s="77">
        <v>25000</v>
      </c>
      <c r="J65" s="78">
        <f t="shared" si="9"/>
        <v>25000</v>
      </c>
      <c r="K65" s="80">
        <v>15250</v>
      </c>
      <c r="L65" s="78">
        <f t="shared" si="9"/>
        <v>15250</v>
      </c>
      <c r="M65" s="80">
        <v>19750</v>
      </c>
      <c r="N65" s="58">
        <f t="shared" si="1"/>
        <v>19750</v>
      </c>
      <c r="O65" s="75">
        <f t="shared" si="2"/>
        <v>15250</v>
      </c>
      <c r="P65" s="84">
        <f t="shared" si="3"/>
        <v>20000</v>
      </c>
      <c r="Q65" s="35">
        <f t="shared" si="4"/>
        <v>25000</v>
      </c>
    </row>
    <row r="66" spans="2:17" ht="16.5" x14ac:dyDescent="0.25">
      <c r="B66" s="14"/>
      <c r="C66" s="18">
        <f t="shared" si="7"/>
        <v>58</v>
      </c>
      <c r="D66" s="51" t="s">
        <v>181</v>
      </c>
      <c r="E66" s="51" t="s">
        <v>184</v>
      </c>
      <c r="F66" s="52" t="s">
        <v>185</v>
      </c>
      <c r="G66" s="53" t="s">
        <v>90</v>
      </c>
      <c r="H66" s="74" t="s">
        <v>49</v>
      </c>
      <c r="I66" s="77">
        <v>30000</v>
      </c>
      <c r="J66" s="78">
        <f t="shared" si="9"/>
        <v>30000</v>
      </c>
      <c r="K66" s="80">
        <v>20511</v>
      </c>
      <c r="L66" s="78">
        <f t="shared" si="9"/>
        <v>20511</v>
      </c>
      <c r="M66" s="80">
        <v>28800</v>
      </c>
      <c r="N66" s="58">
        <f t="shared" si="1"/>
        <v>28800</v>
      </c>
      <c r="O66" s="75">
        <f t="shared" si="2"/>
        <v>20511</v>
      </c>
      <c r="P66" s="84">
        <f t="shared" si="3"/>
        <v>26437</v>
      </c>
      <c r="Q66" s="35">
        <f t="shared" si="4"/>
        <v>30000</v>
      </c>
    </row>
    <row r="67" spans="2:17" ht="16.5" x14ac:dyDescent="0.25">
      <c r="B67" s="14"/>
      <c r="C67" s="18">
        <f t="shared" si="7"/>
        <v>59</v>
      </c>
      <c r="D67" s="51" t="s">
        <v>186</v>
      </c>
      <c r="E67" s="51" t="s">
        <v>187</v>
      </c>
      <c r="F67" s="52" t="s">
        <v>188</v>
      </c>
      <c r="G67" s="53" t="s">
        <v>189</v>
      </c>
      <c r="H67" s="74" t="s">
        <v>26</v>
      </c>
      <c r="I67" s="77">
        <v>3.25</v>
      </c>
      <c r="J67" s="78">
        <f t="shared" si="9"/>
        <v>130</v>
      </c>
      <c r="K67" s="80">
        <v>15</v>
      </c>
      <c r="L67" s="78">
        <f t="shared" si="9"/>
        <v>600</v>
      </c>
      <c r="M67" s="80">
        <v>7.5</v>
      </c>
      <c r="N67" s="58">
        <f t="shared" si="1"/>
        <v>300</v>
      </c>
      <c r="O67" s="75">
        <f t="shared" si="2"/>
        <v>3.25</v>
      </c>
      <c r="P67" s="84">
        <f t="shared" si="3"/>
        <v>8.5833333333333339</v>
      </c>
      <c r="Q67" s="35">
        <f t="shared" si="4"/>
        <v>15</v>
      </c>
    </row>
    <row r="68" spans="2:17" ht="16.5" x14ac:dyDescent="0.25">
      <c r="B68" s="14"/>
      <c r="C68" s="18">
        <f t="shared" si="7"/>
        <v>60</v>
      </c>
      <c r="D68" s="51" t="s">
        <v>190</v>
      </c>
      <c r="E68" s="51" t="s">
        <v>191</v>
      </c>
      <c r="F68" s="52" t="s">
        <v>192</v>
      </c>
      <c r="G68" s="53" t="s">
        <v>193</v>
      </c>
      <c r="H68" s="74" t="s">
        <v>18</v>
      </c>
      <c r="I68" s="77">
        <v>540</v>
      </c>
      <c r="J68" s="78">
        <f t="shared" si="9"/>
        <v>27000</v>
      </c>
      <c r="K68" s="80">
        <v>315</v>
      </c>
      <c r="L68" s="78">
        <f t="shared" si="9"/>
        <v>15750</v>
      </c>
      <c r="M68" s="80">
        <v>450</v>
      </c>
      <c r="N68" s="58">
        <f t="shared" si="1"/>
        <v>22500</v>
      </c>
      <c r="O68" s="75">
        <f t="shared" si="2"/>
        <v>315</v>
      </c>
      <c r="P68" s="84">
        <f t="shared" si="3"/>
        <v>435</v>
      </c>
      <c r="Q68" s="35">
        <f t="shared" si="4"/>
        <v>540</v>
      </c>
    </row>
    <row r="69" spans="2:17" ht="16.5" x14ac:dyDescent="0.25">
      <c r="B69" s="14"/>
      <c r="C69" s="18">
        <f t="shared" si="7"/>
        <v>61</v>
      </c>
      <c r="D69" s="51" t="s">
        <v>194</v>
      </c>
      <c r="E69" s="51" t="s">
        <v>195</v>
      </c>
      <c r="F69" s="52" t="s">
        <v>196</v>
      </c>
      <c r="G69" s="53" t="s">
        <v>197</v>
      </c>
      <c r="H69" s="74" t="s">
        <v>7</v>
      </c>
      <c r="I69" s="77">
        <v>112</v>
      </c>
      <c r="J69" s="78">
        <f t="shared" si="9"/>
        <v>12096</v>
      </c>
      <c r="K69" s="80">
        <v>58</v>
      </c>
      <c r="L69" s="78">
        <f t="shared" si="9"/>
        <v>6264</v>
      </c>
      <c r="M69" s="80">
        <v>55.5</v>
      </c>
      <c r="N69" s="58">
        <f t="shared" si="1"/>
        <v>5994</v>
      </c>
      <c r="O69" s="75">
        <f t="shared" si="2"/>
        <v>55.5</v>
      </c>
      <c r="P69" s="84">
        <f t="shared" si="3"/>
        <v>75.166666666666671</v>
      </c>
      <c r="Q69" s="35">
        <f t="shared" si="4"/>
        <v>112</v>
      </c>
    </row>
    <row r="70" spans="2:17" ht="16.5" x14ac:dyDescent="0.25">
      <c r="B70" s="14"/>
      <c r="C70" s="18">
        <f t="shared" si="7"/>
        <v>62</v>
      </c>
      <c r="D70" s="51" t="s">
        <v>194</v>
      </c>
      <c r="E70" s="51" t="s">
        <v>195</v>
      </c>
      <c r="F70" s="52" t="s">
        <v>198</v>
      </c>
      <c r="G70" s="53" t="s">
        <v>199</v>
      </c>
      <c r="H70" s="74" t="s">
        <v>7</v>
      </c>
      <c r="I70" s="77">
        <v>9.75</v>
      </c>
      <c r="J70" s="78">
        <f t="shared" si="9"/>
        <v>35100</v>
      </c>
      <c r="K70" s="80">
        <v>2</v>
      </c>
      <c r="L70" s="78">
        <f t="shared" si="9"/>
        <v>7200</v>
      </c>
      <c r="M70" s="80">
        <v>2</v>
      </c>
      <c r="N70" s="58">
        <f t="shared" si="1"/>
        <v>7200</v>
      </c>
      <c r="O70" s="75">
        <f t="shared" si="2"/>
        <v>2</v>
      </c>
      <c r="P70" s="84">
        <f t="shared" si="3"/>
        <v>4.583333333333333</v>
      </c>
      <c r="Q70" s="35">
        <f t="shared" si="4"/>
        <v>9.75</v>
      </c>
    </row>
    <row r="71" spans="2:17" ht="16.5" x14ac:dyDescent="0.25">
      <c r="B71" s="14"/>
      <c r="C71" s="18">
        <f t="shared" si="7"/>
        <v>63</v>
      </c>
      <c r="D71" s="51" t="s">
        <v>200</v>
      </c>
      <c r="E71" s="51" t="s">
        <v>201</v>
      </c>
      <c r="F71" s="52" t="s">
        <v>202</v>
      </c>
      <c r="G71" s="53" t="s">
        <v>203</v>
      </c>
      <c r="H71" s="74" t="s">
        <v>18</v>
      </c>
      <c r="I71" s="77">
        <v>174</v>
      </c>
      <c r="J71" s="78">
        <f t="shared" si="9"/>
        <v>252126</v>
      </c>
      <c r="K71" s="80">
        <v>189</v>
      </c>
      <c r="L71" s="78">
        <f t="shared" si="9"/>
        <v>273861</v>
      </c>
      <c r="M71" s="80">
        <v>170</v>
      </c>
      <c r="N71" s="58">
        <f t="shared" si="1"/>
        <v>246330</v>
      </c>
      <c r="O71" s="75">
        <f t="shared" si="2"/>
        <v>170</v>
      </c>
      <c r="P71" s="84">
        <f t="shared" si="3"/>
        <v>177.66666666666666</v>
      </c>
      <c r="Q71" s="35">
        <f t="shared" si="4"/>
        <v>189</v>
      </c>
    </row>
    <row r="72" spans="2:17" ht="16.5" x14ac:dyDescent="0.25">
      <c r="B72" s="14"/>
      <c r="C72" s="18">
        <f t="shared" si="7"/>
        <v>64</v>
      </c>
      <c r="D72" s="51" t="s">
        <v>22</v>
      </c>
      <c r="E72" s="51" t="s">
        <v>69</v>
      </c>
      <c r="F72" s="52" t="s">
        <v>204</v>
      </c>
      <c r="G72" s="53" t="s">
        <v>205</v>
      </c>
      <c r="H72" s="74" t="s">
        <v>18</v>
      </c>
      <c r="I72" s="77">
        <v>79</v>
      </c>
      <c r="J72" s="78">
        <f t="shared" si="9"/>
        <v>157447</v>
      </c>
      <c r="K72" s="80">
        <v>74</v>
      </c>
      <c r="L72" s="78">
        <f t="shared" si="9"/>
        <v>147482</v>
      </c>
      <c r="M72" s="80">
        <v>92</v>
      </c>
      <c r="N72" s="58">
        <f t="shared" si="1"/>
        <v>183356</v>
      </c>
      <c r="O72" s="75">
        <f t="shared" si="2"/>
        <v>74</v>
      </c>
      <c r="P72" s="84">
        <f t="shared" si="3"/>
        <v>81.666666666666671</v>
      </c>
      <c r="Q72" s="35">
        <f t="shared" si="4"/>
        <v>92</v>
      </c>
    </row>
    <row r="73" spans="2:17" ht="16.5" x14ac:dyDescent="0.25">
      <c r="B73" s="14"/>
      <c r="C73" s="18">
        <f t="shared" si="7"/>
        <v>65</v>
      </c>
      <c r="D73" s="51" t="s">
        <v>206</v>
      </c>
      <c r="E73" s="51" t="s">
        <v>69</v>
      </c>
      <c r="F73" s="52" t="s">
        <v>207</v>
      </c>
      <c r="G73" s="53" t="s">
        <v>208</v>
      </c>
      <c r="H73" s="74" t="s">
        <v>209</v>
      </c>
      <c r="I73" s="77">
        <v>3.5</v>
      </c>
      <c r="J73" s="78">
        <f t="shared" si="9"/>
        <v>2989</v>
      </c>
      <c r="K73" s="80">
        <v>3</v>
      </c>
      <c r="L73" s="78">
        <f t="shared" si="9"/>
        <v>2562</v>
      </c>
      <c r="M73" s="80">
        <v>2.75</v>
      </c>
      <c r="N73" s="58">
        <f t="shared" si="1"/>
        <v>2348.5</v>
      </c>
      <c r="O73" s="75">
        <f t="shared" si="2"/>
        <v>2.75</v>
      </c>
      <c r="P73" s="84">
        <f t="shared" si="3"/>
        <v>3.0833333333333335</v>
      </c>
      <c r="Q73" s="35">
        <f t="shared" si="4"/>
        <v>3.5</v>
      </c>
    </row>
    <row r="74" spans="2:17" ht="16.5" x14ac:dyDescent="0.25">
      <c r="B74" s="14"/>
      <c r="C74" s="18">
        <f t="shared" si="7"/>
        <v>66</v>
      </c>
      <c r="D74" s="51" t="s">
        <v>210</v>
      </c>
      <c r="E74" s="51" t="s">
        <v>211</v>
      </c>
      <c r="F74" s="52" t="s">
        <v>212</v>
      </c>
      <c r="G74" s="53" t="s">
        <v>189</v>
      </c>
      <c r="H74" s="74" t="s">
        <v>18</v>
      </c>
      <c r="I74" s="77">
        <v>428</v>
      </c>
      <c r="J74" s="78">
        <f t="shared" ref="J74:L89" si="10">$G74*I74</f>
        <v>17120</v>
      </c>
      <c r="K74" s="80">
        <v>315</v>
      </c>
      <c r="L74" s="78">
        <f t="shared" si="10"/>
        <v>12600</v>
      </c>
      <c r="M74" s="80">
        <v>300</v>
      </c>
      <c r="N74" s="58">
        <f t="shared" ref="N74:N137" si="11">$G74*M74</f>
        <v>12000</v>
      </c>
      <c r="O74" s="75">
        <f t="shared" ref="O74:O137" si="12">MIN($I74,$K74,$M74)</f>
        <v>300</v>
      </c>
      <c r="P74" s="84">
        <f t="shared" ref="P74:P137" si="13">AVERAGE($I74,$K74,$M74)</f>
        <v>347.66666666666669</v>
      </c>
      <c r="Q74" s="35">
        <f t="shared" ref="Q74:Q137" si="14">MAX($I74,$K74,$M74)</f>
        <v>428</v>
      </c>
    </row>
    <row r="75" spans="2:17" ht="16.5" x14ac:dyDescent="0.25">
      <c r="B75" s="14"/>
      <c r="C75" s="18">
        <f t="shared" si="7"/>
        <v>67</v>
      </c>
      <c r="D75" s="51" t="s">
        <v>210</v>
      </c>
      <c r="E75" s="51" t="s">
        <v>213</v>
      </c>
      <c r="F75" s="52" t="s">
        <v>212</v>
      </c>
      <c r="G75" s="53" t="s">
        <v>214</v>
      </c>
      <c r="H75" s="74" t="s">
        <v>18</v>
      </c>
      <c r="I75" s="77">
        <v>263</v>
      </c>
      <c r="J75" s="78">
        <f t="shared" si="10"/>
        <v>73114</v>
      </c>
      <c r="K75" s="80">
        <v>331</v>
      </c>
      <c r="L75" s="78">
        <f t="shared" si="10"/>
        <v>92018</v>
      </c>
      <c r="M75" s="80">
        <v>315</v>
      </c>
      <c r="N75" s="58">
        <f t="shared" si="11"/>
        <v>87570</v>
      </c>
      <c r="O75" s="75">
        <f t="shared" si="12"/>
        <v>263</v>
      </c>
      <c r="P75" s="84">
        <f t="shared" si="13"/>
        <v>303</v>
      </c>
      <c r="Q75" s="35">
        <f t="shared" si="14"/>
        <v>331</v>
      </c>
    </row>
    <row r="76" spans="2:17" ht="16.5" x14ac:dyDescent="0.25">
      <c r="B76" s="14"/>
      <c r="C76" s="18">
        <f t="shared" si="7"/>
        <v>68</v>
      </c>
      <c r="D76" s="51" t="s">
        <v>210</v>
      </c>
      <c r="E76" s="51" t="s">
        <v>215</v>
      </c>
      <c r="F76" s="52" t="s">
        <v>216</v>
      </c>
      <c r="G76" s="53" t="s">
        <v>217</v>
      </c>
      <c r="H76" s="74" t="s">
        <v>18</v>
      </c>
      <c r="I76" s="77">
        <v>189</v>
      </c>
      <c r="J76" s="78">
        <f t="shared" si="10"/>
        <v>72576</v>
      </c>
      <c r="K76" s="80">
        <v>252</v>
      </c>
      <c r="L76" s="78">
        <f t="shared" si="10"/>
        <v>96768</v>
      </c>
      <c r="M76" s="80">
        <v>240</v>
      </c>
      <c r="N76" s="58">
        <f t="shared" si="11"/>
        <v>92160</v>
      </c>
      <c r="O76" s="75">
        <f t="shared" si="12"/>
        <v>189</v>
      </c>
      <c r="P76" s="84">
        <f t="shared" si="13"/>
        <v>227</v>
      </c>
      <c r="Q76" s="35">
        <f t="shared" si="14"/>
        <v>252</v>
      </c>
    </row>
    <row r="77" spans="2:17" ht="16.5" x14ac:dyDescent="0.25">
      <c r="B77" s="14"/>
      <c r="C77" s="18">
        <f t="shared" si="7"/>
        <v>69</v>
      </c>
      <c r="D77" s="51" t="s">
        <v>24</v>
      </c>
      <c r="E77" s="51" t="s">
        <v>218</v>
      </c>
      <c r="F77" s="52" t="s">
        <v>219</v>
      </c>
      <c r="G77" s="53" t="s">
        <v>220</v>
      </c>
      <c r="H77" s="74" t="s">
        <v>7</v>
      </c>
      <c r="I77" s="77">
        <v>167</v>
      </c>
      <c r="J77" s="78">
        <f t="shared" si="10"/>
        <v>18203</v>
      </c>
      <c r="K77" s="80">
        <v>84</v>
      </c>
      <c r="L77" s="78">
        <f t="shared" si="10"/>
        <v>9156</v>
      </c>
      <c r="M77" s="80">
        <v>120.5</v>
      </c>
      <c r="N77" s="58">
        <f t="shared" si="11"/>
        <v>13134.5</v>
      </c>
      <c r="O77" s="75">
        <f t="shared" si="12"/>
        <v>84</v>
      </c>
      <c r="P77" s="84">
        <f t="shared" si="13"/>
        <v>123.83333333333333</v>
      </c>
      <c r="Q77" s="35">
        <f t="shared" si="14"/>
        <v>167</v>
      </c>
    </row>
    <row r="78" spans="2:17" ht="16.5" x14ac:dyDescent="0.25">
      <c r="B78" s="14"/>
      <c r="C78" s="18">
        <f t="shared" si="7"/>
        <v>70</v>
      </c>
      <c r="D78" s="51" t="s">
        <v>24</v>
      </c>
      <c r="E78" s="51" t="s">
        <v>221</v>
      </c>
      <c r="F78" s="52" t="s">
        <v>222</v>
      </c>
      <c r="G78" s="53" t="s">
        <v>223</v>
      </c>
      <c r="H78" s="74" t="s">
        <v>7</v>
      </c>
      <c r="I78" s="77">
        <v>187</v>
      </c>
      <c r="J78" s="78">
        <f t="shared" si="10"/>
        <v>117062</v>
      </c>
      <c r="K78" s="80">
        <v>116</v>
      </c>
      <c r="L78" s="78">
        <f t="shared" si="10"/>
        <v>72616</v>
      </c>
      <c r="M78" s="80">
        <v>207</v>
      </c>
      <c r="N78" s="58">
        <f t="shared" si="11"/>
        <v>129582</v>
      </c>
      <c r="O78" s="75">
        <f t="shared" si="12"/>
        <v>116</v>
      </c>
      <c r="P78" s="84">
        <f t="shared" si="13"/>
        <v>170</v>
      </c>
      <c r="Q78" s="35">
        <f t="shared" si="14"/>
        <v>207</v>
      </c>
    </row>
    <row r="79" spans="2:17" ht="16.5" x14ac:dyDescent="0.25">
      <c r="B79" s="14"/>
      <c r="C79" s="18">
        <f t="shared" si="7"/>
        <v>71</v>
      </c>
      <c r="D79" s="51" t="s">
        <v>224</v>
      </c>
      <c r="E79" s="51" t="s">
        <v>109</v>
      </c>
      <c r="F79" s="52" t="s">
        <v>225</v>
      </c>
      <c r="G79" s="53" t="s">
        <v>226</v>
      </c>
      <c r="H79" s="74" t="s">
        <v>26</v>
      </c>
      <c r="I79" s="77">
        <v>55</v>
      </c>
      <c r="J79" s="78">
        <f t="shared" si="10"/>
        <v>28875</v>
      </c>
      <c r="K79" s="80">
        <v>28</v>
      </c>
      <c r="L79" s="78">
        <f t="shared" si="10"/>
        <v>14700</v>
      </c>
      <c r="M79" s="80">
        <v>42.5</v>
      </c>
      <c r="N79" s="58">
        <f t="shared" si="11"/>
        <v>22312.5</v>
      </c>
      <c r="O79" s="75">
        <f t="shared" si="12"/>
        <v>28</v>
      </c>
      <c r="P79" s="84">
        <f t="shared" si="13"/>
        <v>41.833333333333336</v>
      </c>
      <c r="Q79" s="35">
        <f t="shared" si="14"/>
        <v>55</v>
      </c>
    </row>
    <row r="80" spans="2:17" ht="16.5" x14ac:dyDescent="0.25">
      <c r="B80" s="14"/>
      <c r="C80" s="18">
        <f t="shared" si="7"/>
        <v>72</v>
      </c>
      <c r="D80" s="51" t="s">
        <v>224</v>
      </c>
      <c r="E80" s="51" t="s">
        <v>227</v>
      </c>
      <c r="F80" s="52" t="s">
        <v>228</v>
      </c>
      <c r="G80" s="53" t="s">
        <v>229</v>
      </c>
      <c r="H80" s="74" t="s">
        <v>26</v>
      </c>
      <c r="I80" s="77">
        <v>31</v>
      </c>
      <c r="J80" s="78">
        <f t="shared" si="10"/>
        <v>71424</v>
      </c>
      <c r="K80" s="80">
        <v>24</v>
      </c>
      <c r="L80" s="78">
        <f t="shared" si="10"/>
        <v>55296</v>
      </c>
      <c r="M80" s="80">
        <v>36</v>
      </c>
      <c r="N80" s="58">
        <f t="shared" si="11"/>
        <v>82944</v>
      </c>
      <c r="O80" s="75">
        <f t="shared" si="12"/>
        <v>24</v>
      </c>
      <c r="P80" s="84">
        <f t="shared" si="13"/>
        <v>30.333333333333332</v>
      </c>
      <c r="Q80" s="35">
        <f t="shared" si="14"/>
        <v>36</v>
      </c>
    </row>
    <row r="81" spans="2:17" ht="16.5" x14ac:dyDescent="0.25">
      <c r="B81" s="14"/>
      <c r="C81" s="18">
        <f t="shared" si="7"/>
        <v>73</v>
      </c>
      <c r="D81" s="51" t="s">
        <v>224</v>
      </c>
      <c r="E81" s="51" t="s">
        <v>230</v>
      </c>
      <c r="F81" s="52" t="s">
        <v>231</v>
      </c>
      <c r="G81" s="53" t="s">
        <v>232</v>
      </c>
      <c r="H81" s="74" t="s">
        <v>26</v>
      </c>
      <c r="I81" s="77">
        <v>117</v>
      </c>
      <c r="J81" s="78">
        <f t="shared" si="10"/>
        <v>3744</v>
      </c>
      <c r="K81" s="80">
        <v>28</v>
      </c>
      <c r="L81" s="78">
        <f t="shared" si="10"/>
        <v>896</v>
      </c>
      <c r="M81" s="80">
        <v>150</v>
      </c>
      <c r="N81" s="58">
        <f t="shared" si="11"/>
        <v>4800</v>
      </c>
      <c r="O81" s="75">
        <f t="shared" si="12"/>
        <v>28</v>
      </c>
      <c r="P81" s="84">
        <f t="shared" si="13"/>
        <v>98.333333333333329</v>
      </c>
      <c r="Q81" s="35">
        <f t="shared" si="14"/>
        <v>150</v>
      </c>
    </row>
    <row r="82" spans="2:17" ht="16.5" x14ac:dyDescent="0.25">
      <c r="B82" s="14"/>
      <c r="C82" s="18">
        <f t="shared" si="7"/>
        <v>74</v>
      </c>
      <c r="D82" s="51" t="s">
        <v>224</v>
      </c>
      <c r="E82" s="51" t="s">
        <v>233</v>
      </c>
      <c r="F82" s="52" t="s">
        <v>234</v>
      </c>
      <c r="G82" s="53" t="s">
        <v>235</v>
      </c>
      <c r="H82" s="74" t="s">
        <v>26</v>
      </c>
      <c r="I82" s="77">
        <v>31</v>
      </c>
      <c r="J82" s="78">
        <f t="shared" si="10"/>
        <v>44268</v>
      </c>
      <c r="K82" s="80">
        <v>24</v>
      </c>
      <c r="L82" s="78">
        <f t="shared" si="10"/>
        <v>34272</v>
      </c>
      <c r="M82" s="80">
        <v>29</v>
      </c>
      <c r="N82" s="58">
        <f t="shared" si="11"/>
        <v>41412</v>
      </c>
      <c r="O82" s="75">
        <f t="shared" si="12"/>
        <v>24</v>
      </c>
      <c r="P82" s="84">
        <f t="shared" si="13"/>
        <v>28</v>
      </c>
      <c r="Q82" s="35">
        <f t="shared" si="14"/>
        <v>31</v>
      </c>
    </row>
    <row r="83" spans="2:17" ht="16.5" x14ac:dyDescent="0.25">
      <c r="B83" s="14"/>
      <c r="C83" s="18">
        <f t="shared" si="7"/>
        <v>75</v>
      </c>
      <c r="D83" s="51" t="s">
        <v>224</v>
      </c>
      <c r="E83" s="51" t="s">
        <v>118</v>
      </c>
      <c r="F83" s="52" t="s">
        <v>236</v>
      </c>
      <c r="G83" s="53" t="s">
        <v>237</v>
      </c>
      <c r="H83" s="74" t="s">
        <v>26</v>
      </c>
      <c r="I83" s="77">
        <v>43</v>
      </c>
      <c r="J83" s="78">
        <f t="shared" si="10"/>
        <v>13029</v>
      </c>
      <c r="K83" s="80">
        <v>28</v>
      </c>
      <c r="L83" s="78">
        <f t="shared" si="10"/>
        <v>8484</v>
      </c>
      <c r="M83" s="80">
        <v>36</v>
      </c>
      <c r="N83" s="58">
        <f t="shared" si="11"/>
        <v>10908</v>
      </c>
      <c r="O83" s="75">
        <f t="shared" si="12"/>
        <v>28</v>
      </c>
      <c r="P83" s="84">
        <f t="shared" si="13"/>
        <v>35.666666666666664</v>
      </c>
      <c r="Q83" s="35">
        <f t="shared" si="14"/>
        <v>43</v>
      </c>
    </row>
    <row r="84" spans="2:17" ht="16.5" x14ac:dyDescent="0.25">
      <c r="B84" s="14"/>
      <c r="C84" s="18">
        <f t="shared" si="7"/>
        <v>76</v>
      </c>
      <c r="D84" s="51" t="s">
        <v>224</v>
      </c>
      <c r="E84" s="51" t="s">
        <v>211</v>
      </c>
      <c r="F84" s="52" t="s">
        <v>238</v>
      </c>
      <c r="G84" s="53" t="s">
        <v>239</v>
      </c>
      <c r="H84" s="74" t="s">
        <v>7</v>
      </c>
      <c r="I84" s="77">
        <v>78</v>
      </c>
      <c r="J84" s="78">
        <f t="shared" si="10"/>
        <v>25038</v>
      </c>
      <c r="K84" s="80">
        <v>7</v>
      </c>
      <c r="L84" s="78">
        <f t="shared" si="10"/>
        <v>2247</v>
      </c>
      <c r="M84" s="80">
        <v>64</v>
      </c>
      <c r="N84" s="58">
        <f t="shared" si="11"/>
        <v>20544</v>
      </c>
      <c r="O84" s="75">
        <f t="shared" si="12"/>
        <v>7</v>
      </c>
      <c r="P84" s="84">
        <f t="shared" si="13"/>
        <v>49.666666666666664</v>
      </c>
      <c r="Q84" s="35">
        <f t="shared" si="14"/>
        <v>78</v>
      </c>
    </row>
    <row r="85" spans="2:17" ht="16.5" x14ac:dyDescent="0.25">
      <c r="B85" s="14"/>
      <c r="C85" s="18">
        <f t="shared" si="7"/>
        <v>77</v>
      </c>
      <c r="D85" s="51" t="s">
        <v>240</v>
      </c>
      <c r="E85" s="51" t="s">
        <v>241</v>
      </c>
      <c r="F85" s="52" t="s">
        <v>242</v>
      </c>
      <c r="G85" s="53" t="s">
        <v>243</v>
      </c>
      <c r="H85" s="74" t="s">
        <v>18</v>
      </c>
      <c r="I85" s="77">
        <v>196</v>
      </c>
      <c r="J85" s="78">
        <f t="shared" si="10"/>
        <v>2940</v>
      </c>
      <c r="K85" s="80">
        <v>152</v>
      </c>
      <c r="L85" s="78">
        <f t="shared" si="10"/>
        <v>2280</v>
      </c>
      <c r="M85" s="80">
        <v>410</v>
      </c>
      <c r="N85" s="58">
        <f t="shared" si="11"/>
        <v>6150</v>
      </c>
      <c r="O85" s="75">
        <f t="shared" si="12"/>
        <v>152</v>
      </c>
      <c r="P85" s="84">
        <f t="shared" si="13"/>
        <v>252.66666666666666</v>
      </c>
      <c r="Q85" s="35">
        <f t="shared" si="14"/>
        <v>410</v>
      </c>
    </row>
    <row r="86" spans="2:17" ht="16.5" x14ac:dyDescent="0.25">
      <c r="B86" s="14"/>
      <c r="C86" s="18">
        <f t="shared" si="7"/>
        <v>78</v>
      </c>
      <c r="D86" s="51" t="s">
        <v>244</v>
      </c>
      <c r="E86" s="51" t="s">
        <v>245</v>
      </c>
      <c r="F86" s="52" t="s">
        <v>246</v>
      </c>
      <c r="G86" s="53" t="s">
        <v>247</v>
      </c>
      <c r="H86" s="74" t="s">
        <v>26</v>
      </c>
      <c r="I86" s="77">
        <v>200</v>
      </c>
      <c r="J86" s="78">
        <f t="shared" si="10"/>
        <v>98000</v>
      </c>
      <c r="K86" s="80">
        <v>157</v>
      </c>
      <c r="L86" s="78">
        <f t="shared" si="10"/>
        <v>76930</v>
      </c>
      <c r="M86" s="80">
        <v>250</v>
      </c>
      <c r="N86" s="58">
        <f t="shared" si="11"/>
        <v>122500</v>
      </c>
      <c r="O86" s="75">
        <f t="shared" si="12"/>
        <v>157</v>
      </c>
      <c r="P86" s="84">
        <f t="shared" si="13"/>
        <v>202.33333333333334</v>
      </c>
      <c r="Q86" s="35">
        <f t="shared" si="14"/>
        <v>250</v>
      </c>
    </row>
    <row r="87" spans="2:17" ht="16.5" x14ac:dyDescent="0.25">
      <c r="B87" s="14"/>
      <c r="C87" s="18">
        <f t="shared" si="7"/>
        <v>79</v>
      </c>
      <c r="D87" s="51" t="s">
        <v>244</v>
      </c>
      <c r="E87" s="51" t="s">
        <v>248</v>
      </c>
      <c r="F87" s="52" t="s">
        <v>249</v>
      </c>
      <c r="G87" s="53" t="s">
        <v>90</v>
      </c>
      <c r="H87" s="74" t="s">
        <v>49</v>
      </c>
      <c r="I87" s="77">
        <v>12500</v>
      </c>
      <c r="J87" s="78">
        <f t="shared" si="10"/>
        <v>12500</v>
      </c>
      <c r="K87" s="80">
        <v>6082</v>
      </c>
      <c r="L87" s="78">
        <f t="shared" si="10"/>
        <v>6082</v>
      </c>
      <c r="M87" s="80">
        <v>14700</v>
      </c>
      <c r="N87" s="58">
        <f t="shared" si="11"/>
        <v>14700</v>
      </c>
      <c r="O87" s="75">
        <f t="shared" si="12"/>
        <v>6082</v>
      </c>
      <c r="P87" s="84">
        <f t="shared" si="13"/>
        <v>11094</v>
      </c>
      <c r="Q87" s="35">
        <f t="shared" si="14"/>
        <v>14700</v>
      </c>
    </row>
    <row r="88" spans="2:17" ht="16.5" x14ac:dyDescent="0.25">
      <c r="B88" s="14"/>
      <c r="C88" s="18">
        <f t="shared" si="7"/>
        <v>80</v>
      </c>
      <c r="D88" s="51" t="s">
        <v>244</v>
      </c>
      <c r="E88" s="51" t="s">
        <v>41</v>
      </c>
      <c r="F88" s="52" t="s">
        <v>250</v>
      </c>
      <c r="G88" s="53" t="s">
        <v>90</v>
      </c>
      <c r="H88" s="74" t="s">
        <v>49</v>
      </c>
      <c r="I88" s="77">
        <v>3000</v>
      </c>
      <c r="J88" s="78">
        <f t="shared" si="10"/>
        <v>3000</v>
      </c>
      <c r="K88" s="80">
        <v>1615</v>
      </c>
      <c r="L88" s="78">
        <f t="shared" si="10"/>
        <v>1615</v>
      </c>
      <c r="M88" s="80">
        <v>5400</v>
      </c>
      <c r="N88" s="58">
        <f t="shared" si="11"/>
        <v>5400</v>
      </c>
      <c r="O88" s="75">
        <f t="shared" si="12"/>
        <v>1615</v>
      </c>
      <c r="P88" s="84">
        <f t="shared" si="13"/>
        <v>3338.3333333333335</v>
      </c>
      <c r="Q88" s="35">
        <f t="shared" si="14"/>
        <v>5400</v>
      </c>
    </row>
    <row r="89" spans="2:17" ht="16.5" x14ac:dyDescent="0.25">
      <c r="B89" s="14"/>
      <c r="C89" s="18">
        <f t="shared" si="7"/>
        <v>81</v>
      </c>
      <c r="D89" s="51" t="s">
        <v>251</v>
      </c>
      <c r="E89" s="51" t="s">
        <v>252</v>
      </c>
      <c r="F89" s="52" t="s">
        <v>253</v>
      </c>
      <c r="G89" s="53" t="s">
        <v>254</v>
      </c>
      <c r="H89" s="74" t="s">
        <v>49</v>
      </c>
      <c r="I89" s="77">
        <v>100</v>
      </c>
      <c r="J89" s="78">
        <f t="shared" si="10"/>
        <v>2200</v>
      </c>
      <c r="K89" s="80">
        <v>126</v>
      </c>
      <c r="L89" s="78">
        <f t="shared" si="10"/>
        <v>2772</v>
      </c>
      <c r="M89" s="80">
        <v>121.48</v>
      </c>
      <c r="N89" s="58">
        <f t="shared" si="11"/>
        <v>2672.56</v>
      </c>
      <c r="O89" s="75">
        <f t="shared" si="12"/>
        <v>100</v>
      </c>
      <c r="P89" s="84">
        <f t="shared" si="13"/>
        <v>115.82666666666667</v>
      </c>
      <c r="Q89" s="35">
        <f t="shared" si="14"/>
        <v>126</v>
      </c>
    </row>
    <row r="90" spans="2:17" ht="16.5" x14ac:dyDescent="0.25">
      <c r="B90" s="14"/>
      <c r="C90" s="18">
        <f t="shared" si="7"/>
        <v>82</v>
      </c>
      <c r="D90" s="51" t="s">
        <v>251</v>
      </c>
      <c r="E90" s="51" t="s">
        <v>255</v>
      </c>
      <c r="F90" s="52" t="s">
        <v>256</v>
      </c>
      <c r="G90" s="53" t="s">
        <v>257</v>
      </c>
      <c r="H90" s="74" t="s">
        <v>49</v>
      </c>
      <c r="I90" s="77">
        <v>100</v>
      </c>
      <c r="J90" s="78">
        <f t="shared" ref="J90:L105" si="15">$G90*I90</f>
        <v>2400</v>
      </c>
      <c r="K90" s="80">
        <v>126</v>
      </c>
      <c r="L90" s="78">
        <f t="shared" si="15"/>
        <v>3024</v>
      </c>
      <c r="M90" s="80">
        <v>121.48</v>
      </c>
      <c r="N90" s="58">
        <f t="shared" si="11"/>
        <v>2915.52</v>
      </c>
      <c r="O90" s="75">
        <f t="shared" si="12"/>
        <v>100</v>
      </c>
      <c r="P90" s="84">
        <f t="shared" si="13"/>
        <v>115.82666666666667</v>
      </c>
      <c r="Q90" s="35">
        <f t="shared" si="14"/>
        <v>126</v>
      </c>
    </row>
    <row r="91" spans="2:17" ht="16.5" x14ac:dyDescent="0.25">
      <c r="B91" s="14"/>
      <c r="C91" s="18">
        <f t="shared" si="7"/>
        <v>83</v>
      </c>
      <c r="D91" s="51" t="s">
        <v>251</v>
      </c>
      <c r="E91" s="51" t="s">
        <v>258</v>
      </c>
      <c r="F91" s="52" t="s">
        <v>259</v>
      </c>
      <c r="G91" s="53" t="s">
        <v>260</v>
      </c>
      <c r="H91" s="74" t="s">
        <v>49</v>
      </c>
      <c r="I91" s="77">
        <v>6480</v>
      </c>
      <c r="J91" s="78">
        <f t="shared" si="15"/>
        <v>71280</v>
      </c>
      <c r="K91" s="80">
        <v>8044</v>
      </c>
      <c r="L91" s="78">
        <f t="shared" si="15"/>
        <v>88484</v>
      </c>
      <c r="M91" s="80">
        <v>7744.45</v>
      </c>
      <c r="N91" s="58">
        <f t="shared" si="11"/>
        <v>85188.95</v>
      </c>
      <c r="O91" s="75">
        <f t="shared" si="12"/>
        <v>6480</v>
      </c>
      <c r="P91" s="84">
        <f t="shared" si="13"/>
        <v>7422.8166666666666</v>
      </c>
      <c r="Q91" s="35">
        <f t="shared" si="14"/>
        <v>8044</v>
      </c>
    </row>
    <row r="92" spans="2:17" ht="16.5" x14ac:dyDescent="0.25">
      <c r="B92" s="14"/>
      <c r="C92" s="18">
        <f t="shared" si="7"/>
        <v>84</v>
      </c>
      <c r="D92" s="51" t="s">
        <v>251</v>
      </c>
      <c r="E92" s="51" t="s">
        <v>110</v>
      </c>
      <c r="F92" s="52" t="s">
        <v>261</v>
      </c>
      <c r="G92" s="53" t="s">
        <v>260</v>
      </c>
      <c r="H92" s="74" t="s">
        <v>49</v>
      </c>
      <c r="I92" s="77">
        <v>1200</v>
      </c>
      <c r="J92" s="78">
        <f t="shared" si="15"/>
        <v>13200</v>
      </c>
      <c r="K92" s="80">
        <v>1682</v>
      </c>
      <c r="L92" s="78">
        <f t="shared" si="15"/>
        <v>18502</v>
      </c>
      <c r="M92" s="80">
        <v>1619.75</v>
      </c>
      <c r="N92" s="58">
        <f t="shared" si="11"/>
        <v>17817.25</v>
      </c>
      <c r="O92" s="75">
        <f t="shared" si="12"/>
        <v>1200</v>
      </c>
      <c r="P92" s="84">
        <f t="shared" si="13"/>
        <v>1500.5833333333333</v>
      </c>
      <c r="Q92" s="35">
        <f t="shared" si="14"/>
        <v>1682</v>
      </c>
    </row>
    <row r="93" spans="2:17" ht="16.5" x14ac:dyDescent="0.25">
      <c r="B93" s="14"/>
      <c r="C93" s="18">
        <f t="shared" ref="C93:C156" si="16">1+C92</f>
        <v>85</v>
      </c>
      <c r="D93" s="51" t="s">
        <v>251</v>
      </c>
      <c r="E93" s="51" t="s">
        <v>262</v>
      </c>
      <c r="F93" s="52" t="s">
        <v>263</v>
      </c>
      <c r="G93" s="53" t="s">
        <v>264</v>
      </c>
      <c r="H93" s="74" t="s">
        <v>26</v>
      </c>
      <c r="I93" s="77">
        <v>2.25</v>
      </c>
      <c r="J93" s="78">
        <f t="shared" si="15"/>
        <v>2538</v>
      </c>
      <c r="K93" s="80">
        <v>4</v>
      </c>
      <c r="L93" s="78">
        <f t="shared" si="15"/>
        <v>4512</v>
      </c>
      <c r="M93" s="80">
        <v>4.05</v>
      </c>
      <c r="N93" s="58">
        <f t="shared" si="11"/>
        <v>4568.3999999999996</v>
      </c>
      <c r="O93" s="75">
        <f t="shared" si="12"/>
        <v>2.25</v>
      </c>
      <c r="P93" s="84">
        <f t="shared" si="13"/>
        <v>3.4333333333333336</v>
      </c>
      <c r="Q93" s="35">
        <f t="shared" si="14"/>
        <v>4.05</v>
      </c>
    </row>
    <row r="94" spans="2:17" ht="16.5" x14ac:dyDescent="0.25">
      <c r="B94" s="14"/>
      <c r="C94" s="18">
        <f t="shared" si="16"/>
        <v>86</v>
      </c>
      <c r="D94" s="51" t="s">
        <v>251</v>
      </c>
      <c r="E94" s="51" t="s">
        <v>265</v>
      </c>
      <c r="F94" s="52" t="s">
        <v>266</v>
      </c>
      <c r="G94" s="53" t="s">
        <v>267</v>
      </c>
      <c r="H94" s="74" t="s">
        <v>26</v>
      </c>
      <c r="I94" s="77">
        <v>1.2</v>
      </c>
      <c r="J94" s="78">
        <f t="shared" si="15"/>
        <v>858</v>
      </c>
      <c r="K94" s="80">
        <v>2</v>
      </c>
      <c r="L94" s="78">
        <f t="shared" si="15"/>
        <v>1430</v>
      </c>
      <c r="M94" s="80">
        <v>2.02</v>
      </c>
      <c r="N94" s="58">
        <f t="shared" si="11"/>
        <v>1444.3</v>
      </c>
      <c r="O94" s="75">
        <f t="shared" si="12"/>
        <v>1.2</v>
      </c>
      <c r="P94" s="84">
        <f t="shared" si="13"/>
        <v>1.7400000000000002</v>
      </c>
      <c r="Q94" s="35">
        <f t="shared" si="14"/>
        <v>2.02</v>
      </c>
    </row>
    <row r="95" spans="2:17" ht="16.5" x14ac:dyDescent="0.25">
      <c r="B95" s="14"/>
      <c r="C95" s="18">
        <f t="shared" si="16"/>
        <v>87</v>
      </c>
      <c r="D95" s="51" t="s">
        <v>251</v>
      </c>
      <c r="E95" s="51" t="s">
        <v>268</v>
      </c>
      <c r="F95" s="52" t="s">
        <v>269</v>
      </c>
      <c r="G95" s="53" t="s">
        <v>270</v>
      </c>
      <c r="H95" s="74" t="s">
        <v>26</v>
      </c>
      <c r="I95" s="77">
        <v>9</v>
      </c>
      <c r="J95" s="78">
        <f t="shared" si="15"/>
        <v>8640</v>
      </c>
      <c r="K95" s="80">
        <v>15</v>
      </c>
      <c r="L95" s="78">
        <f t="shared" si="15"/>
        <v>14400</v>
      </c>
      <c r="M95" s="80">
        <v>14.17</v>
      </c>
      <c r="N95" s="58">
        <f t="shared" si="11"/>
        <v>13603.2</v>
      </c>
      <c r="O95" s="75">
        <f t="shared" si="12"/>
        <v>9</v>
      </c>
      <c r="P95" s="84">
        <f t="shared" si="13"/>
        <v>12.723333333333334</v>
      </c>
      <c r="Q95" s="35">
        <f t="shared" si="14"/>
        <v>15</v>
      </c>
    </row>
    <row r="96" spans="2:17" ht="16.5" x14ac:dyDescent="0.25">
      <c r="B96" s="14"/>
      <c r="C96" s="18">
        <f t="shared" si="16"/>
        <v>88</v>
      </c>
      <c r="D96" s="51" t="s">
        <v>251</v>
      </c>
      <c r="E96" s="51" t="s">
        <v>271</v>
      </c>
      <c r="F96" s="52" t="s">
        <v>272</v>
      </c>
      <c r="G96" s="53" t="s">
        <v>273</v>
      </c>
      <c r="H96" s="74" t="s">
        <v>26</v>
      </c>
      <c r="I96" s="77">
        <v>30</v>
      </c>
      <c r="J96" s="78">
        <f t="shared" si="15"/>
        <v>8580</v>
      </c>
      <c r="K96" s="80">
        <v>33</v>
      </c>
      <c r="L96" s="78">
        <f t="shared" si="15"/>
        <v>9438</v>
      </c>
      <c r="M96" s="80">
        <v>31.38</v>
      </c>
      <c r="N96" s="58">
        <f t="shared" si="11"/>
        <v>8974.68</v>
      </c>
      <c r="O96" s="75">
        <f t="shared" si="12"/>
        <v>30</v>
      </c>
      <c r="P96" s="84">
        <f t="shared" si="13"/>
        <v>31.459999999999997</v>
      </c>
      <c r="Q96" s="35">
        <f t="shared" si="14"/>
        <v>33</v>
      </c>
    </row>
    <row r="97" spans="2:17" ht="16.5" x14ac:dyDescent="0.25">
      <c r="B97" s="14"/>
      <c r="C97" s="18">
        <f t="shared" si="16"/>
        <v>89</v>
      </c>
      <c r="D97" s="51" t="s">
        <v>251</v>
      </c>
      <c r="E97" s="51" t="s">
        <v>274</v>
      </c>
      <c r="F97" s="52" t="s">
        <v>275</v>
      </c>
      <c r="G97" s="53" t="s">
        <v>260</v>
      </c>
      <c r="H97" s="74" t="s">
        <v>49</v>
      </c>
      <c r="I97" s="77">
        <v>2167</v>
      </c>
      <c r="J97" s="78">
        <f t="shared" si="15"/>
        <v>23837</v>
      </c>
      <c r="K97" s="80">
        <v>2261</v>
      </c>
      <c r="L97" s="78">
        <f t="shared" si="15"/>
        <v>24871</v>
      </c>
      <c r="M97" s="80">
        <v>2176.5500000000002</v>
      </c>
      <c r="N97" s="58">
        <f t="shared" si="11"/>
        <v>23942.050000000003</v>
      </c>
      <c r="O97" s="75">
        <f t="shared" si="12"/>
        <v>2167</v>
      </c>
      <c r="P97" s="84">
        <f t="shared" si="13"/>
        <v>2201.5166666666669</v>
      </c>
      <c r="Q97" s="35">
        <f t="shared" si="14"/>
        <v>2261</v>
      </c>
    </row>
    <row r="98" spans="2:17" ht="16.5" x14ac:dyDescent="0.25">
      <c r="B98" s="14"/>
      <c r="C98" s="18">
        <f t="shared" si="16"/>
        <v>90</v>
      </c>
      <c r="D98" s="51" t="s">
        <v>251</v>
      </c>
      <c r="E98" s="51" t="s">
        <v>276</v>
      </c>
      <c r="F98" s="52" t="s">
        <v>277</v>
      </c>
      <c r="G98" s="53" t="s">
        <v>278</v>
      </c>
      <c r="H98" s="74" t="s">
        <v>26</v>
      </c>
      <c r="I98" s="77">
        <v>10</v>
      </c>
      <c r="J98" s="78">
        <f t="shared" si="15"/>
        <v>11160</v>
      </c>
      <c r="K98" s="80">
        <v>14</v>
      </c>
      <c r="L98" s="78">
        <f t="shared" si="15"/>
        <v>15624</v>
      </c>
      <c r="M98" s="80">
        <v>13.16</v>
      </c>
      <c r="N98" s="58">
        <f t="shared" si="11"/>
        <v>14686.56</v>
      </c>
      <c r="O98" s="75">
        <f t="shared" si="12"/>
        <v>10</v>
      </c>
      <c r="P98" s="84">
        <f t="shared" si="13"/>
        <v>12.386666666666665</v>
      </c>
      <c r="Q98" s="35">
        <f t="shared" si="14"/>
        <v>14</v>
      </c>
    </row>
    <row r="99" spans="2:17" ht="16.5" x14ac:dyDescent="0.25">
      <c r="B99" s="14"/>
      <c r="C99" s="18">
        <f t="shared" si="16"/>
        <v>91</v>
      </c>
      <c r="D99" s="51" t="s">
        <v>251</v>
      </c>
      <c r="E99" s="51" t="s">
        <v>279</v>
      </c>
      <c r="F99" s="52" t="s">
        <v>280</v>
      </c>
      <c r="G99" s="53" t="s">
        <v>281</v>
      </c>
      <c r="H99" s="74" t="s">
        <v>49</v>
      </c>
      <c r="I99" s="77">
        <v>1250</v>
      </c>
      <c r="J99" s="78">
        <f t="shared" si="15"/>
        <v>7500</v>
      </c>
      <c r="K99" s="80">
        <v>1209</v>
      </c>
      <c r="L99" s="78">
        <f t="shared" si="15"/>
        <v>7254</v>
      </c>
      <c r="M99" s="80">
        <v>1164.2</v>
      </c>
      <c r="N99" s="58">
        <f t="shared" si="11"/>
        <v>6985.2000000000007</v>
      </c>
      <c r="O99" s="75">
        <f t="shared" si="12"/>
        <v>1164.2</v>
      </c>
      <c r="P99" s="84">
        <f t="shared" si="13"/>
        <v>1207.7333333333333</v>
      </c>
      <c r="Q99" s="35">
        <f t="shared" si="14"/>
        <v>1250</v>
      </c>
    </row>
    <row r="100" spans="2:17" ht="16.5" x14ac:dyDescent="0.25">
      <c r="B100" s="14"/>
      <c r="C100" s="18">
        <f t="shared" si="16"/>
        <v>92</v>
      </c>
      <c r="D100" s="51" t="s">
        <v>251</v>
      </c>
      <c r="E100" s="51" t="s">
        <v>282</v>
      </c>
      <c r="F100" s="52" t="s">
        <v>283</v>
      </c>
      <c r="G100" s="53" t="s">
        <v>260</v>
      </c>
      <c r="H100" s="74" t="s">
        <v>49</v>
      </c>
      <c r="I100" s="77">
        <v>200</v>
      </c>
      <c r="J100" s="78">
        <f t="shared" si="15"/>
        <v>2200</v>
      </c>
      <c r="K100" s="80">
        <v>342</v>
      </c>
      <c r="L100" s="78">
        <f t="shared" si="15"/>
        <v>3762</v>
      </c>
      <c r="M100" s="80">
        <v>329.01</v>
      </c>
      <c r="N100" s="58">
        <f t="shared" si="11"/>
        <v>3619.1099999999997</v>
      </c>
      <c r="O100" s="75">
        <f t="shared" si="12"/>
        <v>200</v>
      </c>
      <c r="P100" s="84">
        <f t="shared" si="13"/>
        <v>290.33666666666664</v>
      </c>
      <c r="Q100" s="35">
        <f t="shared" si="14"/>
        <v>342</v>
      </c>
    </row>
    <row r="101" spans="2:17" ht="16.5" x14ac:dyDescent="0.25">
      <c r="B101" s="14"/>
      <c r="C101" s="18">
        <f t="shared" si="16"/>
        <v>93</v>
      </c>
      <c r="D101" s="51" t="s">
        <v>251</v>
      </c>
      <c r="E101" s="51" t="s">
        <v>284</v>
      </c>
      <c r="F101" s="52" t="s">
        <v>285</v>
      </c>
      <c r="G101" s="53" t="s">
        <v>90</v>
      </c>
      <c r="H101" s="74" t="s">
        <v>49</v>
      </c>
      <c r="I101" s="77">
        <v>0</v>
      </c>
      <c r="J101" s="78">
        <f t="shared" si="15"/>
        <v>0</v>
      </c>
      <c r="K101" s="80">
        <v>6500</v>
      </c>
      <c r="L101" s="78">
        <f t="shared" si="15"/>
        <v>6500</v>
      </c>
      <c r="M101" s="80">
        <v>9752</v>
      </c>
      <c r="N101" s="58">
        <f t="shared" si="11"/>
        <v>9752</v>
      </c>
      <c r="O101" s="75">
        <f t="shared" si="12"/>
        <v>0</v>
      </c>
      <c r="P101" s="84">
        <f t="shared" si="13"/>
        <v>5417.333333333333</v>
      </c>
      <c r="Q101" s="35">
        <f t="shared" si="14"/>
        <v>9752</v>
      </c>
    </row>
    <row r="102" spans="2:17" ht="16.5" x14ac:dyDescent="0.25">
      <c r="B102" s="14"/>
      <c r="C102" s="18">
        <f t="shared" si="16"/>
        <v>94</v>
      </c>
      <c r="D102" s="51" t="s">
        <v>251</v>
      </c>
      <c r="E102" s="51" t="s">
        <v>286</v>
      </c>
      <c r="F102" s="52" t="s">
        <v>287</v>
      </c>
      <c r="G102" s="53" t="s">
        <v>278</v>
      </c>
      <c r="H102" s="74" t="s">
        <v>26</v>
      </c>
      <c r="I102" s="77">
        <v>1.5</v>
      </c>
      <c r="J102" s="78">
        <f t="shared" si="15"/>
        <v>1674</v>
      </c>
      <c r="K102" s="80">
        <v>3</v>
      </c>
      <c r="L102" s="78">
        <f t="shared" si="15"/>
        <v>3348</v>
      </c>
      <c r="M102" s="80">
        <v>3.04</v>
      </c>
      <c r="N102" s="58">
        <f t="shared" si="11"/>
        <v>3392.64</v>
      </c>
      <c r="O102" s="75">
        <f t="shared" si="12"/>
        <v>1.5</v>
      </c>
      <c r="P102" s="84">
        <f t="shared" si="13"/>
        <v>2.5133333333333332</v>
      </c>
      <c r="Q102" s="35">
        <f t="shared" si="14"/>
        <v>3.04</v>
      </c>
    </row>
    <row r="103" spans="2:17" ht="16.5" x14ac:dyDescent="0.25">
      <c r="B103" s="14"/>
      <c r="C103" s="18">
        <f t="shared" si="16"/>
        <v>95</v>
      </c>
      <c r="D103" s="51" t="s">
        <v>288</v>
      </c>
      <c r="E103" s="51" t="s">
        <v>103</v>
      </c>
      <c r="F103" s="52" t="s">
        <v>289</v>
      </c>
      <c r="G103" s="53" t="s">
        <v>290</v>
      </c>
      <c r="H103" s="74" t="s">
        <v>49</v>
      </c>
      <c r="I103" s="77">
        <v>60</v>
      </c>
      <c r="J103" s="78">
        <f t="shared" si="15"/>
        <v>5580</v>
      </c>
      <c r="K103" s="80">
        <v>59</v>
      </c>
      <c r="L103" s="78">
        <f t="shared" si="15"/>
        <v>5487</v>
      </c>
      <c r="M103" s="80">
        <v>60</v>
      </c>
      <c r="N103" s="58">
        <f t="shared" si="11"/>
        <v>5580</v>
      </c>
      <c r="O103" s="75">
        <f t="shared" si="12"/>
        <v>59</v>
      </c>
      <c r="P103" s="84">
        <f t="shared" si="13"/>
        <v>59.666666666666664</v>
      </c>
      <c r="Q103" s="35">
        <f t="shared" si="14"/>
        <v>60</v>
      </c>
    </row>
    <row r="104" spans="2:17" ht="16.5" x14ac:dyDescent="0.25">
      <c r="B104" s="14"/>
      <c r="C104" s="18">
        <f t="shared" si="16"/>
        <v>96</v>
      </c>
      <c r="D104" s="51" t="s">
        <v>288</v>
      </c>
      <c r="E104" s="51" t="s">
        <v>291</v>
      </c>
      <c r="F104" s="52" t="s">
        <v>292</v>
      </c>
      <c r="G104" s="53" t="s">
        <v>293</v>
      </c>
      <c r="H104" s="74" t="s">
        <v>49</v>
      </c>
      <c r="I104" s="77">
        <v>8</v>
      </c>
      <c r="J104" s="78">
        <f t="shared" si="15"/>
        <v>272</v>
      </c>
      <c r="K104" s="80">
        <v>11</v>
      </c>
      <c r="L104" s="78">
        <f t="shared" si="15"/>
        <v>374</v>
      </c>
      <c r="M104" s="80">
        <v>40</v>
      </c>
      <c r="N104" s="58">
        <f t="shared" si="11"/>
        <v>1360</v>
      </c>
      <c r="O104" s="75">
        <f t="shared" si="12"/>
        <v>8</v>
      </c>
      <c r="P104" s="84">
        <f t="shared" si="13"/>
        <v>19.666666666666668</v>
      </c>
      <c r="Q104" s="35">
        <f t="shared" si="14"/>
        <v>40</v>
      </c>
    </row>
    <row r="105" spans="2:17" ht="16.5" x14ac:dyDescent="0.25">
      <c r="B105" s="14"/>
      <c r="C105" s="18">
        <f t="shared" si="16"/>
        <v>97</v>
      </c>
      <c r="D105" s="51" t="s">
        <v>223</v>
      </c>
      <c r="E105" s="51" t="s">
        <v>294</v>
      </c>
      <c r="F105" s="52" t="s">
        <v>295</v>
      </c>
      <c r="G105" s="53" t="s">
        <v>153</v>
      </c>
      <c r="H105" s="74" t="s">
        <v>49</v>
      </c>
      <c r="I105" s="77">
        <v>10</v>
      </c>
      <c r="J105" s="78">
        <f t="shared" si="15"/>
        <v>300</v>
      </c>
      <c r="K105" s="80">
        <v>13</v>
      </c>
      <c r="L105" s="78">
        <f t="shared" si="15"/>
        <v>390</v>
      </c>
      <c r="M105" s="80">
        <v>15</v>
      </c>
      <c r="N105" s="58">
        <f t="shared" si="11"/>
        <v>450</v>
      </c>
      <c r="O105" s="75">
        <f t="shared" si="12"/>
        <v>10</v>
      </c>
      <c r="P105" s="84">
        <f t="shared" si="13"/>
        <v>12.666666666666666</v>
      </c>
      <c r="Q105" s="35">
        <f t="shared" si="14"/>
        <v>15</v>
      </c>
    </row>
    <row r="106" spans="2:17" ht="16.5" x14ac:dyDescent="0.25">
      <c r="B106" s="14"/>
      <c r="C106" s="18">
        <f t="shared" si="16"/>
        <v>98</v>
      </c>
      <c r="D106" s="51" t="s">
        <v>296</v>
      </c>
      <c r="E106" s="51" t="s">
        <v>297</v>
      </c>
      <c r="F106" s="52" t="s">
        <v>298</v>
      </c>
      <c r="G106" s="53" t="s">
        <v>299</v>
      </c>
      <c r="H106" s="74" t="s">
        <v>26</v>
      </c>
      <c r="I106" s="77">
        <v>13.5</v>
      </c>
      <c r="J106" s="78">
        <f t="shared" ref="J106:L121" si="17">$G106*I106</f>
        <v>8066.25</v>
      </c>
      <c r="K106" s="80">
        <v>8</v>
      </c>
      <c r="L106" s="78">
        <f t="shared" si="17"/>
        <v>4780</v>
      </c>
      <c r="M106" s="80">
        <v>15</v>
      </c>
      <c r="N106" s="58">
        <f t="shared" si="11"/>
        <v>8962.5</v>
      </c>
      <c r="O106" s="75">
        <f t="shared" si="12"/>
        <v>8</v>
      </c>
      <c r="P106" s="84">
        <f t="shared" si="13"/>
        <v>12.166666666666666</v>
      </c>
      <c r="Q106" s="35">
        <f t="shared" si="14"/>
        <v>15</v>
      </c>
    </row>
    <row r="107" spans="2:17" ht="16.5" x14ac:dyDescent="0.25">
      <c r="B107" s="14"/>
      <c r="C107" s="18">
        <f t="shared" si="16"/>
        <v>99</v>
      </c>
      <c r="D107" s="51" t="s">
        <v>296</v>
      </c>
      <c r="E107" s="51" t="s">
        <v>300</v>
      </c>
      <c r="F107" s="52" t="s">
        <v>301</v>
      </c>
      <c r="G107" s="53" t="s">
        <v>302</v>
      </c>
      <c r="H107" s="74" t="s">
        <v>26</v>
      </c>
      <c r="I107" s="77">
        <v>25</v>
      </c>
      <c r="J107" s="78">
        <f t="shared" si="17"/>
        <v>1825</v>
      </c>
      <c r="K107" s="80">
        <v>12</v>
      </c>
      <c r="L107" s="78">
        <f t="shared" si="17"/>
        <v>876</v>
      </c>
      <c r="M107" s="80">
        <v>15</v>
      </c>
      <c r="N107" s="58">
        <f t="shared" si="11"/>
        <v>1095</v>
      </c>
      <c r="O107" s="75">
        <f t="shared" si="12"/>
        <v>12</v>
      </c>
      <c r="P107" s="84">
        <f t="shared" si="13"/>
        <v>17.333333333333332</v>
      </c>
      <c r="Q107" s="35">
        <f t="shared" si="14"/>
        <v>25</v>
      </c>
    </row>
    <row r="108" spans="2:17" ht="16.5" x14ac:dyDescent="0.25">
      <c r="B108" s="14"/>
      <c r="C108" s="18">
        <f t="shared" si="16"/>
        <v>100</v>
      </c>
      <c r="D108" s="51" t="s">
        <v>296</v>
      </c>
      <c r="E108" s="51" t="s">
        <v>303</v>
      </c>
      <c r="F108" s="52" t="s">
        <v>304</v>
      </c>
      <c r="G108" s="53" t="s">
        <v>102</v>
      </c>
      <c r="H108" s="74" t="s">
        <v>49</v>
      </c>
      <c r="I108" s="77">
        <v>44</v>
      </c>
      <c r="J108" s="78">
        <f t="shared" si="17"/>
        <v>308</v>
      </c>
      <c r="K108" s="80">
        <v>24</v>
      </c>
      <c r="L108" s="78">
        <f t="shared" si="17"/>
        <v>168</v>
      </c>
      <c r="M108" s="80">
        <v>35</v>
      </c>
      <c r="N108" s="58">
        <f t="shared" si="11"/>
        <v>245</v>
      </c>
      <c r="O108" s="75">
        <f t="shared" si="12"/>
        <v>24</v>
      </c>
      <c r="P108" s="84">
        <f t="shared" si="13"/>
        <v>34.333333333333336</v>
      </c>
      <c r="Q108" s="35">
        <f t="shared" si="14"/>
        <v>44</v>
      </c>
    </row>
    <row r="109" spans="2:17" ht="16.5" x14ac:dyDescent="0.25">
      <c r="B109" s="14"/>
      <c r="C109" s="18">
        <f t="shared" si="16"/>
        <v>101</v>
      </c>
      <c r="D109" s="51" t="s">
        <v>296</v>
      </c>
      <c r="E109" s="51" t="s">
        <v>305</v>
      </c>
      <c r="F109" s="52" t="s">
        <v>306</v>
      </c>
      <c r="G109" s="53" t="s">
        <v>105</v>
      </c>
      <c r="H109" s="74" t="s">
        <v>49</v>
      </c>
      <c r="I109" s="77">
        <v>150</v>
      </c>
      <c r="J109" s="78">
        <f t="shared" si="17"/>
        <v>300</v>
      </c>
      <c r="K109" s="80">
        <v>184</v>
      </c>
      <c r="L109" s="78">
        <f t="shared" si="17"/>
        <v>368</v>
      </c>
      <c r="M109" s="80">
        <v>75</v>
      </c>
      <c r="N109" s="58">
        <f t="shared" si="11"/>
        <v>150</v>
      </c>
      <c r="O109" s="75">
        <f t="shared" si="12"/>
        <v>75</v>
      </c>
      <c r="P109" s="84">
        <f t="shared" si="13"/>
        <v>136.33333333333334</v>
      </c>
      <c r="Q109" s="35">
        <f t="shared" si="14"/>
        <v>184</v>
      </c>
    </row>
    <row r="110" spans="2:17" ht="16.5" x14ac:dyDescent="0.25">
      <c r="B110" s="14"/>
      <c r="C110" s="18">
        <f t="shared" si="16"/>
        <v>102</v>
      </c>
      <c r="D110" s="51" t="s">
        <v>296</v>
      </c>
      <c r="E110" s="51" t="s">
        <v>307</v>
      </c>
      <c r="F110" s="52" t="s">
        <v>308</v>
      </c>
      <c r="G110" s="53" t="s">
        <v>309</v>
      </c>
      <c r="H110" s="74" t="s">
        <v>9</v>
      </c>
      <c r="I110" s="77">
        <v>20</v>
      </c>
      <c r="J110" s="78">
        <f t="shared" si="17"/>
        <v>6612</v>
      </c>
      <c r="K110" s="80">
        <v>14</v>
      </c>
      <c r="L110" s="78">
        <f t="shared" si="17"/>
        <v>4628.4000000000005</v>
      </c>
      <c r="M110" s="80">
        <v>27.5</v>
      </c>
      <c r="N110" s="58">
        <f t="shared" si="11"/>
        <v>9091.5</v>
      </c>
      <c r="O110" s="75">
        <f t="shared" si="12"/>
        <v>14</v>
      </c>
      <c r="P110" s="84">
        <f t="shared" si="13"/>
        <v>20.5</v>
      </c>
      <c r="Q110" s="35">
        <f t="shared" si="14"/>
        <v>27.5</v>
      </c>
    </row>
    <row r="111" spans="2:17" ht="16.5" x14ac:dyDescent="0.25">
      <c r="B111" s="14"/>
      <c r="C111" s="18">
        <f t="shared" si="16"/>
        <v>103</v>
      </c>
      <c r="D111" s="51" t="s">
        <v>296</v>
      </c>
      <c r="E111" s="51" t="s">
        <v>310</v>
      </c>
      <c r="F111" s="52" t="s">
        <v>311</v>
      </c>
      <c r="G111" s="53" t="s">
        <v>193</v>
      </c>
      <c r="H111" s="74" t="s">
        <v>49</v>
      </c>
      <c r="I111" s="77">
        <v>20</v>
      </c>
      <c r="J111" s="78">
        <f t="shared" si="17"/>
        <v>1000</v>
      </c>
      <c r="K111" s="80">
        <v>24</v>
      </c>
      <c r="L111" s="78">
        <f t="shared" si="17"/>
        <v>1200</v>
      </c>
      <c r="M111" s="80">
        <v>10</v>
      </c>
      <c r="N111" s="58">
        <f t="shared" si="11"/>
        <v>500</v>
      </c>
      <c r="O111" s="75">
        <f t="shared" si="12"/>
        <v>10</v>
      </c>
      <c r="P111" s="84">
        <f t="shared" si="13"/>
        <v>18</v>
      </c>
      <c r="Q111" s="35">
        <f t="shared" si="14"/>
        <v>24</v>
      </c>
    </row>
    <row r="112" spans="2:17" ht="16.5" x14ac:dyDescent="0.25">
      <c r="B112" s="14"/>
      <c r="C112" s="18">
        <f t="shared" si="16"/>
        <v>104</v>
      </c>
      <c r="D112" s="51" t="s">
        <v>296</v>
      </c>
      <c r="E112" s="51" t="s">
        <v>312</v>
      </c>
      <c r="F112" s="52" t="s">
        <v>313</v>
      </c>
      <c r="G112" s="53" t="s">
        <v>60</v>
      </c>
      <c r="H112" s="74" t="s">
        <v>49</v>
      </c>
      <c r="I112" s="77">
        <v>110</v>
      </c>
      <c r="J112" s="78">
        <f t="shared" si="17"/>
        <v>440</v>
      </c>
      <c r="K112" s="80">
        <v>51</v>
      </c>
      <c r="L112" s="78">
        <f t="shared" si="17"/>
        <v>204</v>
      </c>
      <c r="M112" s="80">
        <v>100</v>
      </c>
      <c r="N112" s="58">
        <f t="shared" si="11"/>
        <v>400</v>
      </c>
      <c r="O112" s="75">
        <f t="shared" si="12"/>
        <v>51</v>
      </c>
      <c r="P112" s="84">
        <f t="shared" si="13"/>
        <v>87</v>
      </c>
      <c r="Q112" s="35">
        <f t="shared" si="14"/>
        <v>110</v>
      </c>
    </row>
    <row r="113" spans="2:17" ht="16.5" x14ac:dyDescent="0.25">
      <c r="B113" s="14"/>
      <c r="C113" s="18">
        <f t="shared" si="16"/>
        <v>105</v>
      </c>
      <c r="D113" s="51" t="s">
        <v>296</v>
      </c>
      <c r="E113" s="51" t="s">
        <v>314</v>
      </c>
      <c r="F113" s="52" t="s">
        <v>315</v>
      </c>
      <c r="G113" s="53" t="s">
        <v>316</v>
      </c>
      <c r="H113" s="74" t="s">
        <v>49</v>
      </c>
      <c r="I113" s="77">
        <v>20</v>
      </c>
      <c r="J113" s="78">
        <f t="shared" si="17"/>
        <v>700</v>
      </c>
      <c r="K113" s="80">
        <v>34</v>
      </c>
      <c r="L113" s="78">
        <f t="shared" si="17"/>
        <v>1190</v>
      </c>
      <c r="M113" s="80">
        <v>10</v>
      </c>
      <c r="N113" s="58">
        <f t="shared" si="11"/>
        <v>350</v>
      </c>
      <c r="O113" s="75">
        <f t="shared" si="12"/>
        <v>10</v>
      </c>
      <c r="P113" s="84">
        <f t="shared" si="13"/>
        <v>21.333333333333332</v>
      </c>
      <c r="Q113" s="35">
        <f t="shared" si="14"/>
        <v>34</v>
      </c>
    </row>
    <row r="114" spans="2:17" ht="16.5" x14ac:dyDescent="0.25">
      <c r="B114" s="14"/>
      <c r="C114" s="18">
        <f t="shared" si="16"/>
        <v>106</v>
      </c>
      <c r="D114" s="51" t="s">
        <v>317</v>
      </c>
      <c r="E114" s="51" t="s">
        <v>36</v>
      </c>
      <c r="F114" s="52" t="s">
        <v>318</v>
      </c>
      <c r="G114" s="53" t="s">
        <v>319</v>
      </c>
      <c r="H114" s="74" t="s">
        <v>320</v>
      </c>
      <c r="I114" s="77">
        <v>2500</v>
      </c>
      <c r="J114" s="78">
        <f t="shared" si="17"/>
        <v>225</v>
      </c>
      <c r="K114" s="80">
        <v>21030</v>
      </c>
      <c r="L114" s="78">
        <f t="shared" si="17"/>
        <v>1892.6999999999998</v>
      </c>
      <c r="M114" s="80">
        <v>20000</v>
      </c>
      <c r="N114" s="58">
        <f t="shared" si="11"/>
        <v>1800</v>
      </c>
      <c r="O114" s="75">
        <f t="shared" si="12"/>
        <v>2500</v>
      </c>
      <c r="P114" s="84">
        <f t="shared" si="13"/>
        <v>14510</v>
      </c>
      <c r="Q114" s="35">
        <f t="shared" si="14"/>
        <v>21030</v>
      </c>
    </row>
    <row r="115" spans="2:17" ht="16.5" x14ac:dyDescent="0.25">
      <c r="B115" s="14"/>
      <c r="C115" s="18">
        <f t="shared" si="16"/>
        <v>107</v>
      </c>
      <c r="D115" s="51" t="s">
        <v>321</v>
      </c>
      <c r="E115" s="51" t="s">
        <v>322</v>
      </c>
      <c r="F115" s="52" t="s">
        <v>323</v>
      </c>
      <c r="G115" s="53" t="s">
        <v>324</v>
      </c>
      <c r="H115" s="74" t="s">
        <v>320</v>
      </c>
      <c r="I115" s="77">
        <v>6965</v>
      </c>
      <c r="J115" s="78">
        <f t="shared" si="17"/>
        <v>4875.5</v>
      </c>
      <c r="K115" s="80">
        <v>5257</v>
      </c>
      <c r="L115" s="78">
        <f t="shared" si="17"/>
        <v>3679.8999999999996</v>
      </c>
      <c r="M115" s="80">
        <v>5000</v>
      </c>
      <c r="N115" s="58">
        <f t="shared" si="11"/>
        <v>3500</v>
      </c>
      <c r="O115" s="75">
        <f t="shared" si="12"/>
        <v>5000</v>
      </c>
      <c r="P115" s="84">
        <f t="shared" si="13"/>
        <v>5740.666666666667</v>
      </c>
      <c r="Q115" s="35">
        <f t="shared" si="14"/>
        <v>6965</v>
      </c>
    </row>
    <row r="116" spans="2:17" ht="16.5" x14ac:dyDescent="0.25">
      <c r="B116" s="14"/>
      <c r="C116" s="18">
        <f t="shared" si="16"/>
        <v>108</v>
      </c>
      <c r="D116" s="51" t="s">
        <v>321</v>
      </c>
      <c r="E116" s="51" t="s">
        <v>36</v>
      </c>
      <c r="F116" s="52" t="s">
        <v>325</v>
      </c>
      <c r="G116" s="53" t="s">
        <v>326</v>
      </c>
      <c r="H116" s="74" t="s">
        <v>320</v>
      </c>
      <c r="I116" s="77">
        <v>9320</v>
      </c>
      <c r="J116" s="78">
        <f t="shared" si="17"/>
        <v>4287.2</v>
      </c>
      <c r="K116" s="80">
        <v>7360</v>
      </c>
      <c r="L116" s="78">
        <f t="shared" si="17"/>
        <v>3385.6000000000004</v>
      </c>
      <c r="M116" s="80">
        <v>7000</v>
      </c>
      <c r="N116" s="58">
        <f t="shared" si="11"/>
        <v>3220</v>
      </c>
      <c r="O116" s="75">
        <f t="shared" si="12"/>
        <v>7000</v>
      </c>
      <c r="P116" s="84">
        <f t="shared" si="13"/>
        <v>7893.333333333333</v>
      </c>
      <c r="Q116" s="35">
        <f t="shared" si="14"/>
        <v>9320</v>
      </c>
    </row>
    <row r="117" spans="2:17" ht="16.5" x14ac:dyDescent="0.25">
      <c r="B117" s="14"/>
      <c r="C117" s="18">
        <f t="shared" si="16"/>
        <v>109</v>
      </c>
      <c r="D117" s="51" t="s">
        <v>321</v>
      </c>
      <c r="E117" s="51" t="s">
        <v>127</v>
      </c>
      <c r="F117" s="52" t="s">
        <v>327</v>
      </c>
      <c r="G117" s="53" t="s">
        <v>328</v>
      </c>
      <c r="H117" s="74" t="s">
        <v>26</v>
      </c>
      <c r="I117" s="77">
        <v>9.8000000000000007</v>
      </c>
      <c r="J117" s="78">
        <f t="shared" si="17"/>
        <v>196</v>
      </c>
      <c r="K117" s="80">
        <v>9</v>
      </c>
      <c r="L117" s="78">
        <f t="shared" si="17"/>
        <v>180</v>
      </c>
      <c r="M117" s="80">
        <v>9</v>
      </c>
      <c r="N117" s="58">
        <f t="shared" si="11"/>
        <v>180</v>
      </c>
      <c r="O117" s="75">
        <f t="shared" si="12"/>
        <v>9</v>
      </c>
      <c r="P117" s="84">
        <f t="shared" si="13"/>
        <v>9.2666666666666675</v>
      </c>
      <c r="Q117" s="35">
        <f t="shared" si="14"/>
        <v>9.8000000000000007</v>
      </c>
    </row>
    <row r="118" spans="2:17" ht="16.5" x14ac:dyDescent="0.25">
      <c r="B118" s="14"/>
      <c r="C118" s="18">
        <f t="shared" si="16"/>
        <v>110</v>
      </c>
      <c r="D118" s="51" t="s">
        <v>321</v>
      </c>
      <c r="E118" s="51" t="s">
        <v>329</v>
      </c>
      <c r="F118" s="52" t="s">
        <v>330</v>
      </c>
      <c r="G118" s="53" t="s">
        <v>331</v>
      </c>
      <c r="H118" s="74" t="s">
        <v>26</v>
      </c>
      <c r="I118" s="77">
        <v>7.25</v>
      </c>
      <c r="J118" s="78">
        <f t="shared" si="17"/>
        <v>688.75</v>
      </c>
      <c r="K118" s="80">
        <v>7</v>
      </c>
      <c r="L118" s="78">
        <f t="shared" si="17"/>
        <v>665</v>
      </c>
      <c r="M118" s="80">
        <v>7</v>
      </c>
      <c r="N118" s="58">
        <f t="shared" si="11"/>
        <v>665</v>
      </c>
      <c r="O118" s="75">
        <f t="shared" si="12"/>
        <v>7</v>
      </c>
      <c r="P118" s="84">
        <f t="shared" si="13"/>
        <v>7.083333333333333</v>
      </c>
      <c r="Q118" s="35">
        <f t="shared" si="14"/>
        <v>7.25</v>
      </c>
    </row>
    <row r="119" spans="2:17" ht="16.5" x14ac:dyDescent="0.25">
      <c r="B119" s="14"/>
      <c r="C119" s="18">
        <f t="shared" si="16"/>
        <v>111</v>
      </c>
      <c r="D119" s="51" t="s">
        <v>321</v>
      </c>
      <c r="E119" s="51" t="s">
        <v>332</v>
      </c>
      <c r="F119" s="52" t="s">
        <v>30</v>
      </c>
      <c r="G119" s="53" t="s">
        <v>333</v>
      </c>
      <c r="H119" s="74" t="s">
        <v>26</v>
      </c>
      <c r="I119" s="77">
        <v>9</v>
      </c>
      <c r="J119" s="78">
        <f t="shared" si="17"/>
        <v>2412</v>
      </c>
      <c r="K119" s="80">
        <v>7</v>
      </c>
      <c r="L119" s="78">
        <f t="shared" si="17"/>
        <v>1876</v>
      </c>
      <c r="M119" s="80">
        <v>7</v>
      </c>
      <c r="N119" s="58">
        <f t="shared" si="11"/>
        <v>1876</v>
      </c>
      <c r="O119" s="75">
        <f t="shared" si="12"/>
        <v>7</v>
      </c>
      <c r="P119" s="84">
        <f t="shared" si="13"/>
        <v>7.666666666666667</v>
      </c>
      <c r="Q119" s="35">
        <f t="shared" si="14"/>
        <v>9</v>
      </c>
    </row>
    <row r="120" spans="2:17" ht="16.5" x14ac:dyDescent="0.25">
      <c r="B120" s="14"/>
      <c r="C120" s="18">
        <f t="shared" si="16"/>
        <v>112</v>
      </c>
      <c r="D120" s="51" t="s">
        <v>321</v>
      </c>
      <c r="E120" s="51" t="s">
        <v>334</v>
      </c>
      <c r="F120" s="52" t="s">
        <v>335</v>
      </c>
      <c r="G120" s="53" t="s">
        <v>336</v>
      </c>
      <c r="H120" s="74" t="s">
        <v>26</v>
      </c>
      <c r="I120" s="77">
        <v>3.3</v>
      </c>
      <c r="J120" s="78">
        <f t="shared" si="17"/>
        <v>557.69999999999993</v>
      </c>
      <c r="K120" s="80">
        <v>4</v>
      </c>
      <c r="L120" s="78">
        <f t="shared" si="17"/>
        <v>676</v>
      </c>
      <c r="M120" s="80">
        <v>4</v>
      </c>
      <c r="N120" s="58">
        <f t="shared" si="11"/>
        <v>676</v>
      </c>
      <c r="O120" s="75">
        <f t="shared" si="12"/>
        <v>3.3</v>
      </c>
      <c r="P120" s="84">
        <f t="shared" si="13"/>
        <v>3.7666666666666671</v>
      </c>
      <c r="Q120" s="35">
        <f t="shared" si="14"/>
        <v>4</v>
      </c>
    </row>
    <row r="121" spans="2:17" ht="16.5" x14ac:dyDescent="0.25">
      <c r="B121" s="14"/>
      <c r="C121" s="18">
        <f t="shared" si="16"/>
        <v>113</v>
      </c>
      <c r="D121" s="51" t="s">
        <v>321</v>
      </c>
      <c r="E121" s="51" t="s">
        <v>337</v>
      </c>
      <c r="F121" s="52" t="s">
        <v>338</v>
      </c>
      <c r="G121" s="53" t="s">
        <v>339</v>
      </c>
      <c r="H121" s="74" t="s">
        <v>26</v>
      </c>
      <c r="I121" s="77">
        <v>14.25</v>
      </c>
      <c r="J121" s="78">
        <f t="shared" si="17"/>
        <v>1097.25</v>
      </c>
      <c r="K121" s="80">
        <v>8</v>
      </c>
      <c r="L121" s="78">
        <f t="shared" si="17"/>
        <v>616</v>
      </c>
      <c r="M121" s="80">
        <v>8</v>
      </c>
      <c r="N121" s="58">
        <f t="shared" si="11"/>
        <v>616</v>
      </c>
      <c r="O121" s="75">
        <f t="shared" si="12"/>
        <v>8</v>
      </c>
      <c r="P121" s="84">
        <f t="shared" si="13"/>
        <v>10.083333333333334</v>
      </c>
      <c r="Q121" s="35">
        <f t="shared" si="14"/>
        <v>14.25</v>
      </c>
    </row>
    <row r="122" spans="2:17" ht="16.5" x14ac:dyDescent="0.25">
      <c r="B122" s="14"/>
      <c r="C122" s="18">
        <f t="shared" si="16"/>
        <v>114</v>
      </c>
      <c r="D122" s="51" t="s">
        <v>340</v>
      </c>
      <c r="E122" s="51" t="s">
        <v>341</v>
      </c>
      <c r="F122" s="52" t="s">
        <v>342</v>
      </c>
      <c r="G122" s="53" t="s">
        <v>156</v>
      </c>
      <c r="H122" s="74" t="s">
        <v>49</v>
      </c>
      <c r="I122" s="77">
        <v>98</v>
      </c>
      <c r="J122" s="78">
        <f t="shared" ref="J122:L137" si="18">$G122*I122</f>
        <v>2450</v>
      </c>
      <c r="K122" s="80">
        <v>102</v>
      </c>
      <c r="L122" s="78">
        <f t="shared" si="18"/>
        <v>2550</v>
      </c>
      <c r="M122" s="80">
        <v>78</v>
      </c>
      <c r="N122" s="58">
        <f t="shared" si="11"/>
        <v>1950</v>
      </c>
      <c r="O122" s="75">
        <f t="shared" si="12"/>
        <v>78</v>
      </c>
      <c r="P122" s="84">
        <f t="shared" si="13"/>
        <v>92.666666666666671</v>
      </c>
      <c r="Q122" s="35">
        <f t="shared" si="14"/>
        <v>102</v>
      </c>
    </row>
    <row r="123" spans="2:17" ht="16.5" x14ac:dyDescent="0.25">
      <c r="B123" s="14"/>
      <c r="C123" s="18">
        <f t="shared" si="16"/>
        <v>115</v>
      </c>
      <c r="D123" s="51" t="s">
        <v>340</v>
      </c>
      <c r="E123" s="51" t="s">
        <v>341</v>
      </c>
      <c r="F123" s="52" t="s">
        <v>343</v>
      </c>
      <c r="G123" s="53" t="s">
        <v>156</v>
      </c>
      <c r="H123" s="74" t="s">
        <v>49</v>
      </c>
      <c r="I123" s="77">
        <v>98</v>
      </c>
      <c r="J123" s="78">
        <f t="shared" si="18"/>
        <v>2450</v>
      </c>
      <c r="K123" s="80">
        <v>102</v>
      </c>
      <c r="L123" s="78">
        <f t="shared" si="18"/>
        <v>2550</v>
      </c>
      <c r="M123" s="80">
        <v>78</v>
      </c>
      <c r="N123" s="58">
        <f t="shared" si="11"/>
        <v>1950</v>
      </c>
      <c r="O123" s="75">
        <f t="shared" si="12"/>
        <v>78</v>
      </c>
      <c r="P123" s="84">
        <f t="shared" si="13"/>
        <v>92.666666666666671</v>
      </c>
      <c r="Q123" s="35">
        <f t="shared" si="14"/>
        <v>102</v>
      </c>
    </row>
    <row r="124" spans="2:17" ht="16.5" x14ac:dyDescent="0.25">
      <c r="B124" s="14"/>
      <c r="C124" s="18">
        <f t="shared" si="16"/>
        <v>116</v>
      </c>
      <c r="D124" s="51" t="s">
        <v>340</v>
      </c>
      <c r="E124" s="51" t="s">
        <v>341</v>
      </c>
      <c r="F124" s="52" t="s">
        <v>344</v>
      </c>
      <c r="G124" s="53" t="s">
        <v>156</v>
      </c>
      <c r="H124" s="74" t="s">
        <v>49</v>
      </c>
      <c r="I124" s="77">
        <v>98</v>
      </c>
      <c r="J124" s="78">
        <f t="shared" si="18"/>
        <v>2450</v>
      </c>
      <c r="K124" s="80">
        <v>102</v>
      </c>
      <c r="L124" s="78">
        <f t="shared" si="18"/>
        <v>2550</v>
      </c>
      <c r="M124" s="80">
        <v>78</v>
      </c>
      <c r="N124" s="58">
        <f t="shared" si="11"/>
        <v>1950</v>
      </c>
      <c r="O124" s="75">
        <f t="shared" si="12"/>
        <v>78</v>
      </c>
      <c r="P124" s="84">
        <f t="shared" si="13"/>
        <v>92.666666666666671</v>
      </c>
      <c r="Q124" s="35">
        <f t="shared" si="14"/>
        <v>102</v>
      </c>
    </row>
    <row r="125" spans="2:17" ht="16.5" x14ac:dyDescent="0.25">
      <c r="B125" s="14"/>
      <c r="C125" s="18">
        <f t="shared" si="16"/>
        <v>117</v>
      </c>
      <c r="D125" s="51" t="s">
        <v>340</v>
      </c>
      <c r="E125" s="51" t="s">
        <v>341</v>
      </c>
      <c r="F125" s="52" t="s">
        <v>345</v>
      </c>
      <c r="G125" s="53" t="s">
        <v>156</v>
      </c>
      <c r="H125" s="74" t="s">
        <v>49</v>
      </c>
      <c r="I125" s="77">
        <v>98</v>
      </c>
      <c r="J125" s="78">
        <f t="shared" si="18"/>
        <v>2450</v>
      </c>
      <c r="K125" s="80">
        <v>102</v>
      </c>
      <c r="L125" s="78">
        <f t="shared" si="18"/>
        <v>2550</v>
      </c>
      <c r="M125" s="80">
        <v>78</v>
      </c>
      <c r="N125" s="58">
        <f t="shared" si="11"/>
        <v>1950</v>
      </c>
      <c r="O125" s="75">
        <f t="shared" si="12"/>
        <v>78</v>
      </c>
      <c r="P125" s="84">
        <f t="shared" si="13"/>
        <v>92.666666666666671</v>
      </c>
      <c r="Q125" s="35">
        <f t="shared" si="14"/>
        <v>102</v>
      </c>
    </row>
    <row r="126" spans="2:17" ht="16.5" x14ac:dyDescent="0.25">
      <c r="B126" s="14"/>
      <c r="C126" s="18">
        <f t="shared" si="16"/>
        <v>118</v>
      </c>
      <c r="D126" s="51" t="s">
        <v>340</v>
      </c>
      <c r="E126" s="51" t="s">
        <v>341</v>
      </c>
      <c r="F126" s="52" t="s">
        <v>346</v>
      </c>
      <c r="G126" s="53" t="s">
        <v>156</v>
      </c>
      <c r="H126" s="74" t="s">
        <v>49</v>
      </c>
      <c r="I126" s="77">
        <v>98</v>
      </c>
      <c r="J126" s="78">
        <f t="shared" si="18"/>
        <v>2450</v>
      </c>
      <c r="K126" s="80">
        <v>102</v>
      </c>
      <c r="L126" s="78">
        <f t="shared" si="18"/>
        <v>2550</v>
      </c>
      <c r="M126" s="80">
        <v>78</v>
      </c>
      <c r="N126" s="58">
        <f t="shared" si="11"/>
        <v>1950</v>
      </c>
      <c r="O126" s="75">
        <f t="shared" si="12"/>
        <v>78</v>
      </c>
      <c r="P126" s="84">
        <f t="shared" si="13"/>
        <v>92.666666666666671</v>
      </c>
      <c r="Q126" s="35">
        <f t="shared" si="14"/>
        <v>102</v>
      </c>
    </row>
    <row r="127" spans="2:17" ht="16.5" x14ac:dyDescent="0.25">
      <c r="B127" s="14"/>
      <c r="C127" s="18">
        <f t="shared" si="16"/>
        <v>119</v>
      </c>
      <c r="D127" s="51" t="s">
        <v>347</v>
      </c>
      <c r="E127" s="51" t="s">
        <v>118</v>
      </c>
      <c r="F127" s="52" t="s">
        <v>348</v>
      </c>
      <c r="G127" s="53" t="s">
        <v>349</v>
      </c>
      <c r="H127" s="74" t="s">
        <v>209</v>
      </c>
      <c r="I127" s="77">
        <v>2.5</v>
      </c>
      <c r="J127" s="78">
        <f t="shared" si="18"/>
        <v>312.5</v>
      </c>
      <c r="K127" s="80">
        <v>3</v>
      </c>
      <c r="L127" s="78">
        <f t="shared" si="18"/>
        <v>375</v>
      </c>
      <c r="M127" s="80">
        <v>32</v>
      </c>
      <c r="N127" s="58">
        <f t="shared" si="11"/>
        <v>4000</v>
      </c>
      <c r="O127" s="75">
        <f t="shared" si="12"/>
        <v>2.5</v>
      </c>
      <c r="P127" s="84">
        <f t="shared" si="13"/>
        <v>12.5</v>
      </c>
      <c r="Q127" s="35">
        <f t="shared" si="14"/>
        <v>32</v>
      </c>
    </row>
    <row r="128" spans="2:17" ht="16.5" x14ac:dyDescent="0.25">
      <c r="B128" s="14"/>
      <c r="C128" s="18">
        <f t="shared" si="16"/>
        <v>120</v>
      </c>
      <c r="D128" s="51" t="s">
        <v>350</v>
      </c>
      <c r="E128" s="51" t="s">
        <v>351</v>
      </c>
      <c r="F128" s="52" t="s">
        <v>352</v>
      </c>
      <c r="G128" s="53" t="s">
        <v>353</v>
      </c>
      <c r="H128" s="74" t="s">
        <v>18</v>
      </c>
      <c r="I128" s="77">
        <v>214.5</v>
      </c>
      <c r="J128" s="78">
        <f t="shared" si="18"/>
        <v>16731</v>
      </c>
      <c r="K128" s="80">
        <v>225</v>
      </c>
      <c r="L128" s="78">
        <f t="shared" si="18"/>
        <v>17550</v>
      </c>
      <c r="M128" s="80">
        <v>85</v>
      </c>
      <c r="N128" s="58">
        <f t="shared" si="11"/>
        <v>6630</v>
      </c>
      <c r="O128" s="75">
        <f t="shared" si="12"/>
        <v>85</v>
      </c>
      <c r="P128" s="84">
        <f t="shared" si="13"/>
        <v>174.83333333333334</v>
      </c>
      <c r="Q128" s="35">
        <f t="shared" si="14"/>
        <v>225</v>
      </c>
    </row>
    <row r="129" spans="2:17" ht="16.5" x14ac:dyDescent="0.25">
      <c r="B129" s="14"/>
      <c r="C129" s="18">
        <f t="shared" si="16"/>
        <v>121</v>
      </c>
      <c r="D129" s="51" t="s">
        <v>354</v>
      </c>
      <c r="E129" s="51" t="s">
        <v>355</v>
      </c>
      <c r="F129" s="52" t="s">
        <v>356</v>
      </c>
      <c r="G129" s="53" t="s">
        <v>357</v>
      </c>
      <c r="H129" s="74" t="s">
        <v>26</v>
      </c>
      <c r="I129" s="77">
        <v>91</v>
      </c>
      <c r="J129" s="78">
        <f t="shared" si="18"/>
        <v>106015</v>
      </c>
      <c r="K129" s="80">
        <v>93</v>
      </c>
      <c r="L129" s="78">
        <f t="shared" si="18"/>
        <v>108345</v>
      </c>
      <c r="M129" s="80">
        <v>200</v>
      </c>
      <c r="N129" s="58">
        <f t="shared" si="11"/>
        <v>233000</v>
      </c>
      <c r="O129" s="75">
        <f t="shared" si="12"/>
        <v>91</v>
      </c>
      <c r="P129" s="84">
        <f t="shared" si="13"/>
        <v>128</v>
      </c>
      <c r="Q129" s="35">
        <f t="shared" si="14"/>
        <v>200</v>
      </c>
    </row>
    <row r="130" spans="2:17" ht="16.5" x14ac:dyDescent="0.25">
      <c r="B130" s="14"/>
      <c r="C130" s="18">
        <f t="shared" si="16"/>
        <v>122</v>
      </c>
      <c r="D130" s="51" t="s">
        <v>358</v>
      </c>
      <c r="E130" s="51" t="s">
        <v>20</v>
      </c>
      <c r="F130" s="52" t="s">
        <v>359</v>
      </c>
      <c r="G130" s="53" t="s">
        <v>360</v>
      </c>
      <c r="H130" s="74" t="s">
        <v>361</v>
      </c>
      <c r="I130" s="77">
        <v>2.25</v>
      </c>
      <c r="J130" s="78">
        <f t="shared" si="18"/>
        <v>41082.75</v>
      </c>
      <c r="K130" s="80">
        <v>5</v>
      </c>
      <c r="L130" s="78">
        <f t="shared" si="18"/>
        <v>91295</v>
      </c>
      <c r="M130" s="80">
        <v>3</v>
      </c>
      <c r="N130" s="58">
        <f t="shared" si="11"/>
        <v>54777</v>
      </c>
      <c r="O130" s="75">
        <f t="shared" si="12"/>
        <v>2.25</v>
      </c>
      <c r="P130" s="84">
        <f t="shared" si="13"/>
        <v>3.4166666666666665</v>
      </c>
      <c r="Q130" s="35">
        <f t="shared" si="14"/>
        <v>5</v>
      </c>
    </row>
    <row r="131" spans="2:17" ht="16.5" x14ac:dyDescent="0.25">
      <c r="B131" s="14"/>
      <c r="C131" s="18">
        <f t="shared" si="16"/>
        <v>123</v>
      </c>
      <c r="D131" s="51" t="s">
        <v>362</v>
      </c>
      <c r="E131" s="51" t="s">
        <v>363</v>
      </c>
      <c r="F131" s="52" t="s">
        <v>364</v>
      </c>
      <c r="G131" s="53" t="s">
        <v>365</v>
      </c>
      <c r="H131" s="74" t="s">
        <v>18</v>
      </c>
      <c r="I131" s="77">
        <v>2500</v>
      </c>
      <c r="J131" s="78">
        <f t="shared" si="18"/>
        <v>307500</v>
      </c>
      <c r="K131" s="80">
        <v>2061</v>
      </c>
      <c r="L131" s="78">
        <f t="shared" si="18"/>
        <v>253503</v>
      </c>
      <c r="M131" s="80">
        <v>1400</v>
      </c>
      <c r="N131" s="58">
        <f t="shared" si="11"/>
        <v>172200</v>
      </c>
      <c r="O131" s="75">
        <f t="shared" si="12"/>
        <v>1400</v>
      </c>
      <c r="P131" s="84">
        <f t="shared" si="13"/>
        <v>1987</v>
      </c>
      <c r="Q131" s="35">
        <f t="shared" si="14"/>
        <v>2500</v>
      </c>
    </row>
    <row r="132" spans="2:17" ht="16.5" x14ac:dyDescent="0.25">
      <c r="B132" s="14"/>
      <c r="C132" s="18">
        <f t="shared" si="16"/>
        <v>124</v>
      </c>
      <c r="D132" s="51" t="s">
        <v>366</v>
      </c>
      <c r="E132" s="51" t="s">
        <v>241</v>
      </c>
      <c r="F132" s="52" t="s">
        <v>367</v>
      </c>
      <c r="G132" s="53" t="s">
        <v>237</v>
      </c>
      <c r="H132" s="74" t="s">
        <v>7</v>
      </c>
      <c r="I132" s="77">
        <v>24.5</v>
      </c>
      <c r="J132" s="78">
        <f t="shared" si="18"/>
        <v>7423.5</v>
      </c>
      <c r="K132" s="80">
        <v>43</v>
      </c>
      <c r="L132" s="78">
        <f t="shared" si="18"/>
        <v>13029</v>
      </c>
      <c r="M132" s="80">
        <v>26.5</v>
      </c>
      <c r="N132" s="58">
        <f t="shared" si="11"/>
        <v>8029.5</v>
      </c>
      <c r="O132" s="75">
        <f t="shared" si="12"/>
        <v>24.5</v>
      </c>
      <c r="P132" s="84">
        <f t="shared" si="13"/>
        <v>31.333333333333332</v>
      </c>
      <c r="Q132" s="35">
        <f t="shared" si="14"/>
        <v>43</v>
      </c>
    </row>
    <row r="133" spans="2:17" ht="16.5" x14ac:dyDescent="0.25">
      <c r="B133" s="14"/>
      <c r="C133" s="18">
        <f t="shared" si="16"/>
        <v>125</v>
      </c>
      <c r="D133" s="51" t="s">
        <v>366</v>
      </c>
      <c r="E133" s="51" t="s">
        <v>368</v>
      </c>
      <c r="F133" s="52" t="s">
        <v>369</v>
      </c>
      <c r="G133" s="53" t="s">
        <v>370</v>
      </c>
      <c r="H133" s="74" t="s">
        <v>7</v>
      </c>
      <c r="I133" s="77">
        <v>35</v>
      </c>
      <c r="J133" s="78">
        <f t="shared" si="18"/>
        <v>2065</v>
      </c>
      <c r="K133" s="80">
        <v>77</v>
      </c>
      <c r="L133" s="78">
        <f t="shared" si="18"/>
        <v>4543</v>
      </c>
      <c r="M133" s="80">
        <v>50</v>
      </c>
      <c r="N133" s="58">
        <f t="shared" si="11"/>
        <v>2950</v>
      </c>
      <c r="O133" s="75">
        <f t="shared" si="12"/>
        <v>35</v>
      </c>
      <c r="P133" s="84">
        <f t="shared" si="13"/>
        <v>54</v>
      </c>
      <c r="Q133" s="35">
        <f t="shared" si="14"/>
        <v>77</v>
      </c>
    </row>
    <row r="134" spans="2:17" ht="16.5" x14ac:dyDescent="0.25">
      <c r="B134" s="14"/>
      <c r="C134" s="18">
        <f t="shared" si="16"/>
        <v>126</v>
      </c>
      <c r="D134" s="51" t="s">
        <v>371</v>
      </c>
      <c r="E134" s="51" t="s">
        <v>23</v>
      </c>
      <c r="F134" s="52" t="s">
        <v>372</v>
      </c>
      <c r="G134" s="53" t="s">
        <v>373</v>
      </c>
      <c r="H134" s="74" t="s">
        <v>49</v>
      </c>
      <c r="I134" s="77">
        <v>5</v>
      </c>
      <c r="J134" s="78">
        <f t="shared" si="18"/>
        <v>7960</v>
      </c>
      <c r="K134" s="80">
        <v>29</v>
      </c>
      <c r="L134" s="78">
        <f t="shared" si="18"/>
        <v>46168</v>
      </c>
      <c r="M134" s="80">
        <v>23</v>
      </c>
      <c r="N134" s="58">
        <f t="shared" si="11"/>
        <v>36616</v>
      </c>
      <c r="O134" s="75">
        <f t="shared" si="12"/>
        <v>5</v>
      </c>
      <c r="P134" s="84">
        <f t="shared" si="13"/>
        <v>19</v>
      </c>
      <c r="Q134" s="35">
        <f t="shared" si="14"/>
        <v>29</v>
      </c>
    </row>
    <row r="135" spans="2:17" ht="16.5" x14ac:dyDescent="0.25">
      <c r="B135" s="14"/>
      <c r="C135" s="18">
        <f t="shared" si="16"/>
        <v>127</v>
      </c>
      <c r="D135" s="51" t="s">
        <v>374</v>
      </c>
      <c r="E135" s="51" t="s">
        <v>375</v>
      </c>
      <c r="F135" s="52" t="s">
        <v>376</v>
      </c>
      <c r="G135" s="53" t="s">
        <v>377</v>
      </c>
      <c r="H135" s="74" t="s">
        <v>9</v>
      </c>
      <c r="I135" s="77">
        <v>1.75</v>
      </c>
      <c r="J135" s="78">
        <f t="shared" si="18"/>
        <v>78.75</v>
      </c>
      <c r="K135" s="80">
        <v>9</v>
      </c>
      <c r="L135" s="78">
        <f t="shared" si="18"/>
        <v>405</v>
      </c>
      <c r="M135" s="80">
        <v>50</v>
      </c>
      <c r="N135" s="58">
        <f t="shared" si="11"/>
        <v>2250</v>
      </c>
      <c r="O135" s="75">
        <f t="shared" si="12"/>
        <v>1.75</v>
      </c>
      <c r="P135" s="84">
        <f t="shared" si="13"/>
        <v>20.25</v>
      </c>
      <c r="Q135" s="35">
        <f t="shared" si="14"/>
        <v>50</v>
      </c>
    </row>
    <row r="136" spans="2:17" ht="16.5" x14ac:dyDescent="0.25">
      <c r="B136" s="14"/>
      <c r="C136" s="18">
        <f t="shared" si="16"/>
        <v>128</v>
      </c>
      <c r="D136" s="51" t="s">
        <v>378</v>
      </c>
      <c r="E136" s="51" t="s">
        <v>69</v>
      </c>
      <c r="F136" s="52" t="s">
        <v>379</v>
      </c>
      <c r="G136" s="53" t="s">
        <v>380</v>
      </c>
      <c r="H136" s="74" t="s">
        <v>7</v>
      </c>
      <c r="I136" s="77">
        <v>24</v>
      </c>
      <c r="J136" s="78">
        <f t="shared" si="18"/>
        <v>8136</v>
      </c>
      <c r="K136" s="80">
        <v>39</v>
      </c>
      <c r="L136" s="78">
        <f t="shared" si="18"/>
        <v>13221</v>
      </c>
      <c r="M136" s="80">
        <v>40</v>
      </c>
      <c r="N136" s="58">
        <f t="shared" si="11"/>
        <v>13560</v>
      </c>
      <c r="O136" s="75">
        <f t="shared" si="12"/>
        <v>24</v>
      </c>
      <c r="P136" s="84">
        <f t="shared" si="13"/>
        <v>34.333333333333336</v>
      </c>
      <c r="Q136" s="35">
        <f t="shared" si="14"/>
        <v>40</v>
      </c>
    </row>
    <row r="137" spans="2:17" ht="16.5" x14ac:dyDescent="0.25">
      <c r="B137" s="14"/>
      <c r="C137" s="18">
        <f t="shared" si="16"/>
        <v>129</v>
      </c>
      <c r="D137" s="51" t="s">
        <v>378</v>
      </c>
      <c r="E137" s="51" t="s">
        <v>381</v>
      </c>
      <c r="F137" s="52" t="s">
        <v>382</v>
      </c>
      <c r="G137" s="53" t="s">
        <v>189</v>
      </c>
      <c r="H137" s="74" t="s">
        <v>18</v>
      </c>
      <c r="I137" s="77">
        <v>188</v>
      </c>
      <c r="J137" s="78">
        <f t="shared" si="18"/>
        <v>7520</v>
      </c>
      <c r="K137" s="80">
        <v>81</v>
      </c>
      <c r="L137" s="78">
        <f t="shared" si="18"/>
        <v>3240</v>
      </c>
      <c r="M137" s="80">
        <v>150</v>
      </c>
      <c r="N137" s="58">
        <f t="shared" si="11"/>
        <v>6000</v>
      </c>
      <c r="O137" s="75">
        <f t="shared" si="12"/>
        <v>81</v>
      </c>
      <c r="P137" s="84">
        <f t="shared" si="13"/>
        <v>139.66666666666666</v>
      </c>
      <c r="Q137" s="35">
        <f t="shared" si="14"/>
        <v>188</v>
      </c>
    </row>
    <row r="138" spans="2:17" ht="16.5" x14ac:dyDescent="0.25">
      <c r="B138" s="14"/>
      <c r="C138" s="18">
        <f t="shared" si="16"/>
        <v>130</v>
      </c>
      <c r="D138" s="51" t="s">
        <v>378</v>
      </c>
      <c r="E138" s="51" t="s">
        <v>383</v>
      </c>
      <c r="F138" s="52" t="s">
        <v>384</v>
      </c>
      <c r="G138" s="53" t="s">
        <v>385</v>
      </c>
      <c r="H138" s="74" t="s">
        <v>26</v>
      </c>
      <c r="I138" s="77">
        <v>60</v>
      </c>
      <c r="J138" s="78">
        <f t="shared" ref="J138:L153" si="19">$G138*I138</f>
        <v>16200</v>
      </c>
      <c r="K138" s="80">
        <v>4</v>
      </c>
      <c r="L138" s="78">
        <f t="shared" si="19"/>
        <v>1080</v>
      </c>
      <c r="M138" s="80">
        <v>14</v>
      </c>
      <c r="N138" s="58">
        <f t="shared" ref="N138:N179" si="20">$G138*M138</f>
        <v>3780</v>
      </c>
      <c r="O138" s="75">
        <f t="shared" ref="O138:O179" si="21">MIN($I138,$K138,$M138)</f>
        <v>4</v>
      </c>
      <c r="P138" s="84">
        <f t="shared" ref="P138:P179" si="22">AVERAGE($I138,$K138,$M138)</f>
        <v>26</v>
      </c>
      <c r="Q138" s="35">
        <f t="shared" ref="Q138:Q179" si="23">MAX($I138,$K138,$M138)</f>
        <v>60</v>
      </c>
    </row>
    <row r="139" spans="2:17" ht="16.5" x14ac:dyDescent="0.25">
      <c r="B139" s="14"/>
      <c r="C139" s="18">
        <f t="shared" si="16"/>
        <v>131</v>
      </c>
      <c r="D139" s="51" t="s">
        <v>378</v>
      </c>
      <c r="E139" s="51" t="s">
        <v>386</v>
      </c>
      <c r="F139" s="52" t="s">
        <v>387</v>
      </c>
      <c r="G139" s="53" t="s">
        <v>328</v>
      </c>
      <c r="H139" s="74" t="s">
        <v>26</v>
      </c>
      <c r="I139" s="77">
        <v>48</v>
      </c>
      <c r="J139" s="78">
        <f t="shared" si="19"/>
        <v>960</v>
      </c>
      <c r="K139" s="80">
        <v>8</v>
      </c>
      <c r="L139" s="78">
        <f t="shared" si="19"/>
        <v>160</v>
      </c>
      <c r="M139" s="80">
        <v>125</v>
      </c>
      <c r="N139" s="58">
        <f t="shared" si="20"/>
        <v>2500</v>
      </c>
      <c r="O139" s="75">
        <f t="shared" si="21"/>
        <v>8</v>
      </c>
      <c r="P139" s="84">
        <f t="shared" si="22"/>
        <v>60.333333333333336</v>
      </c>
      <c r="Q139" s="35">
        <f t="shared" si="23"/>
        <v>125</v>
      </c>
    </row>
    <row r="140" spans="2:17" ht="16.5" x14ac:dyDescent="0.25">
      <c r="B140" s="14"/>
      <c r="C140" s="18">
        <f t="shared" si="16"/>
        <v>132</v>
      </c>
      <c r="D140" s="51" t="s">
        <v>388</v>
      </c>
      <c r="E140" s="51" t="s">
        <v>389</v>
      </c>
      <c r="F140" s="52" t="s">
        <v>390</v>
      </c>
      <c r="G140" s="53" t="s">
        <v>391</v>
      </c>
      <c r="H140" s="74" t="s">
        <v>26</v>
      </c>
      <c r="I140" s="77">
        <v>206</v>
      </c>
      <c r="J140" s="78">
        <f t="shared" si="19"/>
        <v>133488</v>
      </c>
      <c r="K140" s="80">
        <v>421</v>
      </c>
      <c r="L140" s="78">
        <f t="shared" si="19"/>
        <v>272808</v>
      </c>
      <c r="M140" s="80">
        <v>365</v>
      </c>
      <c r="N140" s="58">
        <f t="shared" si="20"/>
        <v>236520</v>
      </c>
      <c r="O140" s="75">
        <f t="shared" si="21"/>
        <v>206</v>
      </c>
      <c r="P140" s="84">
        <f t="shared" si="22"/>
        <v>330.66666666666669</v>
      </c>
      <c r="Q140" s="35">
        <f t="shared" si="23"/>
        <v>421</v>
      </c>
    </row>
    <row r="141" spans="2:17" ht="16.5" x14ac:dyDescent="0.25">
      <c r="B141" s="14"/>
      <c r="C141" s="18">
        <f t="shared" si="16"/>
        <v>133</v>
      </c>
      <c r="D141" s="51" t="s">
        <v>392</v>
      </c>
      <c r="E141" s="51" t="s">
        <v>73</v>
      </c>
      <c r="F141" s="52" t="s">
        <v>393</v>
      </c>
      <c r="G141" s="53" t="s">
        <v>394</v>
      </c>
      <c r="H141" s="74" t="s">
        <v>9</v>
      </c>
      <c r="I141" s="77">
        <v>11.25</v>
      </c>
      <c r="J141" s="78">
        <f t="shared" si="19"/>
        <v>27742.5</v>
      </c>
      <c r="K141" s="80">
        <v>14</v>
      </c>
      <c r="L141" s="78">
        <f t="shared" si="19"/>
        <v>34524</v>
      </c>
      <c r="M141" s="80">
        <v>16</v>
      </c>
      <c r="N141" s="58">
        <f t="shared" si="20"/>
        <v>39456</v>
      </c>
      <c r="O141" s="75">
        <f t="shared" si="21"/>
        <v>11.25</v>
      </c>
      <c r="P141" s="84">
        <f t="shared" si="22"/>
        <v>13.75</v>
      </c>
      <c r="Q141" s="35">
        <f t="shared" si="23"/>
        <v>16</v>
      </c>
    </row>
    <row r="142" spans="2:17" ht="16.5" x14ac:dyDescent="0.25">
      <c r="B142" s="14"/>
      <c r="C142" s="18">
        <f t="shared" si="16"/>
        <v>134</v>
      </c>
      <c r="D142" s="51" t="s">
        <v>392</v>
      </c>
      <c r="E142" s="51" t="s">
        <v>395</v>
      </c>
      <c r="F142" s="52" t="s">
        <v>396</v>
      </c>
      <c r="G142" s="53" t="s">
        <v>397</v>
      </c>
      <c r="H142" s="74" t="s">
        <v>9</v>
      </c>
      <c r="I142" s="77">
        <v>16</v>
      </c>
      <c r="J142" s="78">
        <f t="shared" si="19"/>
        <v>48880</v>
      </c>
      <c r="K142" s="80">
        <v>23</v>
      </c>
      <c r="L142" s="78">
        <f t="shared" si="19"/>
        <v>70265</v>
      </c>
      <c r="M142" s="80">
        <v>39</v>
      </c>
      <c r="N142" s="58">
        <f t="shared" si="20"/>
        <v>119145</v>
      </c>
      <c r="O142" s="75">
        <f t="shared" si="21"/>
        <v>16</v>
      </c>
      <c r="P142" s="84">
        <f t="shared" si="22"/>
        <v>26</v>
      </c>
      <c r="Q142" s="35">
        <f t="shared" si="23"/>
        <v>39</v>
      </c>
    </row>
    <row r="143" spans="2:17" ht="16.5" x14ac:dyDescent="0.25">
      <c r="B143" s="14"/>
      <c r="C143" s="18">
        <f t="shared" si="16"/>
        <v>135</v>
      </c>
      <c r="D143" s="51" t="s">
        <v>398</v>
      </c>
      <c r="E143" s="51" t="s">
        <v>399</v>
      </c>
      <c r="F143" s="52" t="s">
        <v>400</v>
      </c>
      <c r="G143" s="53" t="s">
        <v>401</v>
      </c>
      <c r="H143" s="74" t="s">
        <v>80</v>
      </c>
      <c r="I143" s="77">
        <v>95</v>
      </c>
      <c r="J143" s="78">
        <f t="shared" si="19"/>
        <v>11400</v>
      </c>
      <c r="K143" s="80">
        <v>68</v>
      </c>
      <c r="L143" s="78">
        <f t="shared" si="19"/>
        <v>8160</v>
      </c>
      <c r="M143" s="80">
        <v>135</v>
      </c>
      <c r="N143" s="58">
        <f t="shared" si="20"/>
        <v>16200</v>
      </c>
      <c r="O143" s="75">
        <f t="shared" si="21"/>
        <v>68</v>
      </c>
      <c r="P143" s="84">
        <f t="shared" si="22"/>
        <v>99.333333333333329</v>
      </c>
      <c r="Q143" s="35">
        <f t="shared" si="23"/>
        <v>135</v>
      </c>
    </row>
    <row r="144" spans="2:17" ht="16.5" x14ac:dyDescent="0.25">
      <c r="B144" s="14"/>
      <c r="C144" s="18">
        <f t="shared" si="16"/>
        <v>136</v>
      </c>
      <c r="D144" s="51" t="s">
        <v>398</v>
      </c>
      <c r="E144" s="51" t="s">
        <v>402</v>
      </c>
      <c r="F144" s="52" t="s">
        <v>403</v>
      </c>
      <c r="G144" s="53">
        <v>1</v>
      </c>
      <c r="H144" s="74" t="s">
        <v>8</v>
      </c>
      <c r="I144" s="77">
        <v>7500</v>
      </c>
      <c r="J144" s="78">
        <f t="shared" si="19"/>
        <v>7500</v>
      </c>
      <c r="K144" s="80">
        <v>9453</v>
      </c>
      <c r="L144" s="78">
        <f t="shared" si="19"/>
        <v>9453</v>
      </c>
      <c r="M144" s="80">
        <v>32500</v>
      </c>
      <c r="N144" s="58">
        <f t="shared" si="20"/>
        <v>32500</v>
      </c>
      <c r="O144" s="75">
        <f t="shared" si="21"/>
        <v>7500</v>
      </c>
      <c r="P144" s="84">
        <f t="shared" si="22"/>
        <v>16484.333333333332</v>
      </c>
      <c r="Q144" s="35">
        <f t="shared" si="23"/>
        <v>32500</v>
      </c>
    </row>
    <row r="145" spans="2:17" ht="16.5" x14ac:dyDescent="0.25">
      <c r="B145" s="14"/>
      <c r="C145" s="18">
        <f t="shared" si="16"/>
        <v>137</v>
      </c>
      <c r="D145" s="51" t="s">
        <v>398</v>
      </c>
      <c r="E145" s="51" t="s">
        <v>73</v>
      </c>
      <c r="F145" s="52" t="s">
        <v>404</v>
      </c>
      <c r="G145" s="53" t="s">
        <v>156</v>
      </c>
      <c r="H145" s="74" t="s">
        <v>18</v>
      </c>
      <c r="I145" s="77">
        <v>145</v>
      </c>
      <c r="J145" s="78">
        <f t="shared" si="19"/>
        <v>3625</v>
      </c>
      <c r="K145" s="80">
        <v>368</v>
      </c>
      <c r="L145" s="78">
        <f t="shared" si="19"/>
        <v>9200</v>
      </c>
      <c r="M145" s="80">
        <v>520</v>
      </c>
      <c r="N145" s="58">
        <f t="shared" si="20"/>
        <v>13000</v>
      </c>
      <c r="O145" s="75">
        <f t="shared" si="21"/>
        <v>145</v>
      </c>
      <c r="P145" s="84">
        <f t="shared" si="22"/>
        <v>344.33333333333331</v>
      </c>
      <c r="Q145" s="35">
        <f t="shared" si="23"/>
        <v>520</v>
      </c>
    </row>
    <row r="146" spans="2:17" ht="16.5" x14ac:dyDescent="0.25">
      <c r="B146" s="14"/>
      <c r="C146" s="18">
        <f t="shared" si="16"/>
        <v>138</v>
      </c>
      <c r="D146" s="51" t="s">
        <v>398</v>
      </c>
      <c r="E146" s="51" t="s">
        <v>405</v>
      </c>
      <c r="F146" s="52" t="s">
        <v>406</v>
      </c>
      <c r="G146" s="53" t="s">
        <v>407</v>
      </c>
      <c r="H146" s="74" t="s">
        <v>408</v>
      </c>
      <c r="I146" s="77">
        <v>1000</v>
      </c>
      <c r="J146" s="78">
        <f t="shared" si="19"/>
        <v>48000</v>
      </c>
      <c r="K146" s="80">
        <v>1051</v>
      </c>
      <c r="L146" s="78">
        <f t="shared" si="19"/>
        <v>50448</v>
      </c>
      <c r="M146" s="80">
        <v>810</v>
      </c>
      <c r="N146" s="58">
        <f t="shared" si="20"/>
        <v>38880</v>
      </c>
      <c r="O146" s="75">
        <f t="shared" si="21"/>
        <v>810</v>
      </c>
      <c r="P146" s="84">
        <f t="shared" si="22"/>
        <v>953.66666666666663</v>
      </c>
      <c r="Q146" s="35">
        <f t="shared" si="23"/>
        <v>1051</v>
      </c>
    </row>
    <row r="147" spans="2:17" ht="16.5" x14ac:dyDescent="0.25">
      <c r="B147" s="14"/>
      <c r="C147" s="18">
        <f t="shared" si="16"/>
        <v>139</v>
      </c>
      <c r="D147" s="51" t="s">
        <v>409</v>
      </c>
      <c r="E147" s="51" t="s">
        <v>20</v>
      </c>
      <c r="F147" s="52" t="s">
        <v>123</v>
      </c>
      <c r="G147" s="53" t="s">
        <v>410</v>
      </c>
      <c r="H147" s="74" t="s">
        <v>125</v>
      </c>
      <c r="I147" s="77">
        <v>50</v>
      </c>
      <c r="J147" s="78">
        <f t="shared" si="19"/>
        <v>3150</v>
      </c>
      <c r="K147" s="80">
        <v>22</v>
      </c>
      <c r="L147" s="78">
        <f t="shared" si="19"/>
        <v>1386</v>
      </c>
      <c r="M147" s="80">
        <v>85</v>
      </c>
      <c r="N147" s="58">
        <f t="shared" si="20"/>
        <v>5355</v>
      </c>
      <c r="O147" s="75">
        <f t="shared" si="21"/>
        <v>22</v>
      </c>
      <c r="P147" s="84">
        <f t="shared" si="22"/>
        <v>52.333333333333336</v>
      </c>
      <c r="Q147" s="35">
        <f t="shared" si="23"/>
        <v>85</v>
      </c>
    </row>
    <row r="148" spans="2:17" ht="16.5" x14ac:dyDescent="0.25">
      <c r="B148" s="14"/>
      <c r="C148" s="18">
        <f t="shared" si="16"/>
        <v>140</v>
      </c>
      <c r="D148" s="51" t="s">
        <v>15</v>
      </c>
      <c r="E148" s="51" t="s">
        <v>282</v>
      </c>
      <c r="F148" s="52" t="s">
        <v>411</v>
      </c>
      <c r="G148" s="53" t="s">
        <v>153</v>
      </c>
      <c r="H148" s="74" t="s">
        <v>26</v>
      </c>
      <c r="I148" s="77">
        <v>18</v>
      </c>
      <c r="J148" s="78">
        <f t="shared" si="19"/>
        <v>540</v>
      </c>
      <c r="K148" s="80">
        <v>18</v>
      </c>
      <c r="L148" s="78">
        <f t="shared" si="19"/>
        <v>540</v>
      </c>
      <c r="M148" s="80">
        <v>24</v>
      </c>
      <c r="N148" s="58">
        <f t="shared" si="20"/>
        <v>720</v>
      </c>
      <c r="O148" s="75">
        <f t="shared" si="21"/>
        <v>18</v>
      </c>
      <c r="P148" s="84">
        <f t="shared" si="22"/>
        <v>20</v>
      </c>
      <c r="Q148" s="35">
        <f t="shared" si="23"/>
        <v>24</v>
      </c>
    </row>
    <row r="149" spans="2:17" ht="16.5" x14ac:dyDescent="0.25">
      <c r="B149" s="14"/>
      <c r="C149" s="18">
        <f t="shared" si="16"/>
        <v>141</v>
      </c>
      <c r="D149" s="51" t="s">
        <v>16</v>
      </c>
      <c r="E149" s="51" t="s">
        <v>20</v>
      </c>
      <c r="F149" s="52" t="s">
        <v>34</v>
      </c>
      <c r="G149" s="53" t="s">
        <v>412</v>
      </c>
      <c r="H149" s="74" t="s">
        <v>18</v>
      </c>
      <c r="I149" s="77">
        <v>35</v>
      </c>
      <c r="J149" s="78">
        <f t="shared" si="19"/>
        <v>7000</v>
      </c>
      <c r="K149" s="80">
        <v>28</v>
      </c>
      <c r="L149" s="78">
        <f t="shared" si="19"/>
        <v>5600</v>
      </c>
      <c r="M149" s="80">
        <v>19</v>
      </c>
      <c r="N149" s="58">
        <f t="shared" si="20"/>
        <v>3800</v>
      </c>
      <c r="O149" s="75">
        <f t="shared" si="21"/>
        <v>19</v>
      </c>
      <c r="P149" s="84">
        <f t="shared" si="22"/>
        <v>27.333333333333332</v>
      </c>
      <c r="Q149" s="35">
        <f t="shared" si="23"/>
        <v>35</v>
      </c>
    </row>
    <row r="150" spans="2:17" ht="16.5" x14ac:dyDescent="0.25">
      <c r="B150" s="14"/>
      <c r="C150" s="18">
        <f t="shared" si="16"/>
        <v>142</v>
      </c>
      <c r="D150" s="51" t="s">
        <v>16</v>
      </c>
      <c r="E150" s="51" t="s">
        <v>69</v>
      </c>
      <c r="F150" s="52" t="s">
        <v>70</v>
      </c>
      <c r="G150" s="53" t="s">
        <v>412</v>
      </c>
      <c r="H150" s="74" t="s">
        <v>18</v>
      </c>
      <c r="I150" s="77">
        <v>21</v>
      </c>
      <c r="J150" s="78">
        <f t="shared" si="19"/>
        <v>4200</v>
      </c>
      <c r="K150" s="80">
        <v>28</v>
      </c>
      <c r="L150" s="78">
        <f t="shared" si="19"/>
        <v>5600</v>
      </c>
      <c r="M150" s="80">
        <v>4</v>
      </c>
      <c r="N150" s="58">
        <f t="shared" si="20"/>
        <v>800</v>
      </c>
      <c r="O150" s="75">
        <f t="shared" si="21"/>
        <v>4</v>
      </c>
      <c r="P150" s="84">
        <f t="shared" si="22"/>
        <v>17.666666666666668</v>
      </c>
      <c r="Q150" s="35">
        <f t="shared" si="23"/>
        <v>28</v>
      </c>
    </row>
    <row r="151" spans="2:17" ht="16.5" x14ac:dyDescent="0.25">
      <c r="B151" s="14"/>
      <c r="C151" s="18">
        <f t="shared" si="16"/>
        <v>143</v>
      </c>
      <c r="D151" s="51" t="s">
        <v>19</v>
      </c>
      <c r="E151" s="51" t="s">
        <v>20</v>
      </c>
      <c r="F151" s="52" t="s">
        <v>21</v>
      </c>
      <c r="G151" s="53" t="s">
        <v>413</v>
      </c>
      <c r="H151" s="74" t="s">
        <v>7</v>
      </c>
      <c r="I151" s="77">
        <v>5</v>
      </c>
      <c r="J151" s="78">
        <f t="shared" si="19"/>
        <v>5730</v>
      </c>
      <c r="K151" s="80">
        <v>1</v>
      </c>
      <c r="L151" s="78">
        <f t="shared" si="19"/>
        <v>1146</v>
      </c>
      <c r="M151" s="80">
        <v>3.5</v>
      </c>
      <c r="N151" s="58">
        <f t="shared" si="20"/>
        <v>4011</v>
      </c>
      <c r="O151" s="75">
        <f t="shared" si="21"/>
        <v>1</v>
      </c>
      <c r="P151" s="84">
        <f t="shared" si="22"/>
        <v>3.1666666666666665</v>
      </c>
      <c r="Q151" s="35">
        <f t="shared" si="23"/>
        <v>5</v>
      </c>
    </row>
    <row r="152" spans="2:17" ht="16.5" x14ac:dyDescent="0.25">
      <c r="B152" s="14"/>
      <c r="C152" s="18">
        <f t="shared" si="16"/>
        <v>144</v>
      </c>
      <c r="D152" s="51" t="s">
        <v>190</v>
      </c>
      <c r="E152" s="51" t="s">
        <v>195</v>
      </c>
      <c r="F152" s="52" t="s">
        <v>414</v>
      </c>
      <c r="G152" s="53" t="s">
        <v>415</v>
      </c>
      <c r="H152" s="74" t="s">
        <v>7</v>
      </c>
      <c r="I152" s="77">
        <v>425</v>
      </c>
      <c r="J152" s="78">
        <f t="shared" si="19"/>
        <v>2125</v>
      </c>
      <c r="K152" s="80">
        <v>273</v>
      </c>
      <c r="L152" s="78">
        <f t="shared" si="19"/>
        <v>1365</v>
      </c>
      <c r="M152" s="80">
        <v>375</v>
      </c>
      <c r="N152" s="58">
        <f t="shared" si="20"/>
        <v>1875</v>
      </c>
      <c r="O152" s="75">
        <f t="shared" si="21"/>
        <v>273</v>
      </c>
      <c r="P152" s="84">
        <f t="shared" si="22"/>
        <v>357.66666666666669</v>
      </c>
      <c r="Q152" s="35">
        <f t="shared" si="23"/>
        <v>425</v>
      </c>
    </row>
    <row r="153" spans="2:17" ht="16.5" x14ac:dyDescent="0.25">
      <c r="B153" s="14"/>
      <c r="C153" s="18">
        <f t="shared" si="16"/>
        <v>145</v>
      </c>
      <c r="D153" s="51" t="s">
        <v>43</v>
      </c>
      <c r="E153" s="51" t="s">
        <v>41</v>
      </c>
      <c r="F153" s="52" t="s">
        <v>416</v>
      </c>
      <c r="G153" s="53" t="s">
        <v>417</v>
      </c>
      <c r="H153" s="74" t="s">
        <v>26</v>
      </c>
      <c r="I153" s="77">
        <v>52</v>
      </c>
      <c r="J153" s="78">
        <f t="shared" si="19"/>
        <v>25272</v>
      </c>
      <c r="K153" s="80">
        <v>50</v>
      </c>
      <c r="L153" s="78">
        <f t="shared" si="19"/>
        <v>24300</v>
      </c>
      <c r="M153" s="80">
        <v>54.5</v>
      </c>
      <c r="N153" s="58">
        <f t="shared" si="20"/>
        <v>26487</v>
      </c>
      <c r="O153" s="75">
        <f t="shared" si="21"/>
        <v>50</v>
      </c>
      <c r="P153" s="84">
        <f t="shared" si="22"/>
        <v>52.166666666666664</v>
      </c>
      <c r="Q153" s="35">
        <f t="shared" si="23"/>
        <v>54.5</v>
      </c>
    </row>
    <row r="154" spans="2:17" ht="16.5" x14ac:dyDescent="0.25">
      <c r="B154" s="14"/>
      <c r="C154" s="18">
        <f t="shared" si="16"/>
        <v>146</v>
      </c>
      <c r="D154" s="51" t="s">
        <v>25</v>
      </c>
      <c r="E154" s="51" t="s">
        <v>93</v>
      </c>
      <c r="F154" s="52" t="s">
        <v>94</v>
      </c>
      <c r="G154" s="53" t="s">
        <v>418</v>
      </c>
      <c r="H154" s="74" t="s">
        <v>9</v>
      </c>
      <c r="I154" s="77">
        <v>45</v>
      </c>
      <c r="J154" s="78">
        <f t="shared" ref="J154:L169" si="24">$G154*I154</f>
        <v>15165</v>
      </c>
      <c r="K154" s="80">
        <v>16</v>
      </c>
      <c r="L154" s="78">
        <f t="shared" si="24"/>
        <v>5392</v>
      </c>
      <c r="M154" s="80">
        <v>35</v>
      </c>
      <c r="N154" s="58">
        <f t="shared" si="20"/>
        <v>11795</v>
      </c>
      <c r="O154" s="75">
        <f t="shared" si="21"/>
        <v>16</v>
      </c>
      <c r="P154" s="84">
        <f t="shared" si="22"/>
        <v>32</v>
      </c>
      <c r="Q154" s="35">
        <f t="shared" si="23"/>
        <v>45</v>
      </c>
    </row>
    <row r="155" spans="2:17" ht="16.5" x14ac:dyDescent="0.25">
      <c r="B155" s="14"/>
      <c r="C155" s="18">
        <f t="shared" si="16"/>
        <v>147</v>
      </c>
      <c r="D155" s="51" t="s">
        <v>224</v>
      </c>
      <c r="E155" s="51" t="s">
        <v>109</v>
      </c>
      <c r="F155" s="52" t="s">
        <v>419</v>
      </c>
      <c r="G155" s="53" t="s">
        <v>153</v>
      </c>
      <c r="H155" s="74" t="s">
        <v>26</v>
      </c>
      <c r="I155" s="77">
        <v>61</v>
      </c>
      <c r="J155" s="78">
        <f t="shared" si="24"/>
        <v>1830</v>
      </c>
      <c r="K155" s="80">
        <v>28</v>
      </c>
      <c r="L155" s="78">
        <f t="shared" si="24"/>
        <v>840</v>
      </c>
      <c r="M155" s="80">
        <v>66.5</v>
      </c>
      <c r="N155" s="58">
        <f t="shared" si="20"/>
        <v>1995</v>
      </c>
      <c r="O155" s="75">
        <f t="shared" si="21"/>
        <v>28</v>
      </c>
      <c r="P155" s="84">
        <f t="shared" si="22"/>
        <v>51.833333333333336</v>
      </c>
      <c r="Q155" s="35">
        <f t="shared" si="23"/>
        <v>66.5</v>
      </c>
    </row>
    <row r="156" spans="2:17" ht="16.5" x14ac:dyDescent="0.25">
      <c r="B156" s="14"/>
      <c r="C156" s="18">
        <f t="shared" si="16"/>
        <v>148</v>
      </c>
      <c r="D156" s="51" t="s">
        <v>409</v>
      </c>
      <c r="E156" s="51" t="s">
        <v>20</v>
      </c>
      <c r="F156" s="52" t="s">
        <v>123</v>
      </c>
      <c r="G156" s="53" t="s">
        <v>105</v>
      </c>
      <c r="H156" s="74" t="s">
        <v>125</v>
      </c>
      <c r="I156" s="77">
        <v>105</v>
      </c>
      <c r="J156" s="78">
        <f t="shared" si="24"/>
        <v>210</v>
      </c>
      <c r="K156" s="80">
        <v>48</v>
      </c>
      <c r="L156" s="78">
        <f t="shared" si="24"/>
        <v>96</v>
      </c>
      <c r="M156" s="80">
        <v>85</v>
      </c>
      <c r="N156" s="58">
        <f t="shared" si="20"/>
        <v>170</v>
      </c>
      <c r="O156" s="75">
        <f t="shared" si="21"/>
        <v>48</v>
      </c>
      <c r="P156" s="84">
        <f t="shared" si="22"/>
        <v>79.333333333333329</v>
      </c>
      <c r="Q156" s="35">
        <f t="shared" si="23"/>
        <v>105</v>
      </c>
    </row>
    <row r="157" spans="2:17" ht="16.5" x14ac:dyDescent="0.25">
      <c r="B157" s="14"/>
      <c r="C157" s="18">
        <f t="shared" ref="C157:C179" si="25">1+C156</f>
        <v>149</v>
      </c>
      <c r="D157" s="51" t="s">
        <v>350</v>
      </c>
      <c r="E157" s="51" t="s">
        <v>420</v>
      </c>
      <c r="F157" s="52" t="s">
        <v>421</v>
      </c>
      <c r="G157" s="53" t="s">
        <v>105</v>
      </c>
      <c r="H157" s="74" t="s">
        <v>49</v>
      </c>
      <c r="I157" s="77">
        <v>575</v>
      </c>
      <c r="J157" s="78">
        <f t="shared" si="24"/>
        <v>1150</v>
      </c>
      <c r="K157" s="80">
        <v>931</v>
      </c>
      <c r="L157" s="78">
        <f t="shared" si="24"/>
        <v>1862</v>
      </c>
      <c r="M157" s="80">
        <v>800</v>
      </c>
      <c r="N157" s="58">
        <f t="shared" si="20"/>
        <v>1600</v>
      </c>
      <c r="O157" s="75">
        <f t="shared" si="21"/>
        <v>575</v>
      </c>
      <c r="P157" s="84">
        <f t="shared" si="22"/>
        <v>768.66666666666663</v>
      </c>
      <c r="Q157" s="35">
        <f t="shared" si="23"/>
        <v>931</v>
      </c>
    </row>
    <row r="158" spans="2:17" ht="16.5" x14ac:dyDescent="0.25">
      <c r="B158" s="14"/>
      <c r="C158" s="18">
        <f t="shared" si="25"/>
        <v>150</v>
      </c>
      <c r="D158" s="51" t="s">
        <v>22</v>
      </c>
      <c r="E158" s="51" t="s">
        <v>422</v>
      </c>
      <c r="F158" s="52" t="s">
        <v>204</v>
      </c>
      <c r="G158" s="53" t="s">
        <v>423</v>
      </c>
      <c r="H158" s="74" t="s">
        <v>18</v>
      </c>
      <c r="I158" s="77">
        <v>100</v>
      </c>
      <c r="J158" s="78">
        <f t="shared" si="24"/>
        <v>19200</v>
      </c>
      <c r="K158" s="80">
        <v>96</v>
      </c>
      <c r="L158" s="78">
        <f t="shared" si="24"/>
        <v>18432</v>
      </c>
      <c r="M158" s="80">
        <v>90</v>
      </c>
      <c r="N158" s="58">
        <f t="shared" si="20"/>
        <v>17280</v>
      </c>
      <c r="O158" s="75">
        <f t="shared" si="21"/>
        <v>90</v>
      </c>
      <c r="P158" s="84">
        <f t="shared" si="22"/>
        <v>95.333333333333329</v>
      </c>
      <c r="Q158" s="35">
        <f t="shared" si="23"/>
        <v>100</v>
      </c>
    </row>
    <row r="159" spans="2:17" ht="16.5" x14ac:dyDescent="0.25">
      <c r="B159" s="14"/>
      <c r="C159" s="18">
        <f t="shared" si="25"/>
        <v>151</v>
      </c>
      <c r="D159" s="51" t="s">
        <v>206</v>
      </c>
      <c r="E159" s="51" t="s">
        <v>69</v>
      </c>
      <c r="F159" s="52" t="s">
        <v>207</v>
      </c>
      <c r="G159" s="53" t="s">
        <v>424</v>
      </c>
      <c r="H159" s="74" t="s">
        <v>209</v>
      </c>
      <c r="I159" s="77">
        <v>3.25</v>
      </c>
      <c r="J159" s="78">
        <f t="shared" si="24"/>
        <v>383.5</v>
      </c>
      <c r="K159" s="80">
        <v>3</v>
      </c>
      <c r="L159" s="78">
        <f t="shared" si="24"/>
        <v>354</v>
      </c>
      <c r="M159" s="80">
        <v>2.75</v>
      </c>
      <c r="N159" s="58">
        <f t="shared" si="20"/>
        <v>324.5</v>
      </c>
      <c r="O159" s="75">
        <f t="shared" si="21"/>
        <v>2.75</v>
      </c>
      <c r="P159" s="84">
        <f t="shared" si="22"/>
        <v>3</v>
      </c>
      <c r="Q159" s="35">
        <f t="shared" si="23"/>
        <v>3.25</v>
      </c>
    </row>
    <row r="160" spans="2:17" ht="16.5" x14ac:dyDescent="0.25">
      <c r="B160" s="14"/>
      <c r="C160" s="18">
        <f t="shared" si="25"/>
        <v>152</v>
      </c>
      <c r="D160" s="51" t="s">
        <v>210</v>
      </c>
      <c r="E160" s="51" t="s">
        <v>211</v>
      </c>
      <c r="F160" s="52" t="s">
        <v>212</v>
      </c>
      <c r="G160" s="53" t="s">
        <v>293</v>
      </c>
      <c r="H160" s="74" t="s">
        <v>18</v>
      </c>
      <c r="I160" s="77">
        <v>355</v>
      </c>
      <c r="J160" s="78">
        <f t="shared" si="24"/>
        <v>12070</v>
      </c>
      <c r="K160" s="80">
        <v>631</v>
      </c>
      <c r="L160" s="78">
        <f t="shared" si="24"/>
        <v>21454</v>
      </c>
      <c r="M160" s="80">
        <v>600</v>
      </c>
      <c r="N160" s="58">
        <f t="shared" si="20"/>
        <v>20400</v>
      </c>
      <c r="O160" s="75">
        <f t="shared" si="21"/>
        <v>355</v>
      </c>
      <c r="P160" s="84">
        <f t="shared" si="22"/>
        <v>528.66666666666663</v>
      </c>
      <c r="Q160" s="35">
        <f t="shared" si="23"/>
        <v>631</v>
      </c>
    </row>
    <row r="161" spans="2:17" ht="16.5" x14ac:dyDescent="0.25">
      <c r="B161" s="14"/>
      <c r="C161" s="18">
        <f t="shared" si="25"/>
        <v>153</v>
      </c>
      <c r="D161" s="51" t="s">
        <v>210</v>
      </c>
      <c r="E161" s="51" t="s">
        <v>215</v>
      </c>
      <c r="F161" s="52" t="s">
        <v>216</v>
      </c>
      <c r="G161" s="53" t="s">
        <v>407</v>
      </c>
      <c r="H161" s="74" t="s">
        <v>18</v>
      </c>
      <c r="I161" s="77">
        <v>275</v>
      </c>
      <c r="J161" s="78">
        <f t="shared" si="24"/>
        <v>13200</v>
      </c>
      <c r="K161" s="80">
        <v>473</v>
      </c>
      <c r="L161" s="78">
        <f t="shared" si="24"/>
        <v>22704</v>
      </c>
      <c r="M161" s="80">
        <v>450</v>
      </c>
      <c r="N161" s="58">
        <f t="shared" si="20"/>
        <v>21600</v>
      </c>
      <c r="O161" s="75">
        <f t="shared" si="21"/>
        <v>275</v>
      </c>
      <c r="P161" s="84">
        <f t="shared" si="22"/>
        <v>399.33333333333331</v>
      </c>
      <c r="Q161" s="35">
        <f t="shared" si="23"/>
        <v>473</v>
      </c>
    </row>
    <row r="162" spans="2:17" ht="16.5" x14ac:dyDescent="0.25">
      <c r="B162" s="14"/>
      <c r="C162" s="18">
        <f t="shared" si="25"/>
        <v>154</v>
      </c>
      <c r="D162" s="51" t="s">
        <v>296</v>
      </c>
      <c r="E162" s="51" t="s">
        <v>297</v>
      </c>
      <c r="F162" s="52" t="s">
        <v>298</v>
      </c>
      <c r="G162" s="53" t="s">
        <v>425</v>
      </c>
      <c r="H162" s="74" t="s">
        <v>26</v>
      </c>
      <c r="I162" s="77">
        <v>20</v>
      </c>
      <c r="J162" s="78">
        <f t="shared" si="24"/>
        <v>230</v>
      </c>
      <c r="K162" s="80">
        <v>8</v>
      </c>
      <c r="L162" s="78">
        <f t="shared" si="24"/>
        <v>92</v>
      </c>
      <c r="M162" s="80">
        <v>15</v>
      </c>
      <c r="N162" s="58">
        <f t="shared" si="20"/>
        <v>172.5</v>
      </c>
      <c r="O162" s="75">
        <f t="shared" si="21"/>
        <v>8</v>
      </c>
      <c r="P162" s="84">
        <f t="shared" si="22"/>
        <v>14.333333333333334</v>
      </c>
      <c r="Q162" s="35">
        <f t="shared" si="23"/>
        <v>20</v>
      </c>
    </row>
    <row r="163" spans="2:17" ht="16.5" x14ac:dyDescent="0.25">
      <c r="B163" s="14"/>
      <c r="C163" s="18">
        <f t="shared" si="25"/>
        <v>155</v>
      </c>
      <c r="D163" s="51" t="s">
        <v>296</v>
      </c>
      <c r="E163" s="51" t="s">
        <v>307</v>
      </c>
      <c r="F163" s="52" t="s">
        <v>308</v>
      </c>
      <c r="G163" s="53" t="s">
        <v>426</v>
      </c>
      <c r="H163" s="74" t="s">
        <v>9</v>
      </c>
      <c r="I163" s="77">
        <v>30</v>
      </c>
      <c r="J163" s="78">
        <f t="shared" si="24"/>
        <v>67.5</v>
      </c>
      <c r="K163" s="80">
        <v>14</v>
      </c>
      <c r="L163" s="78">
        <f t="shared" si="24"/>
        <v>31.5</v>
      </c>
      <c r="M163" s="80">
        <v>27.5</v>
      </c>
      <c r="N163" s="58">
        <f t="shared" si="20"/>
        <v>61.875</v>
      </c>
      <c r="O163" s="75">
        <f t="shared" si="21"/>
        <v>14</v>
      </c>
      <c r="P163" s="84">
        <f t="shared" si="22"/>
        <v>23.833333333333332</v>
      </c>
      <c r="Q163" s="35">
        <f t="shared" si="23"/>
        <v>30</v>
      </c>
    </row>
    <row r="164" spans="2:17" ht="16.5" x14ac:dyDescent="0.25">
      <c r="B164" s="14"/>
      <c r="C164" s="18">
        <f t="shared" si="25"/>
        <v>156</v>
      </c>
      <c r="D164" s="51" t="s">
        <v>251</v>
      </c>
      <c r="E164" s="51" t="s">
        <v>252</v>
      </c>
      <c r="F164" s="52" t="s">
        <v>253</v>
      </c>
      <c r="G164" s="53" t="s">
        <v>427</v>
      </c>
      <c r="H164" s="74" t="s">
        <v>49</v>
      </c>
      <c r="I164" s="77">
        <v>100</v>
      </c>
      <c r="J164" s="78">
        <f t="shared" si="24"/>
        <v>1800</v>
      </c>
      <c r="K164" s="80">
        <v>126</v>
      </c>
      <c r="L164" s="78">
        <f t="shared" si="24"/>
        <v>2268</v>
      </c>
      <c r="M164" s="80">
        <v>121.48</v>
      </c>
      <c r="N164" s="58">
        <f t="shared" si="20"/>
        <v>2186.64</v>
      </c>
      <c r="O164" s="75">
        <f t="shared" si="21"/>
        <v>100</v>
      </c>
      <c r="P164" s="84">
        <f t="shared" si="22"/>
        <v>115.82666666666667</v>
      </c>
      <c r="Q164" s="35">
        <f t="shared" si="23"/>
        <v>126</v>
      </c>
    </row>
    <row r="165" spans="2:17" ht="16.5" x14ac:dyDescent="0.25">
      <c r="B165" s="14"/>
      <c r="C165" s="18">
        <f t="shared" si="25"/>
        <v>157</v>
      </c>
      <c r="D165" s="51" t="s">
        <v>251</v>
      </c>
      <c r="E165" s="51" t="s">
        <v>255</v>
      </c>
      <c r="F165" s="52" t="s">
        <v>256</v>
      </c>
      <c r="G165" s="53" t="s">
        <v>428</v>
      </c>
      <c r="H165" s="74" t="s">
        <v>49</v>
      </c>
      <c r="I165" s="77">
        <v>100</v>
      </c>
      <c r="J165" s="78">
        <f t="shared" si="24"/>
        <v>1200</v>
      </c>
      <c r="K165" s="80">
        <v>126</v>
      </c>
      <c r="L165" s="78">
        <f t="shared" si="24"/>
        <v>1512</v>
      </c>
      <c r="M165" s="80">
        <v>121.48</v>
      </c>
      <c r="N165" s="58">
        <f t="shared" si="20"/>
        <v>1457.76</v>
      </c>
      <c r="O165" s="75">
        <f t="shared" si="21"/>
        <v>100</v>
      </c>
      <c r="P165" s="84">
        <f t="shared" si="22"/>
        <v>115.82666666666667</v>
      </c>
      <c r="Q165" s="35">
        <f t="shared" si="23"/>
        <v>126</v>
      </c>
    </row>
    <row r="166" spans="2:17" ht="16.5" x14ac:dyDescent="0.25">
      <c r="B166" s="14"/>
      <c r="C166" s="18">
        <f t="shared" si="25"/>
        <v>158</v>
      </c>
      <c r="D166" s="51" t="s">
        <v>251</v>
      </c>
      <c r="E166" s="51" t="s">
        <v>429</v>
      </c>
      <c r="F166" s="52" t="s">
        <v>430</v>
      </c>
      <c r="G166" s="53" t="s">
        <v>431</v>
      </c>
      <c r="H166" s="74" t="s">
        <v>49</v>
      </c>
      <c r="I166" s="77">
        <v>6012</v>
      </c>
      <c r="J166" s="78">
        <f t="shared" si="24"/>
        <v>54108</v>
      </c>
      <c r="K166" s="80">
        <v>7360</v>
      </c>
      <c r="L166" s="78">
        <f t="shared" si="24"/>
        <v>66240</v>
      </c>
      <c r="M166" s="80">
        <v>7086.43</v>
      </c>
      <c r="N166" s="58">
        <f t="shared" si="20"/>
        <v>63777.87</v>
      </c>
      <c r="O166" s="75">
        <f t="shared" si="21"/>
        <v>6012</v>
      </c>
      <c r="P166" s="84">
        <f t="shared" si="22"/>
        <v>6819.4766666666665</v>
      </c>
      <c r="Q166" s="35">
        <f t="shared" si="23"/>
        <v>7360</v>
      </c>
    </row>
    <row r="167" spans="2:17" ht="16.5" x14ac:dyDescent="0.25">
      <c r="B167" s="14"/>
      <c r="C167" s="18">
        <f t="shared" si="25"/>
        <v>159</v>
      </c>
      <c r="D167" s="51" t="s">
        <v>251</v>
      </c>
      <c r="E167" s="51" t="s">
        <v>110</v>
      </c>
      <c r="F167" s="52" t="s">
        <v>261</v>
      </c>
      <c r="G167" s="53" t="s">
        <v>431</v>
      </c>
      <c r="H167" s="74" t="s">
        <v>49</v>
      </c>
      <c r="I167" s="77">
        <v>1200</v>
      </c>
      <c r="J167" s="78">
        <f t="shared" si="24"/>
        <v>10800</v>
      </c>
      <c r="K167" s="80">
        <v>1682</v>
      </c>
      <c r="L167" s="78">
        <f t="shared" si="24"/>
        <v>15138</v>
      </c>
      <c r="M167" s="80">
        <v>1619.75</v>
      </c>
      <c r="N167" s="58">
        <f t="shared" si="20"/>
        <v>14577.75</v>
      </c>
      <c r="O167" s="75">
        <f t="shared" si="21"/>
        <v>1200</v>
      </c>
      <c r="P167" s="84">
        <f t="shared" si="22"/>
        <v>1500.5833333333333</v>
      </c>
      <c r="Q167" s="35">
        <f t="shared" si="23"/>
        <v>1682</v>
      </c>
    </row>
    <row r="168" spans="2:17" ht="16.5" x14ac:dyDescent="0.25">
      <c r="B168" s="14"/>
      <c r="C168" s="18">
        <f t="shared" si="25"/>
        <v>160</v>
      </c>
      <c r="D168" s="51" t="s">
        <v>251</v>
      </c>
      <c r="E168" s="51" t="s">
        <v>262</v>
      </c>
      <c r="F168" s="52" t="s">
        <v>263</v>
      </c>
      <c r="G168" s="53" t="s">
        <v>432</v>
      </c>
      <c r="H168" s="74" t="s">
        <v>26</v>
      </c>
      <c r="I168" s="77">
        <v>2.25</v>
      </c>
      <c r="J168" s="78">
        <f t="shared" si="24"/>
        <v>1309.5</v>
      </c>
      <c r="K168" s="80">
        <v>4</v>
      </c>
      <c r="L168" s="78">
        <f t="shared" si="24"/>
        <v>2328</v>
      </c>
      <c r="M168" s="80">
        <v>4.05</v>
      </c>
      <c r="N168" s="58">
        <f t="shared" si="20"/>
        <v>2357.1</v>
      </c>
      <c r="O168" s="75">
        <f t="shared" si="21"/>
        <v>2.25</v>
      </c>
      <c r="P168" s="84">
        <f t="shared" si="22"/>
        <v>3.4333333333333336</v>
      </c>
      <c r="Q168" s="35">
        <f t="shared" si="23"/>
        <v>4.05</v>
      </c>
    </row>
    <row r="169" spans="2:17" ht="16.5" x14ac:dyDescent="0.25">
      <c r="B169" s="14"/>
      <c r="C169" s="18">
        <f t="shared" si="25"/>
        <v>161</v>
      </c>
      <c r="D169" s="51" t="s">
        <v>251</v>
      </c>
      <c r="E169" s="51" t="s">
        <v>265</v>
      </c>
      <c r="F169" s="52" t="s">
        <v>266</v>
      </c>
      <c r="G169" s="53" t="s">
        <v>75</v>
      </c>
      <c r="H169" s="74" t="s">
        <v>26</v>
      </c>
      <c r="I169" s="77">
        <v>1.2</v>
      </c>
      <c r="J169" s="78">
        <f t="shared" si="24"/>
        <v>356.4</v>
      </c>
      <c r="K169" s="80">
        <v>2</v>
      </c>
      <c r="L169" s="78">
        <f t="shared" si="24"/>
        <v>594</v>
      </c>
      <c r="M169" s="80">
        <v>2.02</v>
      </c>
      <c r="N169" s="58">
        <f t="shared" si="20"/>
        <v>599.94000000000005</v>
      </c>
      <c r="O169" s="75">
        <f t="shared" si="21"/>
        <v>1.2</v>
      </c>
      <c r="P169" s="84">
        <f t="shared" si="22"/>
        <v>1.7400000000000002</v>
      </c>
      <c r="Q169" s="35">
        <f t="shared" si="23"/>
        <v>2.02</v>
      </c>
    </row>
    <row r="170" spans="2:17" ht="16.5" x14ac:dyDescent="0.25">
      <c r="B170" s="14"/>
      <c r="C170" s="18">
        <f t="shared" si="25"/>
        <v>162</v>
      </c>
      <c r="D170" s="51" t="s">
        <v>251</v>
      </c>
      <c r="E170" s="51" t="s">
        <v>433</v>
      </c>
      <c r="F170" s="52" t="s">
        <v>434</v>
      </c>
      <c r="G170" s="53" t="s">
        <v>435</v>
      </c>
      <c r="H170" s="74" t="s">
        <v>26</v>
      </c>
      <c r="I170" s="77">
        <v>8</v>
      </c>
      <c r="J170" s="78">
        <f t="shared" ref="J170:L179" si="26">$G170*I170</f>
        <v>8672</v>
      </c>
      <c r="K170" s="80">
        <v>15</v>
      </c>
      <c r="L170" s="78">
        <f t="shared" si="26"/>
        <v>16260</v>
      </c>
      <c r="M170" s="80">
        <v>14.17</v>
      </c>
      <c r="N170" s="58">
        <f t="shared" si="20"/>
        <v>15360.28</v>
      </c>
      <c r="O170" s="75">
        <f t="shared" si="21"/>
        <v>8</v>
      </c>
      <c r="P170" s="84">
        <f t="shared" si="22"/>
        <v>12.39</v>
      </c>
      <c r="Q170" s="35">
        <f t="shared" si="23"/>
        <v>15</v>
      </c>
    </row>
    <row r="171" spans="2:17" ht="16.5" x14ac:dyDescent="0.25">
      <c r="B171" s="14"/>
      <c r="C171" s="18">
        <f t="shared" si="25"/>
        <v>163</v>
      </c>
      <c r="D171" s="51" t="s">
        <v>251</v>
      </c>
      <c r="E171" s="51" t="s">
        <v>274</v>
      </c>
      <c r="F171" s="52" t="s">
        <v>436</v>
      </c>
      <c r="G171" s="53" t="s">
        <v>431</v>
      </c>
      <c r="H171" s="74" t="s">
        <v>49</v>
      </c>
      <c r="I171" s="77">
        <v>2100</v>
      </c>
      <c r="J171" s="78">
        <f t="shared" si="26"/>
        <v>18900</v>
      </c>
      <c r="K171" s="80">
        <v>2313</v>
      </c>
      <c r="L171" s="78">
        <f t="shared" si="26"/>
        <v>20817</v>
      </c>
      <c r="M171" s="80">
        <v>2227.16</v>
      </c>
      <c r="N171" s="58">
        <f t="shared" si="20"/>
        <v>20044.439999999999</v>
      </c>
      <c r="O171" s="75">
        <f t="shared" si="21"/>
        <v>2100</v>
      </c>
      <c r="P171" s="84">
        <f t="shared" si="22"/>
        <v>2213.3866666666668</v>
      </c>
      <c r="Q171" s="35">
        <f t="shared" si="23"/>
        <v>2313</v>
      </c>
    </row>
    <row r="172" spans="2:17" ht="16.5" x14ac:dyDescent="0.25">
      <c r="B172" s="14"/>
      <c r="C172" s="18">
        <f t="shared" si="25"/>
        <v>164</v>
      </c>
      <c r="D172" s="51" t="s">
        <v>251</v>
      </c>
      <c r="E172" s="51" t="s">
        <v>276</v>
      </c>
      <c r="F172" s="52" t="s">
        <v>277</v>
      </c>
      <c r="G172" s="53" t="s">
        <v>437</v>
      </c>
      <c r="H172" s="74" t="s">
        <v>26</v>
      </c>
      <c r="I172" s="77">
        <v>10</v>
      </c>
      <c r="J172" s="78">
        <f t="shared" si="26"/>
        <v>9940</v>
      </c>
      <c r="K172" s="80">
        <v>14</v>
      </c>
      <c r="L172" s="78">
        <f t="shared" si="26"/>
        <v>13916</v>
      </c>
      <c r="M172" s="80">
        <v>13.16</v>
      </c>
      <c r="N172" s="58">
        <f t="shared" si="20"/>
        <v>13081.04</v>
      </c>
      <c r="O172" s="75">
        <f t="shared" si="21"/>
        <v>10</v>
      </c>
      <c r="P172" s="84">
        <f t="shared" si="22"/>
        <v>12.386666666666665</v>
      </c>
      <c r="Q172" s="35">
        <f t="shared" si="23"/>
        <v>14</v>
      </c>
    </row>
    <row r="173" spans="2:17" ht="16.5" x14ac:dyDescent="0.25">
      <c r="B173" s="14"/>
      <c r="C173" s="18">
        <f t="shared" si="25"/>
        <v>165</v>
      </c>
      <c r="D173" s="51" t="s">
        <v>251</v>
      </c>
      <c r="E173" s="51" t="s">
        <v>282</v>
      </c>
      <c r="F173" s="52" t="s">
        <v>283</v>
      </c>
      <c r="G173" s="53" t="s">
        <v>431</v>
      </c>
      <c r="H173" s="74" t="s">
        <v>49</v>
      </c>
      <c r="I173" s="77">
        <v>200</v>
      </c>
      <c r="J173" s="78">
        <f t="shared" si="26"/>
        <v>1800</v>
      </c>
      <c r="K173" s="80">
        <v>342</v>
      </c>
      <c r="L173" s="78">
        <f t="shared" si="26"/>
        <v>3078</v>
      </c>
      <c r="M173" s="80">
        <v>329.01</v>
      </c>
      <c r="N173" s="58">
        <f t="shared" si="20"/>
        <v>2961.09</v>
      </c>
      <c r="O173" s="75">
        <f t="shared" si="21"/>
        <v>200</v>
      </c>
      <c r="P173" s="84">
        <f t="shared" si="22"/>
        <v>290.33666666666664</v>
      </c>
      <c r="Q173" s="35">
        <f t="shared" si="23"/>
        <v>342</v>
      </c>
    </row>
    <row r="174" spans="2:17" ht="16.5" x14ac:dyDescent="0.25">
      <c r="B174" s="14"/>
      <c r="C174" s="18">
        <f t="shared" si="25"/>
        <v>166</v>
      </c>
      <c r="D174" s="51" t="s">
        <v>251</v>
      </c>
      <c r="E174" s="51" t="s">
        <v>286</v>
      </c>
      <c r="F174" s="52" t="s">
        <v>287</v>
      </c>
      <c r="G174" s="53" t="s">
        <v>437</v>
      </c>
      <c r="H174" s="74" t="s">
        <v>26</v>
      </c>
      <c r="I174" s="77">
        <v>1.5</v>
      </c>
      <c r="J174" s="78">
        <f t="shared" si="26"/>
        <v>1491</v>
      </c>
      <c r="K174" s="80">
        <v>3</v>
      </c>
      <c r="L174" s="78">
        <f t="shared" si="26"/>
        <v>2982</v>
      </c>
      <c r="M174" s="80">
        <v>3.04</v>
      </c>
      <c r="N174" s="58">
        <f t="shared" si="20"/>
        <v>3021.76</v>
      </c>
      <c r="O174" s="75">
        <f t="shared" si="21"/>
        <v>1.5</v>
      </c>
      <c r="P174" s="84">
        <f t="shared" si="22"/>
        <v>2.5133333333333332</v>
      </c>
      <c r="Q174" s="35">
        <f t="shared" si="23"/>
        <v>3.04</v>
      </c>
    </row>
    <row r="175" spans="2:17" ht="16.5" x14ac:dyDescent="0.25">
      <c r="B175" s="14"/>
      <c r="C175" s="18">
        <f t="shared" si="25"/>
        <v>167</v>
      </c>
      <c r="D175" s="51" t="s">
        <v>438</v>
      </c>
      <c r="E175" s="51" t="s">
        <v>40</v>
      </c>
      <c r="F175" s="52" t="s">
        <v>452</v>
      </c>
      <c r="G175" s="53">
        <v>1</v>
      </c>
      <c r="H175" s="74" t="s">
        <v>8</v>
      </c>
      <c r="I175" s="77">
        <v>18000</v>
      </c>
      <c r="J175" s="78">
        <f t="shared" si="26"/>
        <v>18000</v>
      </c>
      <c r="K175" s="80">
        <v>30000</v>
      </c>
      <c r="L175" s="78">
        <f t="shared" si="26"/>
        <v>30000</v>
      </c>
      <c r="M175" s="80">
        <v>21250</v>
      </c>
      <c r="N175" s="58">
        <f t="shared" si="20"/>
        <v>21250</v>
      </c>
      <c r="O175" s="75">
        <f t="shared" si="21"/>
        <v>18000</v>
      </c>
      <c r="P175" s="84">
        <f t="shared" si="22"/>
        <v>23083.333333333332</v>
      </c>
      <c r="Q175" s="35">
        <f t="shared" si="23"/>
        <v>30000</v>
      </c>
    </row>
    <row r="176" spans="2:17" ht="16.5" x14ac:dyDescent="0.25">
      <c r="B176" s="14"/>
      <c r="C176" s="18">
        <f t="shared" si="25"/>
        <v>168</v>
      </c>
      <c r="D176" s="51" t="s">
        <v>398</v>
      </c>
      <c r="E176" s="51" t="s">
        <v>14</v>
      </c>
      <c r="F176" s="52" t="s">
        <v>439</v>
      </c>
      <c r="G176" s="53">
        <v>1</v>
      </c>
      <c r="H176" s="74" t="s">
        <v>8</v>
      </c>
      <c r="I176" s="77">
        <v>10000</v>
      </c>
      <c r="J176" s="78">
        <f t="shared" si="26"/>
        <v>10000</v>
      </c>
      <c r="K176" s="80">
        <v>15000</v>
      </c>
      <c r="L176" s="78">
        <f t="shared" si="26"/>
        <v>15000</v>
      </c>
      <c r="M176" s="80">
        <v>8000</v>
      </c>
      <c r="N176" s="58">
        <f t="shared" si="20"/>
        <v>8000</v>
      </c>
      <c r="O176" s="75">
        <f t="shared" si="21"/>
        <v>8000</v>
      </c>
      <c r="P176" s="84">
        <f t="shared" si="22"/>
        <v>11000</v>
      </c>
      <c r="Q176" s="35">
        <f t="shared" si="23"/>
        <v>15000</v>
      </c>
    </row>
    <row r="177" spans="2:17" ht="16.5" x14ac:dyDescent="0.25">
      <c r="B177" s="14"/>
      <c r="C177" s="18">
        <f t="shared" si="25"/>
        <v>169</v>
      </c>
      <c r="D177" s="51" t="s">
        <v>440</v>
      </c>
      <c r="E177" s="51" t="s">
        <v>20</v>
      </c>
      <c r="F177" s="52" t="s">
        <v>441</v>
      </c>
      <c r="G177" s="53">
        <v>1</v>
      </c>
      <c r="H177" s="74" t="s">
        <v>8</v>
      </c>
      <c r="I177" s="77">
        <v>36000</v>
      </c>
      <c r="J177" s="78">
        <f t="shared" si="26"/>
        <v>36000</v>
      </c>
      <c r="K177" s="80">
        <v>15000</v>
      </c>
      <c r="L177" s="78">
        <f t="shared" si="26"/>
        <v>15000</v>
      </c>
      <c r="M177" s="80">
        <v>46750</v>
      </c>
      <c r="N177" s="58">
        <f t="shared" si="20"/>
        <v>46750</v>
      </c>
      <c r="O177" s="75">
        <f t="shared" si="21"/>
        <v>15000</v>
      </c>
      <c r="P177" s="84">
        <f t="shared" si="22"/>
        <v>32583.333333333332</v>
      </c>
      <c r="Q177" s="35">
        <f t="shared" si="23"/>
        <v>46750</v>
      </c>
    </row>
    <row r="178" spans="2:17" ht="16.5" x14ac:dyDescent="0.25">
      <c r="B178" s="14"/>
      <c r="C178" s="18">
        <f t="shared" si="25"/>
        <v>170</v>
      </c>
      <c r="D178" s="51" t="s">
        <v>440</v>
      </c>
      <c r="E178" s="51" t="s">
        <v>17</v>
      </c>
      <c r="F178" s="52" t="s">
        <v>442</v>
      </c>
      <c r="G178" s="53">
        <v>1</v>
      </c>
      <c r="H178" s="74" t="s">
        <v>8</v>
      </c>
      <c r="I178" s="77">
        <v>5000</v>
      </c>
      <c r="J178" s="78">
        <f t="shared" si="26"/>
        <v>5000</v>
      </c>
      <c r="K178" s="80">
        <v>5000</v>
      </c>
      <c r="L178" s="78">
        <f t="shared" si="26"/>
        <v>5000</v>
      </c>
      <c r="M178" s="80">
        <v>3050</v>
      </c>
      <c r="N178" s="58">
        <f t="shared" si="20"/>
        <v>3050</v>
      </c>
      <c r="O178" s="75">
        <f t="shared" si="21"/>
        <v>3050</v>
      </c>
      <c r="P178" s="84">
        <f t="shared" si="22"/>
        <v>4350</v>
      </c>
      <c r="Q178" s="35">
        <f t="shared" si="23"/>
        <v>5000</v>
      </c>
    </row>
    <row r="179" spans="2:17" ht="17.25" thickBot="1" x14ac:dyDescent="0.3">
      <c r="B179" s="14"/>
      <c r="C179" s="87">
        <f t="shared" si="25"/>
        <v>171</v>
      </c>
      <c r="D179" s="88" t="s">
        <v>28</v>
      </c>
      <c r="E179" s="88" t="s">
        <v>20</v>
      </c>
      <c r="F179" s="89" t="s">
        <v>29</v>
      </c>
      <c r="G179" s="90">
        <v>1</v>
      </c>
      <c r="H179" s="91" t="s">
        <v>8</v>
      </c>
      <c r="I179" s="92">
        <v>100000</v>
      </c>
      <c r="J179" s="93">
        <f t="shared" si="26"/>
        <v>100000</v>
      </c>
      <c r="K179" s="94">
        <v>79280.77</v>
      </c>
      <c r="L179" s="93">
        <f t="shared" si="26"/>
        <v>79280.77</v>
      </c>
      <c r="M179" s="94">
        <v>100000</v>
      </c>
      <c r="N179" s="95">
        <f t="shared" si="20"/>
        <v>100000</v>
      </c>
      <c r="O179" s="96">
        <f t="shared" si="21"/>
        <v>79280.77</v>
      </c>
      <c r="P179" s="97">
        <f t="shared" si="22"/>
        <v>93093.590000000011</v>
      </c>
      <c r="Q179" s="98">
        <f t="shared" si="23"/>
        <v>100000</v>
      </c>
    </row>
    <row r="180" spans="2:17" s="86" customFormat="1" ht="21" thickBot="1" x14ac:dyDescent="0.35">
      <c r="B180" s="85"/>
      <c r="C180" s="99" t="s">
        <v>450</v>
      </c>
      <c r="D180" s="100"/>
      <c r="E180" s="100"/>
      <c r="F180" s="100"/>
      <c r="G180" s="100"/>
      <c r="H180" s="101"/>
      <c r="I180" s="102">
        <f>SUM(J9:J179)</f>
        <v>3262956.9499999997</v>
      </c>
      <c r="J180" s="103"/>
      <c r="K180" s="102">
        <f>SUM(L9:L179)</f>
        <v>3266264.9999999995</v>
      </c>
      <c r="L180" s="103"/>
      <c r="M180" s="102">
        <f>SUM(N9:N179)</f>
        <v>3603513.1149999993</v>
      </c>
      <c r="N180" s="103"/>
      <c r="O180" s="104"/>
      <c r="P180" s="105"/>
      <c r="Q180" s="106"/>
    </row>
    <row r="181" spans="2:17" ht="16.5" thickBot="1" x14ac:dyDescent="0.3">
      <c r="B181" s="4"/>
      <c r="C181" s="23"/>
      <c r="D181" s="30"/>
      <c r="E181" s="33"/>
      <c r="F181" s="24"/>
      <c r="G181" s="21"/>
      <c r="H181" s="25"/>
      <c r="I181" s="26"/>
      <c r="J181" s="26"/>
      <c r="K181" s="26"/>
      <c r="L181" s="26"/>
      <c r="M181" s="26"/>
      <c r="N181" s="26"/>
      <c r="O181" s="26"/>
      <c r="P181" s="26"/>
      <c r="Q181" s="36"/>
    </row>
  </sheetData>
  <mergeCells count="19">
    <mergeCell ref="I7:J7"/>
    <mergeCell ref="K7:L7"/>
    <mergeCell ref="M7:N7"/>
    <mergeCell ref="O7:Q7"/>
    <mergeCell ref="C180:H180"/>
    <mergeCell ref="I180:J180"/>
    <mergeCell ref="K180:L180"/>
    <mergeCell ref="M180:N180"/>
    <mergeCell ref="O180:Q180"/>
    <mergeCell ref="C2:Q2"/>
    <mergeCell ref="C3:Q3"/>
    <mergeCell ref="C4:Q5"/>
    <mergeCell ref="C6:Q6"/>
    <mergeCell ref="C7:C8"/>
    <mergeCell ref="D7:D8"/>
    <mergeCell ref="E7:E8"/>
    <mergeCell ref="F7:F8"/>
    <mergeCell ref="G7:G8"/>
    <mergeCell ref="H7:H8"/>
  </mergeCells>
  <printOptions horizontalCentered="1"/>
  <pageMargins left="0.25" right="0.25" top="0.25" bottom="0.25" header="0.125" footer="0.125"/>
  <pageSetup scale="31" fitToHeight="0" orientation="portrait" r:id="rId1"/>
  <headerFooter scaleWithDoc="0"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Site Civil</vt:lpstr>
      <vt:lpstr>Site Civil (SR 229 Roundabout)</vt:lpstr>
      <vt:lpstr>'Site Civil'!Print_Area</vt:lpstr>
      <vt:lpstr>'Site Civil (SR 229 Roundabout)'!Print_Area</vt:lpstr>
      <vt:lpstr>'Site Civil'!Print_Titles</vt:lpstr>
      <vt:lpstr>'Site Civil (SR 229 Roundabout)'!Print_Titles</vt:lpstr>
    </vt:vector>
  </TitlesOfParts>
  <Company>EMHT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sspencer</dc:creator>
  <cp:lastModifiedBy>Quentin Platt</cp:lastModifiedBy>
  <cp:lastPrinted>2024-02-06T18:26:38Z</cp:lastPrinted>
  <dcterms:created xsi:type="dcterms:W3CDTF">2003-05-07T17:11:51Z</dcterms:created>
  <dcterms:modified xsi:type="dcterms:W3CDTF">2025-08-05T17:31:43Z</dcterms:modified>
</cp:coreProperties>
</file>