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hiodas-my.sharepoint.com/personal/10100233_id_ohio_gov/Documents/Chase Wells/BEL_70 LOI/"/>
    </mc:Choice>
  </mc:AlternateContent>
  <xr:revisionPtr revIDLastSave="0" documentId="8_{6DCC4849-6988-4E8B-8F46-121E4A2131FF}" xr6:coauthVersionLast="47" xr6:coauthVersionMax="47" xr10:uidLastSave="{00000000-0000-0000-0000-000000000000}"/>
  <bookViews>
    <workbookView xWindow="-45120" yWindow="-120" windowWidth="29040" windowHeight="15720" firstSheet="1" activeTab="1" xr2:uid="{00000000-000D-0000-FFFF-FFFF00000000}"/>
  </bookViews>
  <sheets>
    <sheet name="Summary" sheetId="3" r:id="rId1"/>
    <sheet name="Scoring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J6" i="1"/>
  <c r="I6" i="1"/>
  <c r="I5" i="1"/>
  <c r="I4" i="1"/>
  <c r="M5" i="1"/>
  <c r="L5" i="1"/>
  <c r="K5" i="1"/>
  <c r="J5" i="1"/>
  <c r="L4" i="1"/>
  <c r="L13" i="1"/>
  <c r="L14" i="1"/>
  <c r="L15" i="1"/>
  <c r="L16" i="1"/>
  <c r="L17" i="1"/>
  <c r="L24" i="1"/>
  <c r="L25" i="1" s="1"/>
  <c r="I7" i="1" l="1"/>
  <c r="L7" i="1"/>
  <c r="L18" i="1"/>
  <c r="I14" i="1"/>
  <c r="J14" i="1"/>
  <c r="K14" i="1"/>
  <c r="M14" i="1"/>
  <c r="I15" i="1"/>
  <c r="J15" i="1"/>
  <c r="K15" i="1"/>
  <c r="M15" i="1"/>
  <c r="I16" i="1"/>
  <c r="J16" i="1"/>
  <c r="K16" i="1"/>
  <c r="M16" i="1"/>
  <c r="I17" i="1"/>
  <c r="J17" i="1"/>
  <c r="K17" i="1"/>
  <c r="M17" i="1"/>
  <c r="L28" i="1" l="1"/>
  <c r="J13" i="1"/>
  <c r="K13" i="1"/>
  <c r="M13" i="1"/>
  <c r="I13" i="1"/>
  <c r="J24" i="1" l="1"/>
  <c r="K24" i="1"/>
  <c r="M24" i="1"/>
  <c r="M4" i="1"/>
  <c r="M7" i="1" s="1"/>
  <c r="M25" i="1" l="1"/>
  <c r="M18" i="1"/>
  <c r="I11" i="1"/>
  <c r="I22" i="1" s="1"/>
  <c r="D11" i="1"/>
  <c r="D22" i="1"/>
  <c r="I24" i="1" l="1"/>
  <c r="J4" i="1"/>
  <c r="J7" i="1" s="1"/>
  <c r="K4" i="1"/>
  <c r="K7" i="1" s="1"/>
  <c r="J18" i="1" l="1"/>
  <c r="I18" i="1"/>
  <c r="K18" i="1"/>
  <c r="I25" i="1"/>
  <c r="K25" i="1"/>
  <c r="J25" i="1"/>
  <c r="O25" i="1" l="1"/>
  <c r="O18" i="1"/>
  <c r="O7" i="1"/>
  <c r="K9" i="1" s="1"/>
  <c r="I28" i="1"/>
  <c r="K28" i="1"/>
  <c r="J28" i="1"/>
  <c r="L9" i="1" l="1"/>
  <c r="C6" i="3"/>
  <c r="K19" i="1"/>
  <c r="D6" i="3" s="1"/>
  <c r="I19" i="1"/>
  <c r="D4" i="3" s="1"/>
  <c r="M19" i="1"/>
  <c r="D9" i="3" s="1"/>
  <c r="J19" i="1"/>
  <c r="D5" i="3" s="1"/>
  <c r="L19" i="1"/>
  <c r="D7" i="3" s="1"/>
  <c r="I9" i="1"/>
  <c r="M9" i="1"/>
  <c r="C9" i="3" s="1"/>
  <c r="J9" i="1"/>
  <c r="C5" i="3" s="1"/>
  <c r="E8" i="3"/>
  <c r="L26" i="1"/>
  <c r="E7" i="3" s="1"/>
  <c r="J26" i="1"/>
  <c r="E5" i="3" s="1"/>
  <c r="M26" i="1"/>
  <c r="E9" i="3" s="1"/>
  <c r="K26" i="1"/>
  <c r="E6" i="3" s="1"/>
  <c r="D8" i="3"/>
  <c r="C8" i="3"/>
  <c r="I26" i="1"/>
  <c r="E4" i="3" s="1"/>
  <c r="C4" i="3" l="1"/>
  <c r="F4" i="3" s="1"/>
  <c r="I31" i="1"/>
  <c r="L31" i="1"/>
  <c r="C7" i="3"/>
  <c r="F7" i="3" s="1"/>
  <c r="F9" i="3"/>
  <c r="F8" i="3"/>
  <c r="M31" i="1"/>
  <c r="F5" i="3"/>
  <c r="F6" i="3"/>
  <c r="K31" i="1"/>
  <c r="J31" i="1"/>
</calcChain>
</file>

<file path=xl/sharedStrings.xml><?xml version="1.0" encoding="utf-8"?>
<sst xmlns="http://schemas.openxmlformats.org/spreadsheetml/2006/main" count="78" uniqueCount="44">
  <si>
    <t>Offeror</t>
  </si>
  <si>
    <t>Project Understanding and Approach
(Max. 35 Points)</t>
  </si>
  <si>
    <t>Design Build Project Team                         (Max. 30 Points)</t>
  </si>
  <si>
    <t>Offeror Capabilities (Max. 35 Points)</t>
  </si>
  <si>
    <t>Total
(Max. 100 Points)</t>
  </si>
  <si>
    <t>Beaver</t>
  </si>
  <si>
    <t>Brayman</t>
  </si>
  <si>
    <t>Great Lakes</t>
  </si>
  <si>
    <t>Kokosing</t>
  </si>
  <si>
    <t>Ruhlin-Trumbull</t>
  </si>
  <si>
    <t>Walsh</t>
  </si>
  <si>
    <t>Section Rankings (out of 10)</t>
  </si>
  <si>
    <t>Proposal Point Breakdown</t>
  </si>
  <si>
    <t>Section No.</t>
  </si>
  <si>
    <t>Section</t>
  </si>
  <si>
    <t>Score Weight (out of 30)</t>
  </si>
  <si>
    <t>Max</t>
  </si>
  <si>
    <t>Score Weight (out of 35)</t>
  </si>
  <si>
    <t>Organizational Chart</t>
  </si>
  <si>
    <t>3A</t>
  </si>
  <si>
    <t>3B</t>
  </si>
  <si>
    <t>3C</t>
  </si>
  <si>
    <t>Part D Total (out of 35)</t>
  </si>
  <si>
    <t>Raw Overall SOQ Scores(out of 100):</t>
  </si>
  <si>
    <t>Part B - Project Management, Understanding and Approach (35 points max)</t>
  </si>
  <si>
    <t>A</t>
  </si>
  <si>
    <t>Approach</t>
  </si>
  <si>
    <t>B</t>
  </si>
  <si>
    <t>Utilitities, Traffic, Access, ROW</t>
  </si>
  <si>
    <t>C</t>
  </si>
  <si>
    <t>Approach to Quality</t>
  </si>
  <si>
    <t>Ruhlin</t>
  </si>
  <si>
    <t>Triton</t>
  </si>
  <si>
    <t>General Experience</t>
  </si>
  <si>
    <t>DBT Project Manager</t>
  </si>
  <si>
    <t>DBT Construction PM</t>
  </si>
  <si>
    <t>DBT Lead Design Engineer</t>
  </si>
  <si>
    <t>Part C - Design Build Project Team (30 points max)</t>
  </si>
  <si>
    <t>Part D - Design Build Team Project Experience (35 points max)</t>
  </si>
  <si>
    <t>Projects</t>
  </si>
  <si>
    <t>Part B Total (out of 35)</t>
  </si>
  <si>
    <t>Part C Total (out of 30)</t>
  </si>
  <si>
    <t>Moved Ruhlin down 1 normalized point due to roudning</t>
  </si>
  <si>
    <t>S&amp;S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</si>
</sst>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CE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1" xfId="0" applyNumberFormat="1" applyBorder="1"/>
    <xf numFmtId="1" fontId="1" fillId="0" borderId="0" xfId="0" applyNumberFormat="1" applyFont="1"/>
    <xf numFmtId="164" fontId="1" fillId="0" borderId="0" xfId="0" applyNumberFormat="1" applyFont="1"/>
    <xf numFmtId="0" fontId="1" fillId="0" borderId="0" xfId="0" applyFo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164" fontId="1" fillId="0" borderId="26" xfId="0" applyNumberFormat="1" applyFont="1" applyBorder="1"/>
    <xf numFmtId="164" fontId="1" fillId="0" borderId="14" xfId="0" applyNumberFormat="1" applyFont="1" applyBorder="1"/>
    <xf numFmtId="164" fontId="1" fillId="0" borderId="27" xfId="0" applyNumberFormat="1" applyFon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" fontId="1" fillId="2" borderId="18" xfId="0" applyNumberFormat="1" applyFont="1" applyFill="1" applyBorder="1"/>
    <xf numFmtId="1" fontId="1" fillId="2" borderId="19" xfId="0" applyNumberFormat="1" applyFont="1" applyFill="1" applyBorder="1"/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164" fontId="0" fillId="0" borderId="5" xfId="0" applyNumberFormat="1" applyBorder="1"/>
    <xf numFmtId="164" fontId="0" fillId="0" borderId="6" xfId="0" applyNumberFormat="1" applyBorder="1"/>
    <xf numFmtId="0" fontId="0" fillId="0" borderId="30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2" xfId="0" applyBorder="1" applyAlignment="1">
      <alignment horizontal="center"/>
    </xf>
    <xf numFmtId="164" fontId="0" fillId="0" borderId="29" xfId="0" applyNumberFormat="1" applyBorder="1"/>
    <xf numFmtId="164" fontId="0" fillId="0" borderId="33" xfId="0" applyNumberFormat="1" applyBorder="1"/>
    <xf numFmtId="0" fontId="3" fillId="0" borderId="2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4" fillId="0" borderId="0" xfId="0" applyNumberFormat="1" applyFont="1"/>
    <xf numFmtId="164" fontId="0" fillId="0" borderId="28" xfId="0" applyNumberFormat="1" applyBorder="1"/>
    <xf numFmtId="0" fontId="0" fillId="0" borderId="8" xfId="0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20" xfId="0" applyNumberFormat="1" applyBorder="1"/>
    <xf numFmtId="164" fontId="0" fillId="0" borderId="4" xfId="0" applyNumberFormat="1" applyBorder="1"/>
    <xf numFmtId="164" fontId="0" fillId="0" borderId="21" xfId="0" applyNumberFormat="1" applyBorder="1"/>
    <xf numFmtId="0" fontId="3" fillId="0" borderId="9" xfId="0" applyFont="1" applyBorder="1" applyAlignment="1">
      <alignment horizontal="center"/>
    </xf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38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37" xfId="0" applyFont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1">
    <cellStyle name="Normal" xfId="0" builtinId="0"/>
  </cellStyles>
  <dxfs count="5">
    <dxf>
      <font>
        <b/>
        <i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9"/>
  <sheetViews>
    <sheetView workbookViewId="0">
      <selection activeCell="F8" sqref="F8"/>
    </sheetView>
  </sheetViews>
  <sheetFormatPr defaultRowHeight="14.4" x14ac:dyDescent="0.3"/>
  <cols>
    <col min="2" max="2" width="27.6640625" customWidth="1"/>
    <col min="3" max="3" width="25.88671875" customWidth="1"/>
    <col min="4" max="4" width="20" customWidth="1"/>
    <col min="5" max="5" width="16" customWidth="1"/>
    <col min="6" max="6" width="25" customWidth="1"/>
  </cols>
  <sheetData>
    <row r="2" spans="2:6" ht="15" thickBot="1" x14ac:dyDescent="0.35"/>
    <row r="3" spans="2:6" ht="90.75" customHeight="1" thickBot="1" x14ac:dyDescent="0.35">
      <c r="B3" s="36" t="s">
        <v>0</v>
      </c>
      <c r="C3" s="37" t="s">
        <v>1</v>
      </c>
      <c r="D3" s="37" t="s">
        <v>2</v>
      </c>
      <c r="E3" s="37" t="s">
        <v>3</v>
      </c>
      <c r="F3" s="38" t="s">
        <v>4</v>
      </c>
    </row>
    <row r="4" spans="2:6" ht="15.75" customHeight="1" x14ac:dyDescent="0.3">
      <c r="B4" s="30" t="s">
        <v>5</v>
      </c>
      <c r="C4" s="31">
        <f>Scoring!I9</f>
        <v>33</v>
      </c>
      <c r="D4" s="31">
        <f>Scoring!I19</f>
        <v>30</v>
      </c>
      <c r="E4" s="31">
        <f>Scoring!I26</f>
        <v>31</v>
      </c>
      <c r="F4" s="32">
        <f>SUM(C4:E4)</f>
        <v>94</v>
      </c>
    </row>
    <row r="5" spans="2:6" ht="15.75" customHeight="1" x14ac:dyDescent="0.3">
      <c r="B5" s="25" t="s">
        <v>6</v>
      </c>
      <c r="C5" s="24">
        <f>Scoring!J9</f>
        <v>32</v>
      </c>
      <c r="D5" s="24">
        <f>Scoring!J19</f>
        <v>27</v>
      </c>
      <c r="E5" s="24">
        <f>Scoring!J26</f>
        <v>33</v>
      </c>
      <c r="F5" s="26">
        <f t="shared" ref="F5:F8" si="0">SUM(C5:E5)</f>
        <v>92</v>
      </c>
    </row>
    <row r="6" spans="2:6" ht="15.75" customHeight="1" x14ac:dyDescent="0.3">
      <c r="B6" s="25" t="s">
        <v>7</v>
      </c>
      <c r="C6" s="24">
        <f>Scoring!K9</f>
        <v>35</v>
      </c>
      <c r="D6" s="24">
        <f>Scoring!K19</f>
        <v>27</v>
      </c>
      <c r="E6" s="24">
        <f>Scoring!K26</f>
        <v>31</v>
      </c>
      <c r="F6" s="26">
        <f t="shared" si="0"/>
        <v>93</v>
      </c>
    </row>
    <row r="7" spans="2:6" ht="15.75" customHeight="1" x14ac:dyDescent="0.3">
      <c r="B7" s="25" t="s">
        <v>8</v>
      </c>
      <c r="C7" s="24">
        <f>Scoring!L9</f>
        <v>34</v>
      </c>
      <c r="D7" s="24">
        <f>Scoring!L19</f>
        <v>27</v>
      </c>
      <c r="E7" s="24">
        <f>Scoring!L26</f>
        <v>35</v>
      </c>
      <c r="F7" s="26">
        <f t="shared" si="0"/>
        <v>96</v>
      </c>
    </row>
    <row r="8" spans="2:6" ht="15.75" customHeight="1" x14ac:dyDescent="0.3">
      <c r="B8" s="25" t="s">
        <v>9</v>
      </c>
      <c r="C8" s="24" t="e">
        <f>Scoring!#REF!</f>
        <v>#REF!</v>
      </c>
      <c r="D8" s="24" t="e">
        <f>Scoring!#REF!</f>
        <v>#REF!</v>
      </c>
      <c r="E8" s="24" t="e">
        <f>Scoring!#REF!</f>
        <v>#REF!</v>
      </c>
      <c r="F8" s="26" t="e">
        <f t="shared" si="0"/>
        <v>#REF!</v>
      </c>
    </row>
    <row r="9" spans="2:6" ht="15" thickBot="1" x14ac:dyDescent="0.35">
      <c r="B9" s="27" t="s">
        <v>10</v>
      </c>
      <c r="C9" s="28">
        <f>Scoring!M9</f>
        <v>27</v>
      </c>
      <c r="D9" s="28">
        <f>Scoring!M19</f>
        <v>26</v>
      </c>
      <c r="E9" s="28">
        <f>Scoring!M26</f>
        <v>28</v>
      </c>
      <c r="F9" s="29">
        <f t="shared" ref="F9" si="1">SUM(C9:E9)</f>
        <v>81</v>
      </c>
    </row>
  </sheetData>
  <conditionalFormatting sqref="F4:F9">
    <cfRule type="top10" dxfId="4" priority="1" percent="1" rank="50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1"/>
  <sheetViews>
    <sheetView tabSelected="1" view="pageBreakPreview" zoomScale="80" zoomScaleNormal="90" zoomScaleSheetLayoutView="80" workbookViewId="0">
      <selection activeCell="H30" sqref="H30"/>
    </sheetView>
  </sheetViews>
  <sheetFormatPr defaultRowHeight="14.4" x14ac:dyDescent="0.3"/>
  <cols>
    <col min="1" max="1" width="13.33203125" bestFit="1" customWidth="1"/>
    <col min="2" max="2" width="33" bestFit="1" customWidth="1"/>
    <col min="3" max="3" width="26" customWidth="1"/>
    <col min="4" max="13" width="18.6640625" customWidth="1"/>
  </cols>
  <sheetData>
    <row r="1" spans="1:15" ht="15" thickBot="1" x14ac:dyDescent="0.35"/>
    <row r="2" spans="1:15" ht="15" thickBot="1" x14ac:dyDescent="0.35">
      <c r="A2" s="69" t="s">
        <v>24</v>
      </c>
      <c r="B2" s="70"/>
      <c r="C2" s="70"/>
      <c r="D2" s="71" t="s">
        <v>11</v>
      </c>
      <c r="E2" s="71"/>
      <c r="F2" s="71"/>
      <c r="G2" s="71"/>
      <c r="H2" s="71"/>
      <c r="I2" s="75" t="s">
        <v>12</v>
      </c>
      <c r="J2" s="71"/>
      <c r="K2" s="71"/>
      <c r="L2" s="71"/>
      <c r="M2" s="76"/>
    </row>
    <row r="3" spans="1:15" x14ac:dyDescent="0.3">
      <c r="A3" s="15" t="s">
        <v>13</v>
      </c>
      <c r="B3" s="16" t="s">
        <v>14</v>
      </c>
      <c r="C3" s="43" t="s">
        <v>17</v>
      </c>
      <c r="D3" s="15" t="s">
        <v>5</v>
      </c>
      <c r="E3" s="16" t="s">
        <v>6</v>
      </c>
      <c r="F3" s="16" t="s">
        <v>31</v>
      </c>
      <c r="G3" s="16" t="s">
        <v>43</v>
      </c>
      <c r="H3" s="17" t="s">
        <v>32</v>
      </c>
      <c r="I3" s="15" t="s">
        <v>5</v>
      </c>
      <c r="J3" s="16" t="s">
        <v>6</v>
      </c>
      <c r="K3" s="16" t="s">
        <v>31</v>
      </c>
      <c r="L3" s="16" t="s">
        <v>43</v>
      </c>
      <c r="M3" s="17" t="s">
        <v>32</v>
      </c>
    </row>
    <row r="4" spans="1:15" x14ac:dyDescent="0.3">
      <c r="A4" s="2" t="s">
        <v>25</v>
      </c>
      <c r="B4" s="1" t="s">
        <v>26</v>
      </c>
      <c r="C4" s="42">
        <v>5</v>
      </c>
      <c r="D4" s="2">
        <v>9.5</v>
      </c>
      <c r="E4" s="1">
        <v>7</v>
      </c>
      <c r="F4" s="1">
        <v>8.5</v>
      </c>
      <c r="G4" s="1">
        <v>8</v>
      </c>
      <c r="H4" s="33">
        <v>7</v>
      </c>
      <c r="I4" s="39">
        <f>D4/10*$C4</f>
        <v>4.75</v>
      </c>
      <c r="J4" s="9">
        <f t="shared" ref="J4:M5" si="0">E4/10*$C4</f>
        <v>3.5</v>
      </c>
      <c r="K4" s="9">
        <f t="shared" si="0"/>
        <v>4.25</v>
      </c>
      <c r="L4" s="9">
        <f t="shared" si="0"/>
        <v>4</v>
      </c>
      <c r="M4" s="40">
        <f t="shared" si="0"/>
        <v>3.5</v>
      </c>
    </row>
    <row r="5" spans="1:15" x14ac:dyDescent="0.3">
      <c r="A5" s="2" t="s">
        <v>27</v>
      </c>
      <c r="B5" s="1" t="s">
        <v>28</v>
      </c>
      <c r="C5" s="42">
        <v>20</v>
      </c>
      <c r="D5" s="2">
        <v>7.5</v>
      </c>
      <c r="E5" s="1">
        <v>8.5</v>
      </c>
      <c r="F5" s="1">
        <v>9.5</v>
      </c>
      <c r="G5" s="1">
        <v>9</v>
      </c>
      <c r="H5" s="33">
        <v>6</v>
      </c>
      <c r="I5" s="53">
        <f>D5/10*$C5</f>
        <v>15</v>
      </c>
      <c r="J5" s="48">
        <f t="shared" si="0"/>
        <v>17</v>
      </c>
      <c r="K5" s="48">
        <f t="shared" si="0"/>
        <v>19</v>
      </c>
      <c r="L5" s="48">
        <f t="shared" si="0"/>
        <v>18</v>
      </c>
      <c r="M5" s="49">
        <f t="shared" si="0"/>
        <v>12</v>
      </c>
    </row>
    <row r="6" spans="1:15" ht="15" thickBot="1" x14ac:dyDescent="0.35">
      <c r="A6" s="3" t="s">
        <v>29</v>
      </c>
      <c r="B6" s="54" t="s">
        <v>30</v>
      </c>
      <c r="C6" s="55">
        <v>10</v>
      </c>
      <c r="D6" s="3">
        <v>8.5</v>
      </c>
      <c r="E6" s="54">
        <v>7</v>
      </c>
      <c r="F6" s="54">
        <v>7</v>
      </c>
      <c r="G6" s="54">
        <v>7</v>
      </c>
      <c r="H6" s="56">
        <v>7.5</v>
      </c>
      <c r="I6" s="53">
        <f>D6/10*$C6</f>
        <v>8.5</v>
      </c>
      <c r="J6" s="48">
        <f>E6/10*$C6</f>
        <v>7</v>
      </c>
      <c r="K6" s="48">
        <f>F6/10*$C6</f>
        <v>7</v>
      </c>
      <c r="L6" s="48">
        <f>G6/10*$C6</f>
        <v>7</v>
      </c>
      <c r="M6" s="49">
        <f>H6/10*$C6</f>
        <v>7.5</v>
      </c>
    </row>
    <row r="7" spans="1:15" ht="15" thickBot="1" x14ac:dyDescent="0.35">
      <c r="D7" s="72" t="s">
        <v>40</v>
      </c>
      <c r="E7" s="73"/>
      <c r="F7" s="73"/>
      <c r="G7" s="73"/>
      <c r="H7" s="73"/>
      <c r="I7" s="18">
        <f>SUM(I4:I6)</f>
        <v>28.25</v>
      </c>
      <c r="J7" s="19">
        <f>SUM(J4:J6)</f>
        <v>27.5</v>
      </c>
      <c r="K7" s="19">
        <f>SUM(K4:K6)</f>
        <v>30.25</v>
      </c>
      <c r="L7" s="19">
        <f>SUM(L4:L6)</f>
        <v>29</v>
      </c>
      <c r="M7" s="20">
        <f>SUM(M4:M6)</f>
        <v>23</v>
      </c>
      <c r="N7" s="7" t="s">
        <v>16</v>
      </c>
      <c r="O7" s="11">
        <f>MAX(I7:M7)</f>
        <v>30.25</v>
      </c>
    </row>
    <row r="8" spans="1:15" x14ac:dyDescent="0.3">
      <c r="D8" s="5"/>
      <c r="E8" s="5"/>
      <c r="F8" s="5"/>
      <c r="G8" s="5"/>
      <c r="H8" s="5"/>
      <c r="I8" s="11"/>
      <c r="J8" s="11"/>
      <c r="K8" s="11"/>
      <c r="L8" s="11"/>
      <c r="M8" s="11"/>
      <c r="N8" s="7"/>
      <c r="O8" s="11"/>
    </row>
    <row r="9" spans="1:15" x14ac:dyDescent="0.3">
      <c r="I9" s="10">
        <f>ROUND(((I7/$O$7)*35),0)</f>
        <v>33</v>
      </c>
      <c r="J9" s="10">
        <f>ROUND(((J7/$O$7)*35),0)</f>
        <v>32</v>
      </c>
      <c r="K9" s="10">
        <f>ROUND(((K7/$O$7)*35),0)</f>
        <v>35</v>
      </c>
      <c r="L9" s="52">
        <f>ROUND(((L7/$O$7)*35),0)</f>
        <v>34</v>
      </c>
      <c r="M9" s="10">
        <f>ROUND(((M7/$O$7)*35),0)</f>
        <v>27</v>
      </c>
    </row>
    <row r="10" spans="1:15" ht="15" thickBot="1" x14ac:dyDescent="0.35">
      <c r="K10" s="8" t="s">
        <v>42</v>
      </c>
      <c r="O10" s="8"/>
    </row>
    <row r="11" spans="1:15" ht="15" thickBot="1" x14ac:dyDescent="0.35">
      <c r="A11" s="69" t="s">
        <v>37</v>
      </c>
      <c r="B11" s="70"/>
      <c r="C11" s="70"/>
      <c r="D11" s="71" t="str">
        <f>D2</f>
        <v>Section Rankings (out of 10)</v>
      </c>
      <c r="E11" s="71"/>
      <c r="F11" s="71"/>
      <c r="G11" s="71"/>
      <c r="H11" s="71"/>
      <c r="I11" s="75" t="str">
        <f>I2</f>
        <v>Proposal Point Breakdown</v>
      </c>
      <c r="J11" s="71"/>
      <c r="K11" s="71"/>
      <c r="L11" s="71"/>
      <c r="M11" s="71"/>
      <c r="O11" s="8"/>
    </row>
    <row r="12" spans="1:15" ht="15" thickBot="1" x14ac:dyDescent="0.35">
      <c r="A12" s="21" t="s">
        <v>13</v>
      </c>
      <c r="B12" s="22" t="s">
        <v>14</v>
      </c>
      <c r="C12" s="45" t="s">
        <v>15</v>
      </c>
      <c r="D12" s="57" t="s">
        <v>5</v>
      </c>
      <c r="E12" s="58" t="s">
        <v>6</v>
      </c>
      <c r="F12" s="58" t="s">
        <v>31</v>
      </c>
      <c r="G12" s="58" t="s">
        <v>43</v>
      </c>
      <c r="H12" s="59" t="s">
        <v>32</v>
      </c>
      <c r="I12" s="60" t="s">
        <v>5</v>
      </c>
      <c r="J12" s="58" t="s">
        <v>6</v>
      </c>
      <c r="K12" s="58" t="s">
        <v>31</v>
      </c>
      <c r="L12" s="58" t="s">
        <v>43</v>
      </c>
      <c r="M12" s="59" t="s">
        <v>32</v>
      </c>
      <c r="O12" s="8"/>
    </row>
    <row r="13" spans="1:15" x14ac:dyDescent="0.3">
      <c r="A13" s="15">
        <v>1</v>
      </c>
      <c r="B13" s="23" t="s">
        <v>18</v>
      </c>
      <c r="C13" s="50">
        <v>2</v>
      </c>
      <c r="D13" s="15">
        <v>9</v>
      </c>
      <c r="E13" s="16">
        <v>8.5</v>
      </c>
      <c r="F13" s="16">
        <v>8.5</v>
      </c>
      <c r="G13" s="16">
        <v>7</v>
      </c>
      <c r="H13" s="17">
        <v>8</v>
      </c>
      <c r="I13" s="61">
        <f t="shared" ref="I13:M17" si="1">D13/10*$C13</f>
        <v>1.8</v>
      </c>
      <c r="J13" s="62">
        <f t="shared" si="1"/>
        <v>1.7</v>
      </c>
      <c r="K13" s="62">
        <f t="shared" si="1"/>
        <v>1.7</v>
      </c>
      <c r="L13" s="62">
        <f t="shared" si="1"/>
        <v>1.4</v>
      </c>
      <c r="M13" s="63">
        <f t="shared" si="1"/>
        <v>1.6</v>
      </c>
      <c r="O13" s="8"/>
    </row>
    <row r="14" spans="1:15" x14ac:dyDescent="0.3">
      <c r="A14" s="2">
        <v>2</v>
      </c>
      <c r="B14" s="46" t="s">
        <v>33</v>
      </c>
      <c r="C14" s="51">
        <v>2</v>
      </c>
      <c r="D14" s="2">
        <v>8.5</v>
      </c>
      <c r="E14" s="1">
        <v>8</v>
      </c>
      <c r="F14" s="1">
        <v>8.5</v>
      </c>
      <c r="G14" s="1">
        <v>7</v>
      </c>
      <c r="H14" s="33">
        <v>7.5</v>
      </c>
      <c r="I14" s="39">
        <f t="shared" si="1"/>
        <v>1.7</v>
      </c>
      <c r="J14" s="9">
        <f t="shared" si="1"/>
        <v>1.6</v>
      </c>
      <c r="K14" s="9">
        <f t="shared" si="1"/>
        <v>1.7</v>
      </c>
      <c r="L14" s="9">
        <f t="shared" si="1"/>
        <v>1.4</v>
      </c>
      <c r="M14" s="40">
        <f t="shared" si="1"/>
        <v>1.5</v>
      </c>
      <c r="O14" s="8"/>
    </row>
    <row r="15" spans="1:15" x14ac:dyDescent="0.3">
      <c r="A15" s="2" t="s">
        <v>19</v>
      </c>
      <c r="B15" s="46" t="s">
        <v>34</v>
      </c>
      <c r="C15" s="51">
        <v>8</v>
      </c>
      <c r="D15" s="2">
        <v>8.5</v>
      </c>
      <c r="E15" s="1">
        <v>7</v>
      </c>
      <c r="F15" s="1">
        <v>8</v>
      </c>
      <c r="G15" s="1">
        <v>7.5</v>
      </c>
      <c r="H15" s="33">
        <v>6.5</v>
      </c>
      <c r="I15" s="39">
        <f t="shared" si="1"/>
        <v>6.8</v>
      </c>
      <c r="J15" s="9">
        <f t="shared" si="1"/>
        <v>5.6</v>
      </c>
      <c r="K15" s="9">
        <f t="shared" si="1"/>
        <v>6.4</v>
      </c>
      <c r="L15" s="9">
        <f t="shared" si="1"/>
        <v>6</v>
      </c>
      <c r="M15" s="40">
        <f t="shared" si="1"/>
        <v>5.2</v>
      </c>
      <c r="O15" s="8"/>
    </row>
    <row r="16" spans="1:15" x14ac:dyDescent="0.3">
      <c r="A16" s="41" t="s">
        <v>20</v>
      </c>
      <c r="B16" s="47" t="s">
        <v>35</v>
      </c>
      <c r="C16" s="51">
        <v>10</v>
      </c>
      <c r="D16" s="2">
        <v>9</v>
      </c>
      <c r="E16" s="1">
        <v>7.5</v>
      </c>
      <c r="F16" s="1">
        <v>8</v>
      </c>
      <c r="G16" s="1">
        <v>9</v>
      </c>
      <c r="H16" s="33">
        <v>7.5</v>
      </c>
      <c r="I16" s="39">
        <f t="shared" si="1"/>
        <v>9</v>
      </c>
      <c r="J16" s="9">
        <f t="shared" si="1"/>
        <v>7.5</v>
      </c>
      <c r="K16" s="9">
        <f t="shared" si="1"/>
        <v>8</v>
      </c>
      <c r="L16" s="9">
        <f t="shared" si="1"/>
        <v>9</v>
      </c>
      <c r="M16" s="40">
        <f t="shared" si="1"/>
        <v>7.5</v>
      </c>
      <c r="O16" s="8"/>
    </row>
    <row r="17" spans="1:15" ht="15" thickBot="1" x14ac:dyDescent="0.35">
      <c r="A17" s="3" t="s">
        <v>21</v>
      </c>
      <c r="B17" s="54" t="s">
        <v>36</v>
      </c>
      <c r="C17" s="64">
        <v>8</v>
      </c>
      <c r="D17" s="3">
        <v>9</v>
      </c>
      <c r="E17" s="54">
        <v>9.5</v>
      </c>
      <c r="F17" s="54">
        <v>8</v>
      </c>
      <c r="G17" s="54">
        <v>7.5</v>
      </c>
      <c r="H17" s="56">
        <v>9</v>
      </c>
      <c r="I17" s="65">
        <f t="shared" si="1"/>
        <v>7.2</v>
      </c>
      <c r="J17" s="66">
        <f t="shared" si="1"/>
        <v>7.6</v>
      </c>
      <c r="K17" s="66">
        <f t="shared" si="1"/>
        <v>6.4</v>
      </c>
      <c r="L17" s="66">
        <f t="shared" si="1"/>
        <v>6</v>
      </c>
      <c r="M17" s="67">
        <f t="shared" si="1"/>
        <v>7.2</v>
      </c>
      <c r="O17" s="8"/>
    </row>
    <row r="18" spans="1:15" ht="15" thickBot="1" x14ac:dyDescent="0.35">
      <c r="D18" s="72" t="s">
        <v>41</v>
      </c>
      <c r="E18" s="73"/>
      <c r="F18" s="73"/>
      <c r="G18" s="73"/>
      <c r="H18" s="74"/>
      <c r="I18" s="18">
        <f>SUM(I13:I17)</f>
        <v>26.5</v>
      </c>
      <c r="J18" s="19">
        <f>SUM(J13:J17)</f>
        <v>24</v>
      </c>
      <c r="K18" s="19">
        <f>SUM(K13:K17)</f>
        <v>24.200000000000003</v>
      </c>
      <c r="L18" s="19">
        <f>SUM(L13:L17)</f>
        <v>23.8</v>
      </c>
      <c r="M18" s="20">
        <f>SUM(M13:M17)</f>
        <v>23</v>
      </c>
      <c r="N18" s="7" t="s">
        <v>16</v>
      </c>
      <c r="O18" s="11">
        <f>MAX(I18:M18)</f>
        <v>26.5</v>
      </c>
    </row>
    <row r="19" spans="1:15" x14ac:dyDescent="0.3">
      <c r="I19" s="10">
        <f>ROUND(((I18/$O$18)*30),0)</f>
        <v>30</v>
      </c>
      <c r="J19" s="10">
        <f>ROUND(((J18/$O$18)*30),0)</f>
        <v>27</v>
      </c>
      <c r="K19" s="10">
        <f>ROUND(((K18/$O$18)*30),0)</f>
        <v>27</v>
      </c>
      <c r="L19" s="10">
        <f>ROUND(((L18/$O$18)*30),0)</f>
        <v>27</v>
      </c>
      <c r="M19" s="10">
        <f>ROUND(((M18/$O$18)*30),0)</f>
        <v>26</v>
      </c>
      <c r="O19" s="8"/>
    </row>
    <row r="20" spans="1:15" x14ac:dyDescent="0.3">
      <c r="O20" s="8"/>
    </row>
    <row r="21" spans="1:15" ht="15" thickBot="1" x14ac:dyDescent="0.35">
      <c r="O21" s="8"/>
    </row>
    <row r="22" spans="1:15" ht="15" thickBot="1" x14ac:dyDescent="0.35">
      <c r="A22" s="69" t="s">
        <v>38</v>
      </c>
      <c r="B22" s="70"/>
      <c r="C22" s="70"/>
      <c r="D22" s="71" t="str">
        <f>D2</f>
        <v>Section Rankings (out of 10)</v>
      </c>
      <c r="E22" s="71"/>
      <c r="F22" s="71"/>
      <c r="G22" s="71"/>
      <c r="H22" s="71"/>
      <c r="I22" s="75" t="str">
        <f>I11</f>
        <v>Proposal Point Breakdown</v>
      </c>
      <c r="J22" s="71"/>
      <c r="K22" s="71"/>
      <c r="L22" s="71"/>
      <c r="M22" s="71"/>
      <c r="O22" s="8"/>
    </row>
    <row r="23" spans="1:15" x14ac:dyDescent="0.3">
      <c r="A23" s="15" t="s">
        <v>13</v>
      </c>
      <c r="B23" s="16" t="s">
        <v>14</v>
      </c>
      <c r="C23" s="43" t="s">
        <v>17</v>
      </c>
      <c r="D23" s="44" t="s">
        <v>5</v>
      </c>
      <c r="E23" s="16" t="s">
        <v>6</v>
      </c>
      <c r="F23" s="16" t="s">
        <v>31</v>
      </c>
      <c r="G23" s="16" t="s">
        <v>43</v>
      </c>
      <c r="H23" s="17" t="s">
        <v>32</v>
      </c>
      <c r="I23" s="15" t="s">
        <v>5</v>
      </c>
      <c r="J23" s="16" t="s">
        <v>6</v>
      </c>
      <c r="K23" s="16" t="s">
        <v>31</v>
      </c>
      <c r="L23" s="16" t="s">
        <v>43</v>
      </c>
      <c r="M23" s="17" t="s">
        <v>32</v>
      </c>
      <c r="O23" s="8"/>
    </row>
    <row r="24" spans="1:15" ht="15" thickBot="1" x14ac:dyDescent="0.35">
      <c r="A24" s="3">
        <v>1</v>
      </c>
      <c r="B24" s="54" t="s">
        <v>39</v>
      </c>
      <c r="C24" s="55">
        <v>35</v>
      </c>
      <c r="D24" s="68">
        <v>8.5</v>
      </c>
      <c r="E24" s="54">
        <v>9</v>
      </c>
      <c r="F24" s="54">
        <v>8.5</v>
      </c>
      <c r="G24" s="54">
        <v>9.5</v>
      </c>
      <c r="H24" s="56">
        <v>7.5</v>
      </c>
      <c r="I24" s="39">
        <f>D24/10*$C24</f>
        <v>29.75</v>
      </c>
      <c r="J24" s="9">
        <f>E24/10*$C24</f>
        <v>31.5</v>
      </c>
      <c r="K24" s="9">
        <f>F24/10*$C24</f>
        <v>29.75</v>
      </c>
      <c r="L24" s="9">
        <f>G24/10*$C24</f>
        <v>33.25</v>
      </c>
      <c r="M24" s="40">
        <f>H24/10*$C24</f>
        <v>26.25</v>
      </c>
      <c r="O24" s="8"/>
    </row>
    <row r="25" spans="1:15" ht="15" thickBot="1" x14ac:dyDescent="0.35">
      <c r="D25" s="72" t="s">
        <v>22</v>
      </c>
      <c r="E25" s="73"/>
      <c r="F25" s="73"/>
      <c r="G25" s="73"/>
      <c r="H25" s="73"/>
      <c r="I25" s="18">
        <f t="shared" ref="I25:M25" si="2">SUM(I24:I24)</f>
        <v>29.75</v>
      </c>
      <c r="J25" s="19">
        <f t="shared" si="2"/>
        <v>31.5</v>
      </c>
      <c r="K25" s="19">
        <f t="shared" si="2"/>
        <v>29.75</v>
      </c>
      <c r="L25" s="19">
        <f t="shared" si="2"/>
        <v>33.25</v>
      </c>
      <c r="M25" s="20">
        <f t="shared" si="2"/>
        <v>26.25</v>
      </c>
      <c r="N25" s="7" t="s">
        <v>16</v>
      </c>
      <c r="O25" s="11">
        <f>MAX(I25:M25)</f>
        <v>33.25</v>
      </c>
    </row>
    <row r="26" spans="1:15" x14ac:dyDescent="0.3">
      <c r="H26" s="5"/>
      <c r="I26" s="10">
        <f>ROUND(((I25/$O$25)*35),0)</f>
        <v>31</v>
      </c>
      <c r="J26" s="10">
        <f>ROUND(((J25/$O$25)*35),0)</f>
        <v>33</v>
      </c>
      <c r="K26" s="10">
        <f>ROUND(((K25/$O$25)*35),0)</f>
        <v>31</v>
      </c>
      <c r="L26" s="10">
        <f>ROUND(((L25/$O$25)*35),0)</f>
        <v>35</v>
      </c>
      <c r="M26" s="10">
        <f t="shared" ref="M26" si="3">ROUND(((M25/$O$25)*35),0)</f>
        <v>28</v>
      </c>
    </row>
    <row r="27" spans="1:15" x14ac:dyDescent="0.3">
      <c r="B27" s="4"/>
    </row>
    <row r="28" spans="1:15" ht="15" hidden="1" thickBot="1" x14ac:dyDescent="0.35">
      <c r="G28" s="5" t="s">
        <v>23</v>
      </c>
      <c r="H28" s="5"/>
      <c r="I28" s="6">
        <f>I25+I18+I7</f>
        <v>84.5</v>
      </c>
      <c r="J28" s="6">
        <f>J25+J18+J7</f>
        <v>83</v>
      </c>
      <c r="K28" s="6">
        <f>K25+K18+K7</f>
        <v>84.2</v>
      </c>
      <c r="L28" s="6">
        <f>L25+L18+L7</f>
        <v>86.05</v>
      </c>
      <c r="M28" s="12"/>
    </row>
    <row r="29" spans="1:15" ht="15" thickBot="1" x14ac:dyDescent="0.35"/>
    <row r="30" spans="1:15" ht="15" thickBot="1" x14ac:dyDescent="0.35">
      <c r="I30" s="13"/>
      <c r="J30" s="14"/>
      <c r="K30" s="14"/>
      <c r="L30" s="14"/>
      <c r="M30" s="14"/>
    </row>
    <row r="31" spans="1:15" ht="15" thickBot="1" x14ac:dyDescent="0.35">
      <c r="I31" s="34">
        <f>SUM(I9+I19+I26)</f>
        <v>94</v>
      </c>
      <c r="J31" s="35">
        <f>SUM(J9+J19+J26)</f>
        <v>92</v>
      </c>
      <c r="K31" s="35">
        <f>SUM(K9+K19+K26)</f>
        <v>93</v>
      </c>
      <c r="L31" s="35">
        <f>SUM(L9+L19+L26)</f>
        <v>96</v>
      </c>
      <c r="M31" s="35">
        <f>SUM(M9+M19+M26)</f>
        <v>81</v>
      </c>
    </row>
  </sheetData>
  <mergeCells count="12">
    <mergeCell ref="I11:M11"/>
    <mergeCell ref="I2:M2"/>
    <mergeCell ref="A2:C2"/>
    <mergeCell ref="A11:C11"/>
    <mergeCell ref="D2:H2"/>
    <mergeCell ref="D11:H11"/>
    <mergeCell ref="D7:H7"/>
    <mergeCell ref="A22:C22"/>
    <mergeCell ref="D22:H22"/>
    <mergeCell ref="D25:H25"/>
    <mergeCell ref="D18:H18"/>
    <mergeCell ref="I22:M22"/>
  </mergeCells>
  <conditionalFormatting sqref="D24:H24 D4:H6 D13:H17">
    <cfRule type="colorScale" priority="10">
      <colorScale>
        <cfvo type="num" val="5"/>
        <cfvo type="num" val="7.5"/>
        <cfvo type="num" val="10"/>
        <color rgb="FFF8696B"/>
        <color rgb="FFFCFCFF"/>
        <color rgb="FF63BE7B"/>
      </colorScale>
    </cfRule>
  </conditionalFormatting>
  <conditionalFormatting sqref="I7:M8">
    <cfRule type="top10" dxfId="3" priority="29" rank="1"/>
  </conditionalFormatting>
  <conditionalFormatting sqref="I18:M18">
    <cfRule type="top10" dxfId="2" priority="31" rank="1"/>
  </conditionalFormatting>
  <conditionalFormatting sqref="I25:M25">
    <cfRule type="top10" dxfId="1" priority="33" rank="1"/>
  </conditionalFormatting>
  <conditionalFormatting sqref="I31:M31">
    <cfRule type="top10" dxfId="0" priority="35" rank="3"/>
  </conditionalFormatting>
  <pageMargins left="0.7" right="0.7" top="0.75" bottom="0.75" header="0.3" footer="0.3"/>
  <pageSetup scale="44" fitToHeight="0" orientation="landscape" r:id="rId1"/>
  <headerFooter>
    <oddHeader>&amp;LProj (13)3026 SOQ Scoring Tabulation Sheet</oddHeader>
    <oddFooter>&amp;L12/17/13</oddFooter>
  </headerFooter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4C78E86955B345A9C2868E20295151" ma:contentTypeVersion="0" ma:contentTypeDescription="Create a new document." ma:contentTypeScope="" ma:versionID="ca75089d9567dade22c9710a4e7564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24fd2d4348e31d7b7bcc391e9da95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75EE2-4924-4F5C-BB9E-D2075B95E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250E9F7-7D16-41E7-8322-7705B9EF8F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16F6AB-8356-49C1-8BA1-23CD5771883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Scoring</vt:lpstr>
    </vt:vector>
  </TitlesOfParts>
  <Manager/>
  <Company>Ohio Department of Transportation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Reynaldo A. Stargell</dc:creator>
  <cp:keywords/>
  <dc:description/>
  <cp:lastModifiedBy>SS800_04212023</cp:lastModifiedBy>
  <cp:revision/>
  <cp:lastPrinted>2024-12-16T15:05:23Z</cp:lastPrinted>
  <dcterms:created xsi:type="dcterms:W3CDTF">2013-12-09T15:36:48Z</dcterms:created>
  <dcterms:modified xsi:type="dcterms:W3CDTF">2025-09-02T17:25:29Z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0x010100644C78E86955B345A9C2868E20295151</vt:lpwstr>
  </property>
  <property fmtid="{D5CDD505-2E9C-101B-9397-08002B2CF9AE}" pid="3" name="Folder_Number">
    <vt:lpwstr/>
  </property>
  <property fmtid="{D5CDD505-2E9C-101B-9397-08002B2CF9AE}" pid="4" name="Folder_Code">
    <vt:lpwstr/>
  </property>
  <property fmtid="{D5CDD505-2E9C-101B-9397-08002B2CF9AE}" pid="5" name="Folder_Name">
    <vt:lpwstr/>
  </property>
  <property fmtid="{D5CDD505-2E9C-101B-9397-08002B2CF9AE}" pid="6" name="Folder_Description">
    <vt:lpwstr/>
  </property>
  <property fmtid="{D5CDD505-2E9C-101B-9397-08002B2CF9AE}" pid="7" name="/Folder_Name/">
    <vt:lpwstr/>
  </property>
  <property fmtid="{D5CDD505-2E9C-101B-9397-08002B2CF9AE}" pid="8" name="/Folder_Description/">
    <vt:lpwstr/>
  </property>
  <property fmtid="{D5CDD505-2E9C-101B-9397-08002B2CF9AE}" pid="9" name="Folder_Version">
    <vt:lpwstr/>
  </property>
  <property fmtid="{D5CDD505-2E9C-101B-9397-08002B2CF9AE}" pid="10" name="Folder_VersionSeq">
    <vt:lpwstr/>
  </property>
  <property fmtid="{D5CDD505-2E9C-101B-9397-08002B2CF9AE}" pid="11" name="Folder_Manager">
    <vt:lpwstr/>
  </property>
  <property fmtid="{D5CDD505-2E9C-101B-9397-08002B2CF9AE}" pid="12" name="Folder_ManagerDesc">
    <vt:lpwstr/>
  </property>
  <property fmtid="{D5CDD505-2E9C-101B-9397-08002B2CF9AE}" pid="13" name="Folder_Storage">
    <vt:lpwstr/>
  </property>
  <property fmtid="{D5CDD505-2E9C-101B-9397-08002B2CF9AE}" pid="14" name="Folder_StorageDesc">
    <vt:lpwstr/>
  </property>
  <property fmtid="{D5CDD505-2E9C-101B-9397-08002B2CF9AE}" pid="15" name="Folder_Creator">
    <vt:lpwstr/>
  </property>
  <property fmtid="{D5CDD505-2E9C-101B-9397-08002B2CF9AE}" pid="16" name="Folder_CreatorDesc">
    <vt:lpwstr/>
  </property>
  <property fmtid="{D5CDD505-2E9C-101B-9397-08002B2CF9AE}" pid="17" name="Folder_CreateDate">
    <vt:lpwstr/>
  </property>
  <property fmtid="{D5CDD505-2E9C-101B-9397-08002B2CF9AE}" pid="18" name="Folder_Updater">
    <vt:lpwstr/>
  </property>
  <property fmtid="{D5CDD505-2E9C-101B-9397-08002B2CF9AE}" pid="19" name="Folder_UpdaterDesc">
    <vt:lpwstr/>
  </property>
  <property fmtid="{D5CDD505-2E9C-101B-9397-08002B2CF9AE}" pid="20" name="Folder_UpdateDate">
    <vt:lpwstr/>
  </property>
  <property fmtid="{D5CDD505-2E9C-101B-9397-08002B2CF9AE}" pid="21" name="Document_Number">
    <vt:lpwstr/>
  </property>
  <property fmtid="{D5CDD505-2E9C-101B-9397-08002B2CF9AE}" pid="22" name="Document_Name">
    <vt:lpwstr/>
  </property>
  <property fmtid="{D5CDD505-2E9C-101B-9397-08002B2CF9AE}" pid="23" name="Document_FileName">
    <vt:lpwstr/>
  </property>
  <property fmtid="{D5CDD505-2E9C-101B-9397-08002B2CF9AE}" pid="24" name="Document_Version">
    <vt:lpwstr/>
  </property>
  <property fmtid="{D5CDD505-2E9C-101B-9397-08002B2CF9AE}" pid="25" name="Document_VersionSeq">
    <vt:lpwstr/>
  </property>
  <property fmtid="{D5CDD505-2E9C-101B-9397-08002B2CF9AE}" pid="26" name="Document_Creator">
    <vt:lpwstr/>
  </property>
  <property fmtid="{D5CDD505-2E9C-101B-9397-08002B2CF9AE}" pid="27" name="Document_CreatorDesc">
    <vt:lpwstr/>
  </property>
  <property fmtid="{D5CDD505-2E9C-101B-9397-08002B2CF9AE}" pid="28" name="Document_CreateDate">
    <vt:lpwstr/>
  </property>
  <property fmtid="{D5CDD505-2E9C-101B-9397-08002B2CF9AE}" pid="29" name="Document_Updater">
    <vt:lpwstr/>
  </property>
  <property fmtid="{D5CDD505-2E9C-101B-9397-08002B2CF9AE}" pid="30" name="Document_UpdaterDesc">
    <vt:lpwstr/>
  </property>
  <property fmtid="{D5CDD505-2E9C-101B-9397-08002B2CF9AE}" pid="31" name="Document_UpdateDate">
    <vt:lpwstr/>
  </property>
  <property fmtid="{D5CDD505-2E9C-101B-9397-08002B2CF9AE}" pid="32" name="Document_Size">
    <vt:lpwstr/>
  </property>
  <property fmtid="{D5CDD505-2E9C-101B-9397-08002B2CF9AE}" pid="33" name="Document_Storage">
    <vt:lpwstr/>
  </property>
  <property fmtid="{D5CDD505-2E9C-101B-9397-08002B2CF9AE}" pid="34" name="Document_StorageDesc">
    <vt:lpwstr/>
  </property>
  <property fmtid="{D5CDD505-2E9C-101B-9397-08002B2CF9AE}" pid="35" name="Document_Department">
    <vt:lpwstr/>
  </property>
  <property fmtid="{D5CDD505-2E9C-101B-9397-08002B2CF9AE}" pid="36" name="Document_DepartmentDesc">
    <vt:lpwstr/>
  </property>
</Properties>
</file>