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wworking\ohdotpw\d0700074\"/>
    </mc:Choice>
  </mc:AlternateContent>
  <xr:revisionPtr revIDLastSave="0" documentId="13_ncr:1_{58E27175-9285-4EDA-9CAC-B2FFF95E2809}" xr6:coauthVersionLast="47" xr6:coauthVersionMax="47" xr10:uidLastSave="{00000000-0000-0000-0000-000000000000}"/>
  <bookViews>
    <workbookView xWindow="-108" yWindow="-108" windowWidth="30936" windowHeight="16776" xr2:uid="{2FC1974E-6D88-490B-A284-5AFA8C412349}"/>
  </bookViews>
  <sheets>
    <sheet name="FDR" sheetId="4" r:id="rId1"/>
    <sheet name="Earthwork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4" l="1"/>
  <c r="B20" i="4"/>
  <c r="B19" i="4"/>
  <c r="B18" i="4"/>
  <c r="B17" i="4"/>
  <c r="I13" i="7"/>
  <c r="J13" i="7"/>
  <c r="I14" i="7"/>
  <c r="J14" i="7"/>
  <c r="I15" i="7"/>
  <c r="J15" i="7"/>
  <c r="I16" i="7"/>
  <c r="J16" i="7"/>
  <c r="I17" i="7"/>
  <c r="J17" i="7"/>
  <c r="I18" i="7"/>
  <c r="J18" i="7"/>
  <c r="I19" i="7"/>
  <c r="J19" i="7"/>
  <c r="I27" i="7"/>
  <c r="J27" i="7"/>
  <c r="I28" i="7"/>
  <c r="J28" i="7"/>
  <c r="I29" i="7"/>
  <c r="J29" i="7"/>
  <c r="I30" i="7"/>
  <c r="J30" i="7"/>
  <c r="I31" i="7"/>
  <c r="J31" i="7"/>
  <c r="I32" i="7"/>
  <c r="J32" i="7"/>
  <c r="J33" i="7"/>
  <c r="I41" i="7"/>
  <c r="J41" i="7"/>
  <c r="I42" i="7"/>
  <c r="J42" i="7"/>
  <c r="I43" i="7"/>
  <c r="J43" i="7"/>
  <c r="I44" i="7"/>
  <c r="J44" i="7"/>
  <c r="I45" i="7"/>
  <c r="J45" i="7"/>
  <c r="I46" i="7"/>
  <c r="J46" i="7"/>
  <c r="I47" i="7"/>
  <c r="J55" i="7"/>
  <c r="I56" i="7"/>
  <c r="J56" i="7"/>
  <c r="I57" i="7"/>
  <c r="J57" i="7"/>
  <c r="I58" i="7"/>
  <c r="J58" i="7"/>
  <c r="I59" i="7"/>
  <c r="J59" i="7"/>
  <c r="I60" i="7"/>
  <c r="J60" i="7"/>
  <c r="I61" i="7"/>
  <c r="I66" i="7"/>
  <c r="J66" i="7"/>
  <c r="I67" i="7"/>
  <c r="J67" i="7"/>
  <c r="I68" i="7"/>
  <c r="J68" i="7"/>
  <c r="I69" i="7"/>
  <c r="J69" i="7"/>
  <c r="I70" i="7"/>
  <c r="J70" i="7"/>
  <c r="G5" i="7"/>
  <c r="I5" i="7" s="1"/>
  <c r="H64" i="7"/>
  <c r="J65" i="7" s="1"/>
  <c r="G64" i="7"/>
  <c r="I64" i="7" s="1"/>
  <c r="H63" i="7"/>
  <c r="J64" i="7" s="1"/>
  <c r="G63" i="7"/>
  <c r="I63" i="7" s="1"/>
  <c r="H62" i="7"/>
  <c r="J63" i="7" s="1"/>
  <c r="G62" i="7"/>
  <c r="I62" i="7" s="1"/>
  <c r="H61" i="7"/>
  <c r="J62" i="7" s="1"/>
  <c r="G61" i="7"/>
  <c r="H60" i="7"/>
  <c r="G60" i="7"/>
  <c r="H59" i="7"/>
  <c r="G59" i="7"/>
  <c r="H58" i="7"/>
  <c r="G58" i="7"/>
  <c r="H57" i="7"/>
  <c r="G57" i="7"/>
  <c r="H56" i="7"/>
  <c r="G56" i="7"/>
  <c r="H55" i="7"/>
  <c r="G55" i="7"/>
  <c r="H54" i="7"/>
  <c r="G54" i="7"/>
  <c r="I54" i="7" s="1"/>
  <c r="H53" i="7"/>
  <c r="J54" i="7" s="1"/>
  <c r="G53" i="7"/>
  <c r="I53" i="7" s="1"/>
  <c r="H52" i="7"/>
  <c r="J53" i="7" s="1"/>
  <c r="G52" i="7"/>
  <c r="I52" i="7" s="1"/>
  <c r="H51" i="7"/>
  <c r="J52" i="7" s="1"/>
  <c r="G51" i="7"/>
  <c r="I51" i="7" s="1"/>
  <c r="H50" i="7"/>
  <c r="J51" i="7" s="1"/>
  <c r="G50" i="7"/>
  <c r="I50" i="7" s="1"/>
  <c r="H49" i="7"/>
  <c r="J50" i="7" s="1"/>
  <c r="G49" i="7"/>
  <c r="I49" i="7" s="1"/>
  <c r="H48" i="7"/>
  <c r="J49" i="7" s="1"/>
  <c r="G48" i="7"/>
  <c r="I48" i="7" s="1"/>
  <c r="H47" i="7"/>
  <c r="J48" i="7" s="1"/>
  <c r="G47" i="7"/>
  <c r="H46" i="7"/>
  <c r="G46" i="7"/>
  <c r="G45" i="7"/>
  <c r="H44" i="7"/>
  <c r="G44" i="7"/>
  <c r="H43" i="7"/>
  <c r="G43" i="7"/>
  <c r="H42" i="7"/>
  <c r="G42" i="7"/>
  <c r="H41" i="7"/>
  <c r="G41" i="7"/>
  <c r="H40" i="7"/>
  <c r="G40" i="7"/>
  <c r="I40" i="7" s="1"/>
  <c r="H39" i="7"/>
  <c r="J40" i="7" s="1"/>
  <c r="G39" i="7"/>
  <c r="I39" i="7" s="1"/>
  <c r="H38" i="7"/>
  <c r="J39" i="7" s="1"/>
  <c r="G38" i="7"/>
  <c r="I38" i="7" s="1"/>
  <c r="H37" i="7"/>
  <c r="J38" i="7" s="1"/>
  <c r="G37" i="7"/>
  <c r="I37" i="7" s="1"/>
  <c r="H36" i="7"/>
  <c r="J37" i="7" s="1"/>
  <c r="G36" i="7"/>
  <c r="I36" i="7" s="1"/>
  <c r="H35" i="7"/>
  <c r="J36" i="7" s="1"/>
  <c r="G35" i="7"/>
  <c r="I35" i="7" s="1"/>
  <c r="H34" i="7"/>
  <c r="J35" i="7" s="1"/>
  <c r="G34" i="7"/>
  <c r="I34" i="7" s="1"/>
  <c r="H33" i="7"/>
  <c r="J34" i="7" s="1"/>
  <c r="G33" i="7"/>
  <c r="I33" i="7" s="1"/>
  <c r="H32" i="7"/>
  <c r="G32" i="7"/>
  <c r="H31" i="7"/>
  <c r="G31" i="7"/>
  <c r="H30" i="7"/>
  <c r="G30" i="7"/>
  <c r="H29" i="7"/>
  <c r="G29" i="7"/>
  <c r="H28" i="7"/>
  <c r="G28" i="7"/>
  <c r="H27" i="7"/>
  <c r="G27" i="7"/>
  <c r="H26" i="7"/>
  <c r="G26" i="7"/>
  <c r="I26" i="7" s="1"/>
  <c r="H25" i="7"/>
  <c r="J26" i="7" s="1"/>
  <c r="G25" i="7"/>
  <c r="I25" i="7" s="1"/>
  <c r="H24" i="7"/>
  <c r="J25" i="7" s="1"/>
  <c r="G24" i="7"/>
  <c r="I24" i="7" s="1"/>
  <c r="H23" i="7"/>
  <c r="J24" i="7" s="1"/>
  <c r="G23" i="7"/>
  <c r="I23" i="7" s="1"/>
  <c r="H22" i="7"/>
  <c r="J23" i="7" s="1"/>
  <c r="G22" i="7"/>
  <c r="I22" i="7" s="1"/>
  <c r="H21" i="7"/>
  <c r="J22" i="7" s="1"/>
  <c r="G21" i="7"/>
  <c r="I21" i="7" s="1"/>
  <c r="H20" i="7"/>
  <c r="J21" i="7" s="1"/>
  <c r="G20" i="7"/>
  <c r="I20" i="7" s="1"/>
  <c r="H19" i="7"/>
  <c r="J20" i="7" s="1"/>
  <c r="G19" i="7"/>
  <c r="H18" i="7"/>
  <c r="G18" i="7"/>
  <c r="H17" i="7"/>
  <c r="G17" i="7"/>
  <c r="H16" i="7"/>
  <c r="G16" i="7"/>
  <c r="H15" i="7"/>
  <c r="G15" i="7"/>
  <c r="H14" i="7"/>
  <c r="G14" i="7"/>
  <c r="H13" i="7"/>
  <c r="G13" i="7"/>
  <c r="H12" i="7"/>
  <c r="G12" i="7"/>
  <c r="I12" i="7" s="1"/>
  <c r="H11" i="7"/>
  <c r="J12" i="7" s="1"/>
  <c r="G11" i="7"/>
  <c r="I11" i="7" s="1"/>
  <c r="H10" i="7"/>
  <c r="J11" i="7" s="1"/>
  <c r="G10" i="7"/>
  <c r="I10" i="7" s="1"/>
  <c r="H9" i="7"/>
  <c r="J10" i="7" s="1"/>
  <c r="G9" i="7"/>
  <c r="I9" i="7" s="1"/>
  <c r="H8" i="7"/>
  <c r="J9" i="7" s="1"/>
  <c r="G8" i="7"/>
  <c r="I8" i="7" s="1"/>
  <c r="H7" i="7"/>
  <c r="J8" i="7" s="1"/>
  <c r="G7" i="7"/>
  <c r="I7" i="7" s="1"/>
  <c r="H6" i="7"/>
  <c r="J7" i="7" s="1"/>
  <c r="G6" i="7"/>
  <c r="I6" i="7" s="1"/>
  <c r="H5" i="7"/>
  <c r="J6" i="7" s="1"/>
  <c r="H4" i="7"/>
  <c r="J5" i="7" s="1"/>
  <c r="G4" i="7"/>
  <c r="I71" i="7" l="1"/>
  <c r="J61" i="7"/>
  <c r="J47" i="7"/>
  <c r="J71" i="7" s="1"/>
  <c r="I55" i="7"/>
  <c r="I65" i="7"/>
  <c r="B23" i="4"/>
</calcChain>
</file>

<file path=xl/sharedStrings.xml><?xml version="1.0" encoding="utf-8"?>
<sst xmlns="http://schemas.openxmlformats.org/spreadsheetml/2006/main" count="55" uniqueCount="41">
  <si>
    <t>SY</t>
  </si>
  <si>
    <t>ITEM 827 - FULL DEPTH RECLAIMED BASE COURSE, 12" DEPTH</t>
  </si>
  <si>
    <t>ITEM 827 - PAVEMENT REMOVED</t>
  </si>
  <si>
    <t>ITEM 827 - CEMENT</t>
  </si>
  <si>
    <t>ITEM 827 - CURING COAT</t>
  </si>
  <si>
    <t>ITEM 827 - MIXTURE DESIGN FOR FULL DEPTH RECLAIMED BASE COURSE</t>
  </si>
  <si>
    <t>ITEM 827 - CORRECTIVE MATERIAL</t>
  </si>
  <si>
    <t>ITEM 827 - COVER AGGREGATE</t>
  </si>
  <si>
    <t>ITEM 827 - JUST-IN-TIME TRAINING</t>
  </si>
  <si>
    <t>LS</t>
  </si>
  <si>
    <t>TON</t>
  </si>
  <si>
    <t>UNIT</t>
  </si>
  <si>
    <t>TOTAL</t>
  </si>
  <si>
    <t>ITEM</t>
  </si>
  <si>
    <t>FDR Start Station</t>
  </si>
  <si>
    <t>FDR End Station</t>
  </si>
  <si>
    <t>Item 827 - FDR Base Course, 12" Depth (from Pavement Calculations)</t>
  </si>
  <si>
    <t>FT</t>
  </si>
  <si>
    <t>IN</t>
  </si>
  <si>
    <t>Average Width of Item 827 - Pavement Removed</t>
  </si>
  <si>
    <t>Depth of FDR</t>
  </si>
  <si>
    <t>FDR Unit Weight</t>
  </si>
  <si>
    <t>Cement by FDR Weight</t>
  </si>
  <si>
    <t>From ODOT Supplemental Specification 827</t>
  </si>
  <si>
    <t>From Plans</t>
  </si>
  <si>
    <t>LB/CF</t>
  </si>
  <si>
    <t>Aggregate Unit Weight</t>
  </si>
  <si>
    <t>STA</t>
  </si>
  <si>
    <t>LB/SY</t>
  </si>
  <si>
    <t>Cover Aggregate Rate</t>
  </si>
  <si>
    <t>Corrective Materials by FDR Volume</t>
  </si>
  <si>
    <t>Station</t>
  </si>
  <si>
    <t>Left Side XS Area (SF)</t>
  </si>
  <si>
    <t>Right Side XS Area (SF)</t>
  </si>
  <si>
    <t>Total XS Area (SF)</t>
  </si>
  <si>
    <t>Volume (CY)</t>
  </si>
  <si>
    <t>Fill</t>
  </si>
  <si>
    <t>Cut</t>
  </si>
  <si>
    <t>SR 545 Total Earthwork Vol. (CY)</t>
  </si>
  <si>
    <t>ITEM 203 - EXCAVATION</t>
  </si>
  <si>
    <t>ITEM 203 - EMBANKMENT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</si>
</sst>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+0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2" borderId="1" applyNumberFormat="0" applyAlignment="0" applyProtection="0"/>
    <xf numFmtId="0" fontId="4" fillId="3" borderId="2" applyNumberFormat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3" fontId="3" fillId="2" borderId="1" xfId="2" applyNumberFormat="1" applyAlignment="1">
      <alignment horizontal="center" vertical="center"/>
    </xf>
    <xf numFmtId="3" fontId="4" fillId="3" borderId="2" xfId="3" applyNumberFormat="1" applyAlignment="1">
      <alignment horizontal="center" vertical="center"/>
    </xf>
    <xf numFmtId="164" fontId="3" fillId="2" borderId="1" xfId="2" applyNumberFormat="1" applyAlignment="1">
      <alignment horizontal="center" vertical="center"/>
    </xf>
    <xf numFmtId="9" fontId="3" fillId="2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9" fontId="0" fillId="0" borderId="16" xfId="0" applyNumberFormat="1" applyBorder="1" applyAlignment="1">
      <alignment horizontal="center" vertical="center"/>
    </xf>
    <xf numFmtId="39" fontId="0" fillId="0" borderId="17" xfId="0" applyNumberFormat="1" applyBorder="1" applyAlignment="1">
      <alignment horizontal="center" vertical="center"/>
    </xf>
    <xf numFmtId="39" fontId="0" fillId="0" borderId="8" xfId="0" applyNumberFormat="1" applyBorder="1" applyAlignment="1">
      <alignment horizontal="center" vertical="center"/>
    </xf>
    <xf numFmtId="39" fontId="0" fillId="0" borderId="5" xfId="0" applyNumberFormat="1" applyBorder="1" applyAlignment="1">
      <alignment horizontal="center" vertical="center"/>
    </xf>
    <xf numFmtId="39" fontId="0" fillId="0" borderId="19" xfId="0" applyNumberFormat="1" applyBorder="1" applyAlignment="1">
      <alignment horizontal="center" vertical="center"/>
    </xf>
    <xf numFmtId="39" fontId="0" fillId="0" borderId="20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37" fontId="4" fillId="3" borderId="23" xfId="3" applyNumberFormat="1" applyBorder="1" applyAlignment="1">
      <alignment horizontal="center" vertical="center"/>
    </xf>
    <xf numFmtId="37" fontId="4" fillId="3" borderId="24" xfId="3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</cellXfs>
  <cellStyles count="4">
    <cellStyle name="Input" xfId="2" builtinId="20"/>
    <cellStyle name="Normal" xfId="0" builtinId="0"/>
    <cellStyle name="Output" xfId="3" builtinId="21"/>
    <cellStyle name="Percent" xfId="1" builtinId="5"/>
  </cellStyles>
  <dxfs count="0"/>
  <tableStyles count="0" defaultTableStyle="TableStyleMedium2" defaultPivotStyle="PivotStyleLight16"/>
  <colors>
    <mruColors>
      <color rgb="FF0000FF"/>
      <color rgb="FF00FFFF"/>
      <color rgb="FF66FF33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74295</xdr:colOff>
      <xdr:row>1</xdr:row>
      <xdr:rowOff>62865</xdr:rowOff>
    </xdr:from>
    <xdr:to>
      <xdr:col>18</xdr:col>
      <xdr:colOff>265498</xdr:colOff>
      <xdr:row>16</xdr:row>
      <xdr:rowOff>108827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5A2E94-CCAF-C703-944B-53BE56680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6420" y="253365"/>
          <a:ext cx="7868353" cy="290346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5052C-B935-4ADC-AF64-888F36013C62}">
  <dimension ref="B2:D24"/>
  <sheetViews>
    <sheetView tabSelected="1" workbookViewId="0">
      <selection activeCell="F19" sqref="F19"/>
    </sheetView>
  </sheetViews>
  <sheetFormatPr defaultColWidth="8.88671875" defaultRowHeight="14.4" x14ac:dyDescent="0.3"/>
  <cols>
    <col min="1" max="1" width="2.6640625" style="1" customWidth="1"/>
    <col min="2" max="2" width="10.6640625" style="2" customWidth="1"/>
    <col min="3" max="3" width="8.6640625" style="2" customWidth="1"/>
    <col min="4" max="4" width="70.6640625" style="1" customWidth="1"/>
    <col min="5" max="5" width="2.6640625" style="1" customWidth="1"/>
    <col min="6" max="16384" width="8.88671875" style="1"/>
  </cols>
  <sheetData>
    <row r="2" spans="2:4" x14ac:dyDescent="0.3">
      <c r="B2" s="11" t="s">
        <v>24</v>
      </c>
    </row>
    <row r="3" spans="2:4" x14ac:dyDescent="0.3">
      <c r="B3" s="7">
        <v>133744</v>
      </c>
      <c r="C3" s="2" t="s">
        <v>0</v>
      </c>
      <c r="D3" s="12" t="s">
        <v>16</v>
      </c>
    </row>
    <row r="4" spans="2:4" x14ac:dyDescent="0.3">
      <c r="B4" s="7">
        <v>12</v>
      </c>
      <c r="C4" s="2" t="s">
        <v>18</v>
      </c>
      <c r="D4" s="1" t="s">
        <v>20</v>
      </c>
    </row>
    <row r="5" spans="2:4" x14ac:dyDescent="0.3">
      <c r="B5" s="9">
        <v>50227</v>
      </c>
      <c r="C5" s="2" t="s">
        <v>27</v>
      </c>
      <c r="D5" s="12" t="s">
        <v>14</v>
      </c>
    </row>
    <row r="6" spans="2:4" x14ac:dyDescent="0.3">
      <c r="B6" s="9">
        <v>80350.679999999993</v>
      </c>
      <c r="C6" s="2" t="s">
        <v>27</v>
      </c>
      <c r="D6" s="12" t="s">
        <v>15</v>
      </c>
    </row>
    <row r="7" spans="2:4" x14ac:dyDescent="0.3">
      <c r="B7" s="7">
        <v>22</v>
      </c>
      <c r="C7" s="2" t="s">
        <v>17</v>
      </c>
      <c r="D7" s="12" t="s">
        <v>19</v>
      </c>
    </row>
    <row r="9" spans="2:4" x14ac:dyDescent="0.3">
      <c r="B9" s="11" t="s">
        <v>23</v>
      </c>
    </row>
    <row r="10" spans="2:4" x14ac:dyDescent="0.3">
      <c r="B10" s="7">
        <v>130</v>
      </c>
      <c r="C10" s="2" t="s">
        <v>25</v>
      </c>
      <c r="D10" s="1" t="s">
        <v>21</v>
      </c>
    </row>
    <row r="11" spans="2:4" x14ac:dyDescent="0.3">
      <c r="B11" s="10">
        <v>0.06</v>
      </c>
      <c r="D11" s="1" t="s">
        <v>22</v>
      </c>
    </row>
    <row r="12" spans="2:4" x14ac:dyDescent="0.3">
      <c r="B12" s="7">
        <v>110</v>
      </c>
      <c r="C12" s="2" t="s">
        <v>25</v>
      </c>
      <c r="D12" s="1" t="s">
        <v>26</v>
      </c>
    </row>
    <row r="13" spans="2:4" x14ac:dyDescent="0.3">
      <c r="B13" s="10">
        <v>0.01</v>
      </c>
      <c r="D13" s="1" t="s">
        <v>30</v>
      </c>
    </row>
    <row r="14" spans="2:4" x14ac:dyDescent="0.3">
      <c r="B14" s="7">
        <v>15</v>
      </c>
      <c r="C14" s="2" t="s">
        <v>28</v>
      </c>
      <c r="D14" s="1" t="s">
        <v>29</v>
      </c>
    </row>
    <row r="15" spans="2:4" x14ac:dyDescent="0.3">
      <c r="B15" s="6"/>
    </row>
    <row r="16" spans="2:4" x14ac:dyDescent="0.3">
      <c r="B16" s="5" t="s">
        <v>12</v>
      </c>
      <c r="C16" s="5" t="s">
        <v>11</v>
      </c>
      <c r="D16" s="5" t="s">
        <v>13</v>
      </c>
    </row>
    <row r="17" spans="2:4" x14ac:dyDescent="0.3">
      <c r="B17" s="8">
        <f>B3</f>
        <v>133744</v>
      </c>
      <c r="C17" s="3" t="s">
        <v>0</v>
      </c>
      <c r="D17" s="4" t="s">
        <v>1</v>
      </c>
    </row>
    <row r="18" spans="2:4" x14ac:dyDescent="0.3">
      <c r="B18" s="8">
        <f>ROUND(((B6-B5)*B7)/9,0)</f>
        <v>73636</v>
      </c>
      <c r="C18" s="3" t="s">
        <v>0</v>
      </c>
      <c r="D18" s="4" t="s">
        <v>2</v>
      </c>
    </row>
    <row r="19" spans="2:4" x14ac:dyDescent="0.3">
      <c r="B19" s="8">
        <f>ROUND((((B3*9)*(B4/12))*B10*B11)/2000,0)</f>
        <v>4694</v>
      </c>
      <c r="C19" s="3" t="s">
        <v>10</v>
      </c>
      <c r="D19" s="4" t="s">
        <v>3</v>
      </c>
    </row>
    <row r="20" spans="2:4" x14ac:dyDescent="0.3">
      <c r="B20" s="8">
        <f>B3</f>
        <v>133744</v>
      </c>
      <c r="C20" s="3" t="s">
        <v>0</v>
      </c>
      <c r="D20" s="4" t="s">
        <v>4</v>
      </c>
    </row>
    <row r="21" spans="2:4" x14ac:dyDescent="0.3">
      <c r="B21" s="3" t="s">
        <v>9</v>
      </c>
      <c r="C21" s="3"/>
      <c r="D21" s="4" t="s">
        <v>5</v>
      </c>
    </row>
    <row r="22" spans="2:4" x14ac:dyDescent="0.3">
      <c r="B22" s="8">
        <f>ROUND((((B3*9)*(B4/12))*B12*B13)/2000,0)</f>
        <v>662</v>
      </c>
      <c r="C22" s="3" t="s">
        <v>10</v>
      </c>
      <c r="D22" s="13" t="s">
        <v>6</v>
      </c>
    </row>
    <row r="23" spans="2:4" x14ac:dyDescent="0.3">
      <c r="B23" s="8">
        <f>ROUND((B3*B14)/2000,0)</f>
        <v>1003</v>
      </c>
      <c r="C23" s="3" t="s">
        <v>10</v>
      </c>
      <c r="D23" s="4" t="s">
        <v>7</v>
      </c>
    </row>
    <row r="24" spans="2:4" x14ac:dyDescent="0.3">
      <c r="B24" s="3" t="s">
        <v>9</v>
      </c>
      <c r="C24" s="3"/>
      <c r="D24" s="4" t="s">
        <v>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31E8C-3640-42B6-9638-C4D8BE87C7DB}">
  <dimension ref="B1:J72"/>
  <sheetViews>
    <sheetView workbookViewId="0">
      <selection activeCell="L2" sqref="L2"/>
    </sheetView>
  </sheetViews>
  <sheetFormatPr defaultRowHeight="14.4" x14ac:dyDescent="0.3"/>
  <cols>
    <col min="1" max="1" width="2.6640625" customWidth="1"/>
    <col min="2" max="10" width="10.6640625" style="2" customWidth="1"/>
    <col min="11" max="11" width="2.6640625" customWidth="1"/>
  </cols>
  <sheetData>
    <row r="1" spans="2:10" ht="15" thickBot="1" x14ac:dyDescent="0.35"/>
    <row r="2" spans="2:10" x14ac:dyDescent="0.3">
      <c r="B2" s="31" t="s">
        <v>31</v>
      </c>
      <c r="C2" s="29" t="s">
        <v>32</v>
      </c>
      <c r="D2" s="30"/>
      <c r="E2" s="29" t="s">
        <v>33</v>
      </c>
      <c r="F2" s="30"/>
      <c r="G2" s="29" t="s">
        <v>34</v>
      </c>
      <c r="H2" s="30"/>
      <c r="I2" s="29" t="s">
        <v>35</v>
      </c>
      <c r="J2" s="30"/>
    </row>
    <row r="3" spans="2:10" ht="15" thickBot="1" x14ac:dyDescent="0.35">
      <c r="B3" s="32"/>
      <c r="C3" s="15" t="s">
        <v>36</v>
      </c>
      <c r="D3" s="14" t="s">
        <v>37</v>
      </c>
      <c r="E3" s="15" t="s">
        <v>36</v>
      </c>
      <c r="F3" s="14" t="s">
        <v>37</v>
      </c>
      <c r="G3" s="15" t="s">
        <v>36</v>
      </c>
      <c r="H3" s="14" t="s">
        <v>37</v>
      </c>
      <c r="I3" s="15" t="s">
        <v>36</v>
      </c>
      <c r="J3" s="14" t="s">
        <v>37</v>
      </c>
    </row>
    <row r="4" spans="2:10" x14ac:dyDescent="0.3">
      <c r="B4" s="22">
        <v>50200</v>
      </c>
      <c r="C4" s="16">
        <v>7.36</v>
      </c>
      <c r="D4" s="17">
        <v>0</v>
      </c>
      <c r="E4" s="16">
        <v>0.81</v>
      </c>
      <c r="F4" s="17">
        <v>0.47</v>
      </c>
      <c r="G4" s="16">
        <f t="shared" ref="G4:G44" si="0">C4+E4</f>
        <v>8.17</v>
      </c>
      <c r="H4" s="17">
        <f t="shared" ref="H4:H44" si="1">D4+F4</f>
        <v>0.47</v>
      </c>
      <c r="I4" s="16"/>
      <c r="J4" s="17"/>
    </row>
    <row r="5" spans="2:10" x14ac:dyDescent="0.3">
      <c r="B5" s="23">
        <v>50700</v>
      </c>
      <c r="C5" s="18">
        <v>0</v>
      </c>
      <c r="D5" s="19">
        <v>43.29</v>
      </c>
      <c r="E5" s="18">
        <v>0</v>
      </c>
      <c r="F5" s="19">
        <v>63.07</v>
      </c>
      <c r="G5" s="18">
        <f t="shared" si="0"/>
        <v>0</v>
      </c>
      <c r="H5" s="19">
        <f t="shared" si="1"/>
        <v>106.36</v>
      </c>
      <c r="I5" s="18">
        <f>(((G5+G4)/2)*(B5-B4))/27</f>
        <v>75.648148148148152</v>
      </c>
      <c r="J5" s="19">
        <f>(((H4+H5)/2)*(B5-B4))/27</f>
        <v>989.16666666666663</v>
      </c>
    </row>
    <row r="6" spans="2:10" x14ac:dyDescent="0.3">
      <c r="B6" s="23">
        <v>51200</v>
      </c>
      <c r="C6" s="18">
        <v>11</v>
      </c>
      <c r="D6" s="19">
        <v>0</v>
      </c>
      <c r="E6" s="18">
        <v>3.44</v>
      </c>
      <c r="F6" s="19">
        <v>87.75</v>
      </c>
      <c r="G6" s="18">
        <f t="shared" si="0"/>
        <v>14.44</v>
      </c>
      <c r="H6" s="19">
        <f t="shared" si="1"/>
        <v>87.75</v>
      </c>
      <c r="I6" s="18">
        <f t="shared" ref="I6:I69" si="2">(((G6+G5)/2)*(B6-B5))/27</f>
        <v>133.7037037037037</v>
      </c>
      <c r="J6" s="19">
        <f t="shared" ref="J6:J69" si="3">(((H5+H6)/2)*(B6-B5))/27</f>
        <v>1797.3148148148148</v>
      </c>
    </row>
    <row r="7" spans="2:10" x14ac:dyDescent="0.3">
      <c r="B7" s="23">
        <v>51700</v>
      </c>
      <c r="C7" s="18">
        <v>20.89</v>
      </c>
      <c r="D7" s="19">
        <v>52.43</v>
      </c>
      <c r="E7" s="18">
        <v>22.98</v>
      </c>
      <c r="F7" s="19">
        <v>1.35</v>
      </c>
      <c r="G7" s="18">
        <f t="shared" si="0"/>
        <v>43.870000000000005</v>
      </c>
      <c r="H7" s="19">
        <f t="shared" si="1"/>
        <v>53.78</v>
      </c>
      <c r="I7" s="18">
        <f t="shared" si="2"/>
        <v>539.90740740740739</v>
      </c>
      <c r="J7" s="19">
        <f t="shared" si="3"/>
        <v>1310.462962962963</v>
      </c>
    </row>
    <row r="8" spans="2:10" x14ac:dyDescent="0.3">
      <c r="B8" s="23">
        <v>52200</v>
      </c>
      <c r="C8" s="18">
        <v>0</v>
      </c>
      <c r="D8" s="19">
        <v>108.99</v>
      </c>
      <c r="E8" s="18">
        <v>0</v>
      </c>
      <c r="F8" s="19">
        <v>6.94</v>
      </c>
      <c r="G8" s="18">
        <f t="shared" si="0"/>
        <v>0</v>
      </c>
      <c r="H8" s="19">
        <f t="shared" si="1"/>
        <v>115.92999999999999</v>
      </c>
      <c r="I8" s="18">
        <f t="shared" si="2"/>
        <v>406.20370370370375</v>
      </c>
      <c r="J8" s="19">
        <f t="shared" si="3"/>
        <v>1571.3888888888887</v>
      </c>
    </row>
    <row r="9" spans="2:10" x14ac:dyDescent="0.3">
      <c r="B9" s="23">
        <v>52700</v>
      </c>
      <c r="C9" s="18">
        <v>0</v>
      </c>
      <c r="D9" s="19">
        <v>93.84</v>
      </c>
      <c r="E9" s="18">
        <v>2.2999999999999998</v>
      </c>
      <c r="F9" s="19">
        <v>23.24</v>
      </c>
      <c r="G9" s="18">
        <f t="shared" si="0"/>
        <v>2.2999999999999998</v>
      </c>
      <c r="H9" s="19">
        <f t="shared" si="1"/>
        <v>117.08</v>
      </c>
      <c r="I9" s="18">
        <f t="shared" si="2"/>
        <v>21.296296296296298</v>
      </c>
      <c r="J9" s="19">
        <f t="shared" si="3"/>
        <v>2157.5</v>
      </c>
    </row>
    <row r="10" spans="2:10" x14ac:dyDescent="0.3">
      <c r="B10" s="23">
        <v>53200</v>
      </c>
      <c r="C10" s="18">
        <v>9.36</v>
      </c>
      <c r="D10" s="19">
        <v>1.66</v>
      </c>
      <c r="E10" s="18">
        <v>0</v>
      </c>
      <c r="F10" s="19">
        <v>0</v>
      </c>
      <c r="G10" s="18">
        <f t="shared" si="0"/>
        <v>9.36</v>
      </c>
      <c r="H10" s="19">
        <f t="shared" si="1"/>
        <v>1.66</v>
      </c>
      <c r="I10" s="18">
        <f t="shared" si="2"/>
        <v>107.96296296296296</v>
      </c>
      <c r="J10" s="19">
        <f t="shared" si="3"/>
        <v>1099.4444444444443</v>
      </c>
    </row>
    <row r="11" spans="2:10" x14ac:dyDescent="0.3">
      <c r="B11" s="23">
        <v>53700</v>
      </c>
      <c r="C11" s="18">
        <v>0</v>
      </c>
      <c r="D11" s="19">
        <v>90.82</v>
      </c>
      <c r="E11" s="18">
        <v>0</v>
      </c>
      <c r="F11" s="19">
        <v>0</v>
      </c>
      <c r="G11" s="18">
        <f t="shared" si="0"/>
        <v>0</v>
      </c>
      <c r="H11" s="19">
        <f t="shared" si="1"/>
        <v>90.82</v>
      </c>
      <c r="I11" s="18">
        <f t="shared" si="2"/>
        <v>86.666666666666671</v>
      </c>
      <c r="J11" s="19">
        <f t="shared" si="3"/>
        <v>856.29629629629619</v>
      </c>
    </row>
    <row r="12" spans="2:10" x14ac:dyDescent="0.3">
      <c r="B12" s="23">
        <v>54200</v>
      </c>
      <c r="C12" s="18">
        <v>8.27</v>
      </c>
      <c r="D12" s="19">
        <v>0</v>
      </c>
      <c r="E12" s="18">
        <v>0</v>
      </c>
      <c r="F12" s="19">
        <v>0</v>
      </c>
      <c r="G12" s="18">
        <f t="shared" si="0"/>
        <v>8.27</v>
      </c>
      <c r="H12" s="19">
        <f t="shared" si="1"/>
        <v>0</v>
      </c>
      <c r="I12" s="18">
        <f t="shared" si="2"/>
        <v>76.574074074074076</v>
      </c>
      <c r="J12" s="19">
        <f t="shared" si="3"/>
        <v>840.92592592592598</v>
      </c>
    </row>
    <row r="13" spans="2:10" x14ac:dyDescent="0.3">
      <c r="B13" s="23">
        <v>54700</v>
      </c>
      <c r="C13" s="18">
        <v>38.44</v>
      </c>
      <c r="D13" s="19">
        <v>0</v>
      </c>
      <c r="E13" s="18">
        <v>0</v>
      </c>
      <c r="F13" s="19">
        <v>1.24</v>
      </c>
      <c r="G13" s="18">
        <f t="shared" si="0"/>
        <v>38.44</v>
      </c>
      <c r="H13" s="19">
        <f t="shared" si="1"/>
        <v>1.24</v>
      </c>
      <c r="I13" s="18">
        <f t="shared" si="2"/>
        <v>432.49999999999994</v>
      </c>
      <c r="J13" s="19">
        <f t="shared" si="3"/>
        <v>11.481481481481481</v>
      </c>
    </row>
    <row r="14" spans="2:10" x14ac:dyDescent="0.3">
      <c r="B14" s="23">
        <v>55200</v>
      </c>
      <c r="C14" s="18">
        <v>2.2999999999999998</v>
      </c>
      <c r="D14" s="19">
        <v>0</v>
      </c>
      <c r="E14" s="18">
        <v>5.74</v>
      </c>
      <c r="F14" s="19">
        <v>0</v>
      </c>
      <c r="G14" s="18">
        <f t="shared" si="0"/>
        <v>8.0399999999999991</v>
      </c>
      <c r="H14" s="19">
        <f t="shared" si="1"/>
        <v>0</v>
      </c>
      <c r="I14" s="18">
        <f t="shared" si="2"/>
        <v>430.37037037037038</v>
      </c>
      <c r="J14" s="19">
        <f t="shared" si="3"/>
        <v>11.481481481481481</v>
      </c>
    </row>
    <row r="15" spans="2:10" x14ac:dyDescent="0.3">
      <c r="B15" s="23">
        <v>55700</v>
      </c>
      <c r="C15" s="18">
        <v>0.27</v>
      </c>
      <c r="D15" s="19">
        <v>10.74</v>
      </c>
      <c r="E15" s="18">
        <v>1.61</v>
      </c>
      <c r="F15" s="19">
        <v>10.09</v>
      </c>
      <c r="G15" s="18">
        <f t="shared" si="0"/>
        <v>1.8800000000000001</v>
      </c>
      <c r="H15" s="19">
        <f t="shared" si="1"/>
        <v>20.83</v>
      </c>
      <c r="I15" s="18">
        <f t="shared" si="2"/>
        <v>91.851851851851848</v>
      </c>
      <c r="J15" s="19">
        <f t="shared" si="3"/>
        <v>192.87037037037038</v>
      </c>
    </row>
    <row r="16" spans="2:10" x14ac:dyDescent="0.3">
      <c r="B16" s="23">
        <v>56200</v>
      </c>
      <c r="C16" s="18">
        <v>3.43</v>
      </c>
      <c r="D16" s="19">
        <v>3.22</v>
      </c>
      <c r="E16" s="18">
        <v>0</v>
      </c>
      <c r="F16" s="19">
        <v>85.08</v>
      </c>
      <c r="G16" s="18">
        <f t="shared" si="0"/>
        <v>3.43</v>
      </c>
      <c r="H16" s="19">
        <f t="shared" si="1"/>
        <v>88.3</v>
      </c>
      <c r="I16" s="18">
        <f t="shared" si="2"/>
        <v>49.166666666666679</v>
      </c>
      <c r="J16" s="19">
        <f t="shared" si="3"/>
        <v>1010.4629629629629</v>
      </c>
    </row>
    <row r="17" spans="2:10" x14ac:dyDescent="0.3">
      <c r="B17" s="23">
        <v>56700</v>
      </c>
      <c r="C17" s="18">
        <v>6.4</v>
      </c>
      <c r="D17" s="19">
        <v>5.59</v>
      </c>
      <c r="E17" s="18">
        <v>5.7</v>
      </c>
      <c r="F17" s="19">
        <v>1.5</v>
      </c>
      <c r="G17" s="18">
        <f t="shared" si="0"/>
        <v>12.100000000000001</v>
      </c>
      <c r="H17" s="19">
        <f t="shared" si="1"/>
        <v>7.09</v>
      </c>
      <c r="I17" s="18">
        <f t="shared" si="2"/>
        <v>143.7962962962963</v>
      </c>
      <c r="J17" s="19">
        <f t="shared" si="3"/>
        <v>883.24074074074076</v>
      </c>
    </row>
    <row r="18" spans="2:10" x14ac:dyDescent="0.3">
      <c r="B18" s="23">
        <v>57200</v>
      </c>
      <c r="C18" s="18">
        <v>4.09</v>
      </c>
      <c r="D18" s="19">
        <v>1.6</v>
      </c>
      <c r="E18" s="18">
        <v>0</v>
      </c>
      <c r="F18" s="19">
        <v>41.6</v>
      </c>
      <c r="G18" s="18">
        <f t="shared" si="0"/>
        <v>4.09</v>
      </c>
      <c r="H18" s="19">
        <f t="shared" si="1"/>
        <v>43.2</v>
      </c>
      <c r="I18" s="18">
        <f t="shared" si="2"/>
        <v>149.90740740740742</v>
      </c>
      <c r="J18" s="19">
        <f t="shared" si="3"/>
        <v>465.64814814814821</v>
      </c>
    </row>
    <row r="19" spans="2:10" x14ac:dyDescent="0.3">
      <c r="B19" s="23">
        <v>57700</v>
      </c>
      <c r="C19" s="18">
        <v>0</v>
      </c>
      <c r="D19" s="19">
        <v>8.18</v>
      </c>
      <c r="E19" s="18">
        <v>0</v>
      </c>
      <c r="F19" s="19">
        <v>4.6100000000000003</v>
      </c>
      <c r="G19" s="18">
        <f t="shared" si="0"/>
        <v>0</v>
      </c>
      <c r="H19" s="19">
        <f t="shared" si="1"/>
        <v>12.79</v>
      </c>
      <c r="I19" s="18">
        <f t="shared" si="2"/>
        <v>37.870370370370374</v>
      </c>
      <c r="J19" s="19">
        <f t="shared" si="3"/>
        <v>518.42592592592598</v>
      </c>
    </row>
    <row r="20" spans="2:10" x14ac:dyDescent="0.3">
      <c r="B20" s="23">
        <v>58200</v>
      </c>
      <c r="C20" s="18">
        <v>0</v>
      </c>
      <c r="D20" s="19">
        <v>125.57</v>
      </c>
      <c r="E20" s="18">
        <v>0</v>
      </c>
      <c r="F20" s="19">
        <v>112.27</v>
      </c>
      <c r="G20" s="18">
        <f t="shared" si="0"/>
        <v>0</v>
      </c>
      <c r="H20" s="19">
        <f t="shared" si="1"/>
        <v>237.83999999999997</v>
      </c>
      <c r="I20" s="18">
        <f t="shared" si="2"/>
        <v>0</v>
      </c>
      <c r="J20" s="19">
        <f t="shared" si="3"/>
        <v>2320.6481481481478</v>
      </c>
    </row>
    <row r="21" spans="2:10" x14ac:dyDescent="0.3">
      <c r="B21" s="23">
        <v>58700</v>
      </c>
      <c r="C21" s="18">
        <v>2.12</v>
      </c>
      <c r="D21" s="19">
        <v>10.83</v>
      </c>
      <c r="E21" s="18">
        <v>0</v>
      </c>
      <c r="F21" s="19">
        <v>32.58</v>
      </c>
      <c r="G21" s="18">
        <f t="shared" si="0"/>
        <v>2.12</v>
      </c>
      <c r="H21" s="19">
        <f t="shared" si="1"/>
        <v>43.41</v>
      </c>
      <c r="I21" s="18">
        <f t="shared" si="2"/>
        <v>19.62962962962963</v>
      </c>
      <c r="J21" s="19">
        <f t="shared" si="3"/>
        <v>2604.1666666666665</v>
      </c>
    </row>
    <row r="22" spans="2:10" x14ac:dyDescent="0.3">
      <c r="B22" s="23">
        <v>59200</v>
      </c>
      <c r="C22" s="18">
        <v>0</v>
      </c>
      <c r="D22" s="19">
        <v>71.260000000000005</v>
      </c>
      <c r="E22" s="18">
        <v>0</v>
      </c>
      <c r="F22" s="19">
        <v>46.61</v>
      </c>
      <c r="G22" s="18">
        <f t="shared" si="0"/>
        <v>0</v>
      </c>
      <c r="H22" s="19">
        <f t="shared" si="1"/>
        <v>117.87</v>
      </c>
      <c r="I22" s="18">
        <f t="shared" si="2"/>
        <v>19.62962962962963</v>
      </c>
      <c r="J22" s="19">
        <f t="shared" si="3"/>
        <v>1493.3333333333333</v>
      </c>
    </row>
    <row r="23" spans="2:10" x14ac:dyDescent="0.3">
      <c r="B23" s="23">
        <v>59700</v>
      </c>
      <c r="C23" s="18">
        <v>1.03</v>
      </c>
      <c r="D23" s="19">
        <v>107.98</v>
      </c>
      <c r="E23" s="18">
        <v>5.18</v>
      </c>
      <c r="F23" s="19">
        <v>64.27</v>
      </c>
      <c r="G23" s="18">
        <f t="shared" si="0"/>
        <v>6.21</v>
      </c>
      <c r="H23" s="19">
        <f t="shared" si="1"/>
        <v>172.25</v>
      </c>
      <c r="I23" s="18">
        <f t="shared" si="2"/>
        <v>57.5</v>
      </c>
      <c r="J23" s="19">
        <f t="shared" si="3"/>
        <v>2686.2962962962961</v>
      </c>
    </row>
    <row r="24" spans="2:10" x14ac:dyDescent="0.3">
      <c r="B24" s="23">
        <v>60200</v>
      </c>
      <c r="C24" s="18">
        <v>9.1300000000000008</v>
      </c>
      <c r="D24" s="19">
        <v>14.2</v>
      </c>
      <c r="E24" s="18">
        <v>0</v>
      </c>
      <c r="F24" s="19">
        <v>39.44</v>
      </c>
      <c r="G24" s="18">
        <f t="shared" si="0"/>
        <v>9.1300000000000008</v>
      </c>
      <c r="H24" s="19">
        <f t="shared" si="1"/>
        <v>53.64</v>
      </c>
      <c r="I24" s="18">
        <f t="shared" si="2"/>
        <v>142.03703703703704</v>
      </c>
      <c r="J24" s="19">
        <f t="shared" si="3"/>
        <v>2091.5740740740739</v>
      </c>
    </row>
    <row r="25" spans="2:10" x14ac:dyDescent="0.3">
      <c r="B25" s="23">
        <v>60700</v>
      </c>
      <c r="C25" s="18">
        <v>3.37</v>
      </c>
      <c r="D25" s="19">
        <v>24.4</v>
      </c>
      <c r="E25" s="18">
        <v>1.44</v>
      </c>
      <c r="F25" s="19">
        <v>18.48</v>
      </c>
      <c r="G25" s="18">
        <f t="shared" si="0"/>
        <v>4.8100000000000005</v>
      </c>
      <c r="H25" s="19">
        <f t="shared" si="1"/>
        <v>42.879999999999995</v>
      </c>
      <c r="I25" s="18">
        <f t="shared" si="2"/>
        <v>129.0740740740741</v>
      </c>
      <c r="J25" s="19">
        <f t="shared" si="3"/>
        <v>893.7037037037037</v>
      </c>
    </row>
    <row r="26" spans="2:10" x14ac:dyDescent="0.3">
      <c r="B26" s="23">
        <v>61200</v>
      </c>
      <c r="C26" s="18">
        <v>13.7</v>
      </c>
      <c r="D26" s="19">
        <v>0</v>
      </c>
      <c r="E26" s="18">
        <v>2.0099999999999998</v>
      </c>
      <c r="F26" s="19">
        <v>5.17</v>
      </c>
      <c r="G26" s="18">
        <f t="shared" si="0"/>
        <v>15.709999999999999</v>
      </c>
      <c r="H26" s="19">
        <f t="shared" si="1"/>
        <v>5.17</v>
      </c>
      <c r="I26" s="18">
        <f t="shared" si="2"/>
        <v>190</v>
      </c>
      <c r="J26" s="19">
        <f t="shared" si="3"/>
        <v>444.90740740740739</v>
      </c>
    </row>
    <row r="27" spans="2:10" x14ac:dyDescent="0.3">
      <c r="B27" s="23">
        <v>61700</v>
      </c>
      <c r="C27" s="18">
        <v>2.36</v>
      </c>
      <c r="D27" s="19">
        <v>7.22</v>
      </c>
      <c r="E27" s="18">
        <v>0.43</v>
      </c>
      <c r="F27" s="19">
        <v>29.27</v>
      </c>
      <c r="G27" s="18">
        <f t="shared" si="0"/>
        <v>2.79</v>
      </c>
      <c r="H27" s="19">
        <f t="shared" si="1"/>
        <v>36.49</v>
      </c>
      <c r="I27" s="18">
        <f t="shared" si="2"/>
        <v>171.2962962962963</v>
      </c>
      <c r="J27" s="19">
        <f t="shared" si="3"/>
        <v>385.74074074074082</v>
      </c>
    </row>
    <row r="28" spans="2:10" x14ac:dyDescent="0.3">
      <c r="B28" s="23">
        <v>62200</v>
      </c>
      <c r="C28" s="18">
        <v>0</v>
      </c>
      <c r="D28" s="19">
        <v>5.81</v>
      </c>
      <c r="E28" s="18">
        <v>0.33</v>
      </c>
      <c r="F28" s="19">
        <v>61.16</v>
      </c>
      <c r="G28" s="18">
        <f t="shared" si="0"/>
        <v>0.33</v>
      </c>
      <c r="H28" s="19">
        <f t="shared" si="1"/>
        <v>66.97</v>
      </c>
      <c r="I28" s="18">
        <f t="shared" si="2"/>
        <v>28.888888888888889</v>
      </c>
      <c r="J28" s="19">
        <f t="shared" si="3"/>
        <v>957.96296296296305</v>
      </c>
    </row>
    <row r="29" spans="2:10" x14ac:dyDescent="0.3">
      <c r="B29" s="23">
        <v>62700</v>
      </c>
      <c r="C29" s="18">
        <v>0.33</v>
      </c>
      <c r="D29" s="19">
        <v>24.37</v>
      </c>
      <c r="E29" s="18">
        <v>4.37</v>
      </c>
      <c r="F29" s="19">
        <v>2.64</v>
      </c>
      <c r="G29" s="18">
        <f t="shared" si="0"/>
        <v>4.7</v>
      </c>
      <c r="H29" s="19">
        <f t="shared" si="1"/>
        <v>27.01</v>
      </c>
      <c r="I29" s="18">
        <f t="shared" si="2"/>
        <v>46.574074074074076</v>
      </c>
      <c r="J29" s="19">
        <f t="shared" si="3"/>
        <v>870.18518518518522</v>
      </c>
    </row>
    <row r="30" spans="2:10" x14ac:dyDescent="0.3">
      <c r="B30" s="23">
        <v>63200</v>
      </c>
      <c r="C30" s="18">
        <v>0</v>
      </c>
      <c r="D30" s="19">
        <v>46.34</v>
      </c>
      <c r="E30" s="18">
        <v>0.1</v>
      </c>
      <c r="F30" s="19">
        <v>18.78</v>
      </c>
      <c r="G30" s="18">
        <f t="shared" si="0"/>
        <v>0.1</v>
      </c>
      <c r="H30" s="19">
        <f t="shared" si="1"/>
        <v>65.12</v>
      </c>
      <c r="I30" s="18">
        <f t="shared" si="2"/>
        <v>44.444444444444443</v>
      </c>
      <c r="J30" s="19">
        <f t="shared" si="3"/>
        <v>853.05555555555566</v>
      </c>
    </row>
    <row r="31" spans="2:10" x14ac:dyDescent="0.3">
      <c r="B31" s="23">
        <v>63700</v>
      </c>
      <c r="C31" s="18">
        <v>10.59</v>
      </c>
      <c r="D31" s="19">
        <v>0</v>
      </c>
      <c r="E31" s="18">
        <v>14.47</v>
      </c>
      <c r="F31" s="19">
        <v>0</v>
      </c>
      <c r="G31" s="18">
        <f t="shared" si="0"/>
        <v>25.060000000000002</v>
      </c>
      <c r="H31" s="19">
        <f t="shared" si="1"/>
        <v>0</v>
      </c>
      <c r="I31" s="18">
        <f t="shared" si="2"/>
        <v>232.96296296296299</v>
      </c>
      <c r="J31" s="19">
        <f t="shared" si="3"/>
        <v>602.96296296296305</v>
      </c>
    </row>
    <row r="32" spans="2:10" x14ac:dyDescent="0.3">
      <c r="B32" s="23">
        <v>64200</v>
      </c>
      <c r="C32" s="18">
        <v>8.6300000000000008</v>
      </c>
      <c r="D32" s="19">
        <v>0</v>
      </c>
      <c r="E32" s="18">
        <v>0</v>
      </c>
      <c r="F32" s="19">
        <v>1.32</v>
      </c>
      <c r="G32" s="18">
        <f t="shared" si="0"/>
        <v>8.6300000000000008</v>
      </c>
      <c r="H32" s="19">
        <f t="shared" si="1"/>
        <v>1.32</v>
      </c>
      <c r="I32" s="18">
        <f t="shared" si="2"/>
        <v>311.94444444444451</v>
      </c>
      <c r="J32" s="19">
        <f t="shared" si="3"/>
        <v>12.222222222222221</v>
      </c>
    </row>
    <row r="33" spans="2:10" x14ac:dyDescent="0.3">
      <c r="B33" s="23">
        <v>64700</v>
      </c>
      <c r="C33" s="18">
        <v>3.27</v>
      </c>
      <c r="D33" s="19">
        <v>3.9</v>
      </c>
      <c r="E33" s="18">
        <v>0.21</v>
      </c>
      <c r="F33" s="19">
        <v>0.34</v>
      </c>
      <c r="G33" s="18">
        <f t="shared" si="0"/>
        <v>3.48</v>
      </c>
      <c r="H33" s="19">
        <f t="shared" si="1"/>
        <v>4.24</v>
      </c>
      <c r="I33" s="18">
        <f t="shared" si="2"/>
        <v>112.12962962962965</v>
      </c>
      <c r="J33" s="19">
        <f t="shared" si="3"/>
        <v>51.481481481481488</v>
      </c>
    </row>
    <row r="34" spans="2:10" x14ac:dyDescent="0.3">
      <c r="B34" s="23">
        <v>65200</v>
      </c>
      <c r="C34" s="18">
        <v>3.72</v>
      </c>
      <c r="D34" s="19">
        <v>5.0599999999999996</v>
      </c>
      <c r="E34" s="18">
        <v>0</v>
      </c>
      <c r="F34" s="19">
        <v>44.25</v>
      </c>
      <c r="G34" s="18">
        <f t="shared" si="0"/>
        <v>3.72</v>
      </c>
      <c r="H34" s="19">
        <f t="shared" si="1"/>
        <v>49.31</v>
      </c>
      <c r="I34" s="18">
        <f t="shared" si="2"/>
        <v>66.666666666666671</v>
      </c>
      <c r="J34" s="19">
        <f t="shared" si="3"/>
        <v>495.83333333333343</v>
      </c>
    </row>
    <row r="35" spans="2:10" x14ac:dyDescent="0.3">
      <c r="B35" s="23">
        <v>65700</v>
      </c>
      <c r="C35" s="18">
        <v>2.5299999999999998</v>
      </c>
      <c r="D35" s="19">
        <v>29.58</v>
      </c>
      <c r="E35" s="18">
        <v>0</v>
      </c>
      <c r="F35" s="19">
        <v>49.82</v>
      </c>
      <c r="G35" s="18">
        <f t="shared" si="0"/>
        <v>2.5299999999999998</v>
      </c>
      <c r="H35" s="19">
        <f t="shared" si="1"/>
        <v>79.400000000000006</v>
      </c>
      <c r="I35" s="18">
        <f t="shared" si="2"/>
        <v>57.870370370370374</v>
      </c>
      <c r="J35" s="19">
        <f t="shared" si="3"/>
        <v>1191.7592592592594</v>
      </c>
    </row>
    <row r="36" spans="2:10" x14ac:dyDescent="0.3">
      <c r="B36" s="23">
        <v>66200</v>
      </c>
      <c r="C36" s="18">
        <v>3.04</v>
      </c>
      <c r="D36" s="19">
        <v>13.53</v>
      </c>
      <c r="E36" s="18">
        <v>0</v>
      </c>
      <c r="F36" s="19">
        <v>28.53</v>
      </c>
      <c r="G36" s="18">
        <f t="shared" si="0"/>
        <v>3.04</v>
      </c>
      <c r="H36" s="19">
        <f t="shared" si="1"/>
        <v>42.06</v>
      </c>
      <c r="I36" s="18">
        <f t="shared" si="2"/>
        <v>51.574074074074076</v>
      </c>
      <c r="J36" s="19">
        <f t="shared" si="3"/>
        <v>1124.6296296296298</v>
      </c>
    </row>
    <row r="37" spans="2:10" x14ac:dyDescent="0.3">
      <c r="B37" s="23">
        <v>66700</v>
      </c>
      <c r="C37" s="18">
        <v>2.99</v>
      </c>
      <c r="D37" s="19">
        <v>2.99</v>
      </c>
      <c r="E37" s="18">
        <v>10.210000000000001</v>
      </c>
      <c r="F37" s="19">
        <v>0</v>
      </c>
      <c r="G37" s="18">
        <f t="shared" si="0"/>
        <v>13.200000000000001</v>
      </c>
      <c r="H37" s="19">
        <f t="shared" si="1"/>
        <v>2.99</v>
      </c>
      <c r="I37" s="18">
        <f t="shared" si="2"/>
        <v>150.37037037037038</v>
      </c>
      <c r="J37" s="19">
        <f t="shared" si="3"/>
        <v>417.12962962962968</v>
      </c>
    </row>
    <row r="38" spans="2:10" x14ac:dyDescent="0.3">
      <c r="B38" s="23">
        <v>67200</v>
      </c>
      <c r="C38" s="18">
        <v>0</v>
      </c>
      <c r="D38" s="19">
        <v>39.840000000000003</v>
      </c>
      <c r="E38" s="18">
        <v>0</v>
      </c>
      <c r="F38" s="19">
        <v>28.11</v>
      </c>
      <c r="G38" s="18">
        <f t="shared" si="0"/>
        <v>0</v>
      </c>
      <c r="H38" s="19">
        <f t="shared" si="1"/>
        <v>67.95</v>
      </c>
      <c r="I38" s="18">
        <f t="shared" si="2"/>
        <v>122.22222222222224</v>
      </c>
      <c r="J38" s="19">
        <f t="shared" si="3"/>
        <v>656.85185185185185</v>
      </c>
    </row>
    <row r="39" spans="2:10" x14ac:dyDescent="0.3">
      <c r="B39" s="23">
        <v>67700</v>
      </c>
      <c r="C39" s="18">
        <v>0.21</v>
      </c>
      <c r="D39" s="19">
        <v>9.99</v>
      </c>
      <c r="E39" s="18">
        <v>0</v>
      </c>
      <c r="F39" s="19">
        <v>61.54</v>
      </c>
      <c r="G39" s="18">
        <f t="shared" si="0"/>
        <v>0.21</v>
      </c>
      <c r="H39" s="19">
        <f t="shared" si="1"/>
        <v>71.53</v>
      </c>
      <c r="I39" s="18">
        <f t="shared" si="2"/>
        <v>1.9444444444444444</v>
      </c>
      <c r="J39" s="19">
        <f t="shared" si="3"/>
        <v>1291.4814814814818</v>
      </c>
    </row>
    <row r="40" spans="2:10" x14ac:dyDescent="0.3">
      <c r="B40" s="23">
        <v>68200</v>
      </c>
      <c r="C40" s="18">
        <v>13.13</v>
      </c>
      <c r="D40" s="19">
        <v>0</v>
      </c>
      <c r="E40" s="18">
        <v>0</v>
      </c>
      <c r="F40" s="19">
        <v>46.19</v>
      </c>
      <c r="G40" s="18">
        <f t="shared" si="0"/>
        <v>13.13</v>
      </c>
      <c r="H40" s="19">
        <f t="shared" si="1"/>
        <v>46.19</v>
      </c>
      <c r="I40" s="18">
        <f t="shared" si="2"/>
        <v>123.51851851851853</v>
      </c>
      <c r="J40" s="19">
        <f t="shared" si="3"/>
        <v>1090</v>
      </c>
    </row>
    <row r="41" spans="2:10" x14ac:dyDescent="0.3">
      <c r="B41" s="23">
        <v>68700</v>
      </c>
      <c r="C41" s="18">
        <v>2.2799999999999998</v>
      </c>
      <c r="D41" s="19">
        <v>7.86</v>
      </c>
      <c r="E41" s="18">
        <v>0</v>
      </c>
      <c r="F41" s="19">
        <v>31.63</v>
      </c>
      <c r="G41" s="18">
        <f t="shared" si="0"/>
        <v>2.2799999999999998</v>
      </c>
      <c r="H41" s="19">
        <f t="shared" si="1"/>
        <v>39.49</v>
      </c>
      <c r="I41" s="18">
        <f t="shared" si="2"/>
        <v>142.68518518518519</v>
      </c>
      <c r="J41" s="19">
        <f t="shared" si="3"/>
        <v>793.33333333333337</v>
      </c>
    </row>
    <row r="42" spans="2:10" x14ac:dyDescent="0.3">
      <c r="B42" s="23">
        <v>69200</v>
      </c>
      <c r="C42" s="18">
        <v>0</v>
      </c>
      <c r="D42" s="19">
        <v>58.33</v>
      </c>
      <c r="E42" s="18">
        <v>0</v>
      </c>
      <c r="F42" s="19">
        <v>24.91</v>
      </c>
      <c r="G42" s="18">
        <f t="shared" si="0"/>
        <v>0</v>
      </c>
      <c r="H42" s="19">
        <f t="shared" si="1"/>
        <v>83.24</v>
      </c>
      <c r="I42" s="18">
        <f t="shared" si="2"/>
        <v>21.111111111111111</v>
      </c>
      <c r="J42" s="19">
        <f t="shared" si="3"/>
        <v>1136.3888888888887</v>
      </c>
    </row>
    <row r="43" spans="2:10" x14ac:dyDescent="0.3">
      <c r="B43" s="23">
        <v>69700</v>
      </c>
      <c r="C43" s="18">
        <v>0.33</v>
      </c>
      <c r="D43" s="19">
        <v>57.02</v>
      </c>
      <c r="E43" s="18">
        <v>0</v>
      </c>
      <c r="F43" s="19">
        <v>17.329999999999998</v>
      </c>
      <c r="G43" s="18">
        <f t="shared" si="0"/>
        <v>0.33</v>
      </c>
      <c r="H43" s="19">
        <f t="shared" si="1"/>
        <v>74.349999999999994</v>
      </c>
      <c r="I43" s="18">
        <f t="shared" si="2"/>
        <v>3.0555555555555554</v>
      </c>
      <c r="J43" s="19">
        <f t="shared" si="3"/>
        <v>1459.1666666666663</v>
      </c>
    </row>
    <row r="44" spans="2:10" x14ac:dyDescent="0.3">
      <c r="B44" s="23">
        <v>70200</v>
      </c>
      <c r="C44" s="18">
        <v>7.11</v>
      </c>
      <c r="D44" s="19">
        <v>6</v>
      </c>
      <c r="E44" s="18">
        <v>1.49</v>
      </c>
      <c r="F44" s="19">
        <v>22.2</v>
      </c>
      <c r="G44" s="18">
        <f t="shared" si="0"/>
        <v>8.6</v>
      </c>
      <c r="H44" s="19">
        <f t="shared" si="1"/>
        <v>28.2</v>
      </c>
      <c r="I44" s="18">
        <f t="shared" si="2"/>
        <v>82.68518518518519</v>
      </c>
      <c r="J44" s="19">
        <f t="shared" si="3"/>
        <v>949.53703703703707</v>
      </c>
    </row>
    <row r="45" spans="2:10" x14ac:dyDescent="0.3">
      <c r="B45" s="23">
        <v>70700</v>
      </c>
      <c r="C45" s="18">
        <v>74.34</v>
      </c>
      <c r="D45" s="19">
        <v>0</v>
      </c>
      <c r="E45" s="18">
        <v>16.87</v>
      </c>
      <c r="F45" s="19">
        <v>0</v>
      </c>
      <c r="G45" s="18">
        <f t="shared" ref="G45:G64" si="4">C45+E45</f>
        <v>91.210000000000008</v>
      </c>
      <c r="H45" s="19">
        <v>438</v>
      </c>
      <c r="I45" s="18">
        <f t="shared" si="2"/>
        <v>924.16666666666663</v>
      </c>
      <c r="J45" s="19">
        <f t="shared" si="3"/>
        <v>4316.666666666667</v>
      </c>
    </row>
    <row r="46" spans="2:10" x14ac:dyDescent="0.3">
      <c r="B46" s="23">
        <v>71200</v>
      </c>
      <c r="C46" s="18">
        <v>34.42</v>
      </c>
      <c r="D46" s="19">
        <v>25.83</v>
      </c>
      <c r="E46" s="18">
        <v>6.35</v>
      </c>
      <c r="F46" s="19">
        <v>23.16</v>
      </c>
      <c r="G46" s="18">
        <f t="shared" si="4"/>
        <v>40.770000000000003</v>
      </c>
      <c r="H46" s="19">
        <f t="shared" ref="H46:H64" si="5">D46+F46</f>
        <v>48.989999999999995</v>
      </c>
      <c r="I46" s="18">
        <f t="shared" si="2"/>
        <v>1222.0370370370374</v>
      </c>
      <c r="J46" s="19">
        <f t="shared" si="3"/>
        <v>4509.166666666667</v>
      </c>
    </row>
    <row r="47" spans="2:10" x14ac:dyDescent="0.3">
      <c r="B47" s="23">
        <v>71700</v>
      </c>
      <c r="C47" s="18">
        <v>4.4800000000000004</v>
      </c>
      <c r="D47" s="19">
        <v>5.64</v>
      </c>
      <c r="E47" s="18">
        <v>6.24</v>
      </c>
      <c r="F47" s="19">
        <v>0</v>
      </c>
      <c r="G47" s="18">
        <f t="shared" si="4"/>
        <v>10.72</v>
      </c>
      <c r="H47" s="19">
        <f t="shared" si="5"/>
        <v>5.64</v>
      </c>
      <c r="I47" s="18">
        <f t="shared" si="2"/>
        <v>476.75925925925924</v>
      </c>
      <c r="J47" s="19">
        <f t="shared" si="3"/>
        <v>505.83333333333326</v>
      </c>
    </row>
    <row r="48" spans="2:10" x14ac:dyDescent="0.3">
      <c r="B48" s="23">
        <v>72200</v>
      </c>
      <c r="C48" s="18">
        <v>20.78</v>
      </c>
      <c r="D48" s="19">
        <v>0</v>
      </c>
      <c r="E48" s="18">
        <v>4.58</v>
      </c>
      <c r="F48" s="19">
        <v>29.45</v>
      </c>
      <c r="G48" s="18">
        <f t="shared" si="4"/>
        <v>25.36</v>
      </c>
      <c r="H48" s="19">
        <f t="shared" si="5"/>
        <v>29.45</v>
      </c>
      <c r="I48" s="18">
        <f t="shared" si="2"/>
        <v>334.07407407407408</v>
      </c>
      <c r="J48" s="19">
        <f t="shared" si="3"/>
        <v>324.90740740740733</v>
      </c>
    </row>
    <row r="49" spans="2:10" x14ac:dyDescent="0.3">
      <c r="B49" s="23">
        <v>72700</v>
      </c>
      <c r="C49" s="18">
        <v>0</v>
      </c>
      <c r="D49" s="19">
        <v>51.43</v>
      </c>
      <c r="E49" s="18">
        <v>0</v>
      </c>
      <c r="F49" s="19">
        <v>28.27</v>
      </c>
      <c r="G49" s="18">
        <f t="shared" si="4"/>
        <v>0</v>
      </c>
      <c r="H49" s="19">
        <f t="shared" si="5"/>
        <v>79.7</v>
      </c>
      <c r="I49" s="18">
        <f t="shared" si="2"/>
        <v>234.81481481481481</v>
      </c>
      <c r="J49" s="19">
        <f t="shared" si="3"/>
        <v>1010.6481481481482</v>
      </c>
    </row>
    <row r="50" spans="2:10" x14ac:dyDescent="0.3">
      <c r="B50" s="23">
        <v>73200</v>
      </c>
      <c r="C50" s="18">
        <v>0</v>
      </c>
      <c r="D50" s="19">
        <v>0</v>
      </c>
      <c r="E50" s="18">
        <v>14.63</v>
      </c>
      <c r="F50" s="19">
        <v>7.89</v>
      </c>
      <c r="G50" s="18">
        <f t="shared" si="4"/>
        <v>14.63</v>
      </c>
      <c r="H50" s="19">
        <f t="shared" si="5"/>
        <v>7.89</v>
      </c>
      <c r="I50" s="18">
        <f t="shared" si="2"/>
        <v>135.46296296296296</v>
      </c>
      <c r="J50" s="19">
        <f t="shared" si="3"/>
        <v>811.01851851851848</v>
      </c>
    </row>
    <row r="51" spans="2:10" x14ac:dyDescent="0.3">
      <c r="B51" s="23">
        <v>73700</v>
      </c>
      <c r="C51" s="18">
        <v>16.100000000000001</v>
      </c>
      <c r="D51" s="19">
        <v>0</v>
      </c>
      <c r="E51" s="18">
        <v>0</v>
      </c>
      <c r="F51" s="19">
        <v>18.170000000000002</v>
      </c>
      <c r="G51" s="18">
        <f t="shared" si="4"/>
        <v>16.100000000000001</v>
      </c>
      <c r="H51" s="19">
        <f t="shared" si="5"/>
        <v>18.170000000000002</v>
      </c>
      <c r="I51" s="18">
        <f t="shared" si="2"/>
        <v>284.53703703703707</v>
      </c>
      <c r="J51" s="19">
        <f t="shared" si="3"/>
        <v>241.29629629629633</v>
      </c>
    </row>
    <row r="52" spans="2:10" x14ac:dyDescent="0.3">
      <c r="B52" s="23">
        <v>74200</v>
      </c>
      <c r="C52" s="18">
        <v>0</v>
      </c>
      <c r="D52" s="19">
        <v>119.68</v>
      </c>
      <c r="E52" s="18">
        <v>0</v>
      </c>
      <c r="F52" s="19">
        <v>28.72</v>
      </c>
      <c r="G52" s="18">
        <f t="shared" si="4"/>
        <v>0</v>
      </c>
      <c r="H52" s="19">
        <f t="shared" si="5"/>
        <v>148.4</v>
      </c>
      <c r="I52" s="18">
        <f t="shared" si="2"/>
        <v>149.0740740740741</v>
      </c>
      <c r="J52" s="19">
        <f t="shared" si="3"/>
        <v>1542.3148148148148</v>
      </c>
    </row>
    <row r="53" spans="2:10" x14ac:dyDescent="0.3">
      <c r="B53" s="23">
        <v>74700</v>
      </c>
      <c r="C53" s="18">
        <v>5.23</v>
      </c>
      <c r="D53" s="19">
        <v>6.27</v>
      </c>
      <c r="E53" s="18">
        <v>13.64</v>
      </c>
      <c r="F53" s="19">
        <v>0</v>
      </c>
      <c r="G53" s="18">
        <f t="shared" si="4"/>
        <v>18.87</v>
      </c>
      <c r="H53" s="19">
        <f t="shared" si="5"/>
        <v>6.27</v>
      </c>
      <c r="I53" s="18">
        <f t="shared" si="2"/>
        <v>174.72222222222223</v>
      </c>
      <c r="J53" s="19">
        <f t="shared" si="3"/>
        <v>1432.1296296296298</v>
      </c>
    </row>
    <row r="54" spans="2:10" x14ac:dyDescent="0.3">
      <c r="B54" s="23">
        <v>75200</v>
      </c>
      <c r="C54" s="18">
        <v>8.27</v>
      </c>
      <c r="D54" s="19">
        <v>0</v>
      </c>
      <c r="E54" s="18">
        <v>0</v>
      </c>
      <c r="F54" s="19">
        <v>54.74</v>
      </c>
      <c r="G54" s="18">
        <f t="shared" si="4"/>
        <v>8.27</v>
      </c>
      <c r="H54" s="19">
        <f t="shared" si="5"/>
        <v>54.74</v>
      </c>
      <c r="I54" s="18">
        <f t="shared" si="2"/>
        <v>251.2962962962963</v>
      </c>
      <c r="J54" s="19">
        <f t="shared" si="3"/>
        <v>564.9074074074075</v>
      </c>
    </row>
    <row r="55" spans="2:10" x14ac:dyDescent="0.3">
      <c r="B55" s="23">
        <v>75700</v>
      </c>
      <c r="C55" s="18">
        <v>5.56</v>
      </c>
      <c r="D55" s="19">
        <v>0</v>
      </c>
      <c r="E55" s="18">
        <v>0</v>
      </c>
      <c r="F55" s="19">
        <v>15.75</v>
      </c>
      <c r="G55" s="18">
        <f t="shared" si="4"/>
        <v>5.56</v>
      </c>
      <c r="H55" s="19">
        <f t="shared" si="5"/>
        <v>15.75</v>
      </c>
      <c r="I55" s="18">
        <f t="shared" si="2"/>
        <v>128.05555555555554</v>
      </c>
      <c r="J55" s="19">
        <f t="shared" si="3"/>
        <v>652.68518518518533</v>
      </c>
    </row>
    <row r="56" spans="2:10" x14ac:dyDescent="0.3">
      <c r="B56" s="23">
        <v>76200</v>
      </c>
      <c r="C56" s="18">
        <v>2.35</v>
      </c>
      <c r="D56" s="19">
        <v>7.86</v>
      </c>
      <c r="E56" s="18">
        <v>1.56</v>
      </c>
      <c r="F56" s="19">
        <v>6.41</v>
      </c>
      <c r="G56" s="18">
        <f t="shared" si="4"/>
        <v>3.91</v>
      </c>
      <c r="H56" s="19">
        <f t="shared" si="5"/>
        <v>14.27</v>
      </c>
      <c r="I56" s="18">
        <f t="shared" si="2"/>
        <v>87.685185185185162</v>
      </c>
      <c r="J56" s="19">
        <f t="shared" si="3"/>
        <v>277.96296296296299</v>
      </c>
    </row>
    <row r="57" spans="2:10" x14ac:dyDescent="0.3">
      <c r="B57" s="23">
        <v>76700</v>
      </c>
      <c r="C57" s="18">
        <v>10.39</v>
      </c>
      <c r="D57" s="19">
        <v>0</v>
      </c>
      <c r="E57" s="18">
        <v>0</v>
      </c>
      <c r="F57" s="19">
        <v>21.52</v>
      </c>
      <c r="G57" s="18">
        <f t="shared" si="4"/>
        <v>10.39</v>
      </c>
      <c r="H57" s="19">
        <f t="shared" si="5"/>
        <v>21.52</v>
      </c>
      <c r="I57" s="18">
        <f t="shared" si="2"/>
        <v>132.40740740740742</v>
      </c>
      <c r="J57" s="19">
        <f t="shared" si="3"/>
        <v>331.38888888888891</v>
      </c>
    </row>
    <row r="58" spans="2:10" x14ac:dyDescent="0.3">
      <c r="B58" s="23">
        <v>77200</v>
      </c>
      <c r="C58" s="18">
        <v>5.89</v>
      </c>
      <c r="D58" s="19">
        <v>1.4</v>
      </c>
      <c r="E58" s="18">
        <v>0</v>
      </c>
      <c r="F58" s="19">
        <v>50.19</v>
      </c>
      <c r="G58" s="18">
        <f t="shared" si="4"/>
        <v>5.89</v>
      </c>
      <c r="H58" s="19">
        <f t="shared" si="5"/>
        <v>51.589999999999996</v>
      </c>
      <c r="I58" s="18">
        <f t="shared" si="2"/>
        <v>150.74074074074076</v>
      </c>
      <c r="J58" s="19">
        <f t="shared" si="3"/>
        <v>676.94444444444446</v>
      </c>
    </row>
    <row r="59" spans="2:10" x14ac:dyDescent="0.3">
      <c r="B59" s="23">
        <v>77700</v>
      </c>
      <c r="C59" s="18">
        <v>0</v>
      </c>
      <c r="D59" s="19">
        <v>23.88</v>
      </c>
      <c r="E59" s="18">
        <v>0</v>
      </c>
      <c r="F59" s="19">
        <v>49.2</v>
      </c>
      <c r="G59" s="18">
        <f t="shared" si="4"/>
        <v>0</v>
      </c>
      <c r="H59" s="19">
        <f t="shared" si="5"/>
        <v>73.08</v>
      </c>
      <c r="I59" s="18">
        <f t="shared" si="2"/>
        <v>54.537037037037038</v>
      </c>
      <c r="J59" s="19">
        <f t="shared" si="3"/>
        <v>1154.3518518518517</v>
      </c>
    </row>
    <row r="60" spans="2:10" x14ac:dyDescent="0.3">
      <c r="B60" s="23">
        <v>78200</v>
      </c>
      <c r="C60" s="18">
        <v>12.2</v>
      </c>
      <c r="D60" s="19">
        <v>7.38</v>
      </c>
      <c r="E60" s="18">
        <v>17.73</v>
      </c>
      <c r="F60" s="19">
        <v>0.43</v>
      </c>
      <c r="G60" s="18">
        <f t="shared" si="4"/>
        <v>29.93</v>
      </c>
      <c r="H60" s="19">
        <f t="shared" si="5"/>
        <v>7.81</v>
      </c>
      <c r="I60" s="18">
        <f t="shared" si="2"/>
        <v>277.12962962962962</v>
      </c>
      <c r="J60" s="19">
        <f t="shared" si="3"/>
        <v>748.98148148148152</v>
      </c>
    </row>
    <row r="61" spans="2:10" x14ac:dyDescent="0.3">
      <c r="B61" s="23">
        <v>78700</v>
      </c>
      <c r="C61" s="18">
        <v>0</v>
      </c>
      <c r="D61" s="19">
        <v>115.05</v>
      </c>
      <c r="E61" s="18">
        <v>0</v>
      </c>
      <c r="F61" s="19">
        <v>94.27</v>
      </c>
      <c r="G61" s="18">
        <f t="shared" si="4"/>
        <v>0</v>
      </c>
      <c r="H61" s="19">
        <f t="shared" si="5"/>
        <v>209.32</v>
      </c>
      <c r="I61" s="18">
        <f t="shared" si="2"/>
        <v>277.12962962962962</v>
      </c>
      <c r="J61" s="19">
        <f t="shared" si="3"/>
        <v>2010.462962962963</v>
      </c>
    </row>
    <row r="62" spans="2:10" x14ac:dyDescent="0.3">
      <c r="B62" s="23">
        <v>79200</v>
      </c>
      <c r="C62" s="18">
        <v>10.5</v>
      </c>
      <c r="D62" s="19">
        <v>0</v>
      </c>
      <c r="E62" s="18">
        <v>3.56</v>
      </c>
      <c r="F62" s="19">
        <v>20.73</v>
      </c>
      <c r="G62" s="18">
        <f t="shared" si="4"/>
        <v>14.06</v>
      </c>
      <c r="H62" s="19">
        <f t="shared" si="5"/>
        <v>20.73</v>
      </c>
      <c r="I62" s="18">
        <f t="shared" si="2"/>
        <v>130.18518518518519</v>
      </c>
      <c r="J62" s="19">
        <f t="shared" si="3"/>
        <v>2130.0925925925922</v>
      </c>
    </row>
    <row r="63" spans="2:10" x14ac:dyDescent="0.3">
      <c r="B63" s="23">
        <v>79700</v>
      </c>
      <c r="C63" s="18">
        <v>0</v>
      </c>
      <c r="D63" s="19">
        <v>63.59</v>
      </c>
      <c r="E63" s="18">
        <v>0</v>
      </c>
      <c r="F63" s="19">
        <v>212.22</v>
      </c>
      <c r="G63" s="18">
        <f t="shared" si="4"/>
        <v>0</v>
      </c>
      <c r="H63" s="19">
        <f t="shared" si="5"/>
        <v>275.81</v>
      </c>
      <c r="I63" s="18">
        <f t="shared" si="2"/>
        <v>130.18518518518519</v>
      </c>
      <c r="J63" s="19">
        <f t="shared" si="3"/>
        <v>2745.7407407407409</v>
      </c>
    </row>
    <row r="64" spans="2:10" x14ac:dyDescent="0.3">
      <c r="B64" s="23">
        <v>80200</v>
      </c>
      <c r="C64" s="18">
        <v>0</v>
      </c>
      <c r="D64" s="19">
        <v>8.7899999999999991</v>
      </c>
      <c r="E64" s="18">
        <v>1.25</v>
      </c>
      <c r="F64" s="19">
        <v>3.33</v>
      </c>
      <c r="G64" s="18">
        <f t="shared" si="4"/>
        <v>1.25</v>
      </c>
      <c r="H64" s="19">
        <f t="shared" si="5"/>
        <v>12.12</v>
      </c>
      <c r="I64" s="18">
        <f t="shared" si="2"/>
        <v>11.574074074074074</v>
      </c>
      <c r="J64" s="19">
        <f t="shared" si="3"/>
        <v>2666.0185185185187</v>
      </c>
    </row>
    <row r="65" spans="2:10" x14ac:dyDescent="0.3">
      <c r="B65" s="23">
        <v>80500</v>
      </c>
      <c r="C65" s="18"/>
      <c r="D65" s="19"/>
      <c r="E65" s="18"/>
      <c r="F65" s="19"/>
      <c r="G65" s="18">
        <v>0</v>
      </c>
      <c r="H65" s="19">
        <v>29</v>
      </c>
      <c r="I65" s="18">
        <f t="shared" si="2"/>
        <v>6.9444444444444446</v>
      </c>
      <c r="J65" s="19">
        <f t="shared" si="3"/>
        <v>228.44444444444446</v>
      </c>
    </row>
    <row r="66" spans="2:10" x14ac:dyDescent="0.3">
      <c r="B66" s="23">
        <v>80550</v>
      </c>
      <c r="C66" s="18"/>
      <c r="D66" s="19"/>
      <c r="E66" s="18"/>
      <c r="F66" s="19"/>
      <c r="G66" s="18">
        <v>0</v>
      </c>
      <c r="H66" s="19">
        <v>28</v>
      </c>
      <c r="I66" s="18">
        <f t="shared" si="2"/>
        <v>0</v>
      </c>
      <c r="J66" s="19">
        <f t="shared" si="3"/>
        <v>52.777777777777779</v>
      </c>
    </row>
    <row r="67" spans="2:10" x14ac:dyDescent="0.3">
      <c r="B67" s="23">
        <v>80600</v>
      </c>
      <c r="C67" s="18"/>
      <c r="D67" s="19"/>
      <c r="E67" s="18"/>
      <c r="F67" s="19"/>
      <c r="G67" s="18">
        <v>18</v>
      </c>
      <c r="H67" s="19">
        <v>29</v>
      </c>
      <c r="I67" s="18">
        <f t="shared" si="2"/>
        <v>16.666666666666668</v>
      </c>
      <c r="J67" s="19">
        <f t="shared" si="3"/>
        <v>52.777777777777779</v>
      </c>
    </row>
    <row r="68" spans="2:10" x14ac:dyDescent="0.3">
      <c r="B68" s="23">
        <v>80650</v>
      </c>
      <c r="C68" s="18"/>
      <c r="D68" s="19"/>
      <c r="E68" s="18"/>
      <c r="F68" s="19"/>
      <c r="G68" s="18">
        <v>6</v>
      </c>
      <c r="H68" s="19">
        <v>21</v>
      </c>
      <c r="I68" s="18">
        <f t="shared" si="2"/>
        <v>22.222222222222221</v>
      </c>
      <c r="J68" s="19">
        <f t="shared" si="3"/>
        <v>46.296296296296298</v>
      </c>
    </row>
    <row r="69" spans="2:10" x14ac:dyDescent="0.3">
      <c r="B69" s="23">
        <v>80700</v>
      </c>
      <c r="C69" s="18"/>
      <c r="D69" s="19"/>
      <c r="E69" s="18"/>
      <c r="F69" s="19"/>
      <c r="G69" s="18">
        <v>4</v>
      </c>
      <c r="H69" s="19">
        <v>19</v>
      </c>
      <c r="I69" s="18">
        <f t="shared" si="2"/>
        <v>9.2592592592592595</v>
      </c>
      <c r="J69" s="19">
        <f t="shared" si="3"/>
        <v>37.037037037037038</v>
      </c>
    </row>
    <row r="70" spans="2:10" ht="15" thickBot="1" x14ac:dyDescent="0.35">
      <c r="B70" s="24">
        <v>80750</v>
      </c>
      <c r="C70" s="20"/>
      <c r="D70" s="21"/>
      <c r="E70" s="20"/>
      <c r="F70" s="21"/>
      <c r="G70" s="20">
        <v>0</v>
      </c>
      <c r="H70" s="21">
        <v>0</v>
      </c>
      <c r="I70" s="18">
        <f t="shared" ref="I70" si="6">(((G70+G69)/2)*(B70-B69))/27</f>
        <v>3.7037037037037037</v>
      </c>
      <c r="J70" s="19">
        <f t="shared" ref="J70" si="7">(((H69+H70)/2)*(B70-B69))/27</f>
        <v>17.592592592592592</v>
      </c>
    </row>
    <row r="71" spans="2:10" ht="15" thickBot="1" x14ac:dyDescent="0.35">
      <c r="B71" s="33" t="s">
        <v>38</v>
      </c>
      <c r="C71" s="34"/>
      <c r="D71" s="34"/>
      <c r="E71" s="34"/>
      <c r="F71" s="34"/>
      <c r="G71" s="34"/>
      <c r="H71" s="34"/>
      <c r="I71" s="25">
        <f>ROUND(SUM(I4:I70),0)</f>
        <v>10739</v>
      </c>
      <c r="J71" s="26">
        <f>ROUND(SUM(J4:J70),0)</f>
        <v>69679</v>
      </c>
    </row>
    <row r="72" spans="2:10" ht="129.9" customHeight="1" thickBot="1" x14ac:dyDescent="0.35">
      <c r="I72" s="27" t="s">
        <v>40</v>
      </c>
      <c r="J72" s="28" t="s">
        <v>39</v>
      </c>
    </row>
  </sheetData>
  <mergeCells count="6">
    <mergeCell ref="I2:J2"/>
    <mergeCell ref="B2:B3"/>
    <mergeCell ref="B71:H71"/>
    <mergeCell ref="C2:D2"/>
    <mergeCell ref="E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FDR</vt:lpstr>
      <vt:lpstr>Earthwork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Jankovsky, Robert</dc:creator>
  <cp:lastModifiedBy>Jankovsky, Robert</cp:lastModifiedBy>
  <dcterms:created xsi:type="dcterms:W3CDTF">2026-03-10T13:12:28Z</dcterms:created>
  <dcterms:modified xsi:type="dcterms:W3CDTF">2026-06-10T13:57:40Z</dcterms:modified>
</cp:coreProperties>
</file>