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sconsultants.com\Files\Production\01\60\08406-00\117666\Task-11-C_PID118153-COL-644-8.00\118153\400-Engineering\Drainage\EngData\"/>
    </mc:Choice>
  </mc:AlternateContent>
  <bookViews>
    <workbookView xWindow="0" yWindow="0" windowWidth="13440" windowHeight="89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F4" i="1" l="1"/>
  <c r="G4" i="1" s="1"/>
  <c r="F5" i="1"/>
  <c r="G5" i="1" s="1"/>
  <c r="F6" i="1"/>
  <c r="G6" i="1" s="1"/>
  <c r="F7" i="1"/>
  <c r="G7" i="1" s="1"/>
  <c r="F8" i="1"/>
  <c r="G8" i="1" s="1"/>
  <c r="F3" i="1"/>
  <c r="G3" i="1" s="1"/>
  <c r="J3" i="1"/>
</calcChain>
</file>

<file path=xl/sharedStrings.xml><?xml version="1.0" encoding="utf-8"?>
<sst xmlns="http://schemas.openxmlformats.org/spreadsheetml/2006/main" count="9" uniqueCount="9">
  <si>
    <t>AEP %</t>
  </si>
  <si>
    <t>a</t>
  </si>
  <si>
    <t>b</t>
  </si>
  <si>
    <t>c</t>
  </si>
  <si>
    <t>Tc (minutes)</t>
  </si>
  <si>
    <t>Q (cfs)</t>
  </si>
  <si>
    <t>Area (sf)</t>
  </si>
  <si>
    <t>C</t>
  </si>
  <si>
    <t>i (in/hr)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</si>
</sst>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"/>
  <sheetViews>
    <sheetView tabSelected="1" workbookViewId="0">
      <selection activeCell="J9" sqref="J9"/>
    </sheetView>
  </sheetViews>
  <sheetFormatPr defaultRowHeight="15" x14ac:dyDescent="0.25"/>
  <cols>
    <col min="9" max="9" width="12" bestFit="1" customWidth="1"/>
  </cols>
  <sheetData>
    <row r="1" spans="2:11" ht="15.75" thickBot="1" x14ac:dyDescent="0.3"/>
    <row r="2" spans="2:11" ht="15.75" thickBot="1" x14ac:dyDescent="0.3">
      <c r="B2" s="3" t="s">
        <v>0</v>
      </c>
      <c r="C2" s="4" t="s">
        <v>1</v>
      </c>
      <c r="D2" s="4" t="s">
        <v>2</v>
      </c>
      <c r="E2" s="4" t="s">
        <v>3</v>
      </c>
      <c r="F2" s="4" t="s">
        <v>8</v>
      </c>
      <c r="G2" s="5" t="s">
        <v>5</v>
      </c>
      <c r="I2" s="3" t="s">
        <v>4</v>
      </c>
      <c r="J2" s="4" t="s">
        <v>6</v>
      </c>
      <c r="K2" s="5" t="s">
        <v>7</v>
      </c>
    </row>
    <row r="3" spans="2:11" ht="15.75" thickBot="1" x14ac:dyDescent="0.3">
      <c r="B3" s="6">
        <v>50</v>
      </c>
      <c r="C3" s="2">
        <v>46.183999999999997</v>
      </c>
      <c r="D3" s="2">
        <v>9</v>
      </c>
      <c r="E3" s="2">
        <v>0.85899999999999999</v>
      </c>
      <c r="F3" s="2">
        <f>C3/(($I$3+D3)^E3)</f>
        <v>2.08460122961006</v>
      </c>
      <c r="G3" s="7">
        <f>$K$3*F3*$J$3*(1/12)*(1/3600)</f>
        <v>19.569367759733574</v>
      </c>
      <c r="I3" s="13">
        <f>0.464*60</f>
        <v>27.84</v>
      </c>
      <c r="J3" s="14">
        <f>24.5*43560</f>
        <v>1067220</v>
      </c>
      <c r="K3" s="15">
        <v>0.38</v>
      </c>
    </row>
    <row r="4" spans="2:11" x14ac:dyDescent="0.25">
      <c r="B4" s="8">
        <v>20</v>
      </c>
      <c r="C4" s="1">
        <v>56.984999999999999</v>
      </c>
      <c r="D4" s="1">
        <v>10.25</v>
      </c>
      <c r="E4" s="1">
        <v>0.85099999999999998</v>
      </c>
      <c r="F4" s="1">
        <f t="shared" ref="F4:F8" si="0">C4/(($I$3+D4)^E4)</f>
        <v>2.5732999696182532</v>
      </c>
      <c r="G4" s="9">
        <f>$K$3*F4*$J$3*(1/12)*(1/3600)</f>
        <v>24.157067906455485</v>
      </c>
    </row>
    <row r="5" spans="2:11" x14ac:dyDescent="0.25">
      <c r="B5" s="8">
        <v>10</v>
      </c>
      <c r="C5" s="1">
        <v>64.167000000000002</v>
      </c>
      <c r="D5" s="1">
        <v>11</v>
      </c>
      <c r="E5" s="1">
        <v>0.84199999999999997</v>
      </c>
      <c r="F5" s="1">
        <f t="shared" si="0"/>
        <v>2.9453616711089525</v>
      </c>
      <c r="G5" s="9">
        <f t="shared" ref="G5:G8" si="1">$K$3*F5*$J$3*(1/12)*(1/3600)</f>
        <v>27.649828134341217</v>
      </c>
    </row>
    <row r="6" spans="2:11" x14ac:dyDescent="0.25">
      <c r="B6" s="8">
        <v>4</v>
      </c>
      <c r="C6" s="1">
        <v>66.528000000000006</v>
      </c>
      <c r="D6" s="1">
        <v>11</v>
      </c>
      <c r="E6" s="1">
        <v>0.81100000000000005</v>
      </c>
      <c r="F6" s="1">
        <f t="shared" si="0"/>
        <v>3.4205742278463358</v>
      </c>
      <c r="G6" s="9">
        <f t="shared" si="1"/>
        <v>32.110925611759789</v>
      </c>
    </row>
    <row r="7" spans="2:11" x14ac:dyDescent="0.25">
      <c r="B7" s="8">
        <v>2</v>
      </c>
      <c r="C7" s="1">
        <v>65.701999999999998</v>
      </c>
      <c r="D7" s="1">
        <v>10.75</v>
      </c>
      <c r="E7" s="1">
        <v>0.78200000000000003</v>
      </c>
      <c r="F7" s="1">
        <f t="shared" si="0"/>
        <v>3.7753334244106282</v>
      </c>
      <c r="G7" s="9">
        <f t="shared" si="1"/>
        <v>35.441257132773472</v>
      </c>
    </row>
    <row r="8" spans="2:11" ht="15.75" thickBot="1" x14ac:dyDescent="0.3">
      <c r="B8" s="10">
        <v>1</v>
      </c>
      <c r="C8" s="11">
        <v>64.489000000000004</v>
      </c>
      <c r="D8" s="11">
        <v>10.5</v>
      </c>
      <c r="E8" s="11">
        <v>0.754</v>
      </c>
      <c r="F8" s="11">
        <f t="shared" si="0"/>
        <v>4.1248860223457804</v>
      </c>
      <c r="G8" s="12">
        <f t="shared" si="1"/>
        <v>38.722711275272871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ms consultants,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Bradley, Justin</dc:creator>
  <cp:lastModifiedBy>Bradley, Justin</cp:lastModifiedBy>
  <dcterms:created xsi:type="dcterms:W3CDTF">2023-09-08T14:32:46Z</dcterms:created>
  <dcterms:modified xsi:type="dcterms:W3CDTF">2023-10-03T20:01:06Z</dcterms:modified>
</cp:coreProperties>
</file>