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fox\appdata\local\bentley\projectwise\workingdir\ohiodot-pw.bentley.com_ohiodot-pw-02\mark.fox@dot.ohio.gov\d0177367\"/>
    </mc:Choice>
  </mc:AlternateContent>
  <xr:revisionPtr revIDLastSave="0" documentId="13_ncr:1_{CC9E00C5-EEBB-4D5C-9289-A61F7C910037}" xr6:coauthVersionLast="45" xr6:coauthVersionMax="45" xr10:uidLastSave="{00000000-0000-0000-0000-000000000000}"/>
  <bookViews>
    <workbookView xWindow="28680" yWindow="-120" windowWidth="29040" windowHeight="16440" activeTab="1" xr2:uid="{00000000-000D-0000-FFFF-FFFF00000000}"/>
  </bookViews>
  <sheets>
    <sheet name="CONTROL CENTER DATA TABLE" sheetId="2" r:id="rId1"/>
    <sheet name="Sheet1" sheetId="3" r:id="rId2"/>
    <sheet name="Sheet2" sheetId="4" r:id="rId3"/>
  </sheets>
  <externalReferences>
    <externalReference r:id="rId4"/>
  </externalReferences>
  <definedNames>
    <definedName name="BELDEN">#REF!</definedName>
    <definedName name="BRACKET">#REF!</definedName>
    <definedName name="CENTERON">#REF!</definedName>
    <definedName name="COLOR">'[1]TIMING CHART'!$N$10:$N$13</definedName>
    <definedName name="conductors10">INDEX(#REF!,,MATCH(#REF!,MATERIAL,0))</definedName>
    <definedName name="conductors11">INDEX(#REF!,,MATCH(#REF!,MATERIAL,0))</definedName>
    <definedName name="conductors12">INDEX(#REF!,,MATCH(#REF!,MATERIAL,0))</definedName>
    <definedName name="conductors13">INDEX(#REF!,,MATCH(#REF!,MATERIAL,0))</definedName>
    <definedName name="conductors14">INDEX(#REF!,,MATCH(#REF!,MATERIAL,0))</definedName>
    <definedName name="conductors15">INDEX(#REF!,,MATCH(#REF!,MATERIAL,0))</definedName>
    <definedName name="conductors16">INDEX(#REF!,,MATCH(#REF!,MATERIAL,0))</definedName>
    <definedName name="conductors17">INDEX(#REF!,,MATCH(#REF!,MATERIAL,0))</definedName>
    <definedName name="conductors18">INDEX(#REF!,,MATCH(#REF!,MATERIAL,0))</definedName>
    <definedName name="conductors19">INDEX(#REF!,,MATCH(#REF!,MATERIAL,0))</definedName>
    <definedName name="conductors20">INDEX(#REF!,,MATCH(#REF!,MATERIAL,0))</definedName>
    <definedName name="conductors21">INDEX(#REF!,,MATCH(#REF!,MATERIAL,0))</definedName>
    <definedName name="conductors22">INDEX(#REF!,,MATCH(#REF!,MATERIAL,0))</definedName>
    <definedName name="conductors23">INDEX(#REF!,,MATCH(#REF!,MATERIAL,0))</definedName>
    <definedName name="conductors24">INDEX(#REF!,,MATCH(#REF!,MATERIAL,0))</definedName>
    <definedName name="conductors25">INDEX(#REF!,,MATCH(#REF!,MATERIAL,0))</definedName>
    <definedName name="conductors26">INDEX(#REF!,,MATCH(#REF!,MATERIAL,0))</definedName>
    <definedName name="conductors27">INDEX(#REF!,,MATCH(#REF!,MATERIAL,0))</definedName>
    <definedName name="conductors28">INDEX(#REF!,,MATCH(#REF!,MATERIAL,0))</definedName>
    <definedName name="conductors29">INDEX(#REF!,,MATCH(#REF!,MATERIAL,0))</definedName>
    <definedName name="conductors5">INDEX(#REF!,,MATCH(#REF!,MATERIAL,0))</definedName>
    <definedName name="conductors6">INDEX(#REF!,,MATCH(#REF!,MATERIAL,0))</definedName>
    <definedName name="conductors7">INDEX(#REF!,,MATCH(#REF!,MATERIAL,0))</definedName>
    <definedName name="conductors8">INDEX(#REF!,,MATCH(#REF!,MATERIAL,0))</definedName>
    <definedName name="conductors9">INDEX(#REF!,,MATCH(#REF!,MATERIAL,0))</definedName>
    <definedName name="DASH">#REF!</definedName>
    <definedName name="EXTENSION?">#REF!</definedName>
    <definedName name="IMSA">#REF!</definedName>
    <definedName name="LDF">#REF!</definedName>
    <definedName name="LENSSIZE">#REF!</definedName>
    <definedName name="MATERIAL">#REF!</definedName>
    <definedName name="OBJECT">#REF!</definedName>
    <definedName name="PE">#REF!</definedName>
    <definedName name="_xlnm.Print_Area" localSheetId="0">'CONTROL CENTER DATA TABLE'!$A$1:$K$69</definedName>
    <definedName name="PUSHBUTTON">#REF!</definedName>
    <definedName name="RAKE">#REF!</definedName>
    <definedName name="RGANTENNA">#REF!</definedName>
    <definedName name="RGCOAX">#REF!</definedName>
    <definedName name="RGPOWER">#REF!</definedName>
    <definedName name="SIGNAL">#REF!</definedName>
    <definedName name="SIGNALHEADS">#REF!</definedName>
    <definedName name="SPECIFICATION">#REF!</definedName>
    <definedName name="STARTIN">'[1]TIMING CHART'!$N$6:$N$8</definedName>
    <definedName name="TIMINGCHART">'[1]TIMING CHART'!$N$1:$N$3</definedName>
    <definedName name="U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3" l="1"/>
  <c r="D28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I4" i="2" l="1"/>
  <c r="I5" i="2"/>
  <c r="I6" i="2"/>
  <c r="I7" i="2"/>
  <c r="I8" i="2"/>
  <c r="F3" i="2"/>
  <c r="I3" i="2"/>
  <c r="D6" i="2"/>
  <c r="F6" i="2" s="1"/>
  <c r="D3" i="2"/>
</calcChain>
</file>

<file path=xl/sharedStrings.xml><?xml version="1.0" encoding="utf-8"?>
<sst xmlns="http://schemas.openxmlformats.org/spreadsheetml/2006/main" count="155" uniqueCount="91">
  <si>
    <t>-</t>
  </si>
  <si>
    <t>CONTROL
CENTER
DESIGNATION</t>
  </si>
  <si>
    <t>LINE
VOLTS</t>
  </si>
  <si>
    <t>CONNECTED
LOAD (KVA)</t>
  </si>
  <si>
    <t>SERVICE
ENTRANCE
CONDUCTOR
SIZE - AWG</t>
  </si>
  <si>
    <t>ENCLOSURE
RATING
(AMPS)</t>
  </si>
  <si>
    <t>CIRCUIT
NO.</t>
  </si>
  <si>
    <t>CIRCUIT
LOAD
AMPS</t>
  </si>
  <si>
    <t>CIRCUIT
FUSE
SIZE
AMPS</t>
  </si>
  <si>
    <t>CIRCUIT
CABLE
SIZE
AWG</t>
  </si>
  <si>
    <t>MAINTAINING
AGENCY</t>
  </si>
  <si>
    <t>CONTROL CENTER DATA</t>
  </si>
  <si>
    <t>1/0</t>
  </si>
  <si>
    <t>2/0</t>
  </si>
  <si>
    <t>Site A</t>
  </si>
  <si>
    <t>Site B</t>
  </si>
  <si>
    <t>Site C</t>
  </si>
  <si>
    <t>Site H</t>
  </si>
  <si>
    <t>Site L</t>
  </si>
  <si>
    <t>Site M</t>
  </si>
  <si>
    <t>Site N</t>
  </si>
  <si>
    <t>Site O</t>
  </si>
  <si>
    <t>Site T</t>
  </si>
  <si>
    <t>Site U</t>
  </si>
  <si>
    <t>Site V</t>
  </si>
  <si>
    <t>REF. NO.</t>
  </si>
  <si>
    <t>Site G</t>
  </si>
  <si>
    <t>Site I</t>
  </si>
  <si>
    <t>Site J</t>
  </si>
  <si>
    <t>Site K</t>
  </si>
  <si>
    <t>02/IMS/OT</t>
  </si>
  <si>
    <t>01/NHS/OT</t>
  </si>
  <si>
    <t>PART.</t>
  </si>
  <si>
    <t>ODOT</t>
  </si>
  <si>
    <t>H-EB</t>
  </si>
  <si>
    <t>H-WB</t>
  </si>
  <si>
    <t>C-NB</t>
  </si>
  <si>
    <t>C-SB</t>
  </si>
  <si>
    <t>B-NB</t>
  </si>
  <si>
    <t>B-SB</t>
  </si>
  <si>
    <t>A-SB</t>
  </si>
  <si>
    <t>A-NB</t>
  </si>
  <si>
    <t>L-EB</t>
  </si>
  <si>
    <t>L-WB</t>
  </si>
  <si>
    <t>M-EB</t>
  </si>
  <si>
    <t>M-WB</t>
  </si>
  <si>
    <t>N-WB</t>
  </si>
  <si>
    <t>N-EB</t>
  </si>
  <si>
    <t>O-WB</t>
  </si>
  <si>
    <t>O-EB</t>
  </si>
  <si>
    <t>T-EB</t>
  </si>
  <si>
    <t>T-WB</t>
  </si>
  <si>
    <t>U-WB</t>
  </si>
  <si>
    <t>U-EB</t>
  </si>
  <si>
    <t>V-EB</t>
  </si>
  <si>
    <t>V-WB</t>
  </si>
  <si>
    <t>Site X</t>
  </si>
  <si>
    <t>X-SBEX</t>
  </si>
  <si>
    <t>X-SBEN</t>
  </si>
  <si>
    <t>X-NB</t>
  </si>
  <si>
    <t>CC-A1</t>
  </si>
  <si>
    <t>CC-A8</t>
  </si>
  <si>
    <t>CC-B1</t>
  </si>
  <si>
    <t>CC-B6</t>
  </si>
  <si>
    <t>CC-C2</t>
  </si>
  <si>
    <t>CC-C11</t>
  </si>
  <si>
    <t>CC-H1</t>
  </si>
  <si>
    <t>CC-H10</t>
  </si>
  <si>
    <t>CC-L1</t>
  </si>
  <si>
    <t>CC-L10</t>
  </si>
  <si>
    <t>CC-M1</t>
  </si>
  <si>
    <t>CC-M6</t>
  </si>
  <si>
    <t>CC-N6</t>
  </si>
  <si>
    <t>CC-N15</t>
  </si>
  <si>
    <t>CC-O9</t>
  </si>
  <si>
    <t>CC-O14</t>
  </si>
  <si>
    <t>CC-T1</t>
  </si>
  <si>
    <t>CC-T14</t>
  </si>
  <si>
    <t>CC-U8</t>
  </si>
  <si>
    <t>CC-U15</t>
  </si>
  <si>
    <t>CC-V1</t>
  </si>
  <si>
    <t>CC-V9</t>
  </si>
  <si>
    <t>CC-XA5</t>
  </si>
  <si>
    <t>CC-XB3</t>
  </si>
  <si>
    <t>CC-G</t>
  </si>
  <si>
    <t>G</t>
  </si>
  <si>
    <t>I</t>
  </si>
  <si>
    <t>J</t>
  </si>
  <si>
    <t>K</t>
  </si>
  <si>
    <t>CC-I</t>
  </si>
  <si>
    <t>CC-J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</si>
</sst>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1" fillId="0" borderId="1" xfId="0" quotePrefix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8" xfId="0" applyBorder="1"/>
    <xf numFmtId="0" fontId="0" fillId="0" borderId="5" xfId="0" applyBorder="1" applyAlignment="1">
      <alignment horizontal="center" vertical="center" wrapText="1"/>
    </xf>
    <xf numFmtId="0" fontId="0" fillId="0" borderId="11" xfId="0" applyBorder="1"/>
    <xf numFmtId="0" fontId="0" fillId="0" borderId="13" xfId="0" applyBorder="1"/>
    <xf numFmtId="0" fontId="2" fillId="0" borderId="14" xfId="2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8" xfId="0" applyBorder="1"/>
    <xf numFmtId="0" fontId="2" fillId="0" borderId="29" xfId="2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1" xfId="0" applyBorder="1"/>
    <xf numFmtId="0" fontId="1" fillId="0" borderId="2" xfId="0" quotePrefix="1" applyFont="1" applyBorder="1" applyAlignment="1" applyProtection="1">
      <alignment horizontal="center" vertical="center"/>
      <protection locked="0"/>
    </xf>
    <xf numFmtId="0" fontId="1" fillId="0" borderId="3" xfId="0" quotePrefix="1" applyFont="1" applyBorder="1" applyAlignment="1" applyProtection="1">
      <alignment horizontal="center" vertical="center"/>
      <protection locked="0"/>
    </xf>
    <xf numFmtId="0" fontId="1" fillId="0" borderId="4" xfId="0" quotePrefix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2" xfId="0" quotePrefix="1" applyNumberFormat="1" applyFont="1" applyBorder="1" applyAlignment="1" applyProtection="1">
      <alignment horizontal="center" vertical="center"/>
      <protection locked="0"/>
    </xf>
    <xf numFmtId="164" fontId="1" fillId="0" borderId="3" xfId="0" quotePrefix="1" applyNumberFormat="1" applyFont="1" applyBorder="1" applyAlignment="1" applyProtection="1">
      <alignment horizontal="center" vertical="center"/>
      <protection locked="0"/>
    </xf>
    <xf numFmtId="164" fontId="1" fillId="0" borderId="4" xfId="0" quotePrefix="1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2" applyBorder="1" applyAlignment="1" applyProtection="1">
      <alignment horizontal="center" vertical="center"/>
      <protection locked="0"/>
    </xf>
    <xf numFmtId="0" fontId="2" fillId="0" borderId="21" xfId="2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5" xfId="2" applyBorder="1" applyAlignment="1" applyProtection="1">
      <alignment horizontal="center" vertical="center"/>
      <protection locked="0"/>
    </xf>
    <xf numFmtId="0" fontId="2" fillId="0" borderId="30" xfId="2" applyFont="1" applyFill="1" applyBorder="1" applyAlignment="1" applyProtection="1">
      <alignment horizontal="center" vertical="center"/>
      <protection locked="0"/>
    </xf>
    <xf numFmtId="0" fontId="2" fillId="0" borderId="3" xfId="2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1" xfId="2" applyFont="1" applyFill="1" applyBorder="1" applyAlignment="1" applyProtection="1">
      <alignment horizontal="center" vertical="center"/>
      <protection locked="0"/>
    </xf>
    <xf numFmtId="0" fontId="2" fillId="0" borderId="35" xfId="2" applyBorder="1" applyAlignment="1" applyProtection="1">
      <alignment horizontal="center" vertical="center"/>
      <protection locked="0"/>
    </xf>
    <xf numFmtId="0" fontId="2" fillId="0" borderId="34" xfId="2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2" xr:uid="{2F4A24E9-8590-43AC-A429-0885D28B6AA2}"/>
    <cellStyle name="Normal 3" xfId="1" xr:uid="{843B64C1-301D-48B6-886D-923A85543E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\Admin\Documents\Signal%20Design%20Reference%20Packet\Rev%204_01-15-16\OTO%20-%20Standard%20Signal%20Plan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ING CHART"/>
      <sheetName val="SIGNAL DETECTOR CHART"/>
      <sheetName val="RADAR DETECTION CHART"/>
      <sheetName val="MAST ARM TABLE"/>
      <sheetName val="STRAIN POLE"/>
      <sheetName val="FIELD WIRING HOOK-UP"/>
      <sheetName val="COORD SPLITS"/>
      <sheetName val="COORD TIMING PLANS"/>
      <sheetName val="COORD SETTINGS (ECONOLITE)"/>
      <sheetName val="COORD SETTINGS (SIEMENS)"/>
      <sheetName val="VOLUME"/>
      <sheetName val="VOL. INFO"/>
    </sheetNames>
    <sheetDataSet>
      <sheetData sheetId="0">
        <row r="1">
          <cell r="N1" t="str">
            <v>-</v>
          </cell>
        </row>
        <row r="2">
          <cell r="N2" t="str">
            <v>YES</v>
          </cell>
        </row>
        <row r="3">
          <cell r="N3" t="str">
            <v>NO</v>
          </cell>
        </row>
        <row r="6">
          <cell r="N6" t="str">
            <v>-</v>
          </cell>
        </row>
        <row r="7">
          <cell r="N7" t="str">
            <v>YELLOW/RED FLASH</v>
          </cell>
        </row>
        <row r="8">
          <cell r="N8" t="str">
            <v>ALL RED</v>
          </cell>
        </row>
        <row r="10">
          <cell r="N10" t="str">
            <v>-</v>
          </cell>
        </row>
        <row r="11">
          <cell r="N11" t="str">
            <v>GREEN</v>
          </cell>
        </row>
        <row r="12">
          <cell r="N12" t="str">
            <v>YELLOW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8"/>
  <sheetViews>
    <sheetView showGridLines="0" view="pageBreakPreview" topLeftCell="B1" zoomScale="60" zoomScaleNormal="100" workbookViewId="0">
      <selection activeCell="B2" sqref="B2:K2"/>
    </sheetView>
  </sheetViews>
  <sheetFormatPr defaultColWidth="0" defaultRowHeight="15" zeroHeight="1" x14ac:dyDescent="0.25"/>
  <cols>
    <col min="1" max="1" width="9.140625" hidden="1" customWidth="1"/>
    <col min="2" max="2" width="16" customWidth="1"/>
    <col min="3" max="3" width="10.7109375" customWidth="1"/>
    <col min="4" max="4" width="17.42578125" customWidth="1"/>
    <col min="5" max="5" width="18.5703125" customWidth="1"/>
    <col min="6" max="6" width="17.5703125" customWidth="1"/>
    <col min="7" max="10" width="12.140625" customWidth="1"/>
    <col min="11" max="11" width="20.140625" customWidth="1"/>
    <col min="12" max="16384" width="9.140625" hidden="1"/>
  </cols>
  <sheetData>
    <row r="1" spans="2:11" ht="30" customHeight="1" x14ac:dyDescent="0.25">
      <c r="B1" s="25" t="s">
        <v>11</v>
      </c>
      <c r="C1" s="26"/>
      <c r="D1" s="26"/>
      <c r="E1" s="26"/>
      <c r="F1" s="26"/>
      <c r="G1" s="26"/>
      <c r="H1" s="26"/>
      <c r="I1" s="26"/>
      <c r="J1" s="26"/>
      <c r="K1" s="27"/>
    </row>
    <row r="2" spans="2:11" ht="60" customHeight="1" x14ac:dyDescent="0.2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2:11" ht="12.75" customHeight="1" x14ac:dyDescent="0.25">
      <c r="B3" s="22" t="s">
        <v>0</v>
      </c>
      <c r="C3" s="22" t="s">
        <v>0</v>
      </c>
      <c r="D3" s="28" t="str">
        <f>IF(C3="-","-",(C3*SUM(H3:H5))/1000)</f>
        <v>-</v>
      </c>
      <c r="E3" s="22" t="s">
        <v>0</v>
      </c>
      <c r="F3" s="22" t="str">
        <f>IF(H3="-","-",IF(SUM(H3:H5)/0.8&lt;60,60,IF(SUM(H3:H5)/0.8&lt;100,100,200)))</f>
        <v>-</v>
      </c>
      <c r="G3" s="1" t="s">
        <v>0</v>
      </c>
      <c r="H3" s="3" t="s">
        <v>0</v>
      </c>
      <c r="I3" s="1" t="str">
        <f>IF(H3="-","-",ROUNDUP(H3/0.8,-1))</f>
        <v>-</v>
      </c>
      <c r="J3" s="1" t="s">
        <v>0</v>
      </c>
      <c r="K3" s="22" t="s">
        <v>0</v>
      </c>
    </row>
    <row r="4" spans="2:11" ht="12.75" customHeight="1" x14ac:dyDescent="0.25">
      <c r="B4" s="23"/>
      <c r="C4" s="23"/>
      <c r="D4" s="29"/>
      <c r="E4" s="23"/>
      <c r="F4" s="23"/>
      <c r="G4" s="1" t="s">
        <v>0</v>
      </c>
      <c r="H4" s="3" t="s">
        <v>0</v>
      </c>
      <c r="I4" s="1" t="str">
        <f t="shared" ref="I4:I8" si="0">IF(H4="-","-",ROUNDUP(H4/0.8,-1))</f>
        <v>-</v>
      </c>
      <c r="J4" s="1" t="s">
        <v>0</v>
      </c>
      <c r="K4" s="23"/>
    </row>
    <row r="5" spans="2:11" ht="12.75" customHeight="1" x14ac:dyDescent="0.25">
      <c r="B5" s="24"/>
      <c r="C5" s="24"/>
      <c r="D5" s="30"/>
      <c r="E5" s="24"/>
      <c r="F5" s="24"/>
      <c r="G5" s="1" t="s">
        <v>0</v>
      </c>
      <c r="H5" s="3" t="s">
        <v>0</v>
      </c>
      <c r="I5" s="1" t="str">
        <f t="shared" si="0"/>
        <v>-</v>
      </c>
      <c r="J5" s="1" t="s">
        <v>0</v>
      </c>
      <c r="K5" s="24"/>
    </row>
    <row r="6" spans="2:11" ht="12.75" customHeight="1" x14ac:dyDescent="0.25">
      <c r="B6" s="22" t="s">
        <v>0</v>
      </c>
      <c r="C6" s="22" t="s">
        <v>0</v>
      </c>
      <c r="D6" s="28" t="str">
        <f>IF(C6="-","-",(C6*SUM(H6:H8))/1000)</f>
        <v>-</v>
      </c>
      <c r="E6" s="22" t="s">
        <v>0</v>
      </c>
      <c r="F6" s="22" t="str">
        <f>IF(D6="-","-",IF(SUM(H6:H8)/0.8&lt;60,60,IF(SUM(H6:H8)/0.8&lt;100,100,200)))</f>
        <v>-</v>
      </c>
      <c r="G6" s="1" t="s">
        <v>0</v>
      </c>
      <c r="H6" s="3" t="s">
        <v>0</v>
      </c>
      <c r="I6" s="1" t="str">
        <f t="shared" si="0"/>
        <v>-</v>
      </c>
      <c r="J6" s="1" t="s">
        <v>0</v>
      </c>
      <c r="K6" s="22" t="s">
        <v>0</v>
      </c>
    </row>
    <row r="7" spans="2:11" ht="12.75" customHeight="1" x14ac:dyDescent="0.25">
      <c r="B7" s="23"/>
      <c r="C7" s="23"/>
      <c r="D7" s="29"/>
      <c r="E7" s="23"/>
      <c r="F7" s="23"/>
      <c r="G7" s="1" t="s">
        <v>0</v>
      </c>
      <c r="H7" s="3" t="s">
        <v>0</v>
      </c>
      <c r="I7" s="1" t="str">
        <f t="shared" si="0"/>
        <v>-</v>
      </c>
      <c r="J7" s="1" t="s">
        <v>0</v>
      </c>
      <c r="K7" s="23"/>
    </row>
    <row r="8" spans="2:11" ht="12.75" customHeight="1" x14ac:dyDescent="0.25">
      <c r="B8" s="24"/>
      <c r="C8" s="24"/>
      <c r="D8" s="30"/>
      <c r="E8" s="24"/>
      <c r="F8" s="24"/>
      <c r="G8" s="1" t="s">
        <v>0</v>
      </c>
      <c r="H8" s="3" t="s">
        <v>0</v>
      </c>
      <c r="I8" s="1" t="str">
        <f t="shared" si="0"/>
        <v>-</v>
      </c>
      <c r="J8" s="1" t="s">
        <v>0</v>
      </c>
      <c r="K8" s="24"/>
    </row>
    <row r="9" spans="2:11" hidden="1" x14ac:dyDescent="0.25"/>
    <row r="10" spans="2:11" hidden="1" x14ac:dyDescent="0.25"/>
    <row r="11" spans="2:11" hidden="1" x14ac:dyDescent="0.25"/>
    <row r="12" spans="2:11" hidden="1" x14ac:dyDescent="0.25"/>
    <row r="13" spans="2:11" hidden="1" x14ac:dyDescent="0.25"/>
    <row r="14" spans="2:11" hidden="1" x14ac:dyDescent="0.25"/>
    <row r="15" spans="2:11" hidden="1" x14ac:dyDescent="0.25">
      <c r="C15" s="4">
        <v>120</v>
      </c>
      <c r="D15" s="4"/>
      <c r="E15" s="5" t="s">
        <v>12</v>
      </c>
    </row>
    <row r="16" spans="2:11" hidden="1" x14ac:dyDescent="0.25">
      <c r="C16" s="4">
        <v>240</v>
      </c>
      <c r="D16" s="4"/>
      <c r="E16" s="5" t="s">
        <v>13</v>
      </c>
    </row>
    <row r="17" spans="3:5" hidden="1" x14ac:dyDescent="0.25">
      <c r="C17" s="4">
        <v>480</v>
      </c>
      <c r="D17" s="4"/>
      <c r="E17" s="4">
        <v>2</v>
      </c>
    </row>
    <row r="18" spans="3:5" hidden="1" x14ac:dyDescent="0.25">
      <c r="C18" s="4"/>
      <c r="D18" s="4"/>
      <c r="E18" s="4">
        <v>4</v>
      </c>
    </row>
  </sheetData>
  <mergeCells count="13">
    <mergeCell ref="F3:F5"/>
    <mergeCell ref="F6:F8"/>
    <mergeCell ref="B1:K1"/>
    <mergeCell ref="B3:B5"/>
    <mergeCell ref="C3:C5"/>
    <mergeCell ref="D3:D5"/>
    <mergeCell ref="E3:E5"/>
    <mergeCell ref="K3:K5"/>
    <mergeCell ref="B6:B8"/>
    <mergeCell ref="C6:C8"/>
    <mergeCell ref="D6:D8"/>
    <mergeCell ref="E6:E8"/>
    <mergeCell ref="K6:K8"/>
  </mergeCells>
  <dataValidations count="1">
    <dataValidation type="list" allowBlank="1" showInputMessage="1" showErrorMessage="1" sqref="C3:C5" xr:uid="{00000000-0002-0000-0000-000000000000}">
      <formula1>$C$15:$C$17</formula1>
    </dataValidation>
  </dataValidations>
  <pageMargins left="0.7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A3C38-DEA5-42B8-9C04-B5BA79E01E5D}">
  <dimension ref="A1:L32"/>
  <sheetViews>
    <sheetView tabSelected="1" zoomScaleNormal="100" workbookViewId="0">
      <selection activeCell="L43" sqref="L43"/>
    </sheetView>
  </sheetViews>
  <sheetFormatPr defaultRowHeight="15" x14ac:dyDescent="0.25"/>
  <cols>
    <col min="1" max="1" width="7.7109375" customWidth="1"/>
    <col min="2" max="2" width="14.28515625" customWidth="1"/>
    <col min="4" max="4" width="13.5703125" customWidth="1"/>
    <col min="5" max="5" width="14.28515625" customWidth="1"/>
    <col min="6" max="6" width="13" customWidth="1"/>
    <col min="11" max="11" width="13.85546875" customWidth="1"/>
    <col min="12" max="12" width="10.85546875" customWidth="1"/>
  </cols>
  <sheetData>
    <row r="1" spans="1:12" x14ac:dyDescent="0.25">
      <c r="A1" s="6"/>
      <c r="B1" s="31" t="s">
        <v>11</v>
      </c>
      <c r="C1" s="26"/>
      <c r="D1" s="26"/>
      <c r="E1" s="26"/>
      <c r="F1" s="26"/>
      <c r="G1" s="26"/>
      <c r="H1" s="26"/>
      <c r="I1" s="26"/>
      <c r="J1" s="26"/>
      <c r="K1" s="27"/>
      <c r="L1" s="21"/>
    </row>
    <row r="2" spans="1:12" ht="51" x14ac:dyDescent="0.25">
      <c r="A2" s="7" t="s">
        <v>25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2" t="s">
        <v>10</v>
      </c>
      <c r="L2" s="17" t="s">
        <v>32</v>
      </c>
    </row>
    <row r="3" spans="1:12" x14ac:dyDescent="0.25">
      <c r="A3" s="9"/>
      <c r="B3" s="8"/>
      <c r="C3" s="8"/>
      <c r="D3" s="8"/>
      <c r="E3" s="8"/>
      <c r="F3" s="8"/>
      <c r="G3" s="8"/>
      <c r="H3" s="8"/>
      <c r="I3" s="8"/>
      <c r="J3" s="8"/>
      <c r="K3" s="14"/>
      <c r="L3" s="18"/>
    </row>
    <row r="4" spans="1:12" x14ac:dyDescent="0.25">
      <c r="A4" s="34" t="s">
        <v>14</v>
      </c>
      <c r="B4" s="16" t="s">
        <v>60</v>
      </c>
      <c r="C4" s="32">
        <v>240</v>
      </c>
      <c r="D4" s="13">
        <f>(240*((199/240)*2))/1000</f>
        <v>0.39800000000000002</v>
      </c>
      <c r="E4" s="13">
        <v>4</v>
      </c>
      <c r="F4" s="13">
        <v>60</v>
      </c>
      <c r="G4" s="13" t="s">
        <v>40</v>
      </c>
      <c r="H4" s="13">
        <v>1.66</v>
      </c>
      <c r="I4" s="13">
        <v>10</v>
      </c>
      <c r="J4" s="13">
        <v>4</v>
      </c>
      <c r="K4" s="36" t="s">
        <v>33</v>
      </c>
      <c r="L4" s="19" t="s">
        <v>30</v>
      </c>
    </row>
    <row r="5" spans="1:12" x14ac:dyDescent="0.25">
      <c r="A5" s="35"/>
      <c r="B5" s="16" t="s">
        <v>61</v>
      </c>
      <c r="C5" s="33"/>
      <c r="D5" s="13">
        <f t="shared" ref="D5:D25" si="0">(240*((199/240)*2))/1000</f>
        <v>0.39800000000000002</v>
      </c>
      <c r="E5" s="13">
        <v>4</v>
      </c>
      <c r="F5" s="13">
        <v>60</v>
      </c>
      <c r="G5" s="13" t="s">
        <v>41</v>
      </c>
      <c r="H5" s="13">
        <v>1.66</v>
      </c>
      <c r="I5" s="13">
        <v>10</v>
      </c>
      <c r="J5" s="13">
        <v>4</v>
      </c>
      <c r="K5" s="37"/>
      <c r="L5" s="19"/>
    </row>
    <row r="6" spans="1:12" x14ac:dyDescent="0.25">
      <c r="A6" s="34" t="s">
        <v>15</v>
      </c>
      <c r="B6" s="16" t="s">
        <v>62</v>
      </c>
      <c r="C6" s="32">
        <v>240</v>
      </c>
      <c r="D6" s="13">
        <f t="shared" si="0"/>
        <v>0.39800000000000002</v>
      </c>
      <c r="E6" s="13">
        <v>4</v>
      </c>
      <c r="F6" s="13">
        <v>60</v>
      </c>
      <c r="G6" s="13" t="s">
        <v>38</v>
      </c>
      <c r="H6" s="13">
        <v>1.66</v>
      </c>
      <c r="I6" s="13">
        <v>10</v>
      </c>
      <c r="J6" s="13">
        <v>4</v>
      </c>
      <c r="K6" s="36" t="s">
        <v>33</v>
      </c>
      <c r="L6" s="19" t="s">
        <v>30</v>
      </c>
    </row>
    <row r="7" spans="1:12" x14ac:dyDescent="0.25">
      <c r="A7" s="35"/>
      <c r="B7" s="16" t="s">
        <v>63</v>
      </c>
      <c r="C7" s="33"/>
      <c r="D7" s="13">
        <f t="shared" si="0"/>
        <v>0.39800000000000002</v>
      </c>
      <c r="E7" s="13">
        <v>4</v>
      </c>
      <c r="F7" s="13">
        <v>60</v>
      </c>
      <c r="G7" s="13" t="s">
        <v>39</v>
      </c>
      <c r="H7" s="13">
        <v>1.66</v>
      </c>
      <c r="I7" s="13">
        <v>10</v>
      </c>
      <c r="J7" s="13">
        <v>4</v>
      </c>
      <c r="K7" s="37"/>
      <c r="L7" s="19"/>
    </row>
    <row r="8" spans="1:12" x14ac:dyDescent="0.25">
      <c r="A8" s="34" t="s">
        <v>16</v>
      </c>
      <c r="B8" s="16" t="s">
        <v>64</v>
      </c>
      <c r="C8" s="32">
        <v>240</v>
      </c>
      <c r="D8" s="13">
        <f t="shared" si="0"/>
        <v>0.39800000000000002</v>
      </c>
      <c r="E8" s="13">
        <v>4</v>
      </c>
      <c r="F8" s="13">
        <v>60</v>
      </c>
      <c r="G8" s="13" t="s">
        <v>36</v>
      </c>
      <c r="H8" s="13">
        <v>1.66</v>
      </c>
      <c r="I8" s="13">
        <v>10</v>
      </c>
      <c r="J8" s="13">
        <v>4</v>
      </c>
      <c r="K8" s="36" t="s">
        <v>33</v>
      </c>
      <c r="L8" s="39" t="s">
        <v>30</v>
      </c>
    </row>
    <row r="9" spans="1:12" x14ac:dyDescent="0.25">
      <c r="A9" s="35"/>
      <c r="B9" s="16" t="s">
        <v>65</v>
      </c>
      <c r="C9" s="33"/>
      <c r="D9" s="13">
        <f t="shared" si="0"/>
        <v>0.39800000000000002</v>
      </c>
      <c r="E9" s="13">
        <v>4</v>
      </c>
      <c r="F9" s="13">
        <v>60</v>
      </c>
      <c r="G9" s="13" t="s">
        <v>37</v>
      </c>
      <c r="H9" s="13">
        <v>1.66</v>
      </c>
      <c r="I9" s="13">
        <v>10</v>
      </c>
      <c r="J9" s="13">
        <v>4</v>
      </c>
      <c r="K9" s="37"/>
      <c r="L9" s="45"/>
    </row>
    <row r="10" spans="1:12" x14ac:dyDescent="0.25">
      <c r="A10" s="34" t="s">
        <v>17</v>
      </c>
      <c r="B10" s="16" t="s">
        <v>66</v>
      </c>
      <c r="C10" s="32">
        <v>240</v>
      </c>
      <c r="D10" s="13">
        <f t="shared" si="0"/>
        <v>0.39800000000000002</v>
      </c>
      <c r="E10" s="13">
        <v>4</v>
      </c>
      <c r="F10" s="13">
        <v>60</v>
      </c>
      <c r="G10" s="13" t="s">
        <v>35</v>
      </c>
      <c r="H10" s="13">
        <v>1.66</v>
      </c>
      <c r="I10" s="13">
        <v>10</v>
      </c>
      <c r="J10" s="13">
        <v>4</v>
      </c>
      <c r="K10" s="36" t="s">
        <v>33</v>
      </c>
      <c r="L10" s="39" t="s">
        <v>31</v>
      </c>
    </row>
    <row r="11" spans="1:12" x14ac:dyDescent="0.25">
      <c r="A11" s="35"/>
      <c r="B11" s="16" t="s">
        <v>67</v>
      </c>
      <c r="C11" s="33"/>
      <c r="D11" s="13">
        <f t="shared" si="0"/>
        <v>0.39800000000000002</v>
      </c>
      <c r="E11" s="13">
        <v>4</v>
      </c>
      <c r="F11" s="13">
        <v>60</v>
      </c>
      <c r="G11" s="13" t="s">
        <v>34</v>
      </c>
      <c r="H11" s="13">
        <v>1.66</v>
      </c>
      <c r="I11" s="13">
        <v>10</v>
      </c>
      <c r="J11" s="13">
        <v>4</v>
      </c>
      <c r="K11" s="37"/>
      <c r="L11" s="45"/>
    </row>
    <row r="12" spans="1:12" x14ac:dyDescent="0.25">
      <c r="A12" s="34" t="s">
        <v>18</v>
      </c>
      <c r="B12" s="16" t="s">
        <v>68</v>
      </c>
      <c r="C12" s="32">
        <v>240</v>
      </c>
      <c r="D12" s="13">
        <f t="shared" si="0"/>
        <v>0.39800000000000002</v>
      </c>
      <c r="E12" s="13">
        <v>4</v>
      </c>
      <c r="F12" s="13">
        <v>60</v>
      </c>
      <c r="G12" s="13" t="s">
        <v>42</v>
      </c>
      <c r="H12" s="13">
        <v>1.66</v>
      </c>
      <c r="I12" s="13">
        <v>10</v>
      </c>
      <c r="J12" s="13">
        <v>4</v>
      </c>
      <c r="K12" s="36" t="s">
        <v>33</v>
      </c>
      <c r="L12" s="39" t="s">
        <v>31</v>
      </c>
    </row>
    <row r="13" spans="1:12" x14ac:dyDescent="0.25">
      <c r="A13" s="35"/>
      <c r="B13" s="16" t="s">
        <v>69</v>
      </c>
      <c r="C13" s="33"/>
      <c r="D13" s="13">
        <f t="shared" si="0"/>
        <v>0.39800000000000002</v>
      </c>
      <c r="E13" s="13">
        <v>4</v>
      </c>
      <c r="F13" s="13">
        <v>60</v>
      </c>
      <c r="G13" s="13" t="s">
        <v>43</v>
      </c>
      <c r="H13" s="13">
        <v>1.66</v>
      </c>
      <c r="I13" s="13">
        <v>10</v>
      </c>
      <c r="J13" s="13">
        <v>4</v>
      </c>
      <c r="K13" s="37"/>
      <c r="L13" s="45"/>
    </row>
    <row r="14" spans="1:12" x14ac:dyDescent="0.25">
      <c r="A14" s="34" t="s">
        <v>19</v>
      </c>
      <c r="B14" s="16" t="s">
        <v>70</v>
      </c>
      <c r="C14" s="32">
        <v>240</v>
      </c>
      <c r="D14" s="13">
        <f t="shared" si="0"/>
        <v>0.39800000000000002</v>
      </c>
      <c r="E14" s="13">
        <v>4</v>
      </c>
      <c r="F14" s="13">
        <v>60</v>
      </c>
      <c r="G14" s="13" t="s">
        <v>44</v>
      </c>
      <c r="H14" s="13">
        <v>1.66</v>
      </c>
      <c r="I14" s="13">
        <v>10</v>
      </c>
      <c r="J14" s="13">
        <v>4</v>
      </c>
      <c r="K14" s="36" t="s">
        <v>33</v>
      </c>
      <c r="L14" s="39" t="s">
        <v>31</v>
      </c>
    </row>
    <row r="15" spans="1:12" x14ac:dyDescent="0.25">
      <c r="A15" s="35"/>
      <c r="B15" s="16" t="s">
        <v>71</v>
      </c>
      <c r="C15" s="33"/>
      <c r="D15" s="13">
        <f t="shared" si="0"/>
        <v>0.39800000000000002</v>
      </c>
      <c r="E15" s="13">
        <v>4</v>
      </c>
      <c r="F15" s="13">
        <v>60</v>
      </c>
      <c r="G15" s="13" t="s">
        <v>45</v>
      </c>
      <c r="H15" s="13">
        <v>1.66</v>
      </c>
      <c r="I15" s="13">
        <v>10</v>
      </c>
      <c r="J15" s="13">
        <v>4</v>
      </c>
      <c r="K15" s="37"/>
      <c r="L15" s="45"/>
    </row>
    <row r="16" spans="1:12" x14ac:dyDescent="0.25">
      <c r="A16" s="34" t="s">
        <v>20</v>
      </c>
      <c r="B16" s="16" t="s">
        <v>72</v>
      </c>
      <c r="C16" s="32">
        <v>240</v>
      </c>
      <c r="D16" s="13">
        <f t="shared" si="0"/>
        <v>0.39800000000000002</v>
      </c>
      <c r="E16" s="13">
        <v>4</v>
      </c>
      <c r="F16" s="13">
        <v>60</v>
      </c>
      <c r="G16" s="13" t="s">
        <v>46</v>
      </c>
      <c r="H16" s="13">
        <v>1.66</v>
      </c>
      <c r="I16" s="13">
        <v>10</v>
      </c>
      <c r="J16" s="13">
        <v>4</v>
      </c>
      <c r="K16" s="36" t="s">
        <v>33</v>
      </c>
      <c r="L16" s="39" t="s">
        <v>31</v>
      </c>
    </row>
    <row r="17" spans="1:12" x14ac:dyDescent="0.25">
      <c r="A17" s="35"/>
      <c r="B17" s="16" t="s">
        <v>73</v>
      </c>
      <c r="C17" s="33"/>
      <c r="D17" s="13">
        <f t="shared" si="0"/>
        <v>0.39800000000000002</v>
      </c>
      <c r="E17" s="13">
        <v>4</v>
      </c>
      <c r="F17" s="13">
        <v>60</v>
      </c>
      <c r="G17" s="13" t="s">
        <v>47</v>
      </c>
      <c r="H17" s="13">
        <v>1.66</v>
      </c>
      <c r="I17" s="13">
        <v>10</v>
      </c>
      <c r="J17" s="13">
        <v>4</v>
      </c>
      <c r="K17" s="37"/>
      <c r="L17" s="45"/>
    </row>
    <row r="18" spans="1:12" x14ac:dyDescent="0.25">
      <c r="A18" s="34" t="s">
        <v>21</v>
      </c>
      <c r="B18" s="16" t="s">
        <v>74</v>
      </c>
      <c r="C18" s="32">
        <v>240</v>
      </c>
      <c r="D18" s="13">
        <f t="shared" si="0"/>
        <v>0.39800000000000002</v>
      </c>
      <c r="E18" s="13">
        <v>4</v>
      </c>
      <c r="F18" s="13">
        <v>60</v>
      </c>
      <c r="G18" s="13" t="s">
        <v>48</v>
      </c>
      <c r="H18" s="13">
        <v>1.66</v>
      </c>
      <c r="I18" s="13">
        <v>10</v>
      </c>
      <c r="J18" s="13">
        <v>4</v>
      </c>
      <c r="K18" s="36" t="s">
        <v>33</v>
      </c>
      <c r="L18" s="39" t="s">
        <v>31</v>
      </c>
    </row>
    <row r="19" spans="1:12" x14ac:dyDescent="0.25">
      <c r="A19" s="35"/>
      <c r="B19" s="16" t="s">
        <v>75</v>
      </c>
      <c r="C19" s="33"/>
      <c r="D19" s="13">
        <f t="shared" si="0"/>
        <v>0.39800000000000002</v>
      </c>
      <c r="E19" s="13">
        <v>4</v>
      </c>
      <c r="F19" s="13">
        <v>60</v>
      </c>
      <c r="G19" s="13" t="s">
        <v>49</v>
      </c>
      <c r="H19" s="13">
        <v>1.66</v>
      </c>
      <c r="I19" s="13">
        <v>10</v>
      </c>
      <c r="J19" s="13">
        <v>4</v>
      </c>
      <c r="K19" s="37"/>
      <c r="L19" s="45"/>
    </row>
    <row r="20" spans="1:12" x14ac:dyDescent="0.25">
      <c r="A20" s="34" t="s">
        <v>22</v>
      </c>
      <c r="B20" s="16" t="s">
        <v>76</v>
      </c>
      <c r="C20" s="32">
        <v>240</v>
      </c>
      <c r="D20" s="13">
        <f t="shared" si="0"/>
        <v>0.39800000000000002</v>
      </c>
      <c r="E20" s="13">
        <v>4</v>
      </c>
      <c r="F20" s="13">
        <v>60</v>
      </c>
      <c r="G20" s="13" t="s">
        <v>50</v>
      </c>
      <c r="H20" s="13">
        <v>1.66</v>
      </c>
      <c r="I20" s="13">
        <v>10</v>
      </c>
      <c r="J20" s="13">
        <v>4</v>
      </c>
      <c r="K20" s="36" t="s">
        <v>33</v>
      </c>
      <c r="L20" s="39" t="s">
        <v>31</v>
      </c>
    </row>
    <row r="21" spans="1:12" x14ac:dyDescent="0.25">
      <c r="A21" s="35"/>
      <c r="B21" s="16" t="s">
        <v>77</v>
      </c>
      <c r="C21" s="33"/>
      <c r="D21" s="13">
        <f t="shared" si="0"/>
        <v>0.39800000000000002</v>
      </c>
      <c r="E21" s="13">
        <v>4</v>
      </c>
      <c r="F21" s="13">
        <v>60</v>
      </c>
      <c r="G21" s="13" t="s">
        <v>51</v>
      </c>
      <c r="H21" s="13">
        <v>1.66</v>
      </c>
      <c r="I21" s="13">
        <v>10</v>
      </c>
      <c r="J21" s="13">
        <v>4</v>
      </c>
      <c r="K21" s="37"/>
      <c r="L21" s="45"/>
    </row>
    <row r="22" spans="1:12" x14ac:dyDescent="0.25">
      <c r="A22" s="34" t="s">
        <v>23</v>
      </c>
      <c r="B22" s="16" t="s">
        <v>78</v>
      </c>
      <c r="C22" s="32">
        <v>240</v>
      </c>
      <c r="D22" s="13">
        <f t="shared" si="0"/>
        <v>0.39800000000000002</v>
      </c>
      <c r="E22" s="13">
        <v>4</v>
      </c>
      <c r="F22" s="13">
        <v>60</v>
      </c>
      <c r="G22" s="13" t="s">
        <v>52</v>
      </c>
      <c r="H22" s="13">
        <v>1.66</v>
      </c>
      <c r="I22" s="13">
        <v>10</v>
      </c>
      <c r="J22" s="13">
        <v>4</v>
      </c>
      <c r="K22" s="36" t="s">
        <v>33</v>
      </c>
      <c r="L22" s="39" t="s">
        <v>31</v>
      </c>
    </row>
    <row r="23" spans="1:12" x14ac:dyDescent="0.25">
      <c r="A23" s="35"/>
      <c r="B23" s="16" t="s">
        <v>79</v>
      </c>
      <c r="C23" s="33"/>
      <c r="D23" s="13">
        <f t="shared" si="0"/>
        <v>0.39800000000000002</v>
      </c>
      <c r="E23" s="13">
        <v>4</v>
      </c>
      <c r="F23" s="13">
        <v>60</v>
      </c>
      <c r="G23" s="13" t="s">
        <v>53</v>
      </c>
      <c r="H23" s="13">
        <v>1.66</v>
      </c>
      <c r="I23" s="13">
        <v>10</v>
      </c>
      <c r="J23" s="13">
        <v>4</v>
      </c>
      <c r="K23" s="37"/>
      <c r="L23" s="45"/>
    </row>
    <row r="24" spans="1:12" x14ac:dyDescent="0.25">
      <c r="A24" s="34" t="s">
        <v>24</v>
      </c>
      <c r="B24" s="16" t="s">
        <v>80</v>
      </c>
      <c r="C24" s="32">
        <v>240</v>
      </c>
      <c r="D24" s="13">
        <f t="shared" si="0"/>
        <v>0.39800000000000002</v>
      </c>
      <c r="E24" s="13">
        <v>4</v>
      </c>
      <c r="F24" s="13">
        <v>60</v>
      </c>
      <c r="G24" s="13" t="s">
        <v>54</v>
      </c>
      <c r="H24" s="13">
        <v>1.66</v>
      </c>
      <c r="I24" s="13">
        <v>10</v>
      </c>
      <c r="J24" s="13">
        <v>4</v>
      </c>
      <c r="K24" s="36" t="s">
        <v>33</v>
      </c>
      <c r="L24" s="39" t="s">
        <v>31</v>
      </c>
    </row>
    <row r="25" spans="1:12" x14ac:dyDescent="0.25">
      <c r="A25" s="35"/>
      <c r="B25" s="16" t="s">
        <v>81</v>
      </c>
      <c r="C25" s="33"/>
      <c r="D25" s="13">
        <f t="shared" si="0"/>
        <v>0.39800000000000002</v>
      </c>
      <c r="E25" s="13">
        <v>4</v>
      </c>
      <c r="F25" s="13">
        <v>60</v>
      </c>
      <c r="G25" s="13" t="s">
        <v>55</v>
      </c>
      <c r="H25" s="13">
        <v>1.66</v>
      </c>
      <c r="I25" s="13">
        <v>10</v>
      </c>
      <c r="J25" s="13">
        <v>4</v>
      </c>
      <c r="K25" s="37"/>
      <c r="L25" s="45"/>
    </row>
    <row r="26" spans="1:12" x14ac:dyDescent="0.25">
      <c r="A26" s="34" t="s">
        <v>56</v>
      </c>
      <c r="B26" s="32" t="s">
        <v>82</v>
      </c>
      <c r="C26" s="32">
        <v>240</v>
      </c>
      <c r="D26" s="32">
        <f>((240*((199/240)*2))/1000)*2</f>
        <v>0.79600000000000004</v>
      </c>
      <c r="E26" s="13">
        <v>4</v>
      </c>
      <c r="F26" s="32">
        <v>60</v>
      </c>
      <c r="G26" s="13" t="s">
        <v>57</v>
      </c>
      <c r="H26" s="13">
        <v>1.66</v>
      </c>
      <c r="I26" s="13">
        <v>10</v>
      </c>
      <c r="J26" s="13">
        <v>4</v>
      </c>
      <c r="K26" s="36" t="s">
        <v>33</v>
      </c>
      <c r="L26" s="39" t="s">
        <v>31</v>
      </c>
    </row>
    <row r="27" spans="1:12" x14ac:dyDescent="0.25">
      <c r="A27" s="38"/>
      <c r="B27" s="33"/>
      <c r="C27" s="41"/>
      <c r="D27" s="33"/>
      <c r="E27" s="13">
        <v>4</v>
      </c>
      <c r="F27" s="33"/>
      <c r="G27" s="13" t="s">
        <v>58</v>
      </c>
      <c r="H27" s="13">
        <v>1.66</v>
      </c>
      <c r="I27" s="13">
        <v>10</v>
      </c>
      <c r="J27" s="13">
        <v>4</v>
      </c>
      <c r="K27" s="43"/>
      <c r="L27" s="40"/>
    </row>
    <row r="28" spans="1:12" x14ac:dyDescent="0.25">
      <c r="A28" s="35"/>
      <c r="B28" s="16" t="s">
        <v>83</v>
      </c>
      <c r="C28" s="33"/>
      <c r="D28" s="13">
        <f>(240*((199/240)*2))/1000</f>
        <v>0.39800000000000002</v>
      </c>
      <c r="E28" s="13">
        <v>4</v>
      </c>
      <c r="F28" s="13">
        <v>60</v>
      </c>
      <c r="G28" s="13" t="s">
        <v>59</v>
      </c>
      <c r="H28" s="13">
        <v>1.66</v>
      </c>
      <c r="I28" s="13">
        <v>10</v>
      </c>
      <c r="J28" s="13">
        <v>4</v>
      </c>
      <c r="K28" s="37"/>
      <c r="L28" s="45"/>
    </row>
    <row r="29" spans="1:12" x14ac:dyDescent="0.25">
      <c r="A29" s="10" t="s">
        <v>26</v>
      </c>
      <c r="B29" s="16" t="s">
        <v>84</v>
      </c>
      <c r="C29" s="13">
        <v>480</v>
      </c>
      <c r="D29" s="13">
        <v>0.68159999999999998</v>
      </c>
      <c r="E29" s="13">
        <v>4</v>
      </c>
      <c r="F29" s="13">
        <v>60</v>
      </c>
      <c r="G29" s="13" t="s">
        <v>85</v>
      </c>
      <c r="H29" s="13">
        <v>1.42</v>
      </c>
      <c r="I29" s="13">
        <v>10</v>
      </c>
      <c r="J29" s="13">
        <v>4</v>
      </c>
      <c r="K29" s="15" t="s">
        <v>33</v>
      </c>
      <c r="L29" s="19" t="s">
        <v>31</v>
      </c>
    </row>
    <row r="30" spans="1:12" x14ac:dyDescent="0.25">
      <c r="A30" s="10" t="s">
        <v>27</v>
      </c>
      <c r="B30" s="16" t="s">
        <v>89</v>
      </c>
      <c r="C30" s="13">
        <v>480</v>
      </c>
      <c r="D30" s="13">
        <v>0.68159999999999998</v>
      </c>
      <c r="E30" s="13">
        <v>4</v>
      </c>
      <c r="F30" s="13">
        <v>60</v>
      </c>
      <c r="G30" s="13" t="s">
        <v>86</v>
      </c>
      <c r="H30" s="13">
        <v>1.42</v>
      </c>
      <c r="I30" s="13">
        <v>10</v>
      </c>
      <c r="J30" s="13">
        <v>4</v>
      </c>
      <c r="K30" s="15" t="s">
        <v>33</v>
      </c>
      <c r="L30" s="19" t="s">
        <v>31</v>
      </c>
    </row>
    <row r="31" spans="1:12" x14ac:dyDescent="0.25">
      <c r="A31" s="10" t="s">
        <v>28</v>
      </c>
      <c r="B31" s="32" t="s">
        <v>90</v>
      </c>
      <c r="C31" s="32">
        <v>480</v>
      </c>
      <c r="D31" s="32">
        <v>1.8720000000000001</v>
      </c>
      <c r="E31" s="13">
        <v>4</v>
      </c>
      <c r="F31" s="32">
        <v>60</v>
      </c>
      <c r="G31" s="13" t="s">
        <v>87</v>
      </c>
      <c r="H31" s="13">
        <v>1.42</v>
      </c>
      <c r="I31" s="13">
        <v>10</v>
      </c>
      <c r="J31" s="13">
        <v>4</v>
      </c>
      <c r="K31" s="36" t="s">
        <v>33</v>
      </c>
      <c r="L31" s="19" t="s">
        <v>31</v>
      </c>
    </row>
    <row r="32" spans="1:12" x14ac:dyDescent="0.25">
      <c r="A32" s="46" t="s">
        <v>29</v>
      </c>
      <c r="B32" s="42"/>
      <c r="C32" s="42"/>
      <c r="D32" s="42"/>
      <c r="E32" s="20">
        <v>4</v>
      </c>
      <c r="F32" s="42"/>
      <c r="G32" s="20" t="s">
        <v>88</v>
      </c>
      <c r="H32" s="20">
        <v>2.48</v>
      </c>
      <c r="I32" s="20">
        <v>10</v>
      </c>
      <c r="J32" s="20">
        <v>4</v>
      </c>
      <c r="K32" s="44"/>
      <c r="L32" s="47" t="s">
        <v>31</v>
      </c>
    </row>
  </sheetData>
  <mergeCells count="55">
    <mergeCell ref="C31:C32"/>
    <mergeCell ref="B31:B32"/>
    <mergeCell ref="K31:K32"/>
    <mergeCell ref="D31:D32"/>
    <mergeCell ref="F31:F32"/>
    <mergeCell ref="A26:A28"/>
    <mergeCell ref="L26:L28"/>
    <mergeCell ref="C26:C28"/>
    <mergeCell ref="K26:K28"/>
    <mergeCell ref="A22:A23"/>
    <mergeCell ref="L22:L23"/>
    <mergeCell ref="C22:C23"/>
    <mergeCell ref="K22:K23"/>
    <mergeCell ref="A24:A25"/>
    <mergeCell ref="L24:L25"/>
    <mergeCell ref="C24:C25"/>
    <mergeCell ref="K24:K25"/>
    <mergeCell ref="D26:D27"/>
    <mergeCell ref="F26:F27"/>
    <mergeCell ref="B26:B27"/>
    <mergeCell ref="A18:A19"/>
    <mergeCell ref="L18:L19"/>
    <mergeCell ref="C18:C19"/>
    <mergeCell ref="K18:K19"/>
    <mergeCell ref="A20:A21"/>
    <mergeCell ref="L20:L21"/>
    <mergeCell ref="C20:C21"/>
    <mergeCell ref="K20:K21"/>
    <mergeCell ref="A14:A15"/>
    <mergeCell ref="L14:L15"/>
    <mergeCell ref="C14:C15"/>
    <mergeCell ref="K14:K15"/>
    <mergeCell ref="A16:A17"/>
    <mergeCell ref="L16:L17"/>
    <mergeCell ref="C16:C17"/>
    <mergeCell ref="K16:K17"/>
    <mergeCell ref="A12:A13"/>
    <mergeCell ref="L12:L13"/>
    <mergeCell ref="C12:C13"/>
    <mergeCell ref="K10:K11"/>
    <mergeCell ref="K12:K13"/>
    <mergeCell ref="A8:A9"/>
    <mergeCell ref="L8:L9"/>
    <mergeCell ref="C8:C9"/>
    <mergeCell ref="K8:K9"/>
    <mergeCell ref="A10:A11"/>
    <mergeCell ref="L10:L11"/>
    <mergeCell ref="C10:C11"/>
    <mergeCell ref="B1:K1"/>
    <mergeCell ref="C4:C5"/>
    <mergeCell ref="A4:A5"/>
    <mergeCell ref="K4:K5"/>
    <mergeCell ref="A6:A7"/>
    <mergeCell ref="C6:C7"/>
    <mergeCell ref="K6:K7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91B0C-6DBA-4B2D-9AD5-BB2091F4C1D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7AB86A6FF6A8429B4EC2036BCC9ADB" ma:contentTypeVersion="2" ma:contentTypeDescription="Create a new document." ma:contentTypeScope="" ma:versionID="3266bcb84a22423928ec2be9a72ee93e">
  <xsd:schema xmlns:xsd="http://www.w3.org/2001/XMLSchema" xmlns:xs="http://www.w3.org/2001/XMLSchema" xmlns:p="http://schemas.microsoft.com/office/2006/metadata/properties" xmlns:ns1="http://schemas.microsoft.com/sharepoint/v3" xmlns:ns2="9c31f728-70c6-4561-924f-a86a4a3b8edb" targetNamespace="http://schemas.microsoft.com/office/2006/metadata/properties" ma:root="true" ma:fieldsID="3c3d1d79bbcca9a84ce1635f857d6811" ns1:_="" ns2:_="">
    <xsd:import namespace="http://schemas.microsoft.com/sharepoint/v3"/>
    <xsd:import namespace="9c31f728-70c6-4561-924f-a86a4a3b8ed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31f728-70c6-4561-924f-a86a4a3b8edb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0" nillable="true" ma:displayName="Document Type" ma:default="ODOT Selective Coordination Spreadsheet" ma:format="Dropdown" ma:internalName="Document_x0020_Type">
      <xsd:simpleType>
        <xsd:restriction base="dms:Choice">
          <xsd:enumeration value="Drilled Shaft"/>
          <xsd:enumeration value="Detour Information"/>
          <xsd:enumeration value="Lighting Design Reference Packet"/>
          <xsd:enumeration value="ODOT Selective Coordination Spreadsheet"/>
          <xsd:enumeration value="Proprietary Product Approval Request"/>
          <xsd:enumeration value="Arc Flash Calculation Spreadshee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ocument_x0020_Type xmlns="9c31f728-70c6-4561-924f-a86a4a3b8edb">Lighting Design Reference Packet</Document_x0020_Type>
  </documentManagement>
</p:properties>
</file>

<file path=customXml/itemProps1.xml><?xml version="1.0" encoding="utf-8"?>
<ds:datastoreItem xmlns:ds="http://schemas.openxmlformats.org/officeDocument/2006/customXml" ds:itemID="{0AAE714D-C0F1-4ED6-8B17-DA1450154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c31f728-70c6-4561-924f-a86a4a3b8e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730E1D-685E-45ED-9BEF-D7300D32DB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E8707-A2D0-4179-A000-614DECD04E82}">
  <ds:schemaRefs>
    <ds:schemaRef ds:uri="http://purl.org/dc/terms/"/>
    <ds:schemaRef ds:uri="http://purl.org/dc/elements/1.1/"/>
    <ds:schemaRef ds:uri="45ba9981-1e78-4b1a-8824-fc100da45dc2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cdf5cfbf-cf86-4eb7-ac31-a9fd0075546e"/>
    <ds:schemaRef ds:uri="http://purl.org/dc/dcmitype/"/>
    <ds:schemaRef ds:uri="http://schemas.microsoft.com/sharepoint/v3"/>
    <ds:schemaRef ds:uri="9c31f728-70c6-4561-924f-a86a4a3b8e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CONTROL CENTER DATA TABLE</vt:lpstr>
      <vt:lpstr>Sheet1</vt:lpstr>
      <vt:lpstr>Sheet2</vt:lpstr>
      <vt:lpstr>'CONTROL CENTER DATA TABLE'!Print_Area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LDRP - Control Center Data Chart</dc:title>
  <dc:creator>Stephanie Marik</dc:creator>
  <cp:lastModifiedBy>Mark Fox</cp:lastModifiedBy>
  <cp:lastPrinted>2017-09-18T19:08:23Z</cp:lastPrinted>
  <dcterms:created xsi:type="dcterms:W3CDTF">2015-12-15T14:58:30Z</dcterms:created>
  <dcterms:modified xsi:type="dcterms:W3CDTF">2020-09-11T16:27:15Z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0x0101002B7AB86A6FF6A8429B4EC2036BCC9ADB</vt:lpwstr>
  </property>
</Properties>
</file>