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9990" activeTab="5"/>
  </bookViews>
  <sheets>
    <sheet name="FRA-270-1563" sheetId="1" r:id="rId1"/>
    <sheet name="FRA-70-1017R" sheetId="2" r:id="rId2"/>
    <sheet name="FRA-70-1121" sheetId="3" r:id="rId3"/>
    <sheet name="FRA-270-3551" sheetId="4" r:id="rId4"/>
    <sheet name="FAY-35-1666 L" sheetId="5" r:id="rId5"/>
    <sheet name="MAD-70-1217 L" sheetId="6" r:id="rId6"/>
    <sheet name="Painting" sheetId="7" r:id="rId7"/>
  </sheets>
  <definedNames>
    <definedName name="_xlfn.SINGLE" hidden="1">#NAME?</definedName>
    <definedName name="_xlnm.Print_Area" localSheetId="4">'FAY-35-1666 L'!$A$6:$AE$73</definedName>
    <definedName name="_xlnm.Print_Area" localSheetId="0">'FRA-270-1563'!$A$6:$AE$69</definedName>
    <definedName name="_xlnm.Print_Area" localSheetId="3">'FRA-270-3551'!$A$6:$AE$85</definedName>
    <definedName name="_xlnm.Print_Area" localSheetId="1">'FRA-70-1017R'!$A$6:$AE$61</definedName>
    <definedName name="_xlnm.Print_Area" localSheetId="2">'FRA-70-1121'!$A$6:$AE$107</definedName>
    <definedName name="_xlnm.Print_Area" localSheetId="5">'MAD-70-1217 L'!$A$6:$AE$57</definedName>
    <definedName name="_xlnm.Print_Titles" localSheetId="4">'FAY-35-1666 L'!$1:$5</definedName>
    <definedName name="_xlnm.Print_Titles" localSheetId="0">'FRA-270-1563'!$1:$5</definedName>
    <definedName name="_xlnm.Print_Titles" localSheetId="3">'FRA-270-3551'!$1:$5</definedName>
    <definedName name="_xlnm.Print_Titles" localSheetId="1">'FRA-70-1017R'!$1:$5</definedName>
    <definedName name="_xlnm.Print_Titles" localSheetId="2">'FRA-70-1121'!$1:$5</definedName>
    <definedName name="_xlnm.Print_Titles" localSheetId="5">'MAD-70-1217 L'!$1:$5</definedName>
    <definedName name="print1" localSheetId="4">'FAY-35-1666 L'!#REF!</definedName>
    <definedName name="print1" localSheetId="0">'FRA-270-1563'!#REF!</definedName>
    <definedName name="print1" localSheetId="3">'FRA-270-3551'!#REF!</definedName>
    <definedName name="print1" localSheetId="1">'FRA-70-1017R'!#REF!</definedName>
    <definedName name="print1" localSheetId="2">'FRA-70-1121'!#REF!</definedName>
    <definedName name="print1" localSheetId="5">'MAD-70-1217 L'!#REF!</definedName>
    <definedName name="print1">#REF!</definedName>
  </definedNames>
  <calcPr fullCalcOnLoad="1"/>
</workbook>
</file>

<file path=xl/comments4.xml><?xml version="1.0" encoding="utf-8"?>
<comments xmlns="http://schemas.openxmlformats.org/spreadsheetml/2006/main">
  <authors>
    <author>Jeffrey Hipp</author>
  </authors>
  <commentList>
    <comment ref="V15" authorId="0">
      <text>
        <r>
          <rPr>
            <b/>
            <sz val="9"/>
            <rFont val="Tahoma"/>
            <family val="2"/>
          </rPr>
          <t>Jeffrey Hipp:</t>
        </r>
        <r>
          <rPr>
            <sz val="9"/>
            <rFont val="Tahoma"/>
            <family val="2"/>
          </rPr>
          <t xml:space="preserve">
Estimated 11sf
</t>
        </r>
      </text>
    </comment>
    <comment ref="V32" authorId="0">
      <text>
        <r>
          <rPr>
            <b/>
            <sz val="9"/>
            <rFont val="Tahoma"/>
            <family val="2"/>
          </rPr>
          <t>Jeffrey Hipp:</t>
        </r>
        <r>
          <rPr>
            <sz val="9"/>
            <rFont val="Tahoma"/>
            <family val="2"/>
          </rPr>
          <t xml:space="preserve">
Estimated 11sf
</t>
        </r>
      </text>
    </comment>
    <comment ref="V49" authorId="0">
      <text>
        <r>
          <rPr>
            <b/>
            <sz val="9"/>
            <rFont val="Tahoma"/>
            <family val="2"/>
          </rPr>
          <t>Jeffrey Hipp:</t>
        </r>
        <r>
          <rPr>
            <sz val="9"/>
            <rFont val="Tahoma"/>
            <family val="2"/>
          </rPr>
          <t xml:space="preserve">
Estimated 11sf
</t>
        </r>
      </text>
    </comment>
    <comment ref="V66" authorId="0">
      <text>
        <r>
          <rPr>
            <b/>
            <sz val="9"/>
            <rFont val="Tahoma"/>
            <family val="2"/>
          </rPr>
          <t>Jeffrey Hipp:</t>
        </r>
        <r>
          <rPr>
            <sz val="9"/>
            <rFont val="Tahoma"/>
            <family val="2"/>
          </rPr>
          <t xml:space="preserve">
Estimated 11sf
</t>
        </r>
      </text>
    </comment>
  </commentList>
</comments>
</file>

<file path=xl/sharedStrings.xml><?xml version="1.0" encoding="utf-8"?>
<sst xmlns="http://schemas.openxmlformats.org/spreadsheetml/2006/main" count="1347" uniqueCount="556">
  <si>
    <t>CALCULATION SHEET</t>
  </si>
  <si>
    <t>CHECKED BY:</t>
  </si>
  <si>
    <t>CRS:</t>
  </si>
  <si>
    <t>DATE:</t>
  </si>
  <si>
    <t>DESCRIPTION:</t>
  </si>
  <si>
    <t>DISTRICT 5 BRIDGE</t>
  </si>
  <si>
    <t>INITIALS:</t>
  </si>
  <si>
    <t>OHIO DEPARTMENT OF TRANSPORTATION</t>
  </si>
  <si>
    <t>PID:</t>
  </si>
  <si>
    <t>QUANTITIES</t>
  </si>
  <si>
    <t>TOTAL =</t>
  </si>
  <si>
    <t>Beams</t>
  </si>
  <si>
    <t>Angles - Equal and Unequal Legs</t>
  </si>
  <si>
    <t>American Standard Channels</t>
  </si>
  <si>
    <t>Miscellaneous Channels</t>
  </si>
  <si>
    <t>Section Designation</t>
  </si>
  <si>
    <r>
      <t>Surface Area per Foot of Length, ft</t>
    </r>
    <r>
      <rPr>
        <b/>
        <vertAlign val="superscript"/>
        <sz val="10"/>
        <rFont val="Arial"/>
        <family val="2"/>
      </rPr>
      <t>2</t>
    </r>
  </si>
  <si>
    <t>weight</t>
  </si>
  <si>
    <t>Rockers</t>
  </si>
  <si>
    <t>Bolsters</t>
  </si>
  <si>
    <t>Minus one flange side</t>
  </si>
  <si>
    <t>All around</t>
  </si>
  <si>
    <t>Size</t>
  </si>
  <si>
    <r>
      <t>Area to be Painted, ft</t>
    </r>
    <r>
      <rPr>
        <b/>
        <vertAlign val="superscript"/>
        <sz val="10"/>
        <rFont val="Arial"/>
        <family val="2"/>
      </rPr>
      <t>2</t>
    </r>
  </si>
  <si>
    <t>W4 x 13</t>
  </si>
  <si>
    <t>L1 1/2 x 1 1/2 x 1/4</t>
  </si>
  <si>
    <t>L8 x 8 x 1 1/8</t>
  </si>
  <si>
    <t>C15 x 50</t>
  </si>
  <si>
    <t>MC 18 x 58</t>
  </si>
  <si>
    <t>R-75</t>
  </si>
  <si>
    <t>B-100</t>
  </si>
  <si>
    <t>W5 x 16</t>
  </si>
  <si>
    <t>L1 1/2 x 1 1/2 x 1/8</t>
  </si>
  <si>
    <t>C10 x 15.3</t>
  </si>
  <si>
    <t>MC 10 x 21.9</t>
  </si>
  <si>
    <t>R-100</t>
  </si>
  <si>
    <t>B-125</t>
  </si>
  <si>
    <t>W5 x 18.5</t>
  </si>
  <si>
    <t>L1 1/2 x 1 1/2 x 3/16</t>
  </si>
  <si>
    <t>C10 x 20</t>
  </si>
  <si>
    <t>MC 10 x 24.9</t>
  </si>
  <si>
    <t>R-125</t>
  </si>
  <si>
    <t>B-150</t>
  </si>
  <si>
    <t>W6 x 12</t>
  </si>
  <si>
    <t>L1 1/2 x 1 1/2 x 5/32</t>
  </si>
  <si>
    <t>C10 x 25</t>
  </si>
  <si>
    <t>MC 10 x 25.3</t>
  </si>
  <si>
    <t>R-150</t>
  </si>
  <si>
    <t>B-175</t>
  </si>
  <si>
    <t>W6 x 15.5</t>
  </si>
  <si>
    <t>L1 1/4 x 1 1/4 x 1/4</t>
  </si>
  <si>
    <t>C10 x 30</t>
  </si>
  <si>
    <t>MC 10 x 28.3</t>
  </si>
  <si>
    <t>R-175</t>
  </si>
  <si>
    <t>B-200</t>
  </si>
  <si>
    <t>W6 x 16</t>
  </si>
  <si>
    <t>L1 1/4 x 1 1/4 x 1/8</t>
  </si>
  <si>
    <t>C12 x 20.7</t>
  </si>
  <si>
    <t>MC 10 x 28.5</t>
  </si>
  <si>
    <t>R-200</t>
  </si>
  <si>
    <t>B-225</t>
  </si>
  <si>
    <t>W6 x 20</t>
  </si>
  <si>
    <t>L1 1/4 x 1 1/4 x 3/16</t>
  </si>
  <si>
    <t>C12 x 25</t>
  </si>
  <si>
    <t>MC 10 x 33.6</t>
  </si>
  <si>
    <t>R-225</t>
  </si>
  <si>
    <t>B-250</t>
  </si>
  <si>
    <t>W6 x 25</t>
  </si>
  <si>
    <t>L1 3/4 x 1 1/4 x 1/4</t>
  </si>
  <si>
    <t>C12 x 30</t>
  </si>
  <si>
    <t>MC 10 x 41.1</t>
  </si>
  <si>
    <t>R-250</t>
  </si>
  <si>
    <t>B-275</t>
  </si>
  <si>
    <t>W6 x 8.5</t>
  </si>
  <si>
    <t>L1 3/4 x 1 1/4 x 1/8</t>
  </si>
  <si>
    <t>C15 x 33.9</t>
  </si>
  <si>
    <t>MC 12 x 30.9</t>
  </si>
  <si>
    <t>R-275</t>
  </si>
  <si>
    <t>B-300</t>
  </si>
  <si>
    <t>W8 x 10</t>
  </si>
  <si>
    <t>L1 3/4 x 1 1/4 x 3/16</t>
  </si>
  <si>
    <t>C15 x 40</t>
  </si>
  <si>
    <t>MC 12 x 32.9</t>
  </si>
  <si>
    <t>R-300</t>
  </si>
  <si>
    <t>W8 x 13</t>
  </si>
  <si>
    <t>L1 3/4 x 1 3/4 x 1/4</t>
  </si>
  <si>
    <t>C3 x 4.1</t>
  </si>
  <si>
    <t>MC 12 x 35</t>
  </si>
  <si>
    <t>W8 x 15</t>
  </si>
  <si>
    <t>L1 3/4 x 1 3/4 x 1/8</t>
  </si>
  <si>
    <t>C3 x 5</t>
  </si>
  <si>
    <t>MC 12 x 37</t>
  </si>
  <si>
    <t>W8 x 17</t>
  </si>
  <si>
    <t>L1 3/4 x 1 3/4 x 3/16</t>
  </si>
  <si>
    <t>C3 x 6</t>
  </si>
  <si>
    <t>MC 12 x 40</t>
  </si>
  <si>
    <t>W8 x 20</t>
  </si>
  <si>
    <t>L1 x 1 x 1/4</t>
  </si>
  <si>
    <t>C4 x 5.4</t>
  </si>
  <si>
    <t>MC 12 x 45</t>
  </si>
  <si>
    <t>W8 x 24</t>
  </si>
  <si>
    <t>L1 x 1 x 1/8</t>
  </si>
  <si>
    <t>C4 x 7.25</t>
  </si>
  <si>
    <t>MC 12 x 50</t>
  </si>
  <si>
    <t>W8 x 28</t>
  </si>
  <si>
    <t>L1 x 1 x 3/16</t>
  </si>
  <si>
    <t>C5 x 6.7</t>
  </si>
  <si>
    <t>MC 13 x 31.8</t>
  </si>
  <si>
    <t>W8 x 31</t>
  </si>
  <si>
    <t>L2 1/2 x 1 1/2 x 1/4</t>
  </si>
  <si>
    <t>C5 x 9</t>
  </si>
  <si>
    <t>MC 13 x 35</t>
  </si>
  <si>
    <t>W8 x 35</t>
  </si>
  <si>
    <t>L2 1/2 x 1 1/2 x 3/16</t>
  </si>
  <si>
    <t>C6 x 10.5</t>
  </si>
  <si>
    <t>MC 13 x 40</t>
  </si>
  <si>
    <t>W8 x 40</t>
  </si>
  <si>
    <t>L2 1/2 x 1 1/2 x 5/16</t>
  </si>
  <si>
    <t>C6 x 13</t>
  </si>
  <si>
    <t>MC 13 x 50</t>
  </si>
  <si>
    <t>W8 x 48</t>
  </si>
  <si>
    <t>L2 1/2 x 2 1/2 x 1/2</t>
  </si>
  <si>
    <t>C6 x 8.2</t>
  </si>
  <si>
    <t>MC 18 x 42.7</t>
  </si>
  <si>
    <t>W8 x 58</t>
  </si>
  <si>
    <t>L2 1/2 x 2 1/2 x 1/4</t>
  </si>
  <si>
    <t>C7 x 12.25</t>
  </si>
  <si>
    <t>MC 18 x 45.8</t>
  </si>
  <si>
    <t>W8 x 67</t>
  </si>
  <si>
    <t>L2 1/2 x 2 1/2 x 3/16</t>
  </si>
  <si>
    <t>C7 x 14.75</t>
  </si>
  <si>
    <t>MC 18 x 51.9</t>
  </si>
  <si>
    <t>W10 x 11.5</t>
  </si>
  <si>
    <t>L2 1/2 x 2 1/2 x 3/8</t>
  </si>
  <si>
    <t>C7 x 9.8</t>
  </si>
  <si>
    <t>MC 3 x 7.1</t>
  </si>
  <si>
    <t>W10 x 15</t>
  </si>
  <si>
    <t>L2 1/2 x 2 1/2 x 5/16</t>
  </si>
  <si>
    <t>C8 x 11.5</t>
  </si>
  <si>
    <t>MC 3 x 9</t>
  </si>
  <si>
    <t>W10 x 17</t>
  </si>
  <si>
    <t>L2 1/2 x 2 x 1/4</t>
  </si>
  <si>
    <t>C8 x 13.75</t>
  </si>
  <si>
    <t>MC 6 x 12</t>
  </si>
  <si>
    <t>W10 x 19</t>
  </si>
  <si>
    <t>L2 1/2 x 2 x 3/16</t>
  </si>
  <si>
    <t>C8 x 18.75</t>
  </si>
  <si>
    <t>MC 6 x 15.1</t>
  </si>
  <si>
    <t>W10 x 21</t>
  </si>
  <si>
    <t>L2 1/2 x 2 x 3/8</t>
  </si>
  <si>
    <t>C9 x 13.4</t>
  </si>
  <si>
    <t>MC 6 x 15.3</t>
  </si>
  <si>
    <t>W10 x 25</t>
  </si>
  <si>
    <t>L2 1/2 x 2 x 5/16</t>
  </si>
  <si>
    <t>C9 x 15</t>
  </si>
  <si>
    <t>MC 6 x 16.3</t>
  </si>
  <si>
    <t>W10 x 29</t>
  </si>
  <si>
    <t>L2 x 1 1/2 x 1/4</t>
  </si>
  <si>
    <t>C9 x 20</t>
  </si>
  <si>
    <t>MC 6 x 18</t>
  </si>
  <si>
    <t>W10 x 33</t>
  </si>
  <si>
    <t>L2 x 1 1/2 x 1/8</t>
  </si>
  <si>
    <t>MC 7 x 17.6</t>
  </si>
  <si>
    <t>W10 x 39</t>
  </si>
  <si>
    <t>L2 x 1 1/2 x 3/16</t>
  </si>
  <si>
    <t>MC 7 x 19.1</t>
  </si>
  <si>
    <t>W10 x 45</t>
  </si>
  <si>
    <t>L2 x 1 1/4 x 1/4</t>
  </si>
  <si>
    <t>MC 7 x 22.7</t>
  </si>
  <si>
    <t>W10 x 49</t>
  </si>
  <si>
    <t>L2 x 1 1/4 x 3/16</t>
  </si>
  <si>
    <t>MC 8 x 18.7</t>
  </si>
  <si>
    <t>W10 x 54</t>
  </si>
  <si>
    <t>L2 x 2 x 1/4</t>
  </si>
  <si>
    <t>MC 8 x 20</t>
  </si>
  <si>
    <t>W10 x 60</t>
  </si>
  <si>
    <t>L2 x 2 x 1/8</t>
  </si>
  <si>
    <t>MC 8 x 21.4</t>
  </si>
  <si>
    <t>W10 x 66</t>
  </si>
  <si>
    <t>L2 x 2 x 3/16</t>
  </si>
  <si>
    <t>MC 8 x 22.8</t>
  </si>
  <si>
    <t>W10 x 72</t>
  </si>
  <si>
    <t>L2 x 2 x 3/8</t>
  </si>
  <si>
    <t>MC 9 x 23.9</t>
  </si>
  <si>
    <t>W10 x 77</t>
  </si>
  <si>
    <t>L2 x 2 x 5/16</t>
  </si>
  <si>
    <t>MC 9 x 25.4</t>
  </si>
  <si>
    <t>W10 x 89</t>
  </si>
  <si>
    <t>L3 1/2 x 2 1/2 x 1/2</t>
  </si>
  <si>
    <t>W10 x 100</t>
  </si>
  <si>
    <t>L3 1/2 x 2 1/2 x 1/4</t>
  </si>
  <si>
    <t>W10 x 112</t>
  </si>
  <si>
    <t>L3 1/2 x 2 1/2 x 3/8</t>
  </si>
  <si>
    <t>W12 x 14</t>
  </si>
  <si>
    <t>L3 1/2 x 2 1/2 x 5/16</t>
  </si>
  <si>
    <t>W12 x 16.5</t>
  </si>
  <si>
    <t>L3 1/2 x 2 1/2 x 7/16</t>
  </si>
  <si>
    <t>W12 x 161</t>
  </si>
  <si>
    <t>L3 1/2 x 3 1/2 x 1/2</t>
  </si>
  <si>
    <t>W12 x 19</t>
  </si>
  <si>
    <t>L3 1/2 x 3 1/2 x 1/4</t>
  </si>
  <si>
    <t>W12 x 190</t>
  </si>
  <si>
    <t>L3 1/2 x 3 1/2 x 3/8</t>
  </si>
  <si>
    <t>W12 x 22</t>
  </si>
  <si>
    <t>L3 1/2 x 3 1/2 x 5/16</t>
  </si>
  <si>
    <t>W12 x 27</t>
  </si>
  <si>
    <t>L3 1/2 x 3 1/2 x 7/16</t>
  </si>
  <si>
    <t>W12 x 31</t>
  </si>
  <si>
    <t>L3 1/2 x 3 x 1/2</t>
  </si>
  <si>
    <t>W12 x 36</t>
  </si>
  <si>
    <t>L3 1/2 x 3 x 1/4</t>
  </si>
  <si>
    <t>W12 x 40</t>
  </si>
  <si>
    <t>L3 1/2 x 3 x 3/8</t>
  </si>
  <si>
    <t>W12 x 45</t>
  </si>
  <si>
    <t>L3 1/2 x 3 x 5/16</t>
  </si>
  <si>
    <t>W12 x 50</t>
  </si>
  <si>
    <t>L3 1/2 x 3 x 7/16</t>
  </si>
  <si>
    <t>W12 x 53</t>
  </si>
  <si>
    <t>L3 x 2 1/2 x 1/2</t>
  </si>
  <si>
    <t>W12 x 58</t>
  </si>
  <si>
    <t>L3 x 2 1/2 x 1/4</t>
  </si>
  <si>
    <t>W12 x 65</t>
  </si>
  <si>
    <t>L3 x 2 1/2 x 3/16</t>
  </si>
  <si>
    <t>W12 x 72</t>
  </si>
  <si>
    <t>L3 x 2 1/2 x 3/8</t>
  </si>
  <si>
    <t>W12 x 79</t>
  </si>
  <si>
    <t>L3 x 2 1/2 x 5/16</t>
  </si>
  <si>
    <t>W12 x 85</t>
  </si>
  <si>
    <t>L3 x 2 1/2 x 7/16</t>
  </si>
  <si>
    <t>W12 x 92</t>
  </si>
  <si>
    <t>L3 x 2 x 1/2</t>
  </si>
  <si>
    <t>W12 x 99</t>
  </si>
  <si>
    <t>L3 x 2 x 1/4</t>
  </si>
  <si>
    <t>W12 x 106</t>
  </si>
  <si>
    <t>L3 x 2 x 3/16</t>
  </si>
  <si>
    <t>W12 x 120</t>
  </si>
  <si>
    <t>L3 x 2 x 3/8</t>
  </si>
  <si>
    <t>W12 x 133</t>
  </si>
  <si>
    <t>L3 x 2 x 5/16</t>
  </si>
  <si>
    <t>W14 x 22</t>
  </si>
  <si>
    <t>L3 x 2 x 7/16</t>
  </si>
  <si>
    <t>W14 x 26</t>
  </si>
  <si>
    <t>L3 x 3 x 1/2</t>
  </si>
  <si>
    <t>W14 x 30</t>
  </si>
  <si>
    <t>L3 x 3 x 1/4</t>
  </si>
  <si>
    <t>W14 x 34</t>
  </si>
  <si>
    <t>L3 x 3 x 3/16</t>
  </si>
  <si>
    <t>W14 x 38</t>
  </si>
  <si>
    <t>L3 x 3 x 3/8</t>
  </si>
  <si>
    <t>W14 x 43</t>
  </si>
  <si>
    <t>L3 x 3 x 5/16</t>
  </si>
  <si>
    <t>W14 x 48</t>
  </si>
  <si>
    <t>L3 x 3 x 7/16</t>
  </si>
  <si>
    <t>W14 x 53</t>
  </si>
  <si>
    <t>L4 x 3 1/2 x 1/2</t>
  </si>
  <si>
    <t>W14 x 61</t>
  </si>
  <si>
    <t>L4 x 3 1/2 x 1/4</t>
  </si>
  <si>
    <t>W14 x 68</t>
  </si>
  <si>
    <t>L4 x 3 1/2 x 3/8</t>
  </si>
  <si>
    <t>W14 x 74</t>
  </si>
  <si>
    <t>L4 x 3 1/2 x 5/16</t>
  </si>
  <si>
    <t>W14 x 78</t>
  </si>
  <si>
    <t>L4 x 3 1/2 x 5/8</t>
  </si>
  <si>
    <t>W14 x 84</t>
  </si>
  <si>
    <t>L4 x 3 1/2 x 7/16</t>
  </si>
  <si>
    <t>W14 x 87</t>
  </si>
  <si>
    <t>L4 x 3 x  1/2</t>
  </si>
  <si>
    <t>W14 x 95</t>
  </si>
  <si>
    <t>L4 x 3 x  1/4</t>
  </si>
  <si>
    <t>W14 x 103</t>
  </si>
  <si>
    <t>L4 x 3 x  3/8</t>
  </si>
  <si>
    <t>W14 x 111</t>
  </si>
  <si>
    <t>L4 x 3 x  5/16</t>
  </si>
  <si>
    <t>W14 x 119</t>
  </si>
  <si>
    <t>L4 x 3 x  5/8</t>
  </si>
  <si>
    <t>W14 x 127</t>
  </si>
  <si>
    <t>L4 x 3 x  7/16</t>
  </si>
  <si>
    <t>W14 x 136</t>
  </si>
  <si>
    <t>L4 x 4 x 1/2</t>
  </si>
  <si>
    <t>W14 x 142</t>
  </si>
  <si>
    <t>L4 x 4 x 1/4</t>
  </si>
  <si>
    <t>W14 x 150</t>
  </si>
  <si>
    <t>L4 x 4 x 3/4</t>
  </si>
  <si>
    <t>W14 x 158</t>
  </si>
  <si>
    <t>L4 x 4 x 3/8</t>
  </si>
  <si>
    <t>W14 x 167</t>
  </si>
  <si>
    <t>L4 x 4 x 5/16</t>
  </si>
  <si>
    <t>W14 x 176</t>
  </si>
  <si>
    <t>L4 x 4 x 5/8</t>
  </si>
  <si>
    <t>W14 x 184</t>
  </si>
  <si>
    <t>L4 x 4 x 7/16</t>
  </si>
  <si>
    <t>W14 x 193</t>
  </si>
  <si>
    <t>L5 x 3 1/2 x 1/2</t>
  </si>
  <si>
    <t>W14 x 202</t>
  </si>
  <si>
    <t>L5 x 3 1/2 x 1/4</t>
  </si>
  <si>
    <t>W14 x 211</t>
  </si>
  <si>
    <t>L5 x 3 1/2 x 3/4</t>
  </si>
  <si>
    <t>W14 x 219</t>
  </si>
  <si>
    <t>L5 x 3 1/2 x 3/8</t>
  </si>
  <si>
    <t>W14 x 228</t>
  </si>
  <si>
    <t>L5 x 3 1/2 x 5/16</t>
  </si>
  <si>
    <t>W14 x 237</t>
  </si>
  <si>
    <t>L5 x 3 1/2 x 5/8</t>
  </si>
  <si>
    <t>W14 x 246</t>
  </si>
  <si>
    <t>L5 x 3 1/2 x 7/16</t>
  </si>
  <si>
    <t>W14 x 264</t>
  </si>
  <si>
    <t>L5 x 3 x 1/2</t>
  </si>
  <si>
    <t>W14 x 287</t>
  </si>
  <si>
    <t>L5 x 3 x 1/4</t>
  </si>
  <si>
    <t>W14 x 314</t>
  </si>
  <si>
    <t>L5 x 3 x 3/8</t>
  </si>
  <si>
    <t>W14 x 320</t>
  </si>
  <si>
    <t>L5 x 3 x 5/16</t>
  </si>
  <si>
    <t>W14 x 342</t>
  </si>
  <si>
    <t>L5 x 3 x 7/16</t>
  </si>
  <si>
    <t>W14 x 370</t>
  </si>
  <si>
    <t>L5 x 5 x 1/2</t>
  </si>
  <si>
    <t>W14 x 398</t>
  </si>
  <si>
    <t>L5 x 5 x 3/4</t>
  </si>
  <si>
    <t>W14 x 426</t>
  </si>
  <si>
    <t>L5 x 5 x 3/8</t>
  </si>
  <si>
    <t>W14 x 455</t>
  </si>
  <si>
    <t>L5 x 5 x 5/16</t>
  </si>
  <si>
    <t>W14 x 500</t>
  </si>
  <si>
    <t>L5 x 5 x 5/8</t>
  </si>
  <si>
    <t>W14 x 550</t>
  </si>
  <si>
    <t>L5 x 5 x 7/16</t>
  </si>
  <si>
    <t>W14 x 605</t>
  </si>
  <si>
    <t>L5 x 5 x 7/8</t>
  </si>
  <si>
    <t>W14 x 665</t>
  </si>
  <si>
    <t>L6 x 3 1/2 x 1/2</t>
  </si>
  <si>
    <t>W14 x 730</t>
  </si>
  <si>
    <t>L6 x 3 1/2 x 1/4</t>
  </si>
  <si>
    <t>W16 x 26</t>
  </si>
  <si>
    <t>L6 x 3 1/2 x 3/8</t>
  </si>
  <si>
    <t>W16 x 31</t>
  </si>
  <si>
    <t>L6 x 3 1/2 x 5/16</t>
  </si>
  <si>
    <t>W16 x 36</t>
  </si>
  <si>
    <t>L6 x 4 x 1/2</t>
  </si>
  <si>
    <t>W16 x 40</t>
  </si>
  <si>
    <t>L6 x 4 x 1/4</t>
  </si>
  <si>
    <t>W16 x 45</t>
  </si>
  <si>
    <t>L6 x 4 x 3/4</t>
  </si>
  <si>
    <t>W16 x 50</t>
  </si>
  <si>
    <t>L6 x 4 x 3/8</t>
  </si>
  <si>
    <t>W16 x 58</t>
  </si>
  <si>
    <t>L6 x 4 x 5/16</t>
  </si>
  <si>
    <t>W16 x 64</t>
  </si>
  <si>
    <t>L6 x 4 x 5/8</t>
  </si>
  <si>
    <t>W16 x 71</t>
  </si>
  <si>
    <t>L6 x 4 x 7/16</t>
  </si>
  <si>
    <t>W16 x 78</t>
  </si>
  <si>
    <t>L6 x 4 x 7/8</t>
  </si>
  <si>
    <t>W16 x 88</t>
  </si>
  <si>
    <t>L6 x 4 x 9/16</t>
  </si>
  <si>
    <t>W16 x 96</t>
  </si>
  <si>
    <t>L6 x 6 x 1</t>
  </si>
  <si>
    <t>W18 x 35</t>
  </si>
  <si>
    <t>L6 x 6 x 1/2</t>
  </si>
  <si>
    <t>W18 x 40</t>
  </si>
  <si>
    <t>L6 x 6 x 3/4</t>
  </si>
  <si>
    <t>W18 x 45</t>
  </si>
  <si>
    <t>L6 x 6 x 3/8</t>
  </si>
  <si>
    <t>W18 x 50</t>
  </si>
  <si>
    <t>L6 x 6 x 5/16</t>
  </si>
  <si>
    <t>W18 x 55</t>
  </si>
  <si>
    <t>L6 x 6 x 5/8</t>
  </si>
  <si>
    <t>W18 x 60</t>
  </si>
  <si>
    <t>L6 x 6 x 7/16</t>
  </si>
  <si>
    <t>W18 x 64</t>
  </si>
  <si>
    <t>L6 x 6 x 7/8</t>
  </si>
  <si>
    <t>W18 x 70</t>
  </si>
  <si>
    <t>L6 x 6 x 9/16</t>
  </si>
  <si>
    <t>W18 x 77</t>
  </si>
  <si>
    <t>L7 x 4 x 1/2</t>
  </si>
  <si>
    <t>W18 x 85</t>
  </si>
  <si>
    <t>L7 x 4 x 3/4</t>
  </si>
  <si>
    <t>W18 x 96</t>
  </si>
  <si>
    <t>L7 x 4 x 3/8</t>
  </si>
  <si>
    <t>W18 x 105</t>
  </si>
  <si>
    <t>L7 x 4 x 5/8</t>
  </si>
  <si>
    <t>W18 x 114</t>
  </si>
  <si>
    <t>L7 x 4 x 7/16</t>
  </si>
  <si>
    <t>W21 x 44</t>
  </si>
  <si>
    <t>L7 x 4 x 7/8</t>
  </si>
  <si>
    <t>W21 x 49</t>
  </si>
  <si>
    <t>L7 x 4 x 9/16</t>
  </si>
  <si>
    <t>W21 x 55</t>
  </si>
  <si>
    <t>L8 x 4 x 1</t>
  </si>
  <si>
    <t>W21 x 62</t>
  </si>
  <si>
    <t>L8 x 4 x 1/2</t>
  </si>
  <si>
    <t>W21 x 68</t>
  </si>
  <si>
    <t>L8 x 4 x 3/4</t>
  </si>
  <si>
    <t>W21 x 73</t>
  </si>
  <si>
    <t>L8 x 4 x 5/8</t>
  </si>
  <si>
    <t>W21 x 82</t>
  </si>
  <si>
    <t>L8 x 4 x 7/16</t>
  </si>
  <si>
    <t>W21 x 96</t>
  </si>
  <si>
    <t>L8 x 4 x 7/8</t>
  </si>
  <si>
    <t>W21 x 112</t>
  </si>
  <si>
    <t>L8 x 4 x 9/16</t>
  </si>
  <si>
    <t>W21 x 127</t>
  </si>
  <si>
    <t>L8 x 6 x 1</t>
  </si>
  <si>
    <t>W21 x 142</t>
  </si>
  <si>
    <t>L8 x 6 x 1/2</t>
  </si>
  <si>
    <t>W24 x 55</t>
  </si>
  <si>
    <t>L8 x 6 x 3/4</t>
  </si>
  <si>
    <t>W24 x 61</t>
  </si>
  <si>
    <t>L8 x 6 x 5/8</t>
  </si>
  <si>
    <t>W24 x 68</t>
  </si>
  <si>
    <t>L8 x 6 x 7/16</t>
  </si>
  <si>
    <t>W24 x 76</t>
  </si>
  <si>
    <t>L8 x 6 x 7/8</t>
  </si>
  <si>
    <t>W24 x 84</t>
  </si>
  <si>
    <t>L8 x 6 x 9/16</t>
  </si>
  <si>
    <t>W24 x 94</t>
  </si>
  <si>
    <t>L8 x 8 x 1</t>
  </si>
  <si>
    <t>W24 x 100</t>
  </si>
  <si>
    <t>W24 x 110</t>
  </si>
  <si>
    <t>L8 x 8 x 1/2</t>
  </si>
  <si>
    <t>W24 x 120</t>
  </si>
  <si>
    <t>L8 x 8 x 3/4</t>
  </si>
  <si>
    <t>W24 x 130</t>
  </si>
  <si>
    <t>L8 x 8 x 5/8</t>
  </si>
  <si>
    <t>W24 x 145</t>
  </si>
  <si>
    <t>L8 x 8 x 7/8</t>
  </si>
  <si>
    <t>W24 x 160</t>
  </si>
  <si>
    <t>L8 x 8 x 9/16</t>
  </si>
  <si>
    <t>W27 x 84</t>
  </si>
  <si>
    <t>L9 x 4 x 1</t>
  </si>
  <si>
    <t>W27 x 94</t>
  </si>
  <si>
    <t>L9 x 4 x 1/2</t>
  </si>
  <si>
    <t>W27 x 102</t>
  </si>
  <si>
    <t>L9 x 4 x 3/4</t>
  </si>
  <si>
    <t>W27 x 114</t>
  </si>
  <si>
    <t>L9 x 4 x 5/8</t>
  </si>
  <si>
    <t>W27 x 145</t>
  </si>
  <si>
    <t>L9 x 4 x 7/8</t>
  </si>
  <si>
    <t>W27 x 160</t>
  </si>
  <si>
    <t>L9 x 4 x 9/16</t>
  </si>
  <si>
    <t>W27 x 178</t>
  </si>
  <si>
    <t>W27 x 194</t>
  </si>
  <si>
    <t>W27 x 217</t>
  </si>
  <si>
    <t>W27 x 235</t>
  </si>
  <si>
    <t>W27 x 258</t>
  </si>
  <si>
    <t>W30 x 99</t>
  </si>
  <si>
    <t>W30 x 108</t>
  </si>
  <si>
    <t>W30 x 116</t>
  </si>
  <si>
    <t>W30 x 124</t>
  </si>
  <si>
    <t>W30 x 132</t>
  </si>
  <si>
    <t>W30 x 172</t>
  </si>
  <si>
    <t>W30 x 190</t>
  </si>
  <si>
    <t>W30 x 211</t>
  </si>
  <si>
    <t>W33 x 118</t>
  </si>
  <si>
    <t>W33 x 130</t>
  </si>
  <si>
    <t>W33 x 141</t>
  </si>
  <si>
    <t>W33 x 152</t>
  </si>
  <si>
    <t>W33 x 201</t>
  </si>
  <si>
    <t>W33 x 220</t>
  </si>
  <si>
    <t>W33 x 240</t>
  </si>
  <si>
    <t>W36 x 135</t>
  </si>
  <si>
    <t>W36 x 150</t>
  </si>
  <si>
    <t>W36 x 160</t>
  </si>
  <si>
    <t>W36 x 170</t>
  </si>
  <si>
    <t>W36 x 182</t>
  </si>
  <si>
    <t>W36 x 194</t>
  </si>
  <si>
    <t>W36 x 230</t>
  </si>
  <si>
    <t>W36 x 245</t>
  </si>
  <si>
    <t>W36 x 260</t>
  </si>
  <si>
    <t>W36 x 280</t>
  </si>
  <si>
    <t>W36 x 300</t>
  </si>
  <si>
    <t>W36 x 328</t>
  </si>
  <si>
    <t>W36 x 359</t>
  </si>
  <si>
    <t>W36 x 393</t>
  </si>
  <si>
    <t>No. Beams</t>
  </si>
  <si>
    <t>Beam Size</t>
  </si>
  <si>
    <t>Length (ft)</t>
  </si>
  <si>
    <t>Descriptions</t>
  </si>
  <si>
    <t>B1 - B5</t>
  </si>
  <si>
    <t>SQ. FT.</t>
  </si>
  <si>
    <t>ITEM 514 SURFACE PREPARATION OF EXISTING STRUCTURAL STEEL</t>
  </si>
  <si>
    <t>ITEM 514 FIELD PAINTING OF EXISTING STRUCTURAL STEEL, PRIME COAT</t>
  </si>
  <si>
    <t>ITEM 514 FIELD PAINTING OF STRUCTURAL STEEL, INTERMEDIATE COAT</t>
  </si>
  <si>
    <t>ITEM 514 FIELD PAINTING OF STRUCTURAL STEEL, FINISH COAT</t>
  </si>
  <si>
    <t>ITEM 514 GRINDING FINS, TEARS, SLIVERS ON EXISTING STRUCTURAL STEEL</t>
  </si>
  <si>
    <t>ITEM 514 FINAL INSPECTION REPAIR</t>
  </si>
  <si>
    <t>MNHR</t>
  </si>
  <si>
    <t>EACH</t>
  </si>
  <si>
    <t>Total Linear (ft.)</t>
  </si>
  <si>
    <t>Beam Size/ X-frames</t>
  </si>
  <si>
    <r>
      <t>Beam/ 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or X-Frames/ft</t>
    </r>
    <r>
      <rPr>
        <b/>
        <vertAlign val="superscript"/>
        <sz val="10"/>
        <rFont val="Arial"/>
        <family val="2"/>
      </rPr>
      <t>2</t>
    </r>
  </si>
  <si>
    <t>No. Beams / X-Frames</t>
  </si>
  <si>
    <t>X-Frames (Bottom)</t>
  </si>
  <si>
    <t>X-Frames (Diagonals)</t>
  </si>
  <si>
    <t>B1-B11 (Section 1)</t>
  </si>
  <si>
    <t>B1-B11 (Section 2)</t>
  </si>
  <si>
    <t>B1-B11 (Seciton 3)</t>
  </si>
  <si>
    <t>G 44"x14"</t>
  </si>
  <si>
    <t>G 44"x18"</t>
  </si>
  <si>
    <t>X-Frames (UTILITY X2)</t>
  </si>
  <si>
    <t>CONNECTOR PLATE</t>
  </si>
  <si>
    <t>5"x3/8"</t>
  </si>
  <si>
    <t>BEARING STIFFNER</t>
  </si>
  <si>
    <t>8"x1"</t>
  </si>
  <si>
    <t>LOAD PLATE</t>
  </si>
  <si>
    <t>JPH</t>
  </si>
  <si>
    <t>D06-BP-FY23</t>
  </si>
  <si>
    <t>B1-B6</t>
  </si>
  <si>
    <t>Pier 1 Bolster</t>
  </si>
  <si>
    <t>Pier 2 Rocker</t>
  </si>
  <si>
    <t>Abutment Rocker</t>
  </si>
  <si>
    <t>X-Frames (End) (Added 20% length to account for plates)</t>
  </si>
  <si>
    <t>B1-B13 (Section 1)</t>
  </si>
  <si>
    <t>Left Bridge X-Frames (Bottom)</t>
  </si>
  <si>
    <t>Left Bridge X-Frames (Diagonals)</t>
  </si>
  <si>
    <t>Right Bridge X-Frames (Bottom)</t>
  </si>
  <si>
    <t>Right Bridge X-Frames (Diagonals)</t>
  </si>
  <si>
    <t>Connector Plates</t>
  </si>
  <si>
    <t>6"x3/8"</t>
  </si>
  <si>
    <t>Left Bridge Intermediate Stiffners</t>
  </si>
  <si>
    <t>Right Bridge Intermediate Stiffners</t>
  </si>
  <si>
    <t>Bearing Stiffners</t>
  </si>
  <si>
    <t>8"x3/4"</t>
  </si>
  <si>
    <t>Rear Abutment Bolster</t>
  </si>
  <si>
    <t>Left Bridge X-Frames (End) (Added 20% length to account for plates)</t>
  </si>
  <si>
    <t>Right Bridge X-Frames (End) (Added 20% length to account for plates)</t>
  </si>
  <si>
    <t>G70"x18"</t>
  </si>
  <si>
    <t>Section 1 B1 - B5</t>
  </si>
  <si>
    <t>G 40"x24"</t>
  </si>
  <si>
    <t>Section 2 B1-B5</t>
  </si>
  <si>
    <t>G 40"x16"</t>
  </si>
  <si>
    <t>B-400</t>
  </si>
  <si>
    <t>Pier 1 Bolster (From plan)</t>
  </si>
  <si>
    <t>Rear Abutment Rocker</t>
  </si>
  <si>
    <t>Pier 3 Rocker</t>
  </si>
  <si>
    <t>Fwd Abutment Rocker</t>
  </si>
  <si>
    <t>Rear &amp; Fwd Bearing Stiffner</t>
  </si>
  <si>
    <t>6"x9/16"</t>
  </si>
  <si>
    <t>Pier 1 &amp; 2 Bearing Stiffner</t>
  </si>
  <si>
    <t>11"x1"</t>
  </si>
  <si>
    <t>Pier 3 Bearing Stiffner</t>
  </si>
  <si>
    <t>7.5"x15/16</t>
  </si>
  <si>
    <t>X-Frames (End) Add 20% for Plates</t>
  </si>
  <si>
    <t>G 50"x14"</t>
  </si>
  <si>
    <t>X-Frames (End) Add 20% for plates</t>
  </si>
  <si>
    <t>Conntector Plates</t>
  </si>
  <si>
    <t>Transverse Stiffners</t>
  </si>
  <si>
    <t>4"x5/16"</t>
  </si>
  <si>
    <t>Pier 1 Rocker</t>
  </si>
  <si>
    <t>Pier 2 Bolster</t>
  </si>
  <si>
    <t xml:space="preserve">X-Frames (End) </t>
  </si>
  <si>
    <t>B1 - B7 (Section 1)</t>
  </si>
  <si>
    <t>W33 x 220 w/ Moment plate</t>
  </si>
  <si>
    <t>X-Frames (End) Added 20% for plates</t>
  </si>
  <si>
    <t>BEARINGS</t>
  </si>
  <si>
    <t>Assuming 5sf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</si>
</sst>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#\ ??/16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FF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>
        <color indexed="63"/>
      </left>
      <right/>
      <top style="thin">
        <color indexed="17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/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ouble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double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double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double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double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double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double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34" fillId="0" borderId="0" applyNumberFormat="0" applyFill="0" applyBorder="0" applyAlignment="0" applyProtection="0"/>
    <xf numFmtId="2" fontId="0" fillId="0" borderId="0">
      <alignment/>
      <protection/>
    </xf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7">
      <alignment/>
      <protection/>
    </xf>
    <xf numFmtId="0" fontId="4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8" xfId="0" applyBorder="1" applyAlignment="1">
      <alignment/>
    </xf>
    <xf numFmtId="0" fontId="10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/>
    </xf>
    <xf numFmtId="0" fontId="3" fillId="0" borderId="12" xfId="0" applyFont="1" applyBorder="1" applyAlignment="1">
      <alignment horizontal="centerContinuous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9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15" fontId="0" fillId="0" borderId="31" xfId="46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66" xfId="0" applyFont="1" applyBorder="1" applyAlignment="1">
      <alignment horizontal="right" vertical="center"/>
    </xf>
    <xf numFmtId="166" fontId="0" fillId="0" borderId="67" xfId="0" applyNumberFormat="1" applyFont="1" applyBorder="1" applyAlignment="1">
      <alignment horizontal="center" vertical="center"/>
    </xf>
    <xf numFmtId="166" fontId="0" fillId="0" borderId="68" xfId="0" applyNumberFormat="1" applyFont="1" applyBorder="1" applyAlignment="1">
      <alignment horizontal="center" vertical="center"/>
    </xf>
    <xf numFmtId="166" fontId="0" fillId="0" borderId="69" xfId="0" applyNumberFormat="1" applyFont="1" applyBorder="1" applyAlignment="1">
      <alignment horizontal="center" vertical="center"/>
    </xf>
    <xf numFmtId="166" fontId="0" fillId="0" borderId="58" xfId="0" applyNumberFormat="1" applyBorder="1" applyAlignment="1">
      <alignment horizontal="center" vertical="center"/>
    </xf>
    <xf numFmtId="166" fontId="0" fillId="0" borderId="6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66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4" fontId="43" fillId="0" borderId="62" xfId="0" applyNumberFormat="1" applyFont="1" applyBorder="1" applyAlignment="1">
      <alignment horizontal="center" vertical="center"/>
    </xf>
    <xf numFmtId="4" fontId="43" fillId="0" borderId="6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" fontId="43" fillId="0" borderId="57" xfId="0" applyNumberFormat="1" applyFont="1" applyBorder="1" applyAlignment="1">
      <alignment horizontal="center" vertical="center"/>
    </xf>
    <xf numFmtId="4" fontId="43" fillId="0" borderId="58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70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180975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AH160"/>
  <sheetViews>
    <sheetView showGridLines="0" view="pageBreakPreview" zoomScale="85" zoomScaleNormal="85" zoomScaleSheetLayoutView="85" zoomScalePageLayoutView="0" workbookViewId="0" topLeftCell="A1">
      <selection activeCell="AF69" sqref="AF69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58">
        <v>44950</v>
      </c>
      <c r="W1" s="59"/>
      <c r="X1" s="59"/>
      <c r="Y1" s="3"/>
      <c r="AB1" s="8" t="s">
        <v>6</v>
      </c>
      <c r="AC1" s="59" t="s">
        <v>505</v>
      </c>
      <c r="AD1" s="59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60">
        <v>118187</v>
      </c>
      <c r="W2" s="60"/>
      <c r="X2" s="60"/>
      <c r="Y2" s="3"/>
      <c r="AB2" s="8" t="s">
        <v>1</v>
      </c>
      <c r="AC2" s="60"/>
      <c r="AD2" s="60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59" t="s">
        <v>506</v>
      </c>
      <c r="W3" s="59"/>
      <c r="X3" s="59"/>
      <c r="Y3" s="59"/>
      <c r="Z3" s="59"/>
      <c r="AA3" s="59"/>
      <c r="AB3" s="59"/>
      <c r="AC3" s="59"/>
      <c r="AD3" s="59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61" t="s">
        <v>9</v>
      </c>
      <c r="W4" s="61"/>
      <c r="X4" s="61"/>
      <c r="Y4" s="61"/>
      <c r="Z4" s="61"/>
      <c r="AA4" s="61"/>
      <c r="AB4" s="61"/>
      <c r="AC4" s="61"/>
      <c r="AD4" s="61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62" t="s">
        <v>480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4"/>
      <c r="AE6" s="4"/>
    </row>
    <row r="7" spans="1:31" ht="19.5" customHeight="1">
      <c r="A7" s="4"/>
      <c r="B7" s="65" t="s">
        <v>477</v>
      </c>
      <c r="C7" s="66"/>
      <c r="D7" s="66"/>
      <c r="E7" s="66"/>
      <c r="F7" s="66"/>
      <c r="G7" s="66"/>
      <c r="H7" s="66"/>
      <c r="I7" s="67"/>
      <c r="J7" s="71" t="s">
        <v>491</v>
      </c>
      <c r="K7" s="72"/>
      <c r="L7" s="72"/>
      <c r="M7" s="73"/>
      <c r="N7" s="77" t="s">
        <v>489</v>
      </c>
      <c r="O7" s="72"/>
      <c r="P7" s="72"/>
      <c r="Q7" s="73"/>
      <c r="R7" s="79" t="s">
        <v>476</v>
      </c>
      <c r="S7" s="79"/>
      <c r="T7" s="79"/>
      <c r="U7" s="79"/>
      <c r="V7" s="81" t="s">
        <v>490</v>
      </c>
      <c r="W7" s="82"/>
      <c r="X7" s="82"/>
      <c r="Y7" s="82"/>
      <c r="Z7" s="82" t="s">
        <v>479</v>
      </c>
      <c r="AA7" s="82"/>
      <c r="AB7" s="82"/>
      <c r="AC7" s="82"/>
      <c r="AD7" s="82"/>
      <c r="AE7" s="4"/>
    </row>
    <row r="8" spans="1:31" ht="19.5" customHeight="1" thickBot="1">
      <c r="A8" s="4"/>
      <c r="B8" s="68"/>
      <c r="C8" s="69"/>
      <c r="D8" s="69"/>
      <c r="E8" s="69"/>
      <c r="F8" s="69"/>
      <c r="G8" s="69"/>
      <c r="H8" s="69"/>
      <c r="I8" s="70"/>
      <c r="J8" s="74"/>
      <c r="K8" s="75"/>
      <c r="L8" s="75"/>
      <c r="M8" s="76"/>
      <c r="N8" s="78"/>
      <c r="O8" s="75"/>
      <c r="P8" s="75"/>
      <c r="Q8" s="76"/>
      <c r="R8" s="80"/>
      <c r="S8" s="80"/>
      <c r="T8" s="80"/>
      <c r="U8" s="80"/>
      <c r="V8" s="83"/>
      <c r="W8" s="84"/>
      <c r="X8" s="84"/>
      <c r="Y8" s="84"/>
      <c r="Z8" s="84"/>
      <c r="AA8" s="84"/>
      <c r="AB8" s="84"/>
      <c r="AC8" s="84"/>
      <c r="AD8" s="84"/>
      <c r="AE8" s="4"/>
    </row>
    <row r="9" spans="1:31" ht="19.5" customHeight="1" thickBot="1">
      <c r="A9" s="4"/>
      <c r="B9" s="85" t="s">
        <v>494</v>
      </c>
      <c r="C9" s="86"/>
      <c r="D9" s="86"/>
      <c r="E9" s="86"/>
      <c r="F9" s="86"/>
      <c r="G9" s="86"/>
      <c r="H9" s="86"/>
      <c r="I9" s="87"/>
      <c r="J9" s="88">
        <v>11</v>
      </c>
      <c r="K9" s="89"/>
      <c r="L9" s="89"/>
      <c r="M9" s="90"/>
      <c r="N9" s="91" t="s">
        <v>497</v>
      </c>
      <c r="O9" s="89"/>
      <c r="P9" s="89"/>
      <c r="Q9" s="90"/>
      <c r="R9" s="91">
        <v>87.5</v>
      </c>
      <c r="S9" s="89"/>
      <c r="T9" s="89"/>
      <c r="U9" s="89"/>
      <c r="V9" s="92">
        <v>10.99</v>
      </c>
      <c r="W9" s="93"/>
      <c r="X9" s="93"/>
      <c r="Y9" s="93"/>
      <c r="Z9" s="85">
        <f aca="true" t="shared" si="0" ref="Z9:Z14">ROUND(J9*R9*V9,1)</f>
        <v>10577.9</v>
      </c>
      <c r="AA9" s="86"/>
      <c r="AB9" s="86"/>
      <c r="AC9" s="86"/>
      <c r="AD9" s="87"/>
      <c r="AE9" s="4"/>
    </row>
    <row r="10" spans="1:31" ht="19.5" customHeight="1" thickBot="1">
      <c r="A10" s="4"/>
      <c r="B10" s="85" t="s">
        <v>495</v>
      </c>
      <c r="C10" s="86"/>
      <c r="D10" s="86"/>
      <c r="E10" s="86"/>
      <c r="F10" s="86"/>
      <c r="G10" s="86"/>
      <c r="H10" s="86"/>
      <c r="I10" s="87"/>
      <c r="J10" s="88">
        <v>11</v>
      </c>
      <c r="K10" s="89"/>
      <c r="L10" s="89"/>
      <c r="M10" s="90"/>
      <c r="N10" s="91" t="s">
        <v>498</v>
      </c>
      <c r="O10" s="89"/>
      <c r="P10" s="89"/>
      <c r="Q10" s="90"/>
      <c r="R10" s="91">
        <v>63.1667</v>
      </c>
      <c r="S10" s="89"/>
      <c r="T10" s="89"/>
      <c r="U10" s="89"/>
      <c r="V10" s="92">
        <v>12.15</v>
      </c>
      <c r="W10" s="93"/>
      <c r="X10" s="93"/>
      <c r="Y10" s="93"/>
      <c r="Z10" s="85">
        <f t="shared" si="0"/>
        <v>8442.2</v>
      </c>
      <c r="AA10" s="86"/>
      <c r="AB10" s="86"/>
      <c r="AC10" s="86"/>
      <c r="AD10" s="87"/>
      <c r="AE10" s="4"/>
    </row>
    <row r="11" spans="1:31" ht="19.5" customHeight="1" thickBot="1">
      <c r="A11" s="4"/>
      <c r="B11" s="85" t="s">
        <v>496</v>
      </c>
      <c r="C11" s="86"/>
      <c r="D11" s="86"/>
      <c r="E11" s="86"/>
      <c r="F11" s="86"/>
      <c r="G11" s="86"/>
      <c r="H11" s="86"/>
      <c r="I11" s="87"/>
      <c r="J11" s="88">
        <v>11</v>
      </c>
      <c r="K11" s="89"/>
      <c r="L11" s="89"/>
      <c r="M11" s="90"/>
      <c r="N11" s="91" t="s">
        <v>497</v>
      </c>
      <c r="O11" s="89"/>
      <c r="P11" s="89"/>
      <c r="Q11" s="90"/>
      <c r="R11" s="91">
        <v>87.5</v>
      </c>
      <c r="S11" s="89"/>
      <c r="T11" s="89"/>
      <c r="U11" s="89"/>
      <c r="V11" s="92">
        <v>10.99</v>
      </c>
      <c r="W11" s="93"/>
      <c r="X11" s="93"/>
      <c r="Y11" s="93"/>
      <c r="Z11" s="85">
        <f t="shared" si="0"/>
        <v>10577.9</v>
      </c>
      <c r="AA11" s="86"/>
      <c r="AB11" s="86"/>
      <c r="AC11" s="86"/>
      <c r="AD11" s="87"/>
      <c r="AE11" s="4"/>
    </row>
    <row r="12" spans="1:31" ht="19.5" customHeight="1">
      <c r="A12" s="4"/>
      <c r="B12" s="85" t="s">
        <v>492</v>
      </c>
      <c r="C12" s="86"/>
      <c r="D12" s="86"/>
      <c r="E12" s="86"/>
      <c r="F12" s="86"/>
      <c r="G12" s="86"/>
      <c r="H12" s="86"/>
      <c r="I12" s="87"/>
      <c r="J12" s="88">
        <v>180</v>
      </c>
      <c r="K12" s="89"/>
      <c r="L12" s="89"/>
      <c r="M12" s="90"/>
      <c r="N12" s="91" t="s">
        <v>248</v>
      </c>
      <c r="O12" s="89"/>
      <c r="P12" s="89"/>
      <c r="Q12" s="90"/>
      <c r="R12" s="91">
        <v>8.2</v>
      </c>
      <c r="S12" s="89"/>
      <c r="T12" s="89"/>
      <c r="U12" s="89"/>
      <c r="V12" s="92">
        <f>VLOOKUP(N12,Painting!$E$5:$F$250,2,1)</f>
        <v>1</v>
      </c>
      <c r="W12" s="93"/>
      <c r="X12" s="93"/>
      <c r="Y12" s="93"/>
      <c r="Z12" s="85">
        <f t="shared" si="0"/>
        <v>1476</v>
      </c>
      <c r="AA12" s="86"/>
      <c r="AB12" s="86"/>
      <c r="AC12" s="86"/>
      <c r="AD12" s="87"/>
      <c r="AE12" s="4"/>
    </row>
    <row r="13" spans="1:31" ht="19.5" customHeight="1" thickBot="1">
      <c r="A13" s="4"/>
      <c r="B13" s="99" t="s">
        <v>493</v>
      </c>
      <c r="C13" s="100"/>
      <c r="D13" s="100"/>
      <c r="E13" s="100"/>
      <c r="F13" s="100"/>
      <c r="G13" s="100"/>
      <c r="H13" s="100"/>
      <c r="I13" s="101"/>
      <c r="J13" s="118">
        <f>J12*2</f>
        <v>360</v>
      </c>
      <c r="K13" s="119"/>
      <c r="L13" s="119"/>
      <c r="M13" s="120"/>
      <c r="N13" s="121" t="str">
        <f>N$12</f>
        <v>L3 x 3 x 3/8</v>
      </c>
      <c r="O13" s="122"/>
      <c r="P13" s="122"/>
      <c r="Q13" s="123"/>
      <c r="R13" s="94">
        <v>8.91</v>
      </c>
      <c r="S13" s="95"/>
      <c r="T13" s="95"/>
      <c r="U13" s="96"/>
      <c r="V13" s="97">
        <f>VLOOKUP(N13,Painting!$E$5:$F$250,2,1)</f>
        <v>1</v>
      </c>
      <c r="W13" s="98"/>
      <c r="X13" s="98"/>
      <c r="Y13" s="98"/>
      <c r="Z13" s="99">
        <f t="shared" si="0"/>
        <v>3207.6</v>
      </c>
      <c r="AA13" s="100"/>
      <c r="AB13" s="100"/>
      <c r="AC13" s="100"/>
      <c r="AD13" s="101"/>
      <c r="AE13" s="4"/>
    </row>
    <row r="14" spans="1:31" ht="19.5" customHeight="1" thickBot="1" thickTop="1">
      <c r="A14" s="4"/>
      <c r="B14" s="85" t="s">
        <v>499</v>
      </c>
      <c r="C14" s="86"/>
      <c r="D14" s="86"/>
      <c r="E14" s="86"/>
      <c r="F14" s="86"/>
      <c r="G14" s="86"/>
      <c r="H14" s="86"/>
      <c r="I14" s="87"/>
      <c r="J14" s="88">
        <v>48</v>
      </c>
      <c r="K14" s="89"/>
      <c r="L14" s="89"/>
      <c r="M14" s="90"/>
      <c r="N14" s="91" t="s">
        <v>248</v>
      </c>
      <c r="O14" s="89"/>
      <c r="P14" s="89"/>
      <c r="Q14" s="90"/>
      <c r="R14" s="91">
        <v>8.2</v>
      </c>
      <c r="S14" s="89"/>
      <c r="T14" s="89"/>
      <c r="U14" s="89"/>
      <c r="V14" s="92">
        <f>VLOOKUP(N14,Painting!$E$5:$F$250,2,1)</f>
        <v>1</v>
      </c>
      <c r="W14" s="93"/>
      <c r="X14" s="93"/>
      <c r="Y14" s="93"/>
      <c r="Z14" s="85">
        <f t="shared" si="0"/>
        <v>393.6</v>
      </c>
      <c r="AA14" s="86"/>
      <c r="AB14" s="86"/>
      <c r="AC14" s="86"/>
      <c r="AD14" s="87"/>
      <c r="AE14" s="4"/>
    </row>
    <row r="15" spans="1:31" ht="19.5" customHeight="1" thickBot="1">
      <c r="A15" s="4"/>
      <c r="B15" s="85" t="s">
        <v>500</v>
      </c>
      <c r="C15" s="86"/>
      <c r="D15" s="86"/>
      <c r="E15" s="86"/>
      <c r="F15" s="86"/>
      <c r="G15" s="86"/>
      <c r="H15" s="86"/>
      <c r="I15" s="87"/>
      <c r="J15" s="88">
        <v>360</v>
      </c>
      <c r="K15" s="89"/>
      <c r="L15" s="89"/>
      <c r="M15" s="90"/>
      <c r="N15" s="91" t="s">
        <v>501</v>
      </c>
      <c r="O15" s="89"/>
      <c r="P15" s="89"/>
      <c r="Q15" s="90"/>
      <c r="R15" s="91">
        <v>3.67</v>
      </c>
      <c r="S15" s="89"/>
      <c r="T15" s="89"/>
      <c r="U15" s="89"/>
      <c r="V15" s="92">
        <v>0.4167</v>
      </c>
      <c r="W15" s="93"/>
      <c r="X15" s="93"/>
      <c r="Y15" s="93"/>
      <c r="Z15" s="85">
        <f>ROUND(J15*R15*V15*2,1)</f>
        <v>1101.1</v>
      </c>
      <c r="AA15" s="86"/>
      <c r="AB15" s="86"/>
      <c r="AC15" s="86"/>
      <c r="AD15" s="87"/>
      <c r="AE15" s="4"/>
    </row>
    <row r="16" spans="1:31" ht="19.5" customHeight="1" thickBot="1">
      <c r="A16" s="4"/>
      <c r="B16" s="85" t="s">
        <v>502</v>
      </c>
      <c r="C16" s="86"/>
      <c r="D16" s="86"/>
      <c r="E16" s="86"/>
      <c r="F16" s="86"/>
      <c r="G16" s="86"/>
      <c r="H16" s="86"/>
      <c r="I16" s="87"/>
      <c r="J16" s="88">
        <v>22</v>
      </c>
      <c r="K16" s="89"/>
      <c r="L16" s="89"/>
      <c r="M16" s="90"/>
      <c r="N16" s="91" t="s">
        <v>503</v>
      </c>
      <c r="O16" s="89"/>
      <c r="P16" s="89"/>
      <c r="Q16" s="90"/>
      <c r="R16" s="91">
        <v>3.67</v>
      </c>
      <c r="S16" s="89"/>
      <c r="T16" s="89"/>
      <c r="U16" s="89"/>
      <c r="V16" s="92">
        <v>1.4233</v>
      </c>
      <c r="W16" s="93"/>
      <c r="X16" s="93"/>
      <c r="Y16" s="93"/>
      <c r="Z16" s="85">
        <f>ROUND(J16*R16*V16*2,1)</f>
        <v>229.8</v>
      </c>
      <c r="AA16" s="86"/>
      <c r="AB16" s="86"/>
      <c r="AC16" s="86"/>
      <c r="AD16" s="87"/>
      <c r="AE16" s="4"/>
    </row>
    <row r="17" spans="1:31" ht="19.5" customHeight="1" thickBot="1">
      <c r="A17" s="4"/>
      <c r="B17" s="85" t="s">
        <v>504</v>
      </c>
      <c r="C17" s="86"/>
      <c r="D17" s="86"/>
      <c r="E17" s="86"/>
      <c r="F17" s="86"/>
      <c r="G17" s="86"/>
      <c r="H17" s="86"/>
      <c r="I17" s="87"/>
      <c r="J17" s="88">
        <v>11</v>
      </c>
      <c r="K17" s="89"/>
      <c r="L17" s="89"/>
      <c r="M17" s="90"/>
      <c r="N17" s="91"/>
      <c r="O17" s="89"/>
      <c r="P17" s="89"/>
      <c r="Q17" s="90"/>
      <c r="R17" s="91">
        <v>2.4167</v>
      </c>
      <c r="S17" s="89"/>
      <c r="T17" s="89"/>
      <c r="U17" s="89"/>
      <c r="V17" s="92">
        <v>1.667</v>
      </c>
      <c r="W17" s="93"/>
      <c r="X17" s="93"/>
      <c r="Y17" s="93"/>
      <c r="Z17" s="85">
        <f>ROUND(J17*R17*V17*2,1)</f>
        <v>88.6</v>
      </c>
      <c r="AA17" s="86"/>
      <c r="AB17" s="86"/>
      <c r="AC17" s="86"/>
      <c r="AD17" s="87"/>
      <c r="AE17" s="4"/>
    </row>
    <row r="18" spans="1:31" ht="19.5" customHeight="1" thickBot="1" thickTop="1">
      <c r="A18" s="4"/>
      <c r="B18" s="102" t="s">
        <v>10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3">
        <f>ROUND(SUM(Z9:Z17),0)</f>
        <v>36095</v>
      </c>
      <c r="AA18" s="104"/>
      <c r="AB18" s="104"/>
      <c r="AC18" s="104"/>
      <c r="AD18" s="105"/>
      <c r="AE18" s="4"/>
    </row>
    <row r="19" spans="1:31" ht="19.5" customHeight="1" thickBot="1">
      <c r="A19" s="4"/>
      <c r="B19" s="62" t="s">
        <v>481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4"/>
    </row>
    <row r="20" spans="1:31" ht="19.5" customHeight="1">
      <c r="A20" s="4"/>
      <c r="B20" s="65" t="s">
        <v>477</v>
      </c>
      <c r="C20" s="66"/>
      <c r="D20" s="66"/>
      <c r="E20" s="66"/>
      <c r="F20" s="66"/>
      <c r="G20" s="66"/>
      <c r="H20" s="66"/>
      <c r="I20" s="67"/>
      <c r="J20" s="71" t="str">
        <f>J$7</f>
        <v>No. Beams / X-Frames</v>
      </c>
      <c r="K20" s="72"/>
      <c r="L20" s="72"/>
      <c r="M20" s="73"/>
      <c r="N20" s="77" t="str">
        <f>N$7</f>
        <v>Beam Size/ X-frames</v>
      </c>
      <c r="O20" s="72"/>
      <c r="P20" s="72"/>
      <c r="Q20" s="73"/>
      <c r="R20" s="79" t="str">
        <f>R$7</f>
        <v>Length (ft)</v>
      </c>
      <c r="S20" s="79"/>
      <c r="T20" s="79"/>
      <c r="U20" s="79"/>
      <c r="V20" s="81" t="str">
        <f>V$7</f>
        <v>Beam/ ft2 or X-Frames/ft2</v>
      </c>
      <c r="W20" s="82"/>
      <c r="X20" s="82"/>
      <c r="Y20" s="82"/>
      <c r="Z20" s="82" t="str">
        <f>Z$7</f>
        <v>SQ. FT.</v>
      </c>
      <c r="AA20" s="82"/>
      <c r="AB20" s="82"/>
      <c r="AC20" s="82"/>
      <c r="AD20" s="82"/>
      <c r="AE20" s="4"/>
    </row>
    <row r="21" spans="1:31" ht="19.5" customHeight="1" thickBot="1">
      <c r="A21" s="4"/>
      <c r="B21" s="68"/>
      <c r="C21" s="69"/>
      <c r="D21" s="69"/>
      <c r="E21" s="69"/>
      <c r="F21" s="69"/>
      <c r="G21" s="69"/>
      <c r="H21" s="69"/>
      <c r="I21" s="70"/>
      <c r="J21" s="74"/>
      <c r="K21" s="75"/>
      <c r="L21" s="75"/>
      <c r="M21" s="76"/>
      <c r="N21" s="78"/>
      <c r="O21" s="75"/>
      <c r="P21" s="75"/>
      <c r="Q21" s="76"/>
      <c r="R21" s="80"/>
      <c r="S21" s="80"/>
      <c r="T21" s="80"/>
      <c r="U21" s="80"/>
      <c r="V21" s="83"/>
      <c r="W21" s="84"/>
      <c r="X21" s="84"/>
      <c r="Y21" s="84"/>
      <c r="Z21" s="84"/>
      <c r="AA21" s="84"/>
      <c r="AB21" s="84"/>
      <c r="AC21" s="84"/>
      <c r="AD21" s="84"/>
      <c r="AE21" s="4"/>
    </row>
    <row r="22" spans="1:31" ht="19.5" customHeight="1" thickBot="1">
      <c r="A22" s="4"/>
      <c r="B22" s="85" t="s">
        <v>494</v>
      </c>
      <c r="C22" s="86"/>
      <c r="D22" s="86"/>
      <c r="E22" s="86"/>
      <c r="F22" s="86"/>
      <c r="G22" s="86"/>
      <c r="H22" s="86"/>
      <c r="I22" s="87"/>
      <c r="J22" s="88">
        <v>11</v>
      </c>
      <c r="K22" s="89"/>
      <c r="L22" s="89"/>
      <c r="M22" s="90"/>
      <c r="N22" s="91" t="s">
        <v>497</v>
      </c>
      <c r="O22" s="89"/>
      <c r="P22" s="89"/>
      <c r="Q22" s="90"/>
      <c r="R22" s="91">
        <v>87.5</v>
      </c>
      <c r="S22" s="89"/>
      <c r="T22" s="89"/>
      <c r="U22" s="89"/>
      <c r="V22" s="92">
        <v>10.99</v>
      </c>
      <c r="W22" s="93"/>
      <c r="X22" s="93"/>
      <c r="Y22" s="93"/>
      <c r="Z22" s="85">
        <f aca="true" t="shared" si="1" ref="Z22:Z27">ROUND(J22*R22*V22,1)</f>
        <v>10577.9</v>
      </c>
      <c r="AA22" s="86"/>
      <c r="AB22" s="86"/>
      <c r="AC22" s="86"/>
      <c r="AD22" s="87"/>
      <c r="AE22" s="4"/>
    </row>
    <row r="23" spans="1:31" ht="19.5" customHeight="1" thickBot="1">
      <c r="A23" s="4"/>
      <c r="B23" s="85" t="s">
        <v>495</v>
      </c>
      <c r="C23" s="86"/>
      <c r="D23" s="86"/>
      <c r="E23" s="86"/>
      <c r="F23" s="86"/>
      <c r="G23" s="86"/>
      <c r="H23" s="86"/>
      <c r="I23" s="87"/>
      <c r="J23" s="88">
        <v>11</v>
      </c>
      <c r="K23" s="89"/>
      <c r="L23" s="89"/>
      <c r="M23" s="90"/>
      <c r="N23" s="91" t="s">
        <v>498</v>
      </c>
      <c r="O23" s="89"/>
      <c r="P23" s="89"/>
      <c r="Q23" s="90"/>
      <c r="R23" s="91">
        <v>63.1667</v>
      </c>
      <c r="S23" s="89"/>
      <c r="T23" s="89"/>
      <c r="U23" s="89"/>
      <c r="V23" s="92">
        <v>12.15</v>
      </c>
      <c r="W23" s="93"/>
      <c r="X23" s="93"/>
      <c r="Y23" s="93"/>
      <c r="Z23" s="85">
        <f t="shared" si="1"/>
        <v>8442.2</v>
      </c>
      <c r="AA23" s="86"/>
      <c r="AB23" s="86"/>
      <c r="AC23" s="86"/>
      <c r="AD23" s="87"/>
      <c r="AE23" s="4"/>
    </row>
    <row r="24" spans="1:31" ht="19.5" customHeight="1" thickBot="1">
      <c r="A24" s="4"/>
      <c r="B24" s="85" t="s">
        <v>496</v>
      </c>
      <c r="C24" s="86"/>
      <c r="D24" s="86"/>
      <c r="E24" s="86"/>
      <c r="F24" s="86"/>
      <c r="G24" s="86"/>
      <c r="H24" s="86"/>
      <c r="I24" s="87"/>
      <c r="J24" s="88">
        <v>11</v>
      </c>
      <c r="K24" s="89"/>
      <c r="L24" s="89"/>
      <c r="M24" s="90"/>
      <c r="N24" s="91" t="s">
        <v>497</v>
      </c>
      <c r="O24" s="89"/>
      <c r="P24" s="89"/>
      <c r="Q24" s="90"/>
      <c r="R24" s="91">
        <v>87.5</v>
      </c>
      <c r="S24" s="89"/>
      <c r="T24" s="89"/>
      <c r="U24" s="89"/>
      <c r="V24" s="92">
        <v>10.99</v>
      </c>
      <c r="W24" s="93"/>
      <c r="X24" s="93"/>
      <c r="Y24" s="93"/>
      <c r="Z24" s="85">
        <f t="shared" si="1"/>
        <v>10577.9</v>
      </c>
      <c r="AA24" s="86"/>
      <c r="AB24" s="86"/>
      <c r="AC24" s="86"/>
      <c r="AD24" s="87"/>
      <c r="AE24" s="4"/>
    </row>
    <row r="25" spans="1:31" ht="19.5" customHeight="1">
      <c r="A25" s="4"/>
      <c r="B25" s="85" t="s">
        <v>492</v>
      </c>
      <c r="C25" s="86"/>
      <c r="D25" s="86"/>
      <c r="E25" s="86"/>
      <c r="F25" s="86"/>
      <c r="G25" s="86"/>
      <c r="H25" s="86"/>
      <c r="I25" s="87"/>
      <c r="J25" s="88">
        <v>180</v>
      </c>
      <c r="K25" s="89"/>
      <c r="L25" s="89"/>
      <c r="M25" s="90"/>
      <c r="N25" s="91" t="s">
        <v>248</v>
      </c>
      <c r="O25" s="89"/>
      <c r="P25" s="89"/>
      <c r="Q25" s="90"/>
      <c r="R25" s="91">
        <v>8.2</v>
      </c>
      <c r="S25" s="89"/>
      <c r="T25" s="89"/>
      <c r="U25" s="89"/>
      <c r="V25" s="92">
        <f>VLOOKUP(N25,Painting!$E$5:$F$250,2,1)</f>
        <v>1</v>
      </c>
      <c r="W25" s="93"/>
      <c r="X25" s="93"/>
      <c r="Y25" s="93"/>
      <c r="Z25" s="85">
        <f t="shared" si="1"/>
        <v>1476</v>
      </c>
      <c r="AA25" s="86"/>
      <c r="AB25" s="86"/>
      <c r="AC25" s="86"/>
      <c r="AD25" s="87"/>
      <c r="AE25" s="4"/>
    </row>
    <row r="26" spans="1:31" ht="19.5" customHeight="1" thickBot="1">
      <c r="A26" s="4"/>
      <c r="B26" s="99" t="s">
        <v>493</v>
      </c>
      <c r="C26" s="100"/>
      <c r="D26" s="100"/>
      <c r="E26" s="100"/>
      <c r="F26" s="100"/>
      <c r="G26" s="100"/>
      <c r="H26" s="100"/>
      <c r="I26" s="101"/>
      <c r="J26" s="118">
        <f>J25*2</f>
        <v>360</v>
      </c>
      <c r="K26" s="119"/>
      <c r="L26" s="119"/>
      <c r="M26" s="120"/>
      <c r="N26" s="121" t="str">
        <f>N$12</f>
        <v>L3 x 3 x 3/8</v>
      </c>
      <c r="O26" s="122"/>
      <c r="P26" s="122"/>
      <c r="Q26" s="123"/>
      <c r="R26" s="94">
        <v>8.91</v>
      </c>
      <c r="S26" s="95"/>
      <c r="T26" s="95"/>
      <c r="U26" s="96"/>
      <c r="V26" s="97">
        <f>VLOOKUP(N26,Painting!$E$5:$F$250,2,1)</f>
        <v>1</v>
      </c>
      <c r="W26" s="98"/>
      <c r="X26" s="98"/>
      <c r="Y26" s="98"/>
      <c r="Z26" s="99">
        <f t="shared" si="1"/>
        <v>3207.6</v>
      </c>
      <c r="AA26" s="100"/>
      <c r="AB26" s="100"/>
      <c r="AC26" s="100"/>
      <c r="AD26" s="101"/>
      <c r="AE26" s="4"/>
    </row>
    <row r="27" spans="1:31" ht="19.5" customHeight="1" thickBot="1" thickTop="1">
      <c r="A27" s="4"/>
      <c r="B27" s="85" t="s">
        <v>499</v>
      </c>
      <c r="C27" s="86"/>
      <c r="D27" s="86"/>
      <c r="E27" s="86"/>
      <c r="F27" s="86"/>
      <c r="G27" s="86"/>
      <c r="H27" s="86"/>
      <c r="I27" s="87"/>
      <c r="J27" s="88">
        <v>48</v>
      </c>
      <c r="K27" s="89"/>
      <c r="L27" s="89"/>
      <c r="M27" s="90"/>
      <c r="N27" s="91" t="s">
        <v>248</v>
      </c>
      <c r="O27" s="89"/>
      <c r="P27" s="89"/>
      <c r="Q27" s="90"/>
      <c r="R27" s="91">
        <v>8.2</v>
      </c>
      <c r="S27" s="89"/>
      <c r="T27" s="89"/>
      <c r="U27" s="89"/>
      <c r="V27" s="92">
        <f>VLOOKUP(N27,Painting!$E$5:$F$250,2,1)</f>
        <v>1</v>
      </c>
      <c r="W27" s="93"/>
      <c r="X27" s="93"/>
      <c r="Y27" s="93"/>
      <c r="Z27" s="85">
        <f t="shared" si="1"/>
        <v>393.6</v>
      </c>
      <c r="AA27" s="86"/>
      <c r="AB27" s="86"/>
      <c r="AC27" s="86"/>
      <c r="AD27" s="87"/>
      <c r="AE27" s="4"/>
    </row>
    <row r="28" spans="1:31" ht="19.5" customHeight="1" thickBot="1">
      <c r="A28" s="4"/>
      <c r="B28" s="85" t="s">
        <v>500</v>
      </c>
      <c r="C28" s="86"/>
      <c r="D28" s="86"/>
      <c r="E28" s="86"/>
      <c r="F28" s="86"/>
      <c r="G28" s="86"/>
      <c r="H28" s="86"/>
      <c r="I28" s="87"/>
      <c r="J28" s="88">
        <v>360</v>
      </c>
      <c r="K28" s="89"/>
      <c r="L28" s="89"/>
      <c r="M28" s="90"/>
      <c r="N28" s="91" t="s">
        <v>501</v>
      </c>
      <c r="O28" s="89"/>
      <c r="P28" s="89"/>
      <c r="Q28" s="90"/>
      <c r="R28" s="91">
        <v>3.67</v>
      </c>
      <c r="S28" s="89"/>
      <c r="T28" s="89"/>
      <c r="U28" s="89"/>
      <c r="V28" s="92">
        <v>0.4167</v>
      </c>
      <c r="W28" s="93"/>
      <c r="X28" s="93"/>
      <c r="Y28" s="93"/>
      <c r="Z28" s="85">
        <f>ROUND(J28*R28*V28*2,1)</f>
        <v>1101.1</v>
      </c>
      <c r="AA28" s="86"/>
      <c r="AB28" s="86"/>
      <c r="AC28" s="86"/>
      <c r="AD28" s="87"/>
      <c r="AE28" s="4"/>
    </row>
    <row r="29" spans="1:31" ht="19.5" customHeight="1" thickBot="1">
      <c r="A29" s="4"/>
      <c r="B29" s="85" t="s">
        <v>502</v>
      </c>
      <c r="C29" s="86"/>
      <c r="D29" s="86"/>
      <c r="E29" s="86"/>
      <c r="F29" s="86"/>
      <c r="G29" s="86"/>
      <c r="H29" s="86"/>
      <c r="I29" s="87"/>
      <c r="J29" s="88">
        <v>22</v>
      </c>
      <c r="K29" s="89"/>
      <c r="L29" s="89"/>
      <c r="M29" s="90"/>
      <c r="N29" s="91" t="s">
        <v>503</v>
      </c>
      <c r="O29" s="89"/>
      <c r="P29" s="89"/>
      <c r="Q29" s="90"/>
      <c r="R29" s="91">
        <v>3.67</v>
      </c>
      <c r="S29" s="89"/>
      <c r="T29" s="89"/>
      <c r="U29" s="89"/>
      <c r="V29" s="92">
        <v>1.4233</v>
      </c>
      <c r="W29" s="93"/>
      <c r="X29" s="93"/>
      <c r="Y29" s="93"/>
      <c r="Z29" s="85">
        <f>ROUND(J29*R29*V29*2,1)</f>
        <v>229.8</v>
      </c>
      <c r="AA29" s="86"/>
      <c r="AB29" s="86"/>
      <c r="AC29" s="86"/>
      <c r="AD29" s="87"/>
      <c r="AE29" s="4"/>
    </row>
    <row r="30" spans="1:31" ht="19.5" customHeight="1" thickBot="1">
      <c r="A30" s="4"/>
      <c r="B30" s="85" t="s">
        <v>504</v>
      </c>
      <c r="C30" s="86"/>
      <c r="D30" s="86"/>
      <c r="E30" s="86"/>
      <c r="F30" s="86"/>
      <c r="G30" s="86"/>
      <c r="H30" s="86"/>
      <c r="I30" s="87"/>
      <c r="J30" s="88">
        <v>11</v>
      </c>
      <c r="K30" s="89"/>
      <c r="L30" s="89"/>
      <c r="M30" s="90"/>
      <c r="N30" s="91"/>
      <c r="O30" s="89"/>
      <c r="P30" s="89"/>
      <c r="Q30" s="90"/>
      <c r="R30" s="91">
        <v>2.4167</v>
      </c>
      <c r="S30" s="89"/>
      <c r="T30" s="89"/>
      <c r="U30" s="89"/>
      <c r="V30" s="92">
        <v>1.667</v>
      </c>
      <c r="W30" s="93"/>
      <c r="X30" s="93"/>
      <c r="Y30" s="93"/>
      <c r="Z30" s="85">
        <f>ROUND(J30*R30*V30*2,1)</f>
        <v>88.6</v>
      </c>
      <c r="AA30" s="86"/>
      <c r="AB30" s="86"/>
      <c r="AC30" s="86"/>
      <c r="AD30" s="87"/>
      <c r="AE30" s="4"/>
    </row>
    <row r="31" spans="1:34" ht="19.5" customHeight="1" thickBot="1" thickTop="1">
      <c r="A31" s="4"/>
      <c r="B31" s="102" t="s">
        <v>10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3">
        <f>ROUND(SUM(Z22:AD30),0)</f>
        <v>36095</v>
      </c>
      <c r="AA31" s="104"/>
      <c r="AB31" s="104"/>
      <c r="AC31" s="104"/>
      <c r="AD31" s="105"/>
      <c r="AE31" s="4"/>
      <c r="AF31" s="4"/>
      <c r="AG31" s="4"/>
      <c r="AH31" s="4"/>
    </row>
    <row r="32" spans="1:34" ht="19.5" customHeight="1" thickBot="1">
      <c r="A32" s="4"/>
      <c r="B32" s="62" t="s">
        <v>482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4"/>
      <c r="AE32" s="4"/>
      <c r="AF32" s="4"/>
      <c r="AG32" s="4"/>
      <c r="AH32" s="4"/>
    </row>
    <row r="33" spans="1:34" ht="19.5" customHeight="1">
      <c r="A33" s="4"/>
      <c r="B33" s="65" t="s">
        <v>477</v>
      </c>
      <c r="C33" s="66"/>
      <c r="D33" s="66"/>
      <c r="E33" s="66"/>
      <c r="F33" s="66"/>
      <c r="G33" s="66"/>
      <c r="H33" s="66"/>
      <c r="I33" s="67"/>
      <c r="J33" s="71" t="str">
        <f>J$7</f>
        <v>No. Beams / X-Frames</v>
      </c>
      <c r="K33" s="72"/>
      <c r="L33" s="72"/>
      <c r="M33" s="73"/>
      <c r="N33" s="77" t="str">
        <f>N$7</f>
        <v>Beam Size/ X-frames</v>
      </c>
      <c r="O33" s="72"/>
      <c r="P33" s="72"/>
      <c r="Q33" s="73"/>
      <c r="R33" s="79" t="str">
        <f>R$7</f>
        <v>Length (ft)</v>
      </c>
      <c r="S33" s="79"/>
      <c r="T33" s="79"/>
      <c r="U33" s="79"/>
      <c r="V33" s="81" t="str">
        <f>V$7</f>
        <v>Beam/ ft2 or X-Frames/ft2</v>
      </c>
      <c r="W33" s="82"/>
      <c r="X33" s="82"/>
      <c r="Y33" s="82"/>
      <c r="Z33" s="82" t="str">
        <f>Z$7</f>
        <v>SQ. FT.</v>
      </c>
      <c r="AA33" s="82"/>
      <c r="AB33" s="82"/>
      <c r="AC33" s="82"/>
      <c r="AD33" s="82"/>
      <c r="AE33" s="4"/>
      <c r="AF33" s="4"/>
      <c r="AG33" s="4"/>
      <c r="AH33" s="4"/>
    </row>
    <row r="34" spans="1:34" ht="19.5" customHeight="1" thickBot="1">
      <c r="A34" s="4"/>
      <c r="B34" s="68"/>
      <c r="C34" s="69"/>
      <c r="D34" s="69"/>
      <c r="E34" s="69"/>
      <c r="F34" s="69"/>
      <c r="G34" s="69"/>
      <c r="H34" s="69"/>
      <c r="I34" s="70"/>
      <c r="J34" s="74"/>
      <c r="K34" s="75"/>
      <c r="L34" s="75"/>
      <c r="M34" s="76"/>
      <c r="N34" s="78"/>
      <c r="O34" s="75"/>
      <c r="P34" s="75"/>
      <c r="Q34" s="76"/>
      <c r="R34" s="80"/>
      <c r="S34" s="80"/>
      <c r="T34" s="80"/>
      <c r="U34" s="80"/>
      <c r="V34" s="83"/>
      <c r="W34" s="84"/>
      <c r="X34" s="84"/>
      <c r="Y34" s="84"/>
      <c r="Z34" s="84"/>
      <c r="AA34" s="84"/>
      <c r="AB34" s="84"/>
      <c r="AC34" s="84"/>
      <c r="AD34" s="84"/>
      <c r="AE34" s="4"/>
      <c r="AF34" s="4"/>
      <c r="AG34" s="4"/>
      <c r="AH34" s="4"/>
    </row>
    <row r="35" spans="1:31" ht="19.5" customHeight="1" thickBot="1">
      <c r="A35" s="4"/>
      <c r="B35" s="85" t="s">
        <v>494</v>
      </c>
      <c r="C35" s="86"/>
      <c r="D35" s="86"/>
      <c r="E35" s="86"/>
      <c r="F35" s="86"/>
      <c r="G35" s="86"/>
      <c r="H35" s="86"/>
      <c r="I35" s="87"/>
      <c r="J35" s="88">
        <v>11</v>
      </c>
      <c r="K35" s="89"/>
      <c r="L35" s="89"/>
      <c r="M35" s="90"/>
      <c r="N35" s="91" t="s">
        <v>497</v>
      </c>
      <c r="O35" s="89"/>
      <c r="P35" s="89"/>
      <c r="Q35" s="90"/>
      <c r="R35" s="91">
        <v>87.5</v>
      </c>
      <c r="S35" s="89"/>
      <c r="T35" s="89"/>
      <c r="U35" s="89"/>
      <c r="V35" s="92">
        <v>10.99</v>
      </c>
      <c r="W35" s="93"/>
      <c r="X35" s="93"/>
      <c r="Y35" s="93"/>
      <c r="Z35" s="85">
        <f aca="true" t="shared" si="2" ref="Z35:Z40">ROUND(J35*R35*V35,1)</f>
        <v>10577.9</v>
      </c>
      <c r="AA35" s="86"/>
      <c r="AB35" s="86"/>
      <c r="AC35" s="86"/>
      <c r="AD35" s="87"/>
      <c r="AE35" s="4"/>
    </row>
    <row r="36" spans="1:31" ht="19.5" customHeight="1" thickBot="1">
      <c r="A36" s="4"/>
      <c r="B36" s="85" t="s">
        <v>495</v>
      </c>
      <c r="C36" s="86"/>
      <c r="D36" s="86"/>
      <c r="E36" s="86"/>
      <c r="F36" s="86"/>
      <c r="G36" s="86"/>
      <c r="H36" s="86"/>
      <c r="I36" s="87"/>
      <c r="J36" s="88">
        <v>11</v>
      </c>
      <c r="K36" s="89"/>
      <c r="L36" s="89"/>
      <c r="M36" s="90"/>
      <c r="N36" s="91" t="s">
        <v>498</v>
      </c>
      <c r="O36" s="89"/>
      <c r="P36" s="89"/>
      <c r="Q36" s="90"/>
      <c r="R36" s="91">
        <v>63.1667</v>
      </c>
      <c r="S36" s="89"/>
      <c r="T36" s="89"/>
      <c r="U36" s="89"/>
      <c r="V36" s="92">
        <v>12.15</v>
      </c>
      <c r="W36" s="93"/>
      <c r="X36" s="93"/>
      <c r="Y36" s="93"/>
      <c r="Z36" s="85">
        <f t="shared" si="2"/>
        <v>8442.2</v>
      </c>
      <c r="AA36" s="86"/>
      <c r="AB36" s="86"/>
      <c r="AC36" s="86"/>
      <c r="AD36" s="87"/>
      <c r="AE36" s="4"/>
    </row>
    <row r="37" spans="1:31" ht="19.5" customHeight="1" thickBot="1">
      <c r="A37" s="4"/>
      <c r="B37" s="85" t="s">
        <v>496</v>
      </c>
      <c r="C37" s="86"/>
      <c r="D37" s="86"/>
      <c r="E37" s="86"/>
      <c r="F37" s="86"/>
      <c r="G37" s="86"/>
      <c r="H37" s="86"/>
      <c r="I37" s="87"/>
      <c r="J37" s="88">
        <v>11</v>
      </c>
      <c r="K37" s="89"/>
      <c r="L37" s="89"/>
      <c r="M37" s="90"/>
      <c r="N37" s="91" t="s">
        <v>497</v>
      </c>
      <c r="O37" s="89"/>
      <c r="P37" s="89"/>
      <c r="Q37" s="90"/>
      <c r="R37" s="91">
        <v>87.5</v>
      </c>
      <c r="S37" s="89"/>
      <c r="T37" s="89"/>
      <c r="U37" s="89"/>
      <c r="V37" s="92">
        <v>10.99</v>
      </c>
      <c r="W37" s="93"/>
      <c r="X37" s="93"/>
      <c r="Y37" s="93"/>
      <c r="Z37" s="85">
        <f t="shared" si="2"/>
        <v>10577.9</v>
      </c>
      <c r="AA37" s="86"/>
      <c r="AB37" s="86"/>
      <c r="AC37" s="86"/>
      <c r="AD37" s="87"/>
      <c r="AE37" s="4"/>
    </row>
    <row r="38" spans="1:31" ht="19.5" customHeight="1">
      <c r="A38" s="4"/>
      <c r="B38" s="85" t="s">
        <v>492</v>
      </c>
      <c r="C38" s="86"/>
      <c r="D38" s="86"/>
      <c r="E38" s="86"/>
      <c r="F38" s="86"/>
      <c r="G38" s="86"/>
      <c r="H38" s="86"/>
      <c r="I38" s="87"/>
      <c r="J38" s="88">
        <v>180</v>
      </c>
      <c r="K38" s="89"/>
      <c r="L38" s="89"/>
      <c r="M38" s="90"/>
      <c r="N38" s="91" t="s">
        <v>248</v>
      </c>
      <c r="O38" s="89"/>
      <c r="P38" s="89"/>
      <c r="Q38" s="90"/>
      <c r="R38" s="91">
        <v>8.2</v>
      </c>
      <c r="S38" s="89"/>
      <c r="T38" s="89"/>
      <c r="U38" s="89"/>
      <c r="V38" s="92">
        <f>VLOOKUP(N38,Painting!$E$5:$F$250,2,1)</f>
        <v>1</v>
      </c>
      <c r="W38" s="93"/>
      <c r="X38" s="93"/>
      <c r="Y38" s="93"/>
      <c r="Z38" s="85">
        <f t="shared" si="2"/>
        <v>1476</v>
      </c>
      <c r="AA38" s="86"/>
      <c r="AB38" s="86"/>
      <c r="AC38" s="86"/>
      <c r="AD38" s="87"/>
      <c r="AE38" s="4"/>
    </row>
    <row r="39" spans="1:31" ht="19.5" customHeight="1" thickBot="1">
      <c r="A39" s="4"/>
      <c r="B39" s="99" t="s">
        <v>493</v>
      </c>
      <c r="C39" s="100"/>
      <c r="D39" s="100"/>
      <c r="E39" s="100"/>
      <c r="F39" s="100"/>
      <c r="G39" s="100"/>
      <c r="H39" s="100"/>
      <c r="I39" s="101"/>
      <c r="J39" s="118">
        <f>J38*2</f>
        <v>360</v>
      </c>
      <c r="K39" s="119"/>
      <c r="L39" s="119"/>
      <c r="M39" s="120"/>
      <c r="N39" s="121" t="str">
        <f>N$12</f>
        <v>L3 x 3 x 3/8</v>
      </c>
      <c r="O39" s="122"/>
      <c r="P39" s="122"/>
      <c r="Q39" s="123"/>
      <c r="R39" s="94">
        <v>8.91</v>
      </c>
      <c r="S39" s="95"/>
      <c r="T39" s="95"/>
      <c r="U39" s="96"/>
      <c r="V39" s="97">
        <f>VLOOKUP(N39,Painting!$E$5:$F$250,2,1)</f>
        <v>1</v>
      </c>
      <c r="W39" s="98"/>
      <c r="X39" s="98"/>
      <c r="Y39" s="98"/>
      <c r="Z39" s="99">
        <f t="shared" si="2"/>
        <v>3207.6</v>
      </c>
      <c r="AA39" s="100"/>
      <c r="AB39" s="100"/>
      <c r="AC39" s="100"/>
      <c r="AD39" s="101"/>
      <c r="AE39" s="4"/>
    </row>
    <row r="40" spans="1:31" ht="19.5" customHeight="1" thickBot="1" thickTop="1">
      <c r="A40" s="4"/>
      <c r="B40" s="85" t="s">
        <v>499</v>
      </c>
      <c r="C40" s="86"/>
      <c r="D40" s="86"/>
      <c r="E40" s="86"/>
      <c r="F40" s="86"/>
      <c r="G40" s="86"/>
      <c r="H40" s="86"/>
      <c r="I40" s="87"/>
      <c r="J40" s="88">
        <v>48</v>
      </c>
      <c r="K40" s="89"/>
      <c r="L40" s="89"/>
      <c r="M40" s="90"/>
      <c r="N40" s="91" t="s">
        <v>248</v>
      </c>
      <c r="O40" s="89"/>
      <c r="P40" s="89"/>
      <c r="Q40" s="90"/>
      <c r="R40" s="91">
        <v>8.2</v>
      </c>
      <c r="S40" s="89"/>
      <c r="T40" s="89"/>
      <c r="U40" s="89"/>
      <c r="V40" s="92">
        <f>VLOOKUP(N40,Painting!$E$5:$F$250,2,1)</f>
        <v>1</v>
      </c>
      <c r="W40" s="93"/>
      <c r="X40" s="93"/>
      <c r="Y40" s="93"/>
      <c r="Z40" s="85">
        <f t="shared" si="2"/>
        <v>393.6</v>
      </c>
      <c r="AA40" s="86"/>
      <c r="AB40" s="86"/>
      <c r="AC40" s="86"/>
      <c r="AD40" s="87"/>
      <c r="AE40" s="4"/>
    </row>
    <row r="41" spans="1:31" ht="19.5" customHeight="1" thickBot="1">
      <c r="A41" s="4"/>
      <c r="B41" s="85" t="s">
        <v>500</v>
      </c>
      <c r="C41" s="86"/>
      <c r="D41" s="86"/>
      <c r="E41" s="86"/>
      <c r="F41" s="86"/>
      <c r="G41" s="86"/>
      <c r="H41" s="86"/>
      <c r="I41" s="87"/>
      <c r="J41" s="88">
        <v>360</v>
      </c>
      <c r="K41" s="89"/>
      <c r="L41" s="89"/>
      <c r="M41" s="90"/>
      <c r="N41" s="91" t="s">
        <v>501</v>
      </c>
      <c r="O41" s="89"/>
      <c r="P41" s="89"/>
      <c r="Q41" s="90"/>
      <c r="R41" s="91">
        <v>3.67</v>
      </c>
      <c r="S41" s="89"/>
      <c r="T41" s="89"/>
      <c r="U41" s="89"/>
      <c r="V41" s="92">
        <v>0.4167</v>
      </c>
      <c r="W41" s="93"/>
      <c r="X41" s="93"/>
      <c r="Y41" s="93"/>
      <c r="Z41" s="85">
        <f>ROUND(J41*R41*V41*2,1)</f>
        <v>1101.1</v>
      </c>
      <c r="AA41" s="86"/>
      <c r="AB41" s="86"/>
      <c r="AC41" s="86"/>
      <c r="AD41" s="87"/>
      <c r="AE41" s="4"/>
    </row>
    <row r="42" spans="1:31" ht="19.5" customHeight="1" thickBot="1">
      <c r="A42" s="4"/>
      <c r="B42" s="85" t="s">
        <v>502</v>
      </c>
      <c r="C42" s="86"/>
      <c r="D42" s="86"/>
      <c r="E42" s="86"/>
      <c r="F42" s="86"/>
      <c r="G42" s="86"/>
      <c r="H42" s="86"/>
      <c r="I42" s="87"/>
      <c r="J42" s="88">
        <v>22</v>
      </c>
      <c r="K42" s="89"/>
      <c r="L42" s="89"/>
      <c r="M42" s="90"/>
      <c r="N42" s="91" t="s">
        <v>503</v>
      </c>
      <c r="O42" s="89"/>
      <c r="P42" s="89"/>
      <c r="Q42" s="90"/>
      <c r="R42" s="91">
        <v>3.67</v>
      </c>
      <c r="S42" s="89"/>
      <c r="T42" s="89"/>
      <c r="U42" s="89"/>
      <c r="V42" s="92">
        <v>1.4233</v>
      </c>
      <c r="W42" s="93"/>
      <c r="X42" s="93"/>
      <c r="Y42" s="93"/>
      <c r="Z42" s="85">
        <f>ROUND(J42*R42*V42*2,1)</f>
        <v>229.8</v>
      </c>
      <c r="AA42" s="86"/>
      <c r="AB42" s="86"/>
      <c r="AC42" s="86"/>
      <c r="AD42" s="87"/>
      <c r="AE42" s="4"/>
    </row>
    <row r="43" spans="1:31" ht="19.5" customHeight="1" thickBot="1">
      <c r="A43" s="4"/>
      <c r="B43" s="85" t="s">
        <v>504</v>
      </c>
      <c r="C43" s="86"/>
      <c r="D43" s="86"/>
      <c r="E43" s="86"/>
      <c r="F43" s="86"/>
      <c r="G43" s="86"/>
      <c r="H43" s="86"/>
      <c r="I43" s="87"/>
      <c r="J43" s="88">
        <v>11</v>
      </c>
      <c r="K43" s="89"/>
      <c r="L43" s="89"/>
      <c r="M43" s="90"/>
      <c r="N43" s="91"/>
      <c r="O43" s="89"/>
      <c r="P43" s="89"/>
      <c r="Q43" s="90"/>
      <c r="R43" s="91">
        <v>2.4167</v>
      </c>
      <c r="S43" s="89"/>
      <c r="T43" s="89"/>
      <c r="U43" s="89"/>
      <c r="V43" s="92">
        <v>1.667</v>
      </c>
      <c r="W43" s="93"/>
      <c r="X43" s="93"/>
      <c r="Y43" s="93"/>
      <c r="Z43" s="85">
        <f>ROUND(J43*R43*V43*2,1)</f>
        <v>88.6</v>
      </c>
      <c r="AA43" s="86"/>
      <c r="AB43" s="86"/>
      <c r="AC43" s="86"/>
      <c r="AD43" s="87"/>
      <c r="AE43" s="4"/>
    </row>
    <row r="44" spans="1:34" ht="19.5" customHeight="1" thickBot="1" thickTop="1">
      <c r="A44" s="4"/>
      <c r="B44" s="102" t="s">
        <v>10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3">
        <f>ROUND(SUM(Z35:AD43),0)</f>
        <v>36095</v>
      </c>
      <c r="AA44" s="104"/>
      <c r="AB44" s="104"/>
      <c r="AC44" s="104"/>
      <c r="AD44" s="105"/>
      <c r="AE44" s="4"/>
      <c r="AF44" s="4"/>
      <c r="AG44" s="4"/>
      <c r="AH44" s="4"/>
    </row>
    <row r="45" spans="1:34" ht="19.5" customHeight="1" thickBot="1">
      <c r="A45" s="4"/>
      <c r="B45" s="62" t="s">
        <v>483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4"/>
      <c r="AE45" s="4"/>
      <c r="AF45" s="4"/>
      <c r="AG45" s="4"/>
      <c r="AH45" s="4"/>
    </row>
    <row r="46" spans="1:34" ht="19.5" customHeight="1">
      <c r="A46" s="4"/>
      <c r="B46" s="65" t="s">
        <v>477</v>
      </c>
      <c r="C46" s="66"/>
      <c r="D46" s="66"/>
      <c r="E46" s="66"/>
      <c r="F46" s="66"/>
      <c r="G46" s="66"/>
      <c r="H46" s="66"/>
      <c r="I46" s="67"/>
      <c r="J46" s="71" t="str">
        <f>J$7</f>
        <v>No. Beams / X-Frames</v>
      </c>
      <c r="K46" s="72"/>
      <c r="L46" s="72"/>
      <c r="M46" s="73"/>
      <c r="N46" s="77" t="str">
        <f>N$7</f>
        <v>Beam Size/ X-frames</v>
      </c>
      <c r="O46" s="72"/>
      <c r="P46" s="72"/>
      <c r="Q46" s="73"/>
      <c r="R46" s="79" t="str">
        <f>R$7</f>
        <v>Length (ft)</v>
      </c>
      <c r="S46" s="79"/>
      <c r="T46" s="79"/>
      <c r="U46" s="79"/>
      <c r="V46" s="81" t="str">
        <f>V$7</f>
        <v>Beam/ ft2 or X-Frames/ft2</v>
      </c>
      <c r="W46" s="82"/>
      <c r="X46" s="82"/>
      <c r="Y46" s="82"/>
      <c r="Z46" s="82" t="str">
        <f>Z$7</f>
        <v>SQ. FT.</v>
      </c>
      <c r="AA46" s="82"/>
      <c r="AB46" s="82"/>
      <c r="AC46" s="82"/>
      <c r="AD46" s="82"/>
      <c r="AE46" s="4"/>
      <c r="AF46" s="4"/>
      <c r="AG46" s="4"/>
      <c r="AH46" s="4"/>
    </row>
    <row r="47" spans="1:34" ht="19.5" customHeight="1" thickBot="1">
      <c r="A47" s="4"/>
      <c r="B47" s="68"/>
      <c r="C47" s="69"/>
      <c r="D47" s="69"/>
      <c r="E47" s="69"/>
      <c r="F47" s="69"/>
      <c r="G47" s="69"/>
      <c r="H47" s="69"/>
      <c r="I47" s="70"/>
      <c r="J47" s="74"/>
      <c r="K47" s="75"/>
      <c r="L47" s="75"/>
      <c r="M47" s="76"/>
      <c r="N47" s="78"/>
      <c r="O47" s="75"/>
      <c r="P47" s="75"/>
      <c r="Q47" s="76"/>
      <c r="R47" s="80"/>
      <c r="S47" s="80"/>
      <c r="T47" s="80"/>
      <c r="U47" s="80"/>
      <c r="V47" s="83"/>
      <c r="W47" s="84"/>
      <c r="X47" s="84"/>
      <c r="Y47" s="84"/>
      <c r="Z47" s="84"/>
      <c r="AA47" s="84"/>
      <c r="AB47" s="84"/>
      <c r="AC47" s="84"/>
      <c r="AD47" s="84"/>
      <c r="AE47" s="4"/>
      <c r="AF47" s="4"/>
      <c r="AG47" s="4"/>
      <c r="AH47" s="4"/>
    </row>
    <row r="48" spans="1:31" ht="19.5" customHeight="1" thickBot="1">
      <c r="A48" s="4"/>
      <c r="B48" s="85" t="s">
        <v>494</v>
      </c>
      <c r="C48" s="86"/>
      <c r="D48" s="86"/>
      <c r="E48" s="86"/>
      <c r="F48" s="86"/>
      <c r="G48" s="86"/>
      <c r="H48" s="86"/>
      <c r="I48" s="87"/>
      <c r="J48" s="88">
        <v>11</v>
      </c>
      <c r="K48" s="89"/>
      <c r="L48" s="89"/>
      <c r="M48" s="90"/>
      <c r="N48" s="91" t="s">
        <v>497</v>
      </c>
      <c r="O48" s="89"/>
      <c r="P48" s="89"/>
      <c r="Q48" s="90"/>
      <c r="R48" s="91">
        <v>87.5</v>
      </c>
      <c r="S48" s="89"/>
      <c r="T48" s="89"/>
      <c r="U48" s="89"/>
      <c r="V48" s="92">
        <v>10.99</v>
      </c>
      <c r="W48" s="93"/>
      <c r="X48" s="93"/>
      <c r="Y48" s="93"/>
      <c r="Z48" s="85">
        <f aca="true" t="shared" si="3" ref="Z48:Z53">ROUND(J48*R48*V48,1)</f>
        <v>10577.9</v>
      </c>
      <c r="AA48" s="86"/>
      <c r="AB48" s="86"/>
      <c r="AC48" s="86"/>
      <c r="AD48" s="87"/>
      <c r="AE48" s="4"/>
    </row>
    <row r="49" spans="1:31" ht="19.5" customHeight="1" thickBot="1">
      <c r="A49" s="4"/>
      <c r="B49" s="85" t="s">
        <v>495</v>
      </c>
      <c r="C49" s="86"/>
      <c r="D49" s="86"/>
      <c r="E49" s="86"/>
      <c r="F49" s="86"/>
      <c r="G49" s="86"/>
      <c r="H49" s="86"/>
      <c r="I49" s="87"/>
      <c r="J49" s="88">
        <v>11</v>
      </c>
      <c r="K49" s="89"/>
      <c r="L49" s="89"/>
      <c r="M49" s="90"/>
      <c r="N49" s="91" t="s">
        <v>498</v>
      </c>
      <c r="O49" s="89"/>
      <c r="P49" s="89"/>
      <c r="Q49" s="90"/>
      <c r="R49" s="91">
        <v>63.1667</v>
      </c>
      <c r="S49" s="89"/>
      <c r="T49" s="89"/>
      <c r="U49" s="89"/>
      <c r="V49" s="92">
        <v>12.15</v>
      </c>
      <c r="W49" s="93"/>
      <c r="X49" s="93"/>
      <c r="Y49" s="93"/>
      <c r="Z49" s="85">
        <f t="shared" si="3"/>
        <v>8442.2</v>
      </c>
      <c r="AA49" s="86"/>
      <c r="AB49" s="86"/>
      <c r="AC49" s="86"/>
      <c r="AD49" s="87"/>
      <c r="AE49" s="4"/>
    </row>
    <row r="50" spans="1:31" ht="19.5" customHeight="1" thickBot="1">
      <c r="A50" s="4"/>
      <c r="B50" s="85" t="s">
        <v>496</v>
      </c>
      <c r="C50" s="86"/>
      <c r="D50" s="86"/>
      <c r="E50" s="86"/>
      <c r="F50" s="86"/>
      <c r="G50" s="86"/>
      <c r="H50" s="86"/>
      <c r="I50" s="87"/>
      <c r="J50" s="88">
        <v>11</v>
      </c>
      <c r="K50" s="89"/>
      <c r="L50" s="89"/>
      <c r="M50" s="90"/>
      <c r="N50" s="91" t="s">
        <v>497</v>
      </c>
      <c r="O50" s="89"/>
      <c r="P50" s="89"/>
      <c r="Q50" s="90"/>
      <c r="R50" s="91">
        <v>87.5</v>
      </c>
      <c r="S50" s="89"/>
      <c r="T50" s="89"/>
      <c r="U50" s="89"/>
      <c r="V50" s="92">
        <v>10.99</v>
      </c>
      <c r="W50" s="93"/>
      <c r="X50" s="93"/>
      <c r="Y50" s="93"/>
      <c r="Z50" s="85">
        <f t="shared" si="3"/>
        <v>10577.9</v>
      </c>
      <c r="AA50" s="86"/>
      <c r="AB50" s="86"/>
      <c r="AC50" s="86"/>
      <c r="AD50" s="87"/>
      <c r="AE50" s="4"/>
    </row>
    <row r="51" spans="1:31" ht="19.5" customHeight="1">
      <c r="A51" s="4"/>
      <c r="B51" s="85" t="s">
        <v>492</v>
      </c>
      <c r="C51" s="86"/>
      <c r="D51" s="86"/>
      <c r="E51" s="86"/>
      <c r="F51" s="86"/>
      <c r="G51" s="86"/>
      <c r="H51" s="86"/>
      <c r="I51" s="87"/>
      <c r="J51" s="88">
        <v>180</v>
      </c>
      <c r="K51" s="89"/>
      <c r="L51" s="89"/>
      <c r="M51" s="90"/>
      <c r="N51" s="91" t="s">
        <v>248</v>
      </c>
      <c r="O51" s="89"/>
      <c r="P51" s="89"/>
      <c r="Q51" s="90"/>
      <c r="R51" s="91">
        <v>8.2</v>
      </c>
      <c r="S51" s="89"/>
      <c r="T51" s="89"/>
      <c r="U51" s="89"/>
      <c r="V51" s="92">
        <f>VLOOKUP(N51,Painting!$E$5:$F$250,2,1)</f>
        <v>1</v>
      </c>
      <c r="W51" s="93"/>
      <c r="X51" s="93"/>
      <c r="Y51" s="93"/>
      <c r="Z51" s="85">
        <f t="shared" si="3"/>
        <v>1476</v>
      </c>
      <c r="AA51" s="86"/>
      <c r="AB51" s="86"/>
      <c r="AC51" s="86"/>
      <c r="AD51" s="87"/>
      <c r="AE51" s="4"/>
    </row>
    <row r="52" spans="1:31" ht="19.5" customHeight="1" thickBot="1">
      <c r="A52" s="4"/>
      <c r="B52" s="99" t="s">
        <v>493</v>
      </c>
      <c r="C52" s="100"/>
      <c r="D52" s="100"/>
      <c r="E52" s="100"/>
      <c r="F52" s="100"/>
      <c r="G52" s="100"/>
      <c r="H52" s="100"/>
      <c r="I52" s="101"/>
      <c r="J52" s="118">
        <f>J51*2</f>
        <v>360</v>
      </c>
      <c r="K52" s="119"/>
      <c r="L52" s="119"/>
      <c r="M52" s="120"/>
      <c r="N52" s="121" t="str">
        <f>N$12</f>
        <v>L3 x 3 x 3/8</v>
      </c>
      <c r="O52" s="122"/>
      <c r="P52" s="122"/>
      <c r="Q52" s="123"/>
      <c r="R52" s="94">
        <v>8.91</v>
      </c>
      <c r="S52" s="95"/>
      <c r="T52" s="95"/>
      <c r="U52" s="96"/>
      <c r="V52" s="97">
        <f>VLOOKUP(N52,Painting!$E$5:$F$250,2,1)</f>
        <v>1</v>
      </c>
      <c r="W52" s="98"/>
      <c r="X52" s="98"/>
      <c r="Y52" s="98"/>
      <c r="Z52" s="99">
        <f t="shared" si="3"/>
        <v>3207.6</v>
      </c>
      <c r="AA52" s="100"/>
      <c r="AB52" s="100"/>
      <c r="AC52" s="100"/>
      <c r="AD52" s="101"/>
      <c r="AE52" s="4"/>
    </row>
    <row r="53" spans="1:31" ht="19.5" customHeight="1" thickBot="1" thickTop="1">
      <c r="A53" s="4"/>
      <c r="B53" s="85" t="s">
        <v>499</v>
      </c>
      <c r="C53" s="86"/>
      <c r="D53" s="86"/>
      <c r="E53" s="86"/>
      <c r="F53" s="86"/>
      <c r="G53" s="86"/>
      <c r="H53" s="86"/>
      <c r="I53" s="87"/>
      <c r="J53" s="88">
        <v>48</v>
      </c>
      <c r="K53" s="89"/>
      <c r="L53" s="89"/>
      <c r="M53" s="90"/>
      <c r="N53" s="91" t="s">
        <v>248</v>
      </c>
      <c r="O53" s="89"/>
      <c r="P53" s="89"/>
      <c r="Q53" s="90"/>
      <c r="R53" s="91">
        <v>8.2</v>
      </c>
      <c r="S53" s="89"/>
      <c r="T53" s="89"/>
      <c r="U53" s="89"/>
      <c r="V53" s="92">
        <f>VLOOKUP(N53,Painting!$E$5:$F$250,2,1)</f>
        <v>1</v>
      </c>
      <c r="W53" s="93"/>
      <c r="X53" s="93"/>
      <c r="Y53" s="93"/>
      <c r="Z53" s="85">
        <f t="shared" si="3"/>
        <v>393.6</v>
      </c>
      <c r="AA53" s="86"/>
      <c r="AB53" s="86"/>
      <c r="AC53" s="86"/>
      <c r="AD53" s="87"/>
      <c r="AE53" s="4"/>
    </row>
    <row r="54" spans="1:31" ht="19.5" customHeight="1" thickBot="1">
      <c r="A54" s="4"/>
      <c r="B54" s="85" t="s">
        <v>500</v>
      </c>
      <c r="C54" s="86"/>
      <c r="D54" s="86"/>
      <c r="E54" s="86"/>
      <c r="F54" s="86"/>
      <c r="G54" s="86"/>
      <c r="H54" s="86"/>
      <c r="I54" s="87"/>
      <c r="J54" s="88">
        <v>360</v>
      </c>
      <c r="K54" s="89"/>
      <c r="L54" s="89"/>
      <c r="M54" s="90"/>
      <c r="N54" s="91" t="s">
        <v>501</v>
      </c>
      <c r="O54" s="89"/>
      <c r="P54" s="89"/>
      <c r="Q54" s="90"/>
      <c r="R54" s="91">
        <v>3.67</v>
      </c>
      <c r="S54" s="89"/>
      <c r="T54" s="89"/>
      <c r="U54" s="89"/>
      <c r="V54" s="92">
        <v>0.4167</v>
      </c>
      <c r="W54" s="93"/>
      <c r="X54" s="93"/>
      <c r="Y54" s="93"/>
      <c r="Z54" s="85">
        <f>ROUND(J54*R54*V54*2,1)</f>
        <v>1101.1</v>
      </c>
      <c r="AA54" s="86"/>
      <c r="AB54" s="86"/>
      <c r="AC54" s="86"/>
      <c r="AD54" s="87"/>
      <c r="AE54" s="4"/>
    </row>
    <row r="55" spans="1:31" ht="19.5" customHeight="1" thickBot="1">
      <c r="A55" s="4"/>
      <c r="B55" s="85" t="s">
        <v>502</v>
      </c>
      <c r="C55" s="86"/>
      <c r="D55" s="86"/>
      <c r="E55" s="86"/>
      <c r="F55" s="86"/>
      <c r="G55" s="86"/>
      <c r="H55" s="86"/>
      <c r="I55" s="87"/>
      <c r="J55" s="88">
        <v>22</v>
      </c>
      <c r="K55" s="89"/>
      <c r="L55" s="89"/>
      <c r="M55" s="90"/>
      <c r="N55" s="91" t="s">
        <v>503</v>
      </c>
      <c r="O55" s="89"/>
      <c r="P55" s="89"/>
      <c r="Q55" s="90"/>
      <c r="R55" s="91">
        <v>3.67</v>
      </c>
      <c r="S55" s="89"/>
      <c r="T55" s="89"/>
      <c r="U55" s="89"/>
      <c r="V55" s="92">
        <v>1.4233</v>
      </c>
      <c r="W55" s="93"/>
      <c r="X55" s="93"/>
      <c r="Y55" s="93"/>
      <c r="Z55" s="85">
        <f>ROUND(J55*R55*V55*2,1)</f>
        <v>229.8</v>
      </c>
      <c r="AA55" s="86"/>
      <c r="AB55" s="86"/>
      <c r="AC55" s="86"/>
      <c r="AD55" s="87"/>
      <c r="AE55" s="4"/>
    </row>
    <row r="56" spans="1:31" ht="19.5" customHeight="1" thickBot="1">
      <c r="A56" s="4"/>
      <c r="B56" s="85" t="s">
        <v>504</v>
      </c>
      <c r="C56" s="86"/>
      <c r="D56" s="86"/>
      <c r="E56" s="86"/>
      <c r="F56" s="86"/>
      <c r="G56" s="86"/>
      <c r="H56" s="86"/>
      <c r="I56" s="87"/>
      <c r="J56" s="88">
        <v>11</v>
      </c>
      <c r="K56" s="89"/>
      <c r="L56" s="89"/>
      <c r="M56" s="90"/>
      <c r="N56" s="91"/>
      <c r="O56" s="89"/>
      <c r="P56" s="89"/>
      <c r="Q56" s="90"/>
      <c r="R56" s="91">
        <v>2.4167</v>
      </c>
      <c r="S56" s="89"/>
      <c r="T56" s="89"/>
      <c r="U56" s="89"/>
      <c r="V56" s="92">
        <v>1.667</v>
      </c>
      <c r="W56" s="93"/>
      <c r="X56" s="93"/>
      <c r="Y56" s="93"/>
      <c r="Z56" s="85">
        <f>ROUND(J56*R56*V56*2,1)</f>
        <v>88.6</v>
      </c>
      <c r="AA56" s="86"/>
      <c r="AB56" s="86"/>
      <c r="AC56" s="86"/>
      <c r="AD56" s="87"/>
      <c r="AE56" s="4"/>
    </row>
    <row r="57" spans="1:31" ht="19.5" customHeight="1" thickBot="1" thickTop="1">
      <c r="A57" s="4"/>
      <c r="B57" s="102" t="s">
        <v>10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3" t="e">
        <f>ROUND(SUM(#REF!),0)</f>
        <v>#REF!</v>
      </c>
      <c r="AA57" s="104"/>
      <c r="AB57" s="104"/>
      <c r="AC57" s="104"/>
      <c r="AD57" s="105"/>
      <c r="AE57" s="4"/>
    </row>
    <row r="58" spans="1:31" ht="19.5" customHeight="1" thickBot="1">
      <c r="A58" s="4"/>
      <c r="B58" s="62" t="s">
        <v>484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4"/>
      <c r="AE58" s="4"/>
    </row>
    <row r="59" spans="1:31" ht="19.5" customHeight="1">
      <c r="A59" s="4"/>
      <c r="B59" s="65" t="s">
        <v>477</v>
      </c>
      <c r="C59" s="66"/>
      <c r="D59" s="66"/>
      <c r="E59" s="66"/>
      <c r="F59" s="66"/>
      <c r="G59" s="66"/>
      <c r="H59" s="66"/>
      <c r="I59" s="67"/>
      <c r="J59" s="71" t="s">
        <v>474</v>
      </c>
      <c r="K59" s="72"/>
      <c r="L59" s="72"/>
      <c r="M59" s="73"/>
      <c r="N59" s="77" t="s">
        <v>475</v>
      </c>
      <c r="O59" s="72"/>
      <c r="P59" s="72"/>
      <c r="Q59" s="73"/>
      <c r="R59" s="79" t="s">
        <v>476</v>
      </c>
      <c r="S59" s="79"/>
      <c r="T59" s="79"/>
      <c r="U59" s="79"/>
      <c r="V59" s="81" t="s">
        <v>488</v>
      </c>
      <c r="W59" s="82"/>
      <c r="X59" s="82"/>
      <c r="Y59" s="82"/>
      <c r="Z59" s="82" t="s">
        <v>486</v>
      </c>
      <c r="AA59" s="82"/>
      <c r="AB59" s="82"/>
      <c r="AC59" s="82"/>
      <c r="AD59" s="82"/>
      <c r="AE59" s="4"/>
    </row>
    <row r="60" spans="1:31" ht="19.5" customHeight="1" thickBot="1">
      <c r="A60" s="4"/>
      <c r="B60" s="68"/>
      <c r="C60" s="69"/>
      <c r="D60" s="69"/>
      <c r="E60" s="69"/>
      <c r="F60" s="69"/>
      <c r="G60" s="69"/>
      <c r="H60" s="69"/>
      <c r="I60" s="70"/>
      <c r="J60" s="74"/>
      <c r="K60" s="75"/>
      <c r="L60" s="75"/>
      <c r="M60" s="76"/>
      <c r="N60" s="78"/>
      <c r="O60" s="75"/>
      <c r="P60" s="75"/>
      <c r="Q60" s="76"/>
      <c r="R60" s="80"/>
      <c r="S60" s="80"/>
      <c r="T60" s="80"/>
      <c r="U60" s="80"/>
      <c r="V60" s="83"/>
      <c r="W60" s="84"/>
      <c r="X60" s="84"/>
      <c r="Y60" s="84"/>
      <c r="Z60" s="84"/>
      <c r="AA60" s="84"/>
      <c r="AB60" s="84"/>
      <c r="AC60" s="84"/>
      <c r="AD60" s="84"/>
      <c r="AE60" s="4"/>
    </row>
    <row r="61" spans="1:32" ht="19.5" customHeight="1" thickBot="1">
      <c r="A61" s="4"/>
      <c r="B61" s="85" t="s">
        <v>494</v>
      </c>
      <c r="C61" s="86"/>
      <c r="D61" s="86"/>
      <c r="E61" s="86"/>
      <c r="F61" s="86"/>
      <c r="G61" s="86"/>
      <c r="H61" s="86"/>
      <c r="I61" s="87"/>
      <c r="J61" s="88">
        <v>11</v>
      </c>
      <c r="K61" s="89"/>
      <c r="L61" s="89"/>
      <c r="M61" s="90"/>
      <c r="N61" s="91"/>
      <c r="O61" s="89"/>
      <c r="P61" s="89"/>
      <c r="Q61" s="90"/>
      <c r="R61" s="91">
        <v>238.167</v>
      </c>
      <c r="S61" s="89"/>
      <c r="T61" s="89"/>
      <c r="U61" s="89"/>
      <c r="V61" s="92">
        <f>R61*J61</f>
        <v>2619.837</v>
      </c>
      <c r="W61" s="93"/>
      <c r="X61" s="93"/>
      <c r="Y61" s="93"/>
      <c r="Z61" s="106">
        <f>V61/60</f>
        <v>43.66395</v>
      </c>
      <c r="AA61" s="106"/>
      <c r="AB61" s="106"/>
      <c r="AC61" s="106"/>
      <c r="AD61" s="106"/>
      <c r="AE61" s="4"/>
      <c r="AF61" s="19">
        <v>250</v>
      </c>
    </row>
    <row r="62" spans="1:31" ht="19.5" customHeight="1" thickBot="1" thickTop="1">
      <c r="A62" s="4"/>
      <c r="B62" s="102" t="s">
        <v>10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7">
        <f>SUM(Z60:Z61)</f>
        <v>43.66395</v>
      </c>
      <c r="AA62" s="107"/>
      <c r="AB62" s="107"/>
      <c r="AC62" s="107"/>
      <c r="AD62" s="107"/>
      <c r="AE62" s="4"/>
    </row>
    <row r="63" spans="1:31" ht="19.5" customHeight="1" thickBot="1">
      <c r="A63" s="4"/>
      <c r="B63" s="62" t="s">
        <v>485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4"/>
      <c r="AE63" s="4"/>
    </row>
    <row r="64" spans="1:31" ht="19.5" customHeight="1">
      <c r="A64" s="4"/>
      <c r="B64" s="65" t="s">
        <v>477</v>
      </c>
      <c r="C64" s="66"/>
      <c r="D64" s="66"/>
      <c r="E64" s="66"/>
      <c r="F64" s="66"/>
      <c r="G64" s="66"/>
      <c r="H64" s="66"/>
      <c r="I64" s="67"/>
      <c r="J64" s="71" t="str">
        <f>J46</f>
        <v>No. Beams / X-Frames</v>
      </c>
      <c r="K64" s="72"/>
      <c r="L64" s="72"/>
      <c r="M64" s="73"/>
      <c r="N64" s="77" t="str">
        <f>N46</f>
        <v>Beam Size/ X-frames</v>
      </c>
      <c r="O64" s="72"/>
      <c r="P64" s="72"/>
      <c r="Q64" s="73"/>
      <c r="R64" s="79" t="s">
        <v>476</v>
      </c>
      <c r="S64" s="79"/>
      <c r="T64" s="79"/>
      <c r="U64" s="79"/>
      <c r="V64" s="81" t="s">
        <v>488</v>
      </c>
      <c r="W64" s="82"/>
      <c r="X64" s="82"/>
      <c r="Y64" s="82"/>
      <c r="Z64" s="82" t="s">
        <v>487</v>
      </c>
      <c r="AA64" s="82"/>
      <c r="AB64" s="82"/>
      <c r="AC64" s="82"/>
      <c r="AD64" s="82"/>
      <c r="AE64" s="4"/>
    </row>
    <row r="65" spans="1:31" ht="19.5" customHeight="1" thickBot="1">
      <c r="A65" s="4"/>
      <c r="B65" s="68"/>
      <c r="C65" s="69"/>
      <c r="D65" s="69"/>
      <c r="E65" s="69"/>
      <c r="F65" s="69"/>
      <c r="G65" s="69"/>
      <c r="H65" s="69"/>
      <c r="I65" s="70"/>
      <c r="J65" s="74"/>
      <c r="K65" s="75"/>
      <c r="L65" s="75"/>
      <c r="M65" s="76"/>
      <c r="N65" s="78"/>
      <c r="O65" s="75"/>
      <c r="P65" s="75"/>
      <c r="Q65" s="76"/>
      <c r="R65" s="80"/>
      <c r="S65" s="80"/>
      <c r="T65" s="80"/>
      <c r="U65" s="80"/>
      <c r="V65" s="83"/>
      <c r="W65" s="84"/>
      <c r="X65" s="84"/>
      <c r="Y65" s="84"/>
      <c r="Z65" s="84"/>
      <c r="AA65" s="84"/>
      <c r="AB65" s="84"/>
      <c r="AC65" s="84"/>
      <c r="AD65" s="84"/>
      <c r="AE65" s="4"/>
    </row>
    <row r="66" spans="1:32" ht="19.5" customHeight="1" thickBot="1">
      <c r="A66" s="4"/>
      <c r="B66" s="85" t="s">
        <v>494</v>
      </c>
      <c r="C66" s="86"/>
      <c r="D66" s="86"/>
      <c r="E66" s="86"/>
      <c r="F66" s="86"/>
      <c r="G66" s="86"/>
      <c r="H66" s="86"/>
      <c r="I66" s="87"/>
      <c r="J66" s="88">
        <v>11</v>
      </c>
      <c r="K66" s="89"/>
      <c r="L66" s="89"/>
      <c r="M66" s="90"/>
      <c r="N66" s="91"/>
      <c r="O66" s="89"/>
      <c r="P66" s="89"/>
      <c r="Q66" s="90"/>
      <c r="R66" s="91">
        <v>238.167</v>
      </c>
      <c r="S66" s="89"/>
      <c r="T66" s="89"/>
      <c r="U66" s="89"/>
      <c r="V66" s="92">
        <f>R66*J66</f>
        <v>2619.837</v>
      </c>
      <c r="W66" s="93"/>
      <c r="X66" s="93"/>
      <c r="Y66" s="93"/>
      <c r="Z66" s="106">
        <f>ROUND(V66/AF66,0)</f>
        <v>17</v>
      </c>
      <c r="AA66" s="106"/>
      <c r="AB66" s="106"/>
      <c r="AC66" s="106"/>
      <c r="AD66" s="106"/>
      <c r="AE66" s="4"/>
      <c r="AF66" s="19">
        <v>150</v>
      </c>
    </row>
    <row r="67" spans="1:32" ht="19.5" customHeight="1" thickBot="1">
      <c r="A67" s="4"/>
      <c r="B67" s="85" t="str">
        <f>B$12</f>
        <v>X-Frames (Bottom)</v>
      </c>
      <c r="C67" s="86"/>
      <c r="D67" s="86"/>
      <c r="E67" s="86"/>
      <c r="F67" s="86"/>
      <c r="G67" s="86"/>
      <c r="H67" s="86"/>
      <c r="I67" s="87"/>
      <c r="J67" s="130">
        <f>J$12</f>
        <v>180</v>
      </c>
      <c r="K67" s="131"/>
      <c r="L67" s="131"/>
      <c r="M67" s="132"/>
      <c r="N67" s="133" t="str">
        <f>N$12</f>
        <v>L3 x 3 x 3/8</v>
      </c>
      <c r="O67" s="131"/>
      <c r="P67" s="131"/>
      <c r="Q67" s="132"/>
      <c r="R67" s="133"/>
      <c r="S67" s="131"/>
      <c r="T67" s="131"/>
      <c r="U67" s="131"/>
      <c r="V67" s="92"/>
      <c r="W67" s="93"/>
      <c r="X67" s="93"/>
      <c r="Y67" s="93"/>
      <c r="Z67" s="124">
        <f>SUM(J67:M68)*AF67</f>
        <v>5.7</v>
      </c>
      <c r="AA67" s="125"/>
      <c r="AB67" s="125"/>
      <c r="AC67" s="125"/>
      <c r="AD67" s="126"/>
      <c r="AE67" s="4"/>
      <c r="AF67" s="19">
        <v>0.025</v>
      </c>
    </row>
    <row r="68" spans="1:32" ht="19.5" customHeight="1" thickBot="1">
      <c r="A68" s="4"/>
      <c r="B68" s="85" t="s">
        <v>499</v>
      </c>
      <c r="C68" s="86"/>
      <c r="D68" s="86"/>
      <c r="E68" s="86"/>
      <c r="F68" s="86"/>
      <c r="G68" s="86"/>
      <c r="H68" s="86"/>
      <c r="I68" s="87"/>
      <c r="J68" s="88">
        <v>48</v>
      </c>
      <c r="K68" s="89"/>
      <c r="L68" s="89"/>
      <c r="M68" s="90"/>
      <c r="N68" s="91" t="s">
        <v>248</v>
      </c>
      <c r="O68" s="89"/>
      <c r="P68" s="89"/>
      <c r="Q68" s="90"/>
      <c r="R68" s="121"/>
      <c r="S68" s="122"/>
      <c r="T68" s="122"/>
      <c r="U68" s="123"/>
      <c r="V68" s="92"/>
      <c r="W68" s="93"/>
      <c r="X68" s="93"/>
      <c r="Y68" s="93"/>
      <c r="Z68" s="127"/>
      <c r="AA68" s="128"/>
      <c r="AB68" s="128"/>
      <c r="AC68" s="128"/>
      <c r="AD68" s="129"/>
      <c r="AE68" s="4"/>
      <c r="AF68" s="19">
        <v>0.025</v>
      </c>
    </row>
    <row r="69" spans="1:31" ht="19.5" customHeight="1" thickBot="1" thickTop="1">
      <c r="A69" s="4"/>
      <c r="B69" s="102" t="s">
        <v>10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7">
        <f>SUM(Z66:Z67)</f>
        <v>22.7</v>
      </c>
      <c r="AA69" s="107"/>
      <c r="AB69" s="107"/>
      <c r="AC69" s="107"/>
      <c r="AD69" s="107"/>
      <c r="AE69" s="4"/>
    </row>
    <row r="70" spans="1:31" ht="19.5" customHeight="1">
      <c r="A70" s="4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9"/>
      <c r="P70" s="109"/>
      <c r="Q70" s="108"/>
      <c r="R70" s="108"/>
      <c r="S70" s="109"/>
      <c r="T70" s="109"/>
      <c r="U70" s="108"/>
      <c r="V70" s="108"/>
      <c r="W70" s="109"/>
      <c r="X70" s="109"/>
      <c r="Y70" s="108"/>
      <c r="Z70" s="108"/>
      <c r="AA70" s="110"/>
      <c r="AB70" s="110"/>
      <c r="AC70" s="110"/>
      <c r="AD70" s="110"/>
      <c r="AE70" s="4"/>
    </row>
    <row r="71" spans="1:31" ht="19.5" customHeight="1">
      <c r="A71" s="4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9"/>
      <c r="P71" s="109"/>
      <c r="Q71" s="108"/>
      <c r="R71" s="108"/>
      <c r="S71" s="109"/>
      <c r="T71" s="109"/>
      <c r="U71" s="108"/>
      <c r="V71" s="108"/>
      <c r="W71" s="109"/>
      <c r="X71" s="109"/>
      <c r="Y71" s="108"/>
      <c r="Z71" s="108"/>
      <c r="AA71" s="110"/>
      <c r="AB71" s="110"/>
      <c r="AC71" s="110"/>
      <c r="AD71" s="110"/>
      <c r="AE71" s="4"/>
    </row>
    <row r="72" spans="1:31" ht="19.5" customHeight="1">
      <c r="A72" s="4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9"/>
      <c r="P72" s="109"/>
      <c r="Q72" s="108"/>
      <c r="R72" s="108"/>
      <c r="S72" s="109"/>
      <c r="T72" s="109"/>
      <c r="U72" s="108"/>
      <c r="V72" s="108"/>
      <c r="W72" s="109"/>
      <c r="X72" s="109"/>
      <c r="Y72" s="108"/>
      <c r="Z72" s="108"/>
      <c r="AA72" s="110"/>
      <c r="AB72" s="110"/>
      <c r="AC72" s="110"/>
      <c r="AD72" s="110"/>
      <c r="AE72" s="4"/>
    </row>
    <row r="73" spans="1:31" ht="19.5" customHeight="1">
      <c r="A73" s="4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9"/>
      <c r="P73" s="109"/>
      <c r="Q73" s="108"/>
      <c r="R73" s="108"/>
      <c r="S73" s="109"/>
      <c r="T73" s="109"/>
      <c r="U73" s="108"/>
      <c r="V73" s="108"/>
      <c r="W73" s="109"/>
      <c r="X73" s="109"/>
      <c r="Y73" s="108"/>
      <c r="Z73" s="108"/>
      <c r="AA73" s="110"/>
      <c r="AB73" s="110"/>
      <c r="AC73" s="110"/>
      <c r="AD73" s="110"/>
      <c r="AE73" s="4"/>
    </row>
    <row r="74" spans="1:31" ht="19.5" customHeight="1">
      <c r="A74" s="4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9"/>
      <c r="P74" s="109"/>
      <c r="Q74" s="108"/>
      <c r="R74" s="108"/>
      <c r="S74" s="109"/>
      <c r="T74" s="109"/>
      <c r="U74" s="108"/>
      <c r="V74" s="108"/>
      <c r="W74" s="109"/>
      <c r="X74" s="109"/>
      <c r="Y74" s="108"/>
      <c r="Z74" s="108"/>
      <c r="AA74" s="110"/>
      <c r="AB74" s="110"/>
      <c r="AC74" s="110"/>
      <c r="AD74" s="110"/>
      <c r="AE74" s="4"/>
    </row>
    <row r="75" spans="1:31" ht="19.5" customHeight="1">
      <c r="A75" s="4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2"/>
      <c r="AB75" s="112"/>
      <c r="AC75" s="112"/>
      <c r="AD75" s="112"/>
      <c r="AE75" s="4"/>
    </row>
    <row r="76" spans="1:31" ht="19.5" customHeight="1">
      <c r="A76" s="4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4"/>
    </row>
    <row r="77" spans="1:31" ht="19.5" customHeight="1">
      <c r="A77" s="4"/>
      <c r="B77" s="114"/>
      <c r="C77" s="114"/>
      <c r="D77" s="114"/>
      <c r="E77" s="114"/>
      <c r="F77" s="114"/>
      <c r="G77" s="114"/>
      <c r="H77" s="114"/>
      <c r="I77" s="114"/>
      <c r="J77" s="114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4"/>
    </row>
    <row r="78" spans="1:31" ht="19.5" customHeight="1">
      <c r="A78" s="4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9"/>
      <c r="P78" s="109"/>
      <c r="Q78" s="108"/>
      <c r="R78" s="108"/>
      <c r="S78" s="109"/>
      <c r="T78" s="109"/>
      <c r="U78" s="108"/>
      <c r="V78" s="108"/>
      <c r="W78" s="109"/>
      <c r="X78" s="109"/>
      <c r="Y78" s="108"/>
      <c r="Z78" s="108"/>
      <c r="AA78" s="110"/>
      <c r="AB78" s="110"/>
      <c r="AC78" s="110"/>
      <c r="AD78" s="110"/>
      <c r="AE78" s="4"/>
    </row>
    <row r="79" spans="1:31" ht="19.5" customHeight="1">
      <c r="A79" s="4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9"/>
      <c r="P79" s="109"/>
      <c r="Q79" s="108"/>
      <c r="R79" s="108"/>
      <c r="S79" s="109"/>
      <c r="T79" s="109"/>
      <c r="U79" s="108"/>
      <c r="V79" s="108"/>
      <c r="W79" s="109"/>
      <c r="X79" s="109"/>
      <c r="Y79" s="108"/>
      <c r="Z79" s="108"/>
      <c r="AA79" s="110"/>
      <c r="AB79" s="110"/>
      <c r="AC79" s="110"/>
      <c r="AD79" s="110"/>
      <c r="AE79" s="4"/>
    </row>
    <row r="80" spans="1:31" ht="19.5" customHeight="1">
      <c r="A80" s="4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9"/>
      <c r="P80" s="109"/>
      <c r="Q80" s="108"/>
      <c r="R80" s="108"/>
      <c r="S80" s="109"/>
      <c r="T80" s="109"/>
      <c r="U80" s="108"/>
      <c r="V80" s="108"/>
      <c r="W80" s="109"/>
      <c r="X80" s="109"/>
      <c r="Y80" s="108"/>
      <c r="Z80" s="108"/>
      <c r="AA80" s="110"/>
      <c r="AB80" s="110"/>
      <c r="AC80" s="110"/>
      <c r="AD80" s="110"/>
      <c r="AE80" s="4"/>
    </row>
    <row r="81" spans="1:31" ht="19.5" customHeight="1">
      <c r="A81" s="4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2"/>
      <c r="AB81" s="112"/>
      <c r="AC81" s="112"/>
      <c r="AD81" s="112"/>
      <c r="AE81" s="4"/>
    </row>
    <row r="82" spans="1:31" ht="19.5" customHeight="1">
      <c r="A82" s="4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4"/>
    </row>
    <row r="83" spans="1:31" ht="19.5" customHeight="1">
      <c r="A83" s="4"/>
      <c r="B83" s="114"/>
      <c r="C83" s="114"/>
      <c r="D83" s="114"/>
      <c r="E83" s="114"/>
      <c r="F83" s="114"/>
      <c r="G83" s="114"/>
      <c r="H83" s="114"/>
      <c r="I83" s="114"/>
      <c r="J83" s="114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4"/>
    </row>
    <row r="84" spans="1:31" ht="19.5" customHeight="1">
      <c r="A84" s="4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9"/>
      <c r="P84" s="109"/>
      <c r="Q84" s="108"/>
      <c r="R84" s="108"/>
      <c r="S84" s="109"/>
      <c r="T84" s="109"/>
      <c r="U84" s="108"/>
      <c r="V84" s="108"/>
      <c r="W84" s="109"/>
      <c r="X84" s="109"/>
      <c r="Y84" s="108"/>
      <c r="Z84" s="108"/>
      <c r="AA84" s="110"/>
      <c r="AB84" s="110"/>
      <c r="AC84" s="110"/>
      <c r="AD84" s="110"/>
      <c r="AE84" s="4"/>
    </row>
    <row r="85" spans="1:31" ht="19.5" customHeight="1">
      <c r="A85" s="4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9"/>
      <c r="P85" s="109"/>
      <c r="Q85" s="108"/>
      <c r="R85" s="108"/>
      <c r="S85" s="109"/>
      <c r="T85" s="109"/>
      <c r="U85" s="108"/>
      <c r="V85" s="108"/>
      <c r="W85" s="109"/>
      <c r="X85" s="109"/>
      <c r="Y85" s="108"/>
      <c r="Z85" s="108"/>
      <c r="AA85" s="110"/>
      <c r="AB85" s="110"/>
      <c r="AC85" s="110"/>
      <c r="AD85" s="110"/>
      <c r="AE85" s="4"/>
    </row>
    <row r="86" spans="1:31" ht="19.5" customHeight="1">
      <c r="A86" s="4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2"/>
      <c r="AB86" s="112"/>
      <c r="AC86" s="112"/>
      <c r="AD86" s="112"/>
      <c r="AE86" s="4"/>
    </row>
    <row r="87" spans="1:31" ht="19.5" customHeight="1">
      <c r="A87" s="4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4"/>
    </row>
    <row r="88" spans="1:31" ht="19.5" customHeight="1">
      <c r="A88" s="4"/>
      <c r="B88" s="114"/>
      <c r="C88" s="114"/>
      <c r="D88" s="114"/>
      <c r="E88" s="114"/>
      <c r="F88" s="114"/>
      <c r="G88" s="114"/>
      <c r="H88" s="114"/>
      <c r="I88" s="114"/>
      <c r="J88" s="114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4"/>
    </row>
    <row r="89" spans="1:31" ht="19.5" customHeight="1">
      <c r="A89" s="4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9"/>
      <c r="P89" s="109"/>
      <c r="Q89" s="108"/>
      <c r="R89" s="108"/>
      <c r="S89" s="109"/>
      <c r="T89" s="109"/>
      <c r="U89" s="108"/>
      <c r="V89" s="108"/>
      <c r="W89" s="109"/>
      <c r="X89" s="109"/>
      <c r="Y89" s="108"/>
      <c r="Z89" s="108"/>
      <c r="AA89" s="110"/>
      <c r="AB89" s="110"/>
      <c r="AC89" s="110"/>
      <c r="AD89" s="110"/>
      <c r="AE89" s="4"/>
    </row>
    <row r="90" spans="1:31" ht="19.5" customHeight="1">
      <c r="A90" s="4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9"/>
      <c r="P90" s="109"/>
      <c r="Q90" s="108"/>
      <c r="R90" s="108"/>
      <c r="S90" s="109"/>
      <c r="T90" s="109"/>
      <c r="U90" s="108"/>
      <c r="V90" s="108"/>
      <c r="W90" s="109"/>
      <c r="X90" s="109"/>
      <c r="Y90" s="108"/>
      <c r="Z90" s="108"/>
      <c r="AA90" s="110"/>
      <c r="AB90" s="110"/>
      <c r="AC90" s="110"/>
      <c r="AD90" s="110"/>
      <c r="AE90" s="4"/>
    </row>
    <row r="91" spans="1:31" ht="19.5" customHeight="1">
      <c r="A91" s="4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2"/>
      <c r="AB91" s="112"/>
      <c r="AC91" s="112"/>
      <c r="AD91" s="112"/>
      <c r="AE91" s="4"/>
    </row>
    <row r="92" spans="1:31" ht="19.5" customHeight="1">
      <c r="A92" s="4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4"/>
    </row>
    <row r="93" spans="1:31" ht="19.5" customHeight="1">
      <c r="A93" s="4"/>
      <c r="B93" s="114"/>
      <c r="C93" s="114"/>
      <c r="D93" s="114"/>
      <c r="E93" s="114"/>
      <c r="F93" s="114"/>
      <c r="G93" s="114"/>
      <c r="H93" s="114"/>
      <c r="I93" s="114"/>
      <c r="J93" s="114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4"/>
    </row>
    <row r="94" spans="1:31" ht="19.5" customHeight="1">
      <c r="A94" s="4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9"/>
      <c r="P94" s="109"/>
      <c r="Q94" s="108"/>
      <c r="R94" s="108"/>
      <c r="S94" s="109"/>
      <c r="T94" s="109"/>
      <c r="U94" s="108"/>
      <c r="V94" s="108"/>
      <c r="W94" s="109"/>
      <c r="X94" s="109"/>
      <c r="Y94" s="108"/>
      <c r="Z94" s="108"/>
      <c r="AA94" s="110"/>
      <c r="AB94" s="110"/>
      <c r="AC94" s="110"/>
      <c r="AD94" s="110"/>
      <c r="AE94" s="4"/>
    </row>
    <row r="95" spans="1:31" ht="19.5" customHeight="1">
      <c r="A95" s="4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9"/>
      <c r="P95" s="109"/>
      <c r="Q95" s="108"/>
      <c r="R95" s="108"/>
      <c r="S95" s="109"/>
      <c r="T95" s="109"/>
      <c r="U95" s="108"/>
      <c r="V95" s="108"/>
      <c r="W95" s="109"/>
      <c r="X95" s="109"/>
      <c r="Y95" s="108"/>
      <c r="Z95" s="108"/>
      <c r="AA95" s="110"/>
      <c r="AB95" s="110"/>
      <c r="AC95" s="110"/>
      <c r="AD95" s="110"/>
      <c r="AE95" s="4"/>
    </row>
    <row r="96" spans="1:31" ht="19.5" customHeight="1">
      <c r="A96" s="4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2"/>
      <c r="AB96" s="112"/>
      <c r="AC96" s="112"/>
      <c r="AD96" s="112"/>
      <c r="AE96" s="4"/>
    </row>
    <row r="97" spans="1:31" ht="19.5" customHeight="1">
      <c r="A97" s="4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4"/>
    </row>
    <row r="98" spans="1:31" ht="19.5" customHeight="1">
      <c r="A98" s="4"/>
      <c r="B98" s="114"/>
      <c r="C98" s="114"/>
      <c r="D98" s="114"/>
      <c r="E98" s="114"/>
      <c r="F98" s="114"/>
      <c r="G98" s="114"/>
      <c r="H98" s="114"/>
      <c r="I98" s="114"/>
      <c r="J98" s="114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4"/>
    </row>
    <row r="99" spans="1:31" ht="19.5" customHeight="1">
      <c r="A99" s="4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9"/>
      <c r="P99" s="109"/>
      <c r="Q99" s="108"/>
      <c r="R99" s="108"/>
      <c r="S99" s="109"/>
      <c r="T99" s="109"/>
      <c r="U99" s="108"/>
      <c r="V99" s="108"/>
      <c r="W99" s="109"/>
      <c r="X99" s="109"/>
      <c r="Y99" s="108"/>
      <c r="Z99" s="108"/>
      <c r="AA99" s="110"/>
      <c r="AB99" s="110"/>
      <c r="AC99" s="110"/>
      <c r="AD99" s="110"/>
      <c r="AE99" s="4"/>
    </row>
    <row r="100" spans="1:31" ht="19.5" customHeight="1">
      <c r="A100" s="4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9"/>
      <c r="P100" s="109"/>
      <c r="Q100" s="108"/>
      <c r="R100" s="108"/>
      <c r="S100" s="109"/>
      <c r="T100" s="109"/>
      <c r="U100" s="108"/>
      <c r="V100" s="108"/>
      <c r="W100" s="109"/>
      <c r="X100" s="109"/>
      <c r="Y100" s="108"/>
      <c r="Z100" s="108"/>
      <c r="AA100" s="110"/>
      <c r="AB100" s="110"/>
      <c r="AC100" s="110"/>
      <c r="AD100" s="110"/>
      <c r="AE100" s="4"/>
    </row>
    <row r="101" spans="1:31" ht="19.5" customHeight="1">
      <c r="A101" s="4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2"/>
      <c r="AB101" s="112"/>
      <c r="AC101" s="112"/>
      <c r="AD101" s="112"/>
      <c r="AE101" s="4"/>
    </row>
    <row r="102" spans="1:31" ht="19.5" customHeight="1">
      <c r="A102" s="4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4"/>
    </row>
    <row r="103" spans="1:31" ht="19.5" customHeight="1">
      <c r="A103" s="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4"/>
    </row>
    <row r="104" spans="1:31" ht="19.5" customHeight="1">
      <c r="A104" s="4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9"/>
      <c r="P104" s="109"/>
      <c r="Q104" s="108"/>
      <c r="R104" s="108"/>
      <c r="S104" s="109"/>
      <c r="T104" s="109"/>
      <c r="U104" s="108"/>
      <c r="V104" s="108"/>
      <c r="W104" s="109"/>
      <c r="X104" s="109"/>
      <c r="Y104" s="108"/>
      <c r="Z104" s="108"/>
      <c r="AA104" s="110"/>
      <c r="AB104" s="110"/>
      <c r="AC104" s="110"/>
      <c r="AD104" s="110"/>
      <c r="AE104" s="4"/>
    </row>
    <row r="105" spans="1:31" ht="19.5" customHeight="1">
      <c r="A105" s="4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9"/>
      <c r="P105" s="109"/>
      <c r="Q105" s="108"/>
      <c r="R105" s="108"/>
      <c r="S105" s="109"/>
      <c r="T105" s="109"/>
      <c r="U105" s="108"/>
      <c r="V105" s="108"/>
      <c r="W105" s="109"/>
      <c r="X105" s="109"/>
      <c r="Y105" s="108"/>
      <c r="Z105" s="108"/>
      <c r="AA105" s="110"/>
      <c r="AB105" s="110"/>
      <c r="AC105" s="110"/>
      <c r="AD105" s="110"/>
      <c r="AE105" s="4"/>
    </row>
    <row r="106" spans="1:31" ht="19.5" customHeight="1">
      <c r="A106" s="4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9"/>
      <c r="P106" s="109"/>
      <c r="Q106" s="108"/>
      <c r="R106" s="108"/>
      <c r="S106" s="109"/>
      <c r="T106" s="109"/>
      <c r="U106" s="108"/>
      <c r="V106" s="108"/>
      <c r="W106" s="109"/>
      <c r="X106" s="109"/>
      <c r="Y106" s="108"/>
      <c r="Z106" s="108"/>
      <c r="AA106" s="110"/>
      <c r="AB106" s="110"/>
      <c r="AC106" s="110"/>
      <c r="AD106" s="110"/>
      <c r="AE106" s="4"/>
    </row>
    <row r="107" spans="1:31" ht="19.5" customHeight="1">
      <c r="A107" s="4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9"/>
      <c r="P107" s="109"/>
      <c r="Q107" s="108"/>
      <c r="R107" s="108"/>
      <c r="S107" s="109"/>
      <c r="T107" s="109"/>
      <c r="U107" s="108"/>
      <c r="V107" s="108"/>
      <c r="W107" s="109"/>
      <c r="X107" s="109"/>
      <c r="Y107" s="108"/>
      <c r="Z107" s="108"/>
      <c r="AA107" s="110"/>
      <c r="AB107" s="110"/>
      <c r="AC107" s="110"/>
      <c r="AD107" s="110"/>
      <c r="AE107" s="4"/>
    </row>
    <row r="108" spans="1:31" ht="19.5" customHeight="1">
      <c r="A108" s="4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9"/>
      <c r="P108" s="109"/>
      <c r="Q108" s="108"/>
      <c r="R108" s="108"/>
      <c r="S108" s="109"/>
      <c r="T108" s="109"/>
      <c r="U108" s="108"/>
      <c r="V108" s="108"/>
      <c r="W108" s="109"/>
      <c r="X108" s="109"/>
      <c r="Y108" s="108"/>
      <c r="Z108" s="108"/>
      <c r="AA108" s="110"/>
      <c r="AB108" s="110"/>
      <c r="AC108" s="110"/>
      <c r="AD108" s="110"/>
      <c r="AE108" s="4"/>
    </row>
    <row r="109" spans="1:31" ht="19.5" customHeight="1">
      <c r="A109" s="4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2"/>
      <c r="AB109" s="112"/>
      <c r="AC109" s="112"/>
      <c r="AD109" s="112"/>
      <c r="AE109" s="4"/>
    </row>
    <row r="110" spans="1:31" ht="19.5" customHeight="1">
      <c r="A110" s="4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4"/>
    </row>
    <row r="111" spans="1:31" ht="19.5" customHeight="1">
      <c r="A111" s="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4"/>
    </row>
    <row r="112" spans="1:31" ht="19.5" customHeight="1">
      <c r="A112" s="4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9"/>
      <c r="P112" s="109"/>
      <c r="Q112" s="108"/>
      <c r="R112" s="108"/>
      <c r="S112" s="109"/>
      <c r="T112" s="109"/>
      <c r="U112" s="108"/>
      <c r="V112" s="108"/>
      <c r="W112" s="109"/>
      <c r="X112" s="109"/>
      <c r="Y112" s="108"/>
      <c r="Z112" s="108"/>
      <c r="AA112" s="110"/>
      <c r="AB112" s="110"/>
      <c r="AC112" s="110"/>
      <c r="AD112" s="110"/>
      <c r="AE112" s="4"/>
    </row>
    <row r="113" spans="1:31" ht="19.5" customHeight="1">
      <c r="A113" s="4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9"/>
      <c r="P113" s="109"/>
      <c r="Q113" s="108"/>
      <c r="R113" s="108"/>
      <c r="S113" s="109"/>
      <c r="T113" s="109"/>
      <c r="U113" s="108"/>
      <c r="V113" s="108"/>
      <c r="W113" s="109"/>
      <c r="X113" s="109"/>
      <c r="Y113" s="108"/>
      <c r="Z113" s="108"/>
      <c r="AA113" s="110"/>
      <c r="AB113" s="110"/>
      <c r="AC113" s="110"/>
      <c r="AD113" s="110"/>
      <c r="AE113" s="4"/>
    </row>
    <row r="114" spans="1:31" ht="19.5" customHeight="1">
      <c r="A114" s="4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9"/>
      <c r="P114" s="109"/>
      <c r="Q114" s="108"/>
      <c r="R114" s="108"/>
      <c r="S114" s="109"/>
      <c r="T114" s="109"/>
      <c r="U114" s="108"/>
      <c r="V114" s="108"/>
      <c r="W114" s="109"/>
      <c r="X114" s="109"/>
      <c r="Y114" s="108"/>
      <c r="Z114" s="108"/>
      <c r="AA114" s="110"/>
      <c r="AB114" s="110"/>
      <c r="AC114" s="110"/>
      <c r="AD114" s="110"/>
      <c r="AE114" s="4"/>
    </row>
    <row r="115" spans="1:31" ht="19.5" customHeight="1">
      <c r="A115" s="4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9"/>
      <c r="P115" s="109"/>
      <c r="Q115" s="108"/>
      <c r="R115" s="108"/>
      <c r="S115" s="109"/>
      <c r="T115" s="109"/>
      <c r="U115" s="108"/>
      <c r="V115" s="108"/>
      <c r="W115" s="109"/>
      <c r="X115" s="109"/>
      <c r="Y115" s="108"/>
      <c r="Z115" s="108"/>
      <c r="AA115" s="110"/>
      <c r="AB115" s="110"/>
      <c r="AC115" s="110"/>
      <c r="AD115" s="110"/>
      <c r="AE115" s="4"/>
    </row>
    <row r="116" spans="1:31" ht="19.5" customHeight="1">
      <c r="A116" s="4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9"/>
      <c r="P116" s="109"/>
      <c r="Q116" s="108"/>
      <c r="R116" s="108"/>
      <c r="S116" s="109"/>
      <c r="T116" s="109"/>
      <c r="U116" s="108"/>
      <c r="V116" s="108"/>
      <c r="W116" s="109"/>
      <c r="X116" s="109"/>
      <c r="Y116" s="108"/>
      <c r="Z116" s="108"/>
      <c r="AA116" s="110"/>
      <c r="AB116" s="110"/>
      <c r="AC116" s="110"/>
      <c r="AD116" s="110"/>
      <c r="AE116" s="4"/>
    </row>
    <row r="117" spans="1:31" ht="19.5" customHeight="1">
      <c r="A117" s="4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2"/>
      <c r="AB117" s="112"/>
      <c r="AC117" s="112"/>
      <c r="AD117" s="112"/>
      <c r="AE117" s="4"/>
    </row>
    <row r="118" spans="1:31" ht="19.5" customHeight="1">
      <c r="A118" s="4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4"/>
    </row>
    <row r="119" spans="1:31" ht="19.5" customHeight="1">
      <c r="A119" s="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4"/>
    </row>
    <row r="120" spans="1:31" ht="19.5" customHeight="1">
      <c r="A120" s="4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9"/>
      <c r="P120" s="109"/>
      <c r="Q120" s="108"/>
      <c r="R120" s="108"/>
      <c r="S120" s="109"/>
      <c r="T120" s="109"/>
      <c r="U120" s="108"/>
      <c r="V120" s="108"/>
      <c r="W120" s="109"/>
      <c r="X120" s="109"/>
      <c r="Y120" s="108"/>
      <c r="Z120" s="108"/>
      <c r="AA120" s="110"/>
      <c r="AB120" s="110"/>
      <c r="AC120" s="110"/>
      <c r="AD120" s="110"/>
      <c r="AE120" s="4"/>
    </row>
    <row r="121" spans="1:31" ht="19.5" customHeight="1">
      <c r="A121" s="4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9"/>
      <c r="P121" s="109"/>
      <c r="Q121" s="108"/>
      <c r="R121" s="108"/>
      <c r="S121" s="109"/>
      <c r="T121" s="109"/>
      <c r="U121" s="108"/>
      <c r="V121" s="108"/>
      <c r="W121" s="109"/>
      <c r="X121" s="109"/>
      <c r="Y121" s="108"/>
      <c r="Z121" s="108"/>
      <c r="AA121" s="110"/>
      <c r="AB121" s="110"/>
      <c r="AC121" s="110"/>
      <c r="AD121" s="110"/>
      <c r="AE121" s="4"/>
    </row>
    <row r="122" spans="1:31" ht="19.5" customHeight="1">
      <c r="A122" s="4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9"/>
      <c r="P122" s="109"/>
      <c r="Q122" s="108"/>
      <c r="R122" s="108"/>
      <c r="S122" s="109"/>
      <c r="T122" s="109"/>
      <c r="U122" s="108"/>
      <c r="V122" s="108"/>
      <c r="W122" s="109"/>
      <c r="X122" s="109"/>
      <c r="Y122" s="108"/>
      <c r="Z122" s="108"/>
      <c r="AA122" s="110"/>
      <c r="AB122" s="110"/>
      <c r="AC122" s="110"/>
      <c r="AD122" s="110"/>
      <c r="AE122" s="4"/>
    </row>
    <row r="123" spans="1:31" ht="19.5" customHeight="1">
      <c r="A123" s="4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9"/>
      <c r="P123" s="109"/>
      <c r="Q123" s="108"/>
      <c r="R123" s="108"/>
      <c r="S123" s="109"/>
      <c r="T123" s="109"/>
      <c r="U123" s="108"/>
      <c r="V123" s="108"/>
      <c r="W123" s="109"/>
      <c r="X123" s="109"/>
      <c r="Y123" s="108"/>
      <c r="Z123" s="108"/>
      <c r="AA123" s="110"/>
      <c r="AB123" s="110"/>
      <c r="AC123" s="110"/>
      <c r="AD123" s="110"/>
      <c r="AE123" s="4"/>
    </row>
    <row r="124" spans="1:31" ht="19.5" customHeight="1">
      <c r="A124" s="4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9"/>
      <c r="P124" s="109"/>
      <c r="Q124" s="108"/>
      <c r="R124" s="108"/>
      <c r="S124" s="109"/>
      <c r="T124" s="109"/>
      <c r="U124" s="108"/>
      <c r="V124" s="108"/>
      <c r="W124" s="109"/>
      <c r="X124" s="109"/>
      <c r="Y124" s="108"/>
      <c r="Z124" s="108"/>
      <c r="AA124" s="110"/>
      <c r="AB124" s="110"/>
      <c r="AC124" s="110"/>
      <c r="AD124" s="110"/>
      <c r="AE124" s="4"/>
    </row>
    <row r="125" spans="1:31" ht="19.5" customHeight="1">
      <c r="A125" s="4"/>
      <c r="B125" s="117"/>
      <c r="C125" s="117"/>
      <c r="D125" s="117"/>
      <c r="E125" s="117"/>
      <c r="F125" s="117"/>
      <c r="G125" s="117"/>
      <c r="H125" s="117"/>
      <c r="I125" s="117"/>
      <c r="J125" s="117"/>
      <c r="K125" s="108"/>
      <c r="L125" s="108"/>
      <c r="M125" s="108"/>
      <c r="N125" s="108"/>
      <c r="O125" s="109"/>
      <c r="P125" s="109"/>
      <c r="Q125" s="108"/>
      <c r="R125" s="108"/>
      <c r="S125" s="109"/>
      <c r="T125" s="109"/>
      <c r="U125" s="108"/>
      <c r="V125" s="108"/>
      <c r="W125" s="109"/>
      <c r="X125" s="109"/>
      <c r="Y125" s="108"/>
      <c r="Z125" s="108"/>
      <c r="AA125" s="110"/>
      <c r="AB125" s="110"/>
      <c r="AC125" s="110"/>
      <c r="AD125" s="110"/>
      <c r="AE125" s="4"/>
    </row>
    <row r="126" spans="1:31" ht="19.5" customHeight="1">
      <c r="A126" s="4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9"/>
      <c r="P126" s="109"/>
      <c r="Q126" s="108"/>
      <c r="R126" s="108"/>
      <c r="S126" s="109"/>
      <c r="T126" s="109"/>
      <c r="U126" s="108"/>
      <c r="V126" s="108"/>
      <c r="W126" s="109"/>
      <c r="X126" s="109"/>
      <c r="Y126" s="108"/>
      <c r="Z126" s="108"/>
      <c r="AA126" s="110"/>
      <c r="AB126" s="110"/>
      <c r="AC126" s="110"/>
      <c r="AD126" s="110"/>
      <c r="AE126" s="4"/>
    </row>
    <row r="127" spans="1:31" ht="19.5" customHeight="1">
      <c r="A127" s="4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9"/>
      <c r="P127" s="109"/>
      <c r="Q127" s="108"/>
      <c r="R127" s="108"/>
      <c r="S127" s="109"/>
      <c r="T127" s="109"/>
      <c r="U127" s="108"/>
      <c r="V127" s="108"/>
      <c r="W127" s="109"/>
      <c r="X127" s="109"/>
      <c r="Y127" s="108"/>
      <c r="Z127" s="108"/>
      <c r="AA127" s="110"/>
      <c r="AB127" s="110"/>
      <c r="AC127" s="110"/>
      <c r="AD127" s="110"/>
      <c r="AE127" s="4"/>
    </row>
    <row r="128" spans="1:31" ht="19.5" customHeight="1">
      <c r="A128" s="4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9"/>
      <c r="P128" s="109"/>
      <c r="Q128" s="108"/>
      <c r="R128" s="108"/>
      <c r="S128" s="109"/>
      <c r="T128" s="109"/>
      <c r="U128" s="108"/>
      <c r="V128" s="108"/>
      <c r="W128" s="109"/>
      <c r="X128" s="109"/>
      <c r="Y128" s="108"/>
      <c r="Z128" s="108"/>
      <c r="AA128" s="110"/>
      <c r="AB128" s="110"/>
      <c r="AC128" s="110"/>
      <c r="AD128" s="110"/>
      <c r="AE128" s="4"/>
    </row>
    <row r="129" spans="1:31" ht="19.5" customHeight="1">
      <c r="A129" s="4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9"/>
      <c r="P129" s="109"/>
      <c r="Q129" s="108"/>
      <c r="R129" s="108"/>
      <c r="S129" s="109"/>
      <c r="T129" s="109"/>
      <c r="U129" s="108"/>
      <c r="V129" s="108"/>
      <c r="W129" s="109"/>
      <c r="X129" s="109"/>
      <c r="Y129" s="108"/>
      <c r="Z129" s="108"/>
      <c r="AA129" s="110"/>
      <c r="AB129" s="110"/>
      <c r="AC129" s="110"/>
      <c r="AD129" s="110"/>
      <c r="AE129" s="4"/>
    </row>
    <row r="130" spans="1:31" ht="19.5" customHeight="1">
      <c r="A130" s="4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9"/>
      <c r="P130" s="109"/>
      <c r="Q130" s="108"/>
      <c r="R130" s="108"/>
      <c r="S130" s="109"/>
      <c r="T130" s="109"/>
      <c r="U130" s="108"/>
      <c r="V130" s="108"/>
      <c r="W130" s="109"/>
      <c r="X130" s="109"/>
      <c r="Y130" s="108"/>
      <c r="Z130" s="108"/>
      <c r="AA130" s="110"/>
      <c r="AB130" s="110"/>
      <c r="AC130" s="110"/>
      <c r="AD130" s="110"/>
      <c r="AE130" s="4"/>
    </row>
    <row r="131" spans="1:31" ht="19.5" customHeight="1">
      <c r="A131" s="4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9"/>
      <c r="P131" s="109"/>
      <c r="Q131" s="108"/>
      <c r="R131" s="108"/>
      <c r="S131" s="109"/>
      <c r="T131" s="109"/>
      <c r="U131" s="108"/>
      <c r="V131" s="108"/>
      <c r="W131" s="109"/>
      <c r="X131" s="109"/>
      <c r="Y131" s="108"/>
      <c r="Z131" s="108"/>
      <c r="AA131" s="110"/>
      <c r="AB131" s="110"/>
      <c r="AC131" s="110"/>
      <c r="AD131" s="110"/>
      <c r="AE131" s="4"/>
    </row>
    <row r="132" spans="1:31" ht="19.5" customHeight="1">
      <c r="A132" s="4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9"/>
      <c r="P132" s="109"/>
      <c r="Q132" s="108"/>
      <c r="R132" s="108"/>
      <c r="S132" s="109"/>
      <c r="T132" s="109"/>
      <c r="U132" s="108"/>
      <c r="V132" s="108"/>
      <c r="W132" s="109"/>
      <c r="X132" s="109"/>
      <c r="Y132" s="108"/>
      <c r="Z132" s="108"/>
      <c r="AA132" s="110"/>
      <c r="AB132" s="110"/>
      <c r="AC132" s="110"/>
      <c r="AD132" s="110"/>
      <c r="AE132" s="4"/>
    </row>
    <row r="133" spans="1:31" ht="19.5" customHeight="1">
      <c r="A133" s="4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9"/>
      <c r="P133" s="109"/>
      <c r="Q133" s="108"/>
      <c r="R133" s="108"/>
      <c r="S133" s="109"/>
      <c r="T133" s="109"/>
      <c r="U133" s="108"/>
      <c r="V133" s="108"/>
      <c r="W133" s="109"/>
      <c r="X133" s="109"/>
      <c r="Y133" s="108"/>
      <c r="Z133" s="108"/>
      <c r="AA133" s="110"/>
      <c r="AB133" s="110"/>
      <c r="AC133" s="110"/>
      <c r="AD133" s="110"/>
      <c r="AE133" s="4"/>
    </row>
    <row r="134" spans="1:31" ht="19.5" customHeight="1">
      <c r="A134" s="4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2"/>
      <c r="AB134" s="112"/>
      <c r="AC134" s="112"/>
      <c r="AD134" s="112"/>
      <c r="AE134" s="4"/>
    </row>
    <row r="135" spans="1:31" ht="19.5" customHeight="1">
      <c r="A135" s="4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4"/>
    </row>
    <row r="136" spans="1:31" ht="19.5" customHeight="1">
      <c r="A136" s="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4"/>
    </row>
    <row r="137" spans="1:31" ht="19.5" customHeight="1">
      <c r="A137" s="4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9"/>
      <c r="P137" s="109"/>
      <c r="Q137" s="108"/>
      <c r="R137" s="108"/>
      <c r="S137" s="109"/>
      <c r="T137" s="109"/>
      <c r="U137" s="108"/>
      <c r="V137" s="108"/>
      <c r="W137" s="109"/>
      <c r="X137" s="109"/>
      <c r="Y137" s="108"/>
      <c r="Z137" s="108"/>
      <c r="AA137" s="110"/>
      <c r="AB137" s="110"/>
      <c r="AC137" s="110"/>
      <c r="AD137" s="110"/>
      <c r="AE137" s="4"/>
    </row>
    <row r="138" spans="1:31" ht="19.5" customHeight="1">
      <c r="A138" s="4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9"/>
      <c r="P138" s="109"/>
      <c r="Q138" s="108"/>
      <c r="R138" s="108"/>
      <c r="S138" s="109"/>
      <c r="T138" s="109"/>
      <c r="U138" s="108"/>
      <c r="V138" s="108"/>
      <c r="W138" s="109"/>
      <c r="X138" s="109"/>
      <c r="Y138" s="108"/>
      <c r="Z138" s="108"/>
      <c r="AA138" s="110"/>
      <c r="AB138" s="110"/>
      <c r="AC138" s="110"/>
      <c r="AD138" s="110"/>
      <c r="AE138" s="4"/>
    </row>
    <row r="139" spans="1:31" ht="19.5" customHeight="1">
      <c r="A139" s="4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9"/>
      <c r="P139" s="109"/>
      <c r="Q139" s="108"/>
      <c r="R139" s="108"/>
      <c r="S139" s="109"/>
      <c r="T139" s="109"/>
      <c r="U139" s="108"/>
      <c r="V139" s="108"/>
      <c r="W139" s="109"/>
      <c r="X139" s="109"/>
      <c r="Y139" s="108"/>
      <c r="Z139" s="108"/>
      <c r="AA139" s="110"/>
      <c r="AB139" s="110"/>
      <c r="AC139" s="110"/>
      <c r="AD139" s="110"/>
      <c r="AE139" s="4"/>
    </row>
    <row r="140" spans="1:31" ht="19.5" customHeight="1">
      <c r="A140" s="4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9"/>
      <c r="P140" s="109"/>
      <c r="Q140" s="108"/>
      <c r="R140" s="108"/>
      <c r="S140" s="109"/>
      <c r="T140" s="109"/>
      <c r="U140" s="108"/>
      <c r="V140" s="108"/>
      <c r="W140" s="109"/>
      <c r="X140" s="109"/>
      <c r="Y140" s="108"/>
      <c r="Z140" s="108"/>
      <c r="AA140" s="110"/>
      <c r="AB140" s="110"/>
      <c r="AC140" s="110"/>
      <c r="AD140" s="110"/>
      <c r="AE140" s="4"/>
    </row>
    <row r="141" spans="1:31" ht="19.5" customHeight="1">
      <c r="A141" s="4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9"/>
      <c r="P141" s="109"/>
      <c r="Q141" s="108"/>
      <c r="R141" s="108"/>
      <c r="S141" s="109"/>
      <c r="T141" s="109"/>
      <c r="U141" s="108"/>
      <c r="V141" s="108"/>
      <c r="W141" s="109"/>
      <c r="X141" s="109"/>
      <c r="Y141" s="108"/>
      <c r="Z141" s="108"/>
      <c r="AA141" s="110"/>
      <c r="AB141" s="110"/>
      <c r="AC141" s="110"/>
      <c r="AD141" s="110"/>
      <c r="AE141" s="4"/>
    </row>
    <row r="142" spans="1:31" ht="19.5" customHeight="1">
      <c r="A142" s="4"/>
      <c r="B142" s="117"/>
      <c r="C142" s="117"/>
      <c r="D142" s="117"/>
      <c r="E142" s="117"/>
      <c r="F142" s="117"/>
      <c r="G142" s="117"/>
      <c r="H142" s="117"/>
      <c r="I142" s="117"/>
      <c r="J142" s="117"/>
      <c r="K142" s="108"/>
      <c r="L142" s="108"/>
      <c r="M142" s="108"/>
      <c r="N142" s="108"/>
      <c r="O142" s="109"/>
      <c r="P142" s="109"/>
      <c r="Q142" s="108"/>
      <c r="R142" s="108"/>
      <c r="S142" s="109"/>
      <c r="T142" s="109"/>
      <c r="U142" s="108"/>
      <c r="V142" s="108"/>
      <c r="W142" s="109"/>
      <c r="X142" s="109"/>
      <c r="Y142" s="108"/>
      <c r="Z142" s="108"/>
      <c r="AA142" s="110"/>
      <c r="AB142" s="110"/>
      <c r="AC142" s="110"/>
      <c r="AD142" s="110"/>
      <c r="AE142" s="4"/>
    </row>
    <row r="143" spans="1:31" ht="19.5" customHeight="1">
      <c r="A143" s="4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9"/>
      <c r="P143" s="109"/>
      <c r="Q143" s="108"/>
      <c r="R143" s="108"/>
      <c r="S143" s="109"/>
      <c r="T143" s="109"/>
      <c r="U143" s="108"/>
      <c r="V143" s="108"/>
      <c r="W143" s="109"/>
      <c r="X143" s="109"/>
      <c r="Y143" s="108"/>
      <c r="Z143" s="108"/>
      <c r="AA143" s="110"/>
      <c r="AB143" s="110"/>
      <c r="AC143" s="110"/>
      <c r="AD143" s="110"/>
      <c r="AE143" s="4"/>
    </row>
    <row r="144" spans="1:31" ht="19.5" customHeight="1">
      <c r="A144" s="4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9"/>
      <c r="P144" s="109"/>
      <c r="Q144" s="108"/>
      <c r="R144" s="108"/>
      <c r="S144" s="109"/>
      <c r="T144" s="109"/>
      <c r="U144" s="108"/>
      <c r="V144" s="108"/>
      <c r="W144" s="109"/>
      <c r="X144" s="109"/>
      <c r="Y144" s="108"/>
      <c r="Z144" s="108"/>
      <c r="AA144" s="110"/>
      <c r="AB144" s="110"/>
      <c r="AC144" s="110"/>
      <c r="AD144" s="110"/>
      <c r="AE144" s="4"/>
    </row>
    <row r="145" spans="1:31" ht="19.5" customHeight="1">
      <c r="A145" s="4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9"/>
      <c r="P145" s="109"/>
      <c r="Q145" s="108"/>
      <c r="R145" s="108"/>
      <c r="S145" s="109"/>
      <c r="T145" s="109"/>
      <c r="U145" s="108"/>
      <c r="V145" s="108"/>
      <c r="W145" s="109"/>
      <c r="X145" s="109"/>
      <c r="Y145" s="108"/>
      <c r="Z145" s="108"/>
      <c r="AA145" s="110"/>
      <c r="AB145" s="110"/>
      <c r="AC145" s="110"/>
      <c r="AD145" s="110"/>
      <c r="AE145" s="4"/>
    </row>
    <row r="146" spans="1:31" ht="19.5" customHeight="1">
      <c r="A146" s="4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9"/>
      <c r="P146" s="109"/>
      <c r="Q146" s="108"/>
      <c r="R146" s="108"/>
      <c r="S146" s="109"/>
      <c r="T146" s="109"/>
      <c r="U146" s="108"/>
      <c r="V146" s="108"/>
      <c r="W146" s="109"/>
      <c r="X146" s="109"/>
      <c r="Y146" s="108"/>
      <c r="Z146" s="108"/>
      <c r="AA146" s="110"/>
      <c r="AB146" s="110"/>
      <c r="AC146" s="110"/>
      <c r="AD146" s="110"/>
      <c r="AE146" s="4"/>
    </row>
    <row r="147" spans="1:31" ht="19.5" customHeight="1">
      <c r="A147" s="4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9"/>
      <c r="P147" s="109"/>
      <c r="Q147" s="108"/>
      <c r="R147" s="108"/>
      <c r="S147" s="109"/>
      <c r="T147" s="109"/>
      <c r="U147" s="108"/>
      <c r="V147" s="108"/>
      <c r="W147" s="109"/>
      <c r="X147" s="109"/>
      <c r="Y147" s="108"/>
      <c r="Z147" s="108"/>
      <c r="AA147" s="110"/>
      <c r="AB147" s="110"/>
      <c r="AC147" s="110"/>
      <c r="AD147" s="110"/>
      <c r="AE147" s="4"/>
    </row>
    <row r="148" spans="1:31" ht="19.5" customHeight="1">
      <c r="A148" s="4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9"/>
      <c r="P148" s="109"/>
      <c r="Q148" s="108"/>
      <c r="R148" s="108"/>
      <c r="S148" s="109"/>
      <c r="T148" s="109"/>
      <c r="U148" s="108"/>
      <c r="V148" s="108"/>
      <c r="W148" s="109"/>
      <c r="X148" s="109"/>
      <c r="Y148" s="108"/>
      <c r="Z148" s="108"/>
      <c r="AA148" s="110"/>
      <c r="AB148" s="110"/>
      <c r="AC148" s="110"/>
      <c r="AD148" s="110"/>
      <c r="AE148" s="4"/>
    </row>
    <row r="149" spans="1:31" ht="19.5" customHeight="1">
      <c r="A149" s="4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9"/>
      <c r="P149" s="109"/>
      <c r="Q149" s="108"/>
      <c r="R149" s="108"/>
      <c r="S149" s="109"/>
      <c r="T149" s="109"/>
      <c r="U149" s="108"/>
      <c r="V149" s="108"/>
      <c r="W149" s="109"/>
      <c r="X149" s="109"/>
      <c r="Y149" s="108"/>
      <c r="Z149" s="108"/>
      <c r="AA149" s="110"/>
      <c r="AB149" s="110"/>
      <c r="AC149" s="110"/>
      <c r="AD149" s="110"/>
      <c r="AE149" s="4"/>
    </row>
    <row r="150" spans="1:31" ht="19.5" customHeight="1">
      <c r="A150" s="4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9"/>
      <c r="P150" s="109"/>
      <c r="Q150" s="108"/>
      <c r="R150" s="108"/>
      <c r="S150" s="109"/>
      <c r="T150" s="109"/>
      <c r="U150" s="108"/>
      <c r="V150" s="108"/>
      <c r="W150" s="109"/>
      <c r="X150" s="109"/>
      <c r="Y150" s="108"/>
      <c r="Z150" s="108"/>
      <c r="AA150" s="110"/>
      <c r="AB150" s="110"/>
      <c r="AC150" s="110"/>
      <c r="AD150" s="110"/>
      <c r="AE150" s="4"/>
    </row>
    <row r="151" spans="1:31" ht="19.5" customHeight="1">
      <c r="A151" s="4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2"/>
      <c r="AB151" s="112"/>
      <c r="AC151" s="112"/>
      <c r="AD151" s="112"/>
      <c r="AE151" s="4"/>
    </row>
    <row r="152" spans="1:31" ht="19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ht="19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ht="19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ht="19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ht="19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ht="19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ht="19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ht="19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2:30" ht="19.5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</sheetData>
  <sheetProtection/>
  <mergeCells count="868">
    <mergeCell ref="B68:I68"/>
    <mergeCell ref="J68:M68"/>
    <mergeCell ref="N68:Q68"/>
    <mergeCell ref="R68:U68"/>
    <mergeCell ref="V68:Y68"/>
    <mergeCell ref="Z67:AD68"/>
    <mergeCell ref="B67:I67"/>
    <mergeCell ref="J67:M67"/>
    <mergeCell ref="N67:Q67"/>
    <mergeCell ref="R67:U67"/>
    <mergeCell ref="B56:I56"/>
    <mergeCell ref="J56:M56"/>
    <mergeCell ref="N56:Q56"/>
    <mergeCell ref="R56:U56"/>
    <mergeCell ref="V56:Y56"/>
    <mergeCell ref="Z56:AD56"/>
    <mergeCell ref="B55:I55"/>
    <mergeCell ref="J55:M55"/>
    <mergeCell ref="N55:Q55"/>
    <mergeCell ref="R55:U55"/>
    <mergeCell ref="V55:Y55"/>
    <mergeCell ref="Z55:AD55"/>
    <mergeCell ref="B54:I54"/>
    <mergeCell ref="J54:M54"/>
    <mergeCell ref="N54:Q54"/>
    <mergeCell ref="R54:U54"/>
    <mergeCell ref="V54:Y54"/>
    <mergeCell ref="Z54:AD54"/>
    <mergeCell ref="B53:I53"/>
    <mergeCell ref="J53:M53"/>
    <mergeCell ref="N53:Q53"/>
    <mergeCell ref="R53:U53"/>
    <mergeCell ref="V53:Y53"/>
    <mergeCell ref="Z53:AD53"/>
    <mergeCell ref="B52:I52"/>
    <mergeCell ref="J52:M52"/>
    <mergeCell ref="N52:Q52"/>
    <mergeCell ref="R52:U52"/>
    <mergeCell ref="V52:Y52"/>
    <mergeCell ref="Z52:AD52"/>
    <mergeCell ref="B43:I43"/>
    <mergeCell ref="J43:M43"/>
    <mergeCell ref="N43:Q43"/>
    <mergeCell ref="R43:U43"/>
    <mergeCell ref="V43:Y43"/>
    <mergeCell ref="Z43:AD43"/>
    <mergeCell ref="B42:I42"/>
    <mergeCell ref="J42:M42"/>
    <mergeCell ref="N42:Q42"/>
    <mergeCell ref="R42:U42"/>
    <mergeCell ref="V42:Y42"/>
    <mergeCell ref="Z42:AD42"/>
    <mergeCell ref="B41:I41"/>
    <mergeCell ref="J41:M41"/>
    <mergeCell ref="N41:Q41"/>
    <mergeCell ref="R41:U41"/>
    <mergeCell ref="V41:Y41"/>
    <mergeCell ref="Z41:AD41"/>
    <mergeCell ref="B40:I40"/>
    <mergeCell ref="J40:M40"/>
    <mergeCell ref="N40:Q40"/>
    <mergeCell ref="R40:U40"/>
    <mergeCell ref="V40:Y40"/>
    <mergeCell ref="Z40:AD40"/>
    <mergeCell ref="B39:I39"/>
    <mergeCell ref="J39:M39"/>
    <mergeCell ref="N39:Q39"/>
    <mergeCell ref="R39:U39"/>
    <mergeCell ref="V39:Y39"/>
    <mergeCell ref="Z39:AD39"/>
    <mergeCell ref="B30:I30"/>
    <mergeCell ref="J30:M30"/>
    <mergeCell ref="N30:Q30"/>
    <mergeCell ref="R30:U30"/>
    <mergeCell ref="V30:Y30"/>
    <mergeCell ref="Z30:AD30"/>
    <mergeCell ref="B29:I29"/>
    <mergeCell ref="J29:M29"/>
    <mergeCell ref="N29:Q29"/>
    <mergeCell ref="R29:U29"/>
    <mergeCell ref="V29:Y29"/>
    <mergeCell ref="Z29:AD29"/>
    <mergeCell ref="B28:I28"/>
    <mergeCell ref="J28:M28"/>
    <mergeCell ref="N28:Q28"/>
    <mergeCell ref="R28:U28"/>
    <mergeCell ref="V28:Y28"/>
    <mergeCell ref="Z28:AD28"/>
    <mergeCell ref="B27:I27"/>
    <mergeCell ref="J27:M27"/>
    <mergeCell ref="N27:Q27"/>
    <mergeCell ref="R27:U27"/>
    <mergeCell ref="V27:Y27"/>
    <mergeCell ref="Z27:AD27"/>
    <mergeCell ref="B26:I26"/>
    <mergeCell ref="J26:M26"/>
    <mergeCell ref="N26:Q26"/>
    <mergeCell ref="R26:U26"/>
    <mergeCell ref="V26:Y26"/>
    <mergeCell ref="Z26:AD26"/>
    <mergeCell ref="B17:I17"/>
    <mergeCell ref="J17:M17"/>
    <mergeCell ref="N17:Q17"/>
    <mergeCell ref="R17:U17"/>
    <mergeCell ref="V17:Y17"/>
    <mergeCell ref="Z17:AD17"/>
    <mergeCell ref="B16:I16"/>
    <mergeCell ref="J16:M16"/>
    <mergeCell ref="N16:Q16"/>
    <mergeCell ref="R16:U16"/>
    <mergeCell ref="V16:Y16"/>
    <mergeCell ref="Z16:AD16"/>
    <mergeCell ref="B15:I15"/>
    <mergeCell ref="J15:M15"/>
    <mergeCell ref="N15:Q15"/>
    <mergeCell ref="R15:U15"/>
    <mergeCell ref="V15:Y15"/>
    <mergeCell ref="Z15:AD15"/>
    <mergeCell ref="Z10:AD10"/>
    <mergeCell ref="B14:I14"/>
    <mergeCell ref="J14:M14"/>
    <mergeCell ref="N14:Q14"/>
    <mergeCell ref="R14:U14"/>
    <mergeCell ref="V14:Y14"/>
    <mergeCell ref="Z14:AD14"/>
    <mergeCell ref="B13:I13"/>
    <mergeCell ref="J13:M13"/>
    <mergeCell ref="N13:Q13"/>
    <mergeCell ref="W150:X150"/>
    <mergeCell ref="Y150:Z150"/>
    <mergeCell ref="AA150:AD150"/>
    <mergeCell ref="B151:Z151"/>
    <mergeCell ref="AA151:AD151"/>
    <mergeCell ref="B10:I10"/>
    <mergeCell ref="J10:M10"/>
    <mergeCell ref="N10:Q10"/>
    <mergeCell ref="R10:U10"/>
    <mergeCell ref="V10:Y10"/>
    <mergeCell ref="B150:J150"/>
    <mergeCell ref="K150:N150"/>
    <mergeCell ref="O150:P150"/>
    <mergeCell ref="Q150:R150"/>
    <mergeCell ref="S150:T150"/>
    <mergeCell ref="U150:V150"/>
    <mergeCell ref="AA148:AD148"/>
    <mergeCell ref="B149:J149"/>
    <mergeCell ref="K149:N149"/>
    <mergeCell ref="O149:P149"/>
    <mergeCell ref="Q149:R149"/>
    <mergeCell ref="S149:T149"/>
    <mergeCell ref="U149:V149"/>
    <mergeCell ref="W149:X149"/>
    <mergeCell ref="Y149:Z149"/>
    <mergeCell ref="AA149:AD149"/>
    <mergeCell ref="Y147:Z147"/>
    <mergeCell ref="AA147:AD147"/>
    <mergeCell ref="B148:J148"/>
    <mergeCell ref="K148:N148"/>
    <mergeCell ref="O148:P148"/>
    <mergeCell ref="Q148:R148"/>
    <mergeCell ref="S148:T148"/>
    <mergeCell ref="U148:V148"/>
    <mergeCell ref="W148:X148"/>
    <mergeCell ref="Y148:Z148"/>
    <mergeCell ref="W146:X146"/>
    <mergeCell ref="Y146:Z146"/>
    <mergeCell ref="AA146:AD146"/>
    <mergeCell ref="B147:J147"/>
    <mergeCell ref="K147:N147"/>
    <mergeCell ref="O147:P147"/>
    <mergeCell ref="Q147:R147"/>
    <mergeCell ref="S147:T147"/>
    <mergeCell ref="U147:V147"/>
    <mergeCell ref="W147:X147"/>
    <mergeCell ref="B146:J146"/>
    <mergeCell ref="K146:N146"/>
    <mergeCell ref="O146:P146"/>
    <mergeCell ref="Q146:R146"/>
    <mergeCell ref="S146:T146"/>
    <mergeCell ref="U146:V146"/>
    <mergeCell ref="AA144:AD144"/>
    <mergeCell ref="B145:J145"/>
    <mergeCell ref="K145:N145"/>
    <mergeCell ref="O145:P145"/>
    <mergeCell ref="Q145:R145"/>
    <mergeCell ref="S145:T145"/>
    <mergeCell ref="U145:V145"/>
    <mergeCell ref="W145:X145"/>
    <mergeCell ref="Y145:Z145"/>
    <mergeCell ref="AA145:AD145"/>
    <mergeCell ref="Y143:Z143"/>
    <mergeCell ref="AA143:AD143"/>
    <mergeCell ref="B144:J144"/>
    <mergeCell ref="K144:N144"/>
    <mergeCell ref="O144:P144"/>
    <mergeCell ref="Q144:R144"/>
    <mergeCell ref="S144:T144"/>
    <mergeCell ref="U144:V144"/>
    <mergeCell ref="W144:X144"/>
    <mergeCell ref="Y144:Z144"/>
    <mergeCell ref="W142:X142"/>
    <mergeCell ref="Y142:Z142"/>
    <mergeCell ref="AA142:AD142"/>
    <mergeCell ref="B143:J143"/>
    <mergeCell ref="K143:N143"/>
    <mergeCell ref="O143:P143"/>
    <mergeCell ref="Q143:R143"/>
    <mergeCell ref="S143:T143"/>
    <mergeCell ref="U143:V143"/>
    <mergeCell ref="W143:X143"/>
    <mergeCell ref="B142:J142"/>
    <mergeCell ref="K142:N142"/>
    <mergeCell ref="O142:P142"/>
    <mergeCell ref="Q142:R142"/>
    <mergeCell ref="S142:T142"/>
    <mergeCell ref="U142:V142"/>
    <mergeCell ref="AA140:AD140"/>
    <mergeCell ref="B141:J141"/>
    <mergeCell ref="K141:N141"/>
    <mergeCell ref="O141:P141"/>
    <mergeCell ref="Q141:R141"/>
    <mergeCell ref="S141:T141"/>
    <mergeCell ref="U141:V141"/>
    <mergeCell ref="W141:X141"/>
    <mergeCell ref="Y141:Z141"/>
    <mergeCell ref="AA141:AD141"/>
    <mergeCell ref="Y139:Z139"/>
    <mergeCell ref="AA139:AD139"/>
    <mergeCell ref="B140:J140"/>
    <mergeCell ref="K140:N140"/>
    <mergeCell ref="O140:P140"/>
    <mergeCell ref="Q140:R140"/>
    <mergeCell ref="S140:T140"/>
    <mergeCell ref="U140:V140"/>
    <mergeCell ref="W140:X140"/>
    <mergeCell ref="Y140:Z140"/>
    <mergeCell ref="W138:X138"/>
    <mergeCell ref="Y138:Z138"/>
    <mergeCell ref="AA138:AD138"/>
    <mergeCell ref="B139:J139"/>
    <mergeCell ref="K139:N139"/>
    <mergeCell ref="O139:P139"/>
    <mergeCell ref="Q139:R139"/>
    <mergeCell ref="S139:T139"/>
    <mergeCell ref="U139:V139"/>
    <mergeCell ref="W139:X139"/>
    <mergeCell ref="B138:J138"/>
    <mergeCell ref="K138:N138"/>
    <mergeCell ref="O138:P138"/>
    <mergeCell ref="Q138:R138"/>
    <mergeCell ref="S138:T138"/>
    <mergeCell ref="U138:V138"/>
    <mergeCell ref="AA136:AD136"/>
    <mergeCell ref="B137:J137"/>
    <mergeCell ref="K137:N137"/>
    <mergeCell ref="O137:P137"/>
    <mergeCell ref="Q137:R137"/>
    <mergeCell ref="S137:T137"/>
    <mergeCell ref="U137:V137"/>
    <mergeCell ref="W137:X137"/>
    <mergeCell ref="Y137:Z137"/>
    <mergeCell ref="AA137:AD137"/>
    <mergeCell ref="Y133:Z133"/>
    <mergeCell ref="AA133:AD133"/>
    <mergeCell ref="B134:Z134"/>
    <mergeCell ref="AA134:AD134"/>
    <mergeCell ref="B135:AD135"/>
    <mergeCell ref="B136:J136"/>
    <mergeCell ref="K136:N136"/>
    <mergeCell ref="O136:R136"/>
    <mergeCell ref="S136:V136"/>
    <mergeCell ref="W136:Z136"/>
    <mergeCell ref="W132:X132"/>
    <mergeCell ref="Y132:Z132"/>
    <mergeCell ref="AA132:AD132"/>
    <mergeCell ref="B133:J133"/>
    <mergeCell ref="K133:N133"/>
    <mergeCell ref="O133:P133"/>
    <mergeCell ref="Q133:R133"/>
    <mergeCell ref="S133:T133"/>
    <mergeCell ref="U133:V133"/>
    <mergeCell ref="W133:X133"/>
    <mergeCell ref="B132:J132"/>
    <mergeCell ref="K132:N132"/>
    <mergeCell ref="O132:P132"/>
    <mergeCell ref="Q132:R132"/>
    <mergeCell ref="S132:T132"/>
    <mergeCell ref="U132:V132"/>
    <mergeCell ref="AA130:AD130"/>
    <mergeCell ref="B131:J131"/>
    <mergeCell ref="K131:N131"/>
    <mergeCell ref="O131:P131"/>
    <mergeCell ref="Q131:R131"/>
    <mergeCell ref="S131:T131"/>
    <mergeCell ref="U131:V131"/>
    <mergeCell ref="W131:X131"/>
    <mergeCell ref="Y131:Z131"/>
    <mergeCell ref="AA131:AD131"/>
    <mergeCell ref="Y129:Z129"/>
    <mergeCell ref="AA129:AD129"/>
    <mergeCell ref="B130:J130"/>
    <mergeCell ref="K130:N130"/>
    <mergeCell ref="O130:P130"/>
    <mergeCell ref="Q130:R130"/>
    <mergeCell ref="S130:T130"/>
    <mergeCell ref="U130:V130"/>
    <mergeCell ref="W130:X130"/>
    <mergeCell ref="Y130:Z130"/>
    <mergeCell ref="W128:X128"/>
    <mergeCell ref="Y128:Z128"/>
    <mergeCell ref="AA128:AD128"/>
    <mergeCell ref="B129:J129"/>
    <mergeCell ref="K129:N129"/>
    <mergeCell ref="O129:P129"/>
    <mergeCell ref="Q129:R129"/>
    <mergeCell ref="S129:T129"/>
    <mergeCell ref="U129:V129"/>
    <mergeCell ref="W129:X129"/>
    <mergeCell ref="B128:J128"/>
    <mergeCell ref="K128:N128"/>
    <mergeCell ref="O128:P128"/>
    <mergeCell ref="Q128:R128"/>
    <mergeCell ref="S128:T128"/>
    <mergeCell ref="U128:V128"/>
    <mergeCell ref="AA126:AD126"/>
    <mergeCell ref="B127:J127"/>
    <mergeCell ref="K127:N127"/>
    <mergeCell ref="O127:P127"/>
    <mergeCell ref="Q127:R127"/>
    <mergeCell ref="S127:T127"/>
    <mergeCell ref="U127:V127"/>
    <mergeCell ref="W127:X127"/>
    <mergeCell ref="Y127:Z127"/>
    <mergeCell ref="AA127:AD127"/>
    <mergeCell ref="Y125:Z125"/>
    <mergeCell ref="AA125:AD125"/>
    <mergeCell ref="B126:J126"/>
    <mergeCell ref="K126:N126"/>
    <mergeCell ref="O126:P126"/>
    <mergeCell ref="Q126:R126"/>
    <mergeCell ref="S126:T126"/>
    <mergeCell ref="U126:V126"/>
    <mergeCell ref="W126:X126"/>
    <mergeCell ref="Y126:Z126"/>
    <mergeCell ref="W124:X124"/>
    <mergeCell ref="Y124:Z124"/>
    <mergeCell ref="AA124:AD124"/>
    <mergeCell ref="B125:J125"/>
    <mergeCell ref="K125:N125"/>
    <mergeCell ref="O125:P125"/>
    <mergeCell ref="Q125:R125"/>
    <mergeCell ref="S125:T125"/>
    <mergeCell ref="U125:V125"/>
    <mergeCell ref="W125:X125"/>
    <mergeCell ref="B124:J124"/>
    <mergeCell ref="K124:N124"/>
    <mergeCell ref="O124:P124"/>
    <mergeCell ref="Q124:R124"/>
    <mergeCell ref="S124:T124"/>
    <mergeCell ref="U124:V124"/>
    <mergeCell ref="AA122:AD122"/>
    <mergeCell ref="B123:J123"/>
    <mergeCell ref="K123:N123"/>
    <mergeCell ref="O123:P123"/>
    <mergeCell ref="Q123:R123"/>
    <mergeCell ref="S123:T123"/>
    <mergeCell ref="U123:V123"/>
    <mergeCell ref="W123:X123"/>
    <mergeCell ref="Y123:Z123"/>
    <mergeCell ref="AA123:AD123"/>
    <mergeCell ref="Y121:Z121"/>
    <mergeCell ref="AA121:AD121"/>
    <mergeCell ref="B122:J122"/>
    <mergeCell ref="K122:N122"/>
    <mergeCell ref="O122:P122"/>
    <mergeCell ref="Q122:R122"/>
    <mergeCell ref="S122:T122"/>
    <mergeCell ref="U122:V122"/>
    <mergeCell ref="W122:X122"/>
    <mergeCell ref="Y122:Z122"/>
    <mergeCell ref="W120:X120"/>
    <mergeCell ref="Y120:Z120"/>
    <mergeCell ref="AA120:AD120"/>
    <mergeCell ref="B121:J121"/>
    <mergeCell ref="K121:N121"/>
    <mergeCell ref="O121:P121"/>
    <mergeCell ref="Q121:R121"/>
    <mergeCell ref="S121:T121"/>
    <mergeCell ref="U121:V121"/>
    <mergeCell ref="W121:X121"/>
    <mergeCell ref="B120:J120"/>
    <mergeCell ref="K120:N120"/>
    <mergeCell ref="O120:P120"/>
    <mergeCell ref="Q120:R120"/>
    <mergeCell ref="S120:T120"/>
    <mergeCell ref="U120:V120"/>
    <mergeCell ref="B119:J119"/>
    <mergeCell ref="K119:N119"/>
    <mergeCell ref="O119:R119"/>
    <mergeCell ref="S119:V119"/>
    <mergeCell ref="W119:Z119"/>
    <mergeCell ref="AA119:AD119"/>
    <mergeCell ref="W116:X116"/>
    <mergeCell ref="Y116:Z116"/>
    <mergeCell ref="AA116:AD116"/>
    <mergeCell ref="B117:Z117"/>
    <mergeCell ref="AA117:AD117"/>
    <mergeCell ref="B118:AD118"/>
    <mergeCell ref="B116:J116"/>
    <mergeCell ref="K116:N116"/>
    <mergeCell ref="O116:P116"/>
    <mergeCell ref="Q116:R116"/>
    <mergeCell ref="S116:T116"/>
    <mergeCell ref="U116:V116"/>
    <mergeCell ref="AA114:AD114"/>
    <mergeCell ref="B115:J115"/>
    <mergeCell ref="K115:N115"/>
    <mergeCell ref="O115:P115"/>
    <mergeCell ref="Q115:R115"/>
    <mergeCell ref="S115:T115"/>
    <mergeCell ref="U115:V115"/>
    <mergeCell ref="W115:X115"/>
    <mergeCell ref="Y115:Z115"/>
    <mergeCell ref="AA115:AD115"/>
    <mergeCell ref="Y113:Z113"/>
    <mergeCell ref="AA113:AD113"/>
    <mergeCell ref="B114:J114"/>
    <mergeCell ref="K114:N114"/>
    <mergeCell ref="O114:P114"/>
    <mergeCell ref="Q114:R114"/>
    <mergeCell ref="S114:T114"/>
    <mergeCell ref="U114:V114"/>
    <mergeCell ref="W114:X114"/>
    <mergeCell ref="Y114:Z114"/>
    <mergeCell ref="W112:X112"/>
    <mergeCell ref="Y112:Z112"/>
    <mergeCell ref="AA112:AD112"/>
    <mergeCell ref="B113:J113"/>
    <mergeCell ref="K113:N113"/>
    <mergeCell ref="O113:P113"/>
    <mergeCell ref="Q113:R113"/>
    <mergeCell ref="S113:T113"/>
    <mergeCell ref="U113:V113"/>
    <mergeCell ref="W113:X113"/>
    <mergeCell ref="B112:J112"/>
    <mergeCell ref="K112:N112"/>
    <mergeCell ref="O112:P112"/>
    <mergeCell ref="Q112:R112"/>
    <mergeCell ref="S112:T112"/>
    <mergeCell ref="U112:V112"/>
    <mergeCell ref="B111:J111"/>
    <mergeCell ref="K111:N111"/>
    <mergeCell ref="O111:R111"/>
    <mergeCell ref="S111:V111"/>
    <mergeCell ref="W111:Z111"/>
    <mergeCell ref="AA111:AD111"/>
    <mergeCell ref="W108:X108"/>
    <mergeCell ref="Y108:Z108"/>
    <mergeCell ref="AA108:AD108"/>
    <mergeCell ref="B109:Z109"/>
    <mergeCell ref="AA109:AD109"/>
    <mergeCell ref="B110:AD110"/>
    <mergeCell ref="B108:J108"/>
    <mergeCell ref="K108:N108"/>
    <mergeCell ref="O108:P108"/>
    <mergeCell ref="Q108:R108"/>
    <mergeCell ref="S108:T108"/>
    <mergeCell ref="U108:V108"/>
    <mergeCell ref="AA106:AD106"/>
    <mergeCell ref="B107:J107"/>
    <mergeCell ref="K107:N107"/>
    <mergeCell ref="O107:P107"/>
    <mergeCell ref="Q107:R107"/>
    <mergeCell ref="S107:T107"/>
    <mergeCell ref="U107:V107"/>
    <mergeCell ref="W107:X107"/>
    <mergeCell ref="Y107:Z107"/>
    <mergeCell ref="AA107:AD107"/>
    <mergeCell ref="Y105:Z105"/>
    <mergeCell ref="AA105:AD105"/>
    <mergeCell ref="B106:J106"/>
    <mergeCell ref="K106:N106"/>
    <mergeCell ref="O106:P106"/>
    <mergeCell ref="Q106:R106"/>
    <mergeCell ref="S106:T106"/>
    <mergeCell ref="U106:V106"/>
    <mergeCell ref="W106:X106"/>
    <mergeCell ref="Y106:Z106"/>
    <mergeCell ref="W104:X104"/>
    <mergeCell ref="Y104:Z104"/>
    <mergeCell ref="AA104:AD104"/>
    <mergeCell ref="B105:J105"/>
    <mergeCell ref="K105:N105"/>
    <mergeCell ref="O105:P105"/>
    <mergeCell ref="Q105:R105"/>
    <mergeCell ref="S105:T105"/>
    <mergeCell ref="U105:V105"/>
    <mergeCell ref="W105:X105"/>
    <mergeCell ref="B104:J104"/>
    <mergeCell ref="K104:N104"/>
    <mergeCell ref="O104:P104"/>
    <mergeCell ref="Q104:R104"/>
    <mergeCell ref="S104:T104"/>
    <mergeCell ref="U104:V104"/>
    <mergeCell ref="B103:J103"/>
    <mergeCell ref="K103:N103"/>
    <mergeCell ref="O103:R103"/>
    <mergeCell ref="S103:V103"/>
    <mergeCell ref="W103:Z103"/>
    <mergeCell ref="AA103:AD103"/>
    <mergeCell ref="W100:X100"/>
    <mergeCell ref="Y100:Z100"/>
    <mergeCell ref="AA100:AD100"/>
    <mergeCell ref="B101:Z101"/>
    <mergeCell ref="AA101:AD101"/>
    <mergeCell ref="B102:AD102"/>
    <mergeCell ref="B100:J100"/>
    <mergeCell ref="K100:N100"/>
    <mergeCell ref="O100:P100"/>
    <mergeCell ref="Q100:R100"/>
    <mergeCell ref="S100:T100"/>
    <mergeCell ref="U100:V100"/>
    <mergeCell ref="AA98:AD98"/>
    <mergeCell ref="B99:J99"/>
    <mergeCell ref="K99:N99"/>
    <mergeCell ref="O99:P99"/>
    <mergeCell ref="Q99:R99"/>
    <mergeCell ref="S99:T99"/>
    <mergeCell ref="U99:V99"/>
    <mergeCell ref="W99:X99"/>
    <mergeCell ref="Y99:Z99"/>
    <mergeCell ref="AA99:AD99"/>
    <mergeCell ref="Y95:Z95"/>
    <mergeCell ref="AA95:AD95"/>
    <mergeCell ref="B96:Z96"/>
    <mergeCell ref="AA96:AD96"/>
    <mergeCell ref="B97:AD97"/>
    <mergeCell ref="B98:J98"/>
    <mergeCell ref="K98:N98"/>
    <mergeCell ref="O98:R98"/>
    <mergeCell ref="S98:V98"/>
    <mergeCell ref="W98:Z98"/>
    <mergeCell ref="W94:X94"/>
    <mergeCell ref="Y94:Z94"/>
    <mergeCell ref="AA94:AD94"/>
    <mergeCell ref="B95:J95"/>
    <mergeCell ref="K95:N95"/>
    <mergeCell ref="O95:P95"/>
    <mergeCell ref="Q95:R95"/>
    <mergeCell ref="S95:T95"/>
    <mergeCell ref="U95:V95"/>
    <mergeCell ref="W95:X95"/>
    <mergeCell ref="B94:J94"/>
    <mergeCell ref="K94:N94"/>
    <mergeCell ref="O94:P94"/>
    <mergeCell ref="Q94:R94"/>
    <mergeCell ref="S94:T94"/>
    <mergeCell ref="U94:V94"/>
    <mergeCell ref="B93:J93"/>
    <mergeCell ref="K93:N93"/>
    <mergeCell ref="O93:R93"/>
    <mergeCell ref="S93:V93"/>
    <mergeCell ref="W93:Z93"/>
    <mergeCell ref="AA93:AD93"/>
    <mergeCell ref="W90:X90"/>
    <mergeCell ref="Y90:Z90"/>
    <mergeCell ref="AA90:AD90"/>
    <mergeCell ref="B91:Z91"/>
    <mergeCell ref="AA91:AD91"/>
    <mergeCell ref="B92:AD92"/>
    <mergeCell ref="B90:J90"/>
    <mergeCell ref="K90:N90"/>
    <mergeCell ref="O90:P90"/>
    <mergeCell ref="Q90:R90"/>
    <mergeCell ref="S90:T90"/>
    <mergeCell ref="U90:V90"/>
    <mergeCell ref="AA88:AD88"/>
    <mergeCell ref="B89:J89"/>
    <mergeCell ref="K89:N89"/>
    <mergeCell ref="O89:P89"/>
    <mergeCell ref="Q89:R89"/>
    <mergeCell ref="S89:T89"/>
    <mergeCell ref="U89:V89"/>
    <mergeCell ref="W89:X89"/>
    <mergeCell ref="Y89:Z89"/>
    <mergeCell ref="AA89:AD89"/>
    <mergeCell ref="Y85:Z85"/>
    <mergeCell ref="AA85:AD85"/>
    <mergeCell ref="B86:Z86"/>
    <mergeCell ref="AA86:AD86"/>
    <mergeCell ref="B87:AD87"/>
    <mergeCell ref="B88:J88"/>
    <mergeCell ref="K88:N88"/>
    <mergeCell ref="O88:R88"/>
    <mergeCell ref="S88:V88"/>
    <mergeCell ref="W88:Z88"/>
    <mergeCell ref="W84:X84"/>
    <mergeCell ref="Y84:Z84"/>
    <mergeCell ref="AA84:AD84"/>
    <mergeCell ref="B85:J85"/>
    <mergeCell ref="K85:N85"/>
    <mergeCell ref="O85:P85"/>
    <mergeCell ref="Q85:R85"/>
    <mergeCell ref="S85:T85"/>
    <mergeCell ref="U85:V85"/>
    <mergeCell ref="W85:X85"/>
    <mergeCell ref="B84:J84"/>
    <mergeCell ref="K84:N84"/>
    <mergeCell ref="O84:P84"/>
    <mergeCell ref="Q84:R84"/>
    <mergeCell ref="S84:T84"/>
    <mergeCell ref="U84:V84"/>
    <mergeCell ref="AA80:AD80"/>
    <mergeCell ref="B81:Z81"/>
    <mergeCell ref="AA81:AD81"/>
    <mergeCell ref="B82:AD82"/>
    <mergeCell ref="B83:J83"/>
    <mergeCell ref="K83:N83"/>
    <mergeCell ref="O83:R83"/>
    <mergeCell ref="S83:V83"/>
    <mergeCell ref="W83:Z83"/>
    <mergeCell ref="AA83:AD83"/>
    <mergeCell ref="Y79:Z79"/>
    <mergeCell ref="AA79:AD79"/>
    <mergeCell ref="B80:J80"/>
    <mergeCell ref="K80:N80"/>
    <mergeCell ref="O80:P80"/>
    <mergeCell ref="Q80:R80"/>
    <mergeCell ref="S80:T80"/>
    <mergeCell ref="U80:V80"/>
    <mergeCell ref="W80:X80"/>
    <mergeCell ref="Y80:Z80"/>
    <mergeCell ref="W78:X78"/>
    <mergeCell ref="Y78:Z78"/>
    <mergeCell ref="AA78:AD78"/>
    <mergeCell ref="B79:J79"/>
    <mergeCell ref="K79:N79"/>
    <mergeCell ref="O79:P79"/>
    <mergeCell ref="Q79:R79"/>
    <mergeCell ref="S79:T79"/>
    <mergeCell ref="U79:V79"/>
    <mergeCell ref="W79:X79"/>
    <mergeCell ref="B78:J78"/>
    <mergeCell ref="K78:N78"/>
    <mergeCell ref="O78:P78"/>
    <mergeCell ref="Q78:R78"/>
    <mergeCell ref="S78:T78"/>
    <mergeCell ref="U78:V78"/>
    <mergeCell ref="AA74:AD74"/>
    <mergeCell ref="B75:Z75"/>
    <mergeCell ref="AA75:AD75"/>
    <mergeCell ref="B76:AD76"/>
    <mergeCell ref="B77:J77"/>
    <mergeCell ref="K77:N77"/>
    <mergeCell ref="O77:R77"/>
    <mergeCell ref="S77:V77"/>
    <mergeCell ref="W77:Z77"/>
    <mergeCell ref="AA77:AD77"/>
    <mergeCell ref="Y73:Z73"/>
    <mergeCell ref="AA73:AD73"/>
    <mergeCell ref="B74:J74"/>
    <mergeCell ref="K74:N74"/>
    <mergeCell ref="O74:P74"/>
    <mergeCell ref="Q74:R74"/>
    <mergeCell ref="S74:T74"/>
    <mergeCell ref="U74:V74"/>
    <mergeCell ref="W74:X74"/>
    <mergeCell ref="Y74:Z74"/>
    <mergeCell ref="W72:X72"/>
    <mergeCell ref="Y72:Z72"/>
    <mergeCell ref="AA72:AD72"/>
    <mergeCell ref="B73:J73"/>
    <mergeCell ref="K73:N73"/>
    <mergeCell ref="O73:P73"/>
    <mergeCell ref="Q73:R73"/>
    <mergeCell ref="S73:T73"/>
    <mergeCell ref="U73:V73"/>
    <mergeCell ref="W73:X73"/>
    <mergeCell ref="B72:J72"/>
    <mergeCell ref="K72:N72"/>
    <mergeCell ref="O72:P72"/>
    <mergeCell ref="Q72:R72"/>
    <mergeCell ref="S72:T72"/>
    <mergeCell ref="U72:V72"/>
    <mergeCell ref="AA70:AD70"/>
    <mergeCell ref="B71:J71"/>
    <mergeCell ref="K71:N71"/>
    <mergeCell ref="O71:P71"/>
    <mergeCell ref="Q71:R71"/>
    <mergeCell ref="S71:T71"/>
    <mergeCell ref="U71:V71"/>
    <mergeCell ref="W71:X71"/>
    <mergeCell ref="Y71:Z71"/>
    <mergeCell ref="AA71:AD71"/>
    <mergeCell ref="B69:Y69"/>
    <mergeCell ref="Z69:AD69"/>
    <mergeCell ref="B70:J70"/>
    <mergeCell ref="K70:N70"/>
    <mergeCell ref="O70:P70"/>
    <mergeCell ref="Q70:R70"/>
    <mergeCell ref="S70:T70"/>
    <mergeCell ref="U70:V70"/>
    <mergeCell ref="W70:X70"/>
    <mergeCell ref="Y70:Z70"/>
    <mergeCell ref="V67:Y67"/>
    <mergeCell ref="B66:I66"/>
    <mergeCell ref="J66:M66"/>
    <mergeCell ref="N66:Q66"/>
    <mergeCell ref="R66:U66"/>
    <mergeCell ref="V66:Y66"/>
    <mergeCell ref="Z66:AD66"/>
    <mergeCell ref="B62:Y62"/>
    <mergeCell ref="Z62:AD62"/>
    <mergeCell ref="B63:AD63"/>
    <mergeCell ref="B64:I65"/>
    <mergeCell ref="J64:M65"/>
    <mergeCell ref="N64:Q65"/>
    <mergeCell ref="R64:U65"/>
    <mergeCell ref="V64:Y65"/>
    <mergeCell ref="Z64:AD65"/>
    <mergeCell ref="B61:I61"/>
    <mergeCell ref="J61:M61"/>
    <mergeCell ref="N61:Q61"/>
    <mergeCell ref="R61:U61"/>
    <mergeCell ref="V61:Y61"/>
    <mergeCell ref="Z61:AD61"/>
    <mergeCell ref="B57:Y57"/>
    <mergeCell ref="Z57:AD57"/>
    <mergeCell ref="B58:AD58"/>
    <mergeCell ref="B59:I60"/>
    <mergeCell ref="J59:M60"/>
    <mergeCell ref="N59:Q60"/>
    <mergeCell ref="R59:U60"/>
    <mergeCell ref="V59:Y60"/>
    <mergeCell ref="Z59:AD60"/>
    <mergeCell ref="B51:I51"/>
    <mergeCell ref="J51:M51"/>
    <mergeCell ref="N51:Q51"/>
    <mergeCell ref="R51:U51"/>
    <mergeCell ref="V51:Y51"/>
    <mergeCell ref="Z51:AD51"/>
    <mergeCell ref="B50:I50"/>
    <mergeCell ref="J50:M50"/>
    <mergeCell ref="N50:Q50"/>
    <mergeCell ref="R50:U50"/>
    <mergeCell ref="V50:Y50"/>
    <mergeCell ref="Z50:AD50"/>
    <mergeCell ref="B49:I49"/>
    <mergeCell ref="J49:M49"/>
    <mergeCell ref="N49:Q49"/>
    <mergeCell ref="R49:U49"/>
    <mergeCell ref="V49:Y49"/>
    <mergeCell ref="Z49:AD49"/>
    <mergeCell ref="B48:I48"/>
    <mergeCell ref="J48:M48"/>
    <mergeCell ref="N48:Q48"/>
    <mergeCell ref="R48:U48"/>
    <mergeCell ref="V48:Y48"/>
    <mergeCell ref="Z48:AD48"/>
    <mergeCell ref="B44:Y44"/>
    <mergeCell ref="Z44:AD44"/>
    <mergeCell ref="B45:AD45"/>
    <mergeCell ref="B46:I47"/>
    <mergeCell ref="J46:M47"/>
    <mergeCell ref="N46:Q47"/>
    <mergeCell ref="R46:U47"/>
    <mergeCell ref="V46:Y47"/>
    <mergeCell ref="Z46:AD47"/>
    <mergeCell ref="B38:I38"/>
    <mergeCell ref="J38:M38"/>
    <mergeCell ref="N38:Q38"/>
    <mergeCell ref="R38:U38"/>
    <mergeCell ref="V38:Y38"/>
    <mergeCell ref="Z38:AD38"/>
    <mergeCell ref="B37:I37"/>
    <mergeCell ref="J37:M37"/>
    <mergeCell ref="N37:Q37"/>
    <mergeCell ref="R37:U37"/>
    <mergeCell ref="V37:Y37"/>
    <mergeCell ref="Z37:AD37"/>
    <mergeCell ref="B36:I36"/>
    <mergeCell ref="J36:M36"/>
    <mergeCell ref="N36:Q36"/>
    <mergeCell ref="R36:U36"/>
    <mergeCell ref="V36:Y36"/>
    <mergeCell ref="Z36:AD36"/>
    <mergeCell ref="B35:I35"/>
    <mergeCell ref="J35:M35"/>
    <mergeCell ref="N35:Q35"/>
    <mergeCell ref="R35:U35"/>
    <mergeCell ref="V35:Y35"/>
    <mergeCell ref="Z35:AD35"/>
    <mergeCell ref="B31:Y31"/>
    <mergeCell ref="Z31:AD31"/>
    <mergeCell ref="B32:AD32"/>
    <mergeCell ref="B33:I34"/>
    <mergeCell ref="J33:M34"/>
    <mergeCell ref="N33:Q34"/>
    <mergeCell ref="R33:U34"/>
    <mergeCell ref="V33:Y34"/>
    <mergeCell ref="Z33:AD34"/>
    <mergeCell ref="B25:I25"/>
    <mergeCell ref="J25:M25"/>
    <mergeCell ref="N25:Q25"/>
    <mergeCell ref="R25:U25"/>
    <mergeCell ref="V25:Y25"/>
    <mergeCell ref="Z25:AD25"/>
    <mergeCell ref="B24:I24"/>
    <mergeCell ref="J24:M24"/>
    <mergeCell ref="N24:Q24"/>
    <mergeCell ref="R24:U24"/>
    <mergeCell ref="V24:Y24"/>
    <mergeCell ref="Z24:AD24"/>
    <mergeCell ref="B23:I23"/>
    <mergeCell ref="J23:M23"/>
    <mergeCell ref="N23:Q23"/>
    <mergeCell ref="R23:U23"/>
    <mergeCell ref="V23:Y23"/>
    <mergeCell ref="Z23:AD23"/>
    <mergeCell ref="B22:I22"/>
    <mergeCell ref="J22:M22"/>
    <mergeCell ref="N22:Q22"/>
    <mergeCell ref="R22:U22"/>
    <mergeCell ref="V22:Y22"/>
    <mergeCell ref="Z22:AD22"/>
    <mergeCell ref="B18:Y18"/>
    <mergeCell ref="Z18:AD18"/>
    <mergeCell ref="B19:AD19"/>
    <mergeCell ref="B20:I21"/>
    <mergeCell ref="J20:M21"/>
    <mergeCell ref="N20:Q21"/>
    <mergeCell ref="R20:U21"/>
    <mergeCell ref="V20:Y21"/>
    <mergeCell ref="Z20:AD21"/>
    <mergeCell ref="R13:U13"/>
    <mergeCell ref="V13:Y13"/>
    <mergeCell ref="Z13:AD13"/>
    <mergeCell ref="B12:I12"/>
    <mergeCell ref="J12:M12"/>
    <mergeCell ref="N12:Q12"/>
    <mergeCell ref="R12:U12"/>
    <mergeCell ref="V12:Y12"/>
    <mergeCell ref="Z12:AD12"/>
    <mergeCell ref="B11:I11"/>
    <mergeCell ref="J11:M11"/>
    <mergeCell ref="N11:Q11"/>
    <mergeCell ref="R11:U11"/>
    <mergeCell ref="V11:Y11"/>
    <mergeCell ref="Z11:AD11"/>
    <mergeCell ref="B9:I9"/>
    <mergeCell ref="J9:M9"/>
    <mergeCell ref="N9:Q9"/>
    <mergeCell ref="R9:U9"/>
    <mergeCell ref="V9:Y9"/>
    <mergeCell ref="Z9:AD9"/>
    <mergeCell ref="B6:AD6"/>
    <mergeCell ref="B7:I8"/>
    <mergeCell ref="J7:M8"/>
    <mergeCell ref="N7:Q8"/>
    <mergeCell ref="R7:U8"/>
    <mergeCell ref="V7:Y8"/>
    <mergeCell ref="Z7:AD8"/>
    <mergeCell ref="V1:X1"/>
    <mergeCell ref="AC1:AD1"/>
    <mergeCell ref="V2:X2"/>
    <mergeCell ref="AC2:AD2"/>
    <mergeCell ref="V3:AD3"/>
    <mergeCell ref="V4:AD4"/>
  </mergeCells>
  <printOptions horizontalCentered="1"/>
  <pageMargins left="0.18" right="0.17" top="0.16" bottom="0.42" header="0.17" footer="0.18"/>
  <pageSetup horizontalDpi="600" verticalDpi="600" orientation="portrait" scale="87" r:id="rId2"/>
  <headerFooter alignWithMargins="0">
    <oddFooter>&amp;L&amp;Z&amp;F&amp;T&amp;C
&amp;RPage &amp;P</oddFooter>
  </headerFooter>
  <rowBreaks count="1" manualBreakCount="1">
    <brk id="44" max="3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H152"/>
  <sheetViews>
    <sheetView showGridLines="0" view="pageBreakPreview" zoomScale="85" zoomScaleNormal="85" zoomScaleSheetLayoutView="85" zoomScalePageLayoutView="0" workbookViewId="0" topLeftCell="A35">
      <selection activeCell="AF61" sqref="AF61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58">
        <v>44950</v>
      </c>
      <c r="W1" s="59"/>
      <c r="X1" s="59"/>
      <c r="Y1" s="3"/>
      <c r="AB1" s="8" t="s">
        <v>6</v>
      </c>
      <c r="AC1" s="59" t="s">
        <v>505</v>
      </c>
      <c r="AD1" s="59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60">
        <v>118187</v>
      </c>
      <c r="W2" s="60"/>
      <c r="X2" s="60"/>
      <c r="Y2" s="3"/>
      <c r="AB2" s="8" t="s">
        <v>1</v>
      </c>
      <c r="AC2" s="60"/>
      <c r="AD2" s="60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59" t="s">
        <v>506</v>
      </c>
      <c r="W3" s="59"/>
      <c r="X3" s="59"/>
      <c r="Y3" s="59"/>
      <c r="Z3" s="59"/>
      <c r="AA3" s="59"/>
      <c r="AB3" s="59"/>
      <c r="AC3" s="59"/>
      <c r="AD3" s="59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61" t="s">
        <v>9</v>
      </c>
      <c r="W4" s="61"/>
      <c r="X4" s="61"/>
      <c r="Y4" s="61"/>
      <c r="Z4" s="61"/>
      <c r="AA4" s="61"/>
      <c r="AB4" s="61"/>
      <c r="AC4" s="61"/>
      <c r="AD4" s="61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62" t="s">
        <v>480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4"/>
      <c r="AE6" s="4"/>
    </row>
    <row r="7" spans="1:31" ht="19.5" customHeight="1">
      <c r="A7" s="4"/>
      <c r="B7" s="65" t="s">
        <v>477</v>
      </c>
      <c r="C7" s="66"/>
      <c r="D7" s="66"/>
      <c r="E7" s="66"/>
      <c r="F7" s="66"/>
      <c r="G7" s="66"/>
      <c r="H7" s="66"/>
      <c r="I7" s="67"/>
      <c r="J7" s="71" t="s">
        <v>491</v>
      </c>
      <c r="K7" s="72"/>
      <c r="L7" s="72"/>
      <c r="M7" s="73"/>
      <c r="N7" s="77" t="s">
        <v>489</v>
      </c>
      <c r="O7" s="72"/>
      <c r="P7" s="72"/>
      <c r="Q7" s="73"/>
      <c r="R7" s="79" t="s">
        <v>476</v>
      </c>
      <c r="S7" s="79"/>
      <c r="T7" s="79"/>
      <c r="U7" s="79"/>
      <c r="V7" s="81" t="s">
        <v>490</v>
      </c>
      <c r="W7" s="82"/>
      <c r="X7" s="82"/>
      <c r="Y7" s="82"/>
      <c r="Z7" s="82" t="s">
        <v>479</v>
      </c>
      <c r="AA7" s="82"/>
      <c r="AB7" s="82"/>
      <c r="AC7" s="82"/>
      <c r="AD7" s="82"/>
      <c r="AE7" s="4"/>
    </row>
    <row r="8" spans="1:31" ht="19.5" customHeight="1" thickBot="1">
      <c r="A8" s="4"/>
      <c r="B8" s="68"/>
      <c r="C8" s="69"/>
      <c r="D8" s="69"/>
      <c r="E8" s="69"/>
      <c r="F8" s="69"/>
      <c r="G8" s="69"/>
      <c r="H8" s="69"/>
      <c r="I8" s="70"/>
      <c r="J8" s="74"/>
      <c r="K8" s="75"/>
      <c r="L8" s="75"/>
      <c r="M8" s="76"/>
      <c r="N8" s="78"/>
      <c r="O8" s="75"/>
      <c r="P8" s="75"/>
      <c r="Q8" s="76"/>
      <c r="R8" s="80"/>
      <c r="S8" s="80"/>
      <c r="T8" s="80"/>
      <c r="U8" s="80"/>
      <c r="V8" s="83"/>
      <c r="W8" s="84"/>
      <c r="X8" s="84"/>
      <c r="Y8" s="84"/>
      <c r="Z8" s="84"/>
      <c r="AA8" s="84"/>
      <c r="AB8" s="84"/>
      <c r="AC8" s="84"/>
      <c r="AD8" s="84"/>
      <c r="AE8" s="4"/>
    </row>
    <row r="9" spans="1:31" ht="19.5" customHeight="1" thickBot="1">
      <c r="A9" s="4"/>
      <c r="B9" s="85" t="s">
        <v>507</v>
      </c>
      <c r="C9" s="86"/>
      <c r="D9" s="86"/>
      <c r="E9" s="86"/>
      <c r="F9" s="86"/>
      <c r="G9" s="86"/>
      <c r="H9" s="86"/>
      <c r="I9" s="87"/>
      <c r="J9" s="88">
        <v>6</v>
      </c>
      <c r="K9" s="89"/>
      <c r="L9" s="89"/>
      <c r="M9" s="90"/>
      <c r="N9" s="91" t="s">
        <v>455</v>
      </c>
      <c r="O9" s="89"/>
      <c r="P9" s="89"/>
      <c r="Q9" s="90"/>
      <c r="R9" s="91">
        <v>154</v>
      </c>
      <c r="S9" s="89"/>
      <c r="T9" s="89"/>
      <c r="U9" s="89"/>
      <c r="V9" s="92">
        <f>VLOOKUP(N9,Painting!$A$5:$B$250,2,1)</f>
        <v>8.34</v>
      </c>
      <c r="W9" s="93"/>
      <c r="X9" s="93"/>
      <c r="Y9" s="93"/>
      <c r="Z9" s="85">
        <f>ROUND(J9*R9*V9,1)</f>
        <v>7706.2</v>
      </c>
      <c r="AA9" s="86"/>
      <c r="AB9" s="86"/>
      <c r="AC9" s="86"/>
      <c r="AD9" s="87"/>
      <c r="AE9" s="4"/>
    </row>
    <row r="10" spans="1:31" ht="19.5" customHeight="1">
      <c r="A10" s="4"/>
      <c r="B10" s="85" t="s">
        <v>492</v>
      </c>
      <c r="C10" s="86"/>
      <c r="D10" s="86"/>
      <c r="E10" s="86"/>
      <c r="F10" s="86"/>
      <c r="G10" s="86"/>
      <c r="H10" s="86"/>
      <c r="I10" s="87"/>
      <c r="J10" s="88">
        <v>58</v>
      </c>
      <c r="K10" s="89"/>
      <c r="L10" s="89"/>
      <c r="M10" s="90"/>
      <c r="N10" s="91" t="s">
        <v>250</v>
      </c>
      <c r="O10" s="89"/>
      <c r="P10" s="89"/>
      <c r="Q10" s="90"/>
      <c r="R10" s="91">
        <v>7.57</v>
      </c>
      <c r="S10" s="89"/>
      <c r="T10" s="89"/>
      <c r="U10" s="89"/>
      <c r="V10" s="92">
        <f>VLOOKUP(N10,Painting!$E$5:$F$250,2,1)</f>
        <v>1</v>
      </c>
      <c r="W10" s="93"/>
      <c r="X10" s="93"/>
      <c r="Y10" s="93"/>
      <c r="Z10" s="85">
        <f>ROUND(J10*R10*V10,1)</f>
        <v>439.1</v>
      </c>
      <c r="AA10" s="86"/>
      <c r="AB10" s="86"/>
      <c r="AC10" s="86"/>
      <c r="AD10" s="87"/>
      <c r="AE10" s="4"/>
    </row>
    <row r="11" spans="1:31" ht="19.5" customHeight="1" thickBot="1">
      <c r="A11" s="4"/>
      <c r="B11" s="99" t="s">
        <v>493</v>
      </c>
      <c r="C11" s="100"/>
      <c r="D11" s="100"/>
      <c r="E11" s="100"/>
      <c r="F11" s="100"/>
      <c r="G11" s="100"/>
      <c r="H11" s="100"/>
      <c r="I11" s="101"/>
      <c r="J11" s="118">
        <f>J10*2</f>
        <v>116</v>
      </c>
      <c r="K11" s="119"/>
      <c r="L11" s="119"/>
      <c r="M11" s="120"/>
      <c r="N11" s="121" t="str">
        <f>N$10</f>
        <v>L3 x 3 x 5/16</v>
      </c>
      <c r="O11" s="122"/>
      <c r="P11" s="122"/>
      <c r="Q11" s="123"/>
      <c r="R11" s="94">
        <v>8</v>
      </c>
      <c r="S11" s="95"/>
      <c r="T11" s="95"/>
      <c r="U11" s="96"/>
      <c r="V11" s="97">
        <f>VLOOKUP(N11,Painting!$E$5:$F$250,2,1)</f>
        <v>1</v>
      </c>
      <c r="W11" s="98"/>
      <c r="X11" s="98"/>
      <c r="Y11" s="98"/>
      <c r="Z11" s="99">
        <f>ROUND(J11*R11*V11,1)</f>
        <v>928</v>
      </c>
      <c r="AA11" s="100"/>
      <c r="AB11" s="100"/>
      <c r="AC11" s="100"/>
      <c r="AD11" s="101"/>
      <c r="AE11" s="4"/>
    </row>
    <row r="12" spans="1:31" ht="30.75" customHeight="1" thickBot="1" thickTop="1">
      <c r="A12" s="4"/>
      <c r="B12" s="134" t="s">
        <v>511</v>
      </c>
      <c r="C12" s="135"/>
      <c r="D12" s="135"/>
      <c r="E12" s="135"/>
      <c r="F12" s="135"/>
      <c r="G12" s="135"/>
      <c r="H12" s="135"/>
      <c r="I12" s="136"/>
      <c r="J12" s="88">
        <v>10</v>
      </c>
      <c r="K12" s="89"/>
      <c r="L12" s="89"/>
      <c r="M12" s="90"/>
      <c r="N12" s="91" t="s">
        <v>286</v>
      </c>
      <c r="O12" s="89"/>
      <c r="P12" s="89"/>
      <c r="Q12" s="90"/>
      <c r="R12" s="94">
        <v>30.59</v>
      </c>
      <c r="S12" s="95"/>
      <c r="T12" s="95"/>
      <c r="U12" s="96"/>
      <c r="V12" s="97">
        <f>VLOOKUP(N12,Painting!$E$5:$F$250,2,1)</f>
        <v>1.33</v>
      </c>
      <c r="W12" s="98"/>
      <c r="X12" s="98"/>
      <c r="Y12" s="98"/>
      <c r="Z12" s="99">
        <f>ROUND(J12*R12*V12,1)</f>
        <v>406.8</v>
      </c>
      <c r="AA12" s="100"/>
      <c r="AB12" s="100"/>
      <c r="AC12" s="100"/>
      <c r="AD12" s="101"/>
      <c r="AE12" s="4"/>
    </row>
    <row r="13" spans="1:31" ht="19.5" customHeight="1" thickBot="1" thickTop="1">
      <c r="A13" s="4"/>
      <c r="B13" s="99" t="s">
        <v>508</v>
      </c>
      <c r="C13" s="100"/>
      <c r="D13" s="100"/>
      <c r="E13" s="100"/>
      <c r="F13" s="100"/>
      <c r="G13" s="100"/>
      <c r="H13" s="100"/>
      <c r="I13" s="101"/>
      <c r="J13" s="137">
        <v>6</v>
      </c>
      <c r="K13" s="138"/>
      <c r="L13" s="138"/>
      <c r="M13" s="139"/>
      <c r="N13" s="140" t="s">
        <v>42</v>
      </c>
      <c r="O13" s="141"/>
      <c r="P13" s="141"/>
      <c r="Q13" s="142"/>
      <c r="R13" s="94"/>
      <c r="S13" s="95"/>
      <c r="T13" s="95"/>
      <c r="U13" s="96"/>
      <c r="V13" s="97">
        <f>VLOOKUP(N13,Painting!$V$5:$W$14,2,1)</f>
        <v>5.207</v>
      </c>
      <c r="W13" s="98"/>
      <c r="X13" s="98"/>
      <c r="Y13" s="98"/>
      <c r="Z13" s="99">
        <f>ROUND(J13*V13,1)</f>
        <v>31.2</v>
      </c>
      <c r="AA13" s="100"/>
      <c r="AB13" s="100"/>
      <c r="AC13" s="100"/>
      <c r="AD13" s="101"/>
      <c r="AE13" s="4"/>
    </row>
    <row r="14" spans="1:31" ht="19.5" customHeight="1" thickBot="1" thickTop="1">
      <c r="A14" s="4"/>
      <c r="B14" s="99" t="s">
        <v>509</v>
      </c>
      <c r="C14" s="100"/>
      <c r="D14" s="100"/>
      <c r="E14" s="100"/>
      <c r="F14" s="100"/>
      <c r="G14" s="100"/>
      <c r="H14" s="100"/>
      <c r="I14" s="101"/>
      <c r="J14" s="137">
        <v>6</v>
      </c>
      <c r="K14" s="138"/>
      <c r="L14" s="138"/>
      <c r="M14" s="139"/>
      <c r="N14" s="140" t="s">
        <v>47</v>
      </c>
      <c r="O14" s="141"/>
      <c r="P14" s="141"/>
      <c r="Q14" s="142"/>
      <c r="R14" s="94"/>
      <c r="S14" s="95"/>
      <c r="T14" s="95"/>
      <c r="U14" s="96"/>
      <c r="V14" s="97">
        <f>VLOOKUP(N14,Painting!$S$5:$T$14,2,1)</f>
        <v>5.38</v>
      </c>
      <c r="W14" s="98"/>
      <c r="X14" s="98"/>
      <c r="Y14" s="98"/>
      <c r="Z14" s="99">
        <f>ROUND(J14*V14,1)</f>
        <v>32.3</v>
      </c>
      <c r="AA14" s="100"/>
      <c r="AB14" s="100"/>
      <c r="AC14" s="100"/>
      <c r="AD14" s="101"/>
      <c r="AE14" s="4"/>
    </row>
    <row r="15" spans="1:31" ht="19.5" customHeight="1" thickBot="1" thickTop="1">
      <c r="A15" s="4"/>
      <c r="B15" s="99" t="s">
        <v>510</v>
      </c>
      <c r="C15" s="100"/>
      <c r="D15" s="100"/>
      <c r="E15" s="100"/>
      <c r="F15" s="100"/>
      <c r="G15" s="100"/>
      <c r="H15" s="100"/>
      <c r="I15" s="101"/>
      <c r="J15" s="137">
        <v>12</v>
      </c>
      <c r="K15" s="138"/>
      <c r="L15" s="138"/>
      <c r="M15" s="139"/>
      <c r="N15" s="140" t="s">
        <v>29</v>
      </c>
      <c r="O15" s="141"/>
      <c r="P15" s="141"/>
      <c r="Q15" s="142"/>
      <c r="R15" s="94"/>
      <c r="S15" s="95"/>
      <c r="T15" s="95"/>
      <c r="U15" s="96"/>
      <c r="V15" s="143">
        <v>3.022</v>
      </c>
      <c r="W15" s="144"/>
      <c r="X15" s="144"/>
      <c r="Y15" s="144"/>
      <c r="Z15" s="99">
        <f>ROUND(J15*V15,1)</f>
        <v>36.3</v>
      </c>
      <c r="AA15" s="100"/>
      <c r="AB15" s="100"/>
      <c r="AC15" s="100"/>
      <c r="AD15" s="101"/>
      <c r="AE15" s="4"/>
    </row>
    <row r="16" spans="1:31" ht="19.5" customHeight="1" thickBot="1" thickTop="1">
      <c r="A16" s="4"/>
      <c r="B16" s="102" t="s">
        <v>10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3">
        <f>ROUND(SUM(Z9:Z15),0)</f>
        <v>9580</v>
      </c>
      <c r="AA16" s="104"/>
      <c r="AB16" s="104"/>
      <c r="AC16" s="104"/>
      <c r="AD16" s="105"/>
      <c r="AE16" s="4"/>
    </row>
    <row r="17" spans="1:31" ht="19.5" customHeight="1" thickBot="1">
      <c r="A17" s="4"/>
      <c r="B17" s="62" t="s">
        <v>481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/>
      <c r="AE17" s="4"/>
    </row>
    <row r="18" spans="1:31" ht="19.5" customHeight="1">
      <c r="A18" s="4"/>
      <c r="B18" s="65" t="s">
        <v>477</v>
      </c>
      <c r="C18" s="66"/>
      <c r="D18" s="66"/>
      <c r="E18" s="66"/>
      <c r="F18" s="66"/>
      <c r="G18" s="66"/>
      <c r="H18" s="66"/>
      <c r="I18" s="67"/>
      <c r="J18" s="71" t="str">
        <f>J$7</f>
        <v>No. Beams / X-Frames</v>
      </c>
      <c r="K18" s="72"/>
      <c r="L18" s="72"/>
      <c r="M18" s="73"/>
      <c r="N18" s="77" t="str">
        <f>N$7</f>
        <v>Beam Size/ X-frames</v>
      </c>
      <c r="O18" s="72"/>
      <c r="P18" s="72"/>
      <c r="Q18" s="73"/>
      <c r="R18" s="79" t="str">
        <f>R$7</f>
        <v>Length (ft)</v>
      </c>
      <c r="S18" s="79"/>
      <c r="T18" s="79"/>
      <c r="U18" s="79"/>
      <c r="V18" s="81" t="str">
        <f>V$7</f>
        <v>Beam/ ft2 or X-Frames/ft2</v>
      </c>
      <c r="W18" s="82"/>
      <c r="X18" s="82"/>
      <c r="Y18" s="82"/>
      <c r="Z18" s="82" t="str">
        <f>Z$7</f>
        <v>SQ. FT.</v>
      </c>
      <c r="AA18" s="82"/>
      <c r="AB18" s="82"/>
      <c r="AC18" s="82"/>
      <c r="AD18" s="82"/>
      <c r="AE18" s="4"/>
    </row>
    <row r="19" spans="1:31" ht="19.5" customHeight="1" thickBot="1">
      <c r="A19" s="4"/>
      <c r="B19" s="68"/>
      <c r="C19" s="69"/>
      <c r="D19" s="69"/>
      <c r="E19" s="69"/>
      <c r="F19" s="69"/>
      <c r="G19" s="69"/>
      <c r="H19" s="69"/>
      <c r="I19" s="70"/>
      <c r="J19" s="74"/>
      <c r="K19" s="75"/>
      <c r="L19" s="75"/>
      <c r="M19" s="76"/>
      <c r="N19" s="78"/>
      <c r="O19" s="75"/>
      <c r="P19" s="75"/>
      <c r="Q19" s="76"/>
      <c r="R19" s="80"/>
      <c r="S19" s="80"/>
      <c r="T19" s="80"/>
      <c r="U19" s="80"/>
      <c r="V19" s="83"/>
      <c r="W19" s="84"/>
      <c r="X19" s="84"/>
      <c r="Y19" s="84"/>
      <c r="Z19" s="84"/>
      <c r="AA19" s="84"/>
      <c r="AB19" s="84"/>
      <c r="AC19" s="84"/>
      <c r="AD19" s="84"/>
      <c r="AE19" s="4"/>
    </row>
    <row r="20" spans="1:31" ht="19.5" customHeight="1" thickBot="1">
      <c r="A20" s="4"/>
      <c r="B20" s="85" t="s">
        <v>507</v>
      </c>
      <c r="C20" s="86"/>
      <c r="D20" s="86"/>
      <c r="E20" s="86"/>
      <c r="F20" s="86"/>
      <c r="G20" s="86"/>
      <c r="H20" s="86"/>
      <c r="I20" s="87"/>
      <c r="J20" s="88">
        <v>6</v>
      </c>
      <c r="K20" s="89"/>
      <c r="L20" s="89"/>
      <c r="M20" s="90"/>
      <c r="N20" s="91" t="s">
        <v>455</v>
      </c>
      <c r="O20" s="89"/>
      <c r="P20" s="89"/>
      <c r="Q20" s="90"/>
      <c r="R20" s="91">
        <v>154</v>
      </c>
      <c r="S20" s="89"/>
      <c r="T20" s="89"/>
      <c r="U20" s="89"/>
      <c r="V20" s="92">
        <f>VLOOKUP(N20,Painting!$A$5:$B$250,2,1)</f>
        <v>8.34</v>
      </c>
      <c r="W20" s="93"/>
      <c r="X20" s="93"/>
      <c r="Y20" s="93"/>
      <c r="Z20" s="85">
        <f>ROUND(J20*R20*V20,1)</f>
        <v>7706.2</v>
      </c>
      <c r="AA20" s="86"/>
      <c r="AB20" s="86"/>
      <c r="AC20" s="86"/>
      <c r="AD20" s="87"/>
      <c r="AE20" s="4"/>
    </row>
    <row r="21" spans="1:31" ht="19.5" customHeight="1">
      <c r="A21" s="4"/>
      <c r="B21" s="85" t="s">
        <v>492</v>
      </c>
      <c r="C21" s="86"/>
      <c r="D21" s="86"/>
      <c r="E21" s="86"/>
      <c r="F21" s="86"/>
      <c r="G21" s="86"/>
      <c r="H21" s="86"/>
      <c r="I21" s="87"/>
      <c r="J21" s="88">
        <v>58</v>
      </c>
      <c r="K21" s="89"/>
      <c r="L21" s="89"/>
      <c r="M21" s="90"/>
      <c r="N21" s="91" t="s">
        <v>250</v>
      </c>
      <c r="O21" s="89"/>
      <c r="P21" s="89"/>
      <c r="Q21" s="90"/>
      <c r="R21" s="91">
        <v>7.57</v>
      </c>
      <c r="S21" s="89"/>
      <c r="T21" s="89"/>
      <c r="U21" s="89"/>
      <c r="V21" s="92">
        <f>VLOOKUP(N21,Painting!$E$5:$F$250,2,1)</f>
        <v>1</v>
      </c>
      <c r="W21" s="93"/>
      <c r="X21" s="93"/>
      <c r="Y21" s="93"/>
      <c r="Z21" s="85">
        <f>ROUND(J21*R21*V21,1)</f>
        <v>439.1</v>
      </c>
      <c r="AA21" s="86"/>
      <c r="AB21" s="86"/>
      <c r="AC21" s="86"/>
      <c r="AD21" s="87"/>
      <c r="AE21" s="4"/>
    </row>
    <row r="22" spans="1:31" ht="19.5" customHeight="1" thickBot="1">
      <c r="A22" s="4"/>
      <c r="B22" s="99" t="s">
        <v>493</v>
      </c>
      <c r="C22" s="100"/>
      <c r="D22" s="100"/>
      <c r="E22" s="100"/>
      <c r="F22" s="100"/>
      <c r="G22" s="100"/>
      <c r="H22" s="100"/>
      <c r="I22" s="101"/>
      <c r="J22" s="118">
        <f>J21*2</f>
        <v>116</v>
      </c>
      <c r="K22" s="119"/>
      <c r="L22" s="119"/>
      <c r="M22" s="120"/>
      <c r="N22" s="121" t="str">
        <f>N$10</f>
        <v>L3 x 3 x 5/16</v>
      </c>
      <c r="O22" s="122"/>
      <c r="P22" s="122"/>
      <c r="Q22" s="123"/>
      <c r="R22" s="94">
        <v>8</v>
      </c>
      <c r="S22" s="95"/>
      <c r="T22" s="95"/>
      <c r="U22" s="96"/>
      <c r="V22" s="97">
        <f>VLOOKUP(N22,Painting!$E$5:$F$250,2,1)</f>
        <v>1</v>
      </c>
      <c r="W22" s="98"/>
      <c r="X22" s="98"/>
      <c r="Y22" s="98"/>
      <c r="Z22" s="99">
        <f>ROUND(J22*R22*V22,1)</f>
        <v>928</v>
      </c>
      <c r="AA22" s="100"/>
      <c r="AB22" s="100"/>
      <c r="AC22" s="100"/>
      <c r="AD22" s="101"/>
      <c r="AE22" s="4"/>
    </row>
    <row r="23" spans="1:31" ht="30.75" customHeight="1" thickBot="1" thickTop="1">
      <c r="A23" s="4"/>
      <c r="B23" s="134" t="s">
        <v>511</v>
      </c>
      <c r="C23" s="135"/>
      <c r="D23" s="135"/>
      <c r="E23" s="135"/>
      <c r="F23" s="135"/>
      <c r="G23" s="135"/>
      <c r="H23" s="135"/>
      <c r="I23" s="136"/>
      <c r="J23" s="88">
        <v>10</v>
      </c>
      <c r="K23" s="89"/>
      <c r="L23" s="89"/>
      <c r="M23" s="90"/>
      <c r="N23" s="91" t="s">
        <v>286</v>
      </c>
      <c r="O23" s="89"/>
      <c r="P23" s="89"/>
      <c r="Q23" s="90"/>
      <c r="R23" s="94">
        <v>30.59</v>
      </c>
      <c r="S23" s="95"/>
      <c r="T23" s="95"/>
      <c r="U23" s="96"/>
      <c r="V23" s="97">
        <f>VLOOKUP(N23,Painting!$E$5:$F$250,2,1)</f>
        <v>1.33</v>
      </c>
      <c r="W23" s="98"/>
      <c r="X23" s="98"/>
      <c r="Y23" s="98"/>
      <c r="Z23" s="99">
        <f>ROUND(J23*R23*V23,1)</f>
        <v>406.8</v>
      </c>
      <c r="AA23" s="100"/>
      <c r="AB23" s="100"/>
      <c r="AC23" s="100"/>
      <c r="AD23" s="101"/>
      <c r="AE23" s="4"/>
    </row>
    <row r="24" spans="1:31" ht="19.5" customHeight="1" thickBot="1" thickTop="1">
      <c r="A24" s="4"/>
      <c r="B24" s="99" t="s">
        <v>508</v>
      </c>
      <c r="C24" s="100"/>
      <c r="D24" s="100"/>
      <c r="E24" s="100"/>
      <c r="F24" s="100"/>
      <c r="G24" s="100"/>
      <c r="H24" s="100"/>
      <c r="I24" s="101"/>
      <c r="J24" s="137">
        <v>6</v>
      </c>
      <c r="K24" s="138"/>
      <c r="L24" s="138"/>
      <c r="M24" s="139"/>
      <c r="N24" s="140" t="s">
        <v>42</v>
      </c>
      <c r="O24" s="141"/>
      <c r="P24" s="141"/>
      <c r="Q24" s="142"/>
      <c r="R24" s="94"/>
      <c r="S24" s="95"/>
      <c r="T24" s="95"/>
      <c r="U24" s="96"/>
      <c r="V24" s="97">
        <f>VLOOKUP(N24,Painting!$V$5:$W$14,2,1)</f>
        <v>5.207</v>
      </c>
      <c r="W24" s="98"/>
      <c r="X24" s="98"/>
      <c r="Y24" s="98"/>
      <c r="Z24" s="99">
        <f>ROUND(J24*V24,1)</f>
        <v>31.2</v>
      </c>
      <c r="AA24" s="100"/>
      <c r="AB24" s="100"/>
      <c r="AC24" s="100"/>
      <c r="AD24" s="101"/>
      <c r="AE24" s="4"/>
    </row>
    <row r="25" spans="1:31" ht="19.5" customHeight="1" thickBot="1" thickTop="1">
      <c r="A25" s="4"/>
      <c r="B25" s="99" t="s">
        <v>509</v>
      </c>
      <c r="C25" s="100"/>
      <c r="D25" s="100"/>
      <c r="E25" s="100"/>
      <c r="F25" s="100"/>
      <c r="G25" s="100"/>
      <c r="H25" s="100"/>
      <c r="I25" s="101"/>
      <c r="J25" s="137">
        <v>6</v>
      </c>
      <c r="K25" s="138"/>
      <c r="L25" s="138"/>
      <c r="M25" s="139"/>
      <c r="N25" s="140" t="s">
        <v>47</v>
      </c>
      <c r="O25" s="141"/>
      <c r="P25" s="141"/>
      <c r="Q25" s="142"/>
      <c r="R25" s="94"/>
      <c r="S25" s="95"/>
      <c r="T25" s="95"/>
      <c r="U25" s="96"/>
      <c r="V25" s="97">
        <f>VLOOKUP(N25,Painting!$S$5:$T$14,2,1)</f>
        <v>5.38</v>
      </c>
      <c r="W25" s="98"/>
      <c r="X25" s="98"/>
      <c r="Y25" s="98"/>
      <c r="Z25" s="99">
        <f>ROUND(J25*V25,1)</f>
        <v>32.3</v>
      </c>
      <c r="AA25" s="100"/>
      <c r="AB25" s="100"/>
      <c r="AC25" s="100"/>
      <c r="AD25" s="101"/>
      <c r="AE25" s="4"/>
    </row>
    <row r="26" spans="1:31" ht="19.5" customHeight="1" thickBot="1" thickTop="1">
      <c r="A26" s="4"/>
      <c r="B26" s="99" t="s">
        <v>510</v>
      </c>
      <c r="C26" s="100"/>
      <c r="D26" s="100"/>
      <c r="E26" s="100"/>
      <c r="F26" s="100"/>
      <c r="G26" s="100"/>
      <c r="H26" s="100"/>
      <c r="I26" s="101"/>
      <c r="J26" s="137">
        <v>12</v>
      </c>
      <c r="K26" s="138"/>
      <c r="L26" s="138"/>
      <c r="M26" s="139"/>
      <c r="N26" s="140" t="s">
        <v>29</v>
      </c>
      <c r="O26" s="141"/>
      <c r="P26" s="141"/>
      <c r="Q26" s="142"/>
      <c r="R26" s="94"/>
      <c r="S26" s="95"/>
      <c r="T26" s="95"/>
      <c r="U26" s="96"/>
      <c r="V26" s="143">
        <v>3.022</v>
      </c>
      <c r="W26" s="144"/>
      <c r="X26" s="144"/>
      <c r="Y26" s="144"/>
      <c r="Z26" s="99">
        <f>ROUND(J26*V26,1)</f>
        <v>36.3</v>
      </c>
      <c r="AA26" s="100"/>
      <c r="AB26" s="100"/>
      <c r="AC26" s="100"/>
      <c r="AD26" s="101"/>
      <c r="AE26" s="4"/>
    </row>
    <row r="27" spans="1:34" ht="19.5" customHeight="1" thickBot="1" thickTop="1">
      <c r="A27" s="4"/>
      <c r="B27" s="102" t="s">
        <v>10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3">
        <f>ROUND(SUM(Z20:AD26),0)</f>
        <v>9580</v>
      </c>
      <c r="AA27" s="104"/>
      <c r="AB27" s="104"/>
      <c r="AC27" s="104"/>
      <c r="AD27" s="105"/>
      <c r="AE27" s="4"/>
      <c r="AF27" s="4"/>
      <c r="AG27" s="4"/>
      <c r="AH27" s="4"/>
    </row>
    <row r="28" spans="1:34" ht="19.5" customHeight="1" thickBot="1">
      <c r="A28" s="4"/>
      <c r="B28" s="62" t="s">
        <v>482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4"/>
      <c r="AE28" s="4"/>
      <c r="AF28" s="4"/>
      <c r="AG28" s="4"/>
      <c r="AH28" s="4"/>
    </row>
    <row r="29" spans="1:34" ht="19.5" customHeight="1">
      <c r="A29" s="4"/>
      <c r="B29" s="65" t="s">
        <v>477</v>
      </c>
      <c r="C29" s="66"/>
      <c r="D29" s="66"/>
      <c r="E29" s="66"/>
      <c r="F29" s="66"/>
      <c r="G29" s="66"/>
      <c r="H29" s="66"/>
      <c r="I29" s="67"/>
      <c r="J29" s="71" t="str">
        <f>J$7</f>
        <v>No. Beams / X-Frames</v>
      </c>
      <c r="K29" s="72"/>
      <c r="L29" s="72"/>
      <c r="M29" s="73"/>
      <c r="N29" s="77" t="str">
        <f>N$7</f>
        <v>Beam Size/ X-frames</v>
      </c>
      <c r="O29" s="72"/>
      <c r="P29" s="72"/>
      <c r="Q29" s="73"/>
      <c r="R29" s="79" t="str">
        <f>R$7</f>
        <v>Length (ft)</v>
      </c>
      <c r="S29" s="79"/>
      <c r="T29" s="79"/>
      <c r="U29" s="79"/>
      <c r="V29" s="81" t="str">
        <f>V$7</f>
        <v>Beam/ ft2 or X-Frames/ft2</v>
      </c>
      <c r="W29" s="82"/>
      <c r="X29" s="82"/>
      <c r="Y29" s="82"/>
      <c r="Z29" s="82" t="str">
        <f>Z$7</f>
        <v>SQ. FT.</v>
      </c>
      <c r="AA29" s="82"/>
      <c r="AB29" s="82"/>
      <c r="AC29" s="82"/>
      <c r="AD29" s="82"/>
      <c r="AE29" s="4"/>
      <c r="AF29" s="4"/>
      <c r="AG29" s="4"/>
      <c r="AH29" s="4"/>
    </row>
    <row r="30" spans="1:34" ht="19.5" customHeight="1" thickBot="1">
      <c r="A30" s="4"/>
      <c r="B30" s="68"/>
      <c r="C30" s="69"/>
      <c r="D30" s="69"/>
      <c r="E30" s="69"/>
      <c r="F30" s="69"/>
      <c r="G30" s="69"/>
      <c r="H30" s="69"/>
      <c r="I30" s="70"/>
      <c r="J30" s="74"/>
      <c r="K30" s="75"/>
      <c r="L30" s="75"/>
      <c r="M30" s="76"/>
      <c r="N30" s="78"/>
      <c r="O30" s="75"/>
      <c r="P30" s="75"/>
      <c r="Q30" s="76"/>
      <c r="R30" s="80"/>
      <c r="S30" s="80"/>
      <c r="T30" s="80"/>
      <c r="U30" s="80"/>
      <c r="V30" s="83"/>
      <c r="W30" s="84"/>
      <c r="X30" s="84"/>
      <c r="Y30" s="84"/>
      <c r="Z30" s="84"/>
      <c r="AA30" s="84"/>
      <c r="AB30" s="84"/>
      <c r="AC30" s="84"/>
      <c r="AD30" s="84"/>
      <c r="AE30" s="4"/>
      <c r="AF30" s="4"/>
      <c r="AG30" s="4"/>
      <c r="AH30" s="4"/>
    </row>
    <row r="31" spans="1:31" ht="19.5" customHeight="1" thickBot="1">
      <c r="A31" s="4"/>
      <c r="B31" s="85" t="s">
        <v>507</v>
      </c>
      <c r="C31" s="86"/>
      <c r="D31" s="86"/>
      <c r="E31" s="86"/>
      <c r="F31" s="86"/>
      <c r="G31" s="86"/>
      <c r="H31" s="86"/>
      <c r="I31" s="87"/>
      <c r="J31" s="88">
        <v>6</v>
      </c>
      <c r="K31" s="89"/>
      <c r="L31" s="89"/>
      <c r="M31" s="90"/>
      <c r="N31" s="91" t="s">
        <v>455</v>
      </c>
      <c r="O31" s="89"/>
      <c r="P31" s="89"/>
      <c r="Q31" s="90"/>
      <c r="R31" s="91">
        <v>154</v>
      </c>
      <c r="S31" s="89"/>
      <c r="T31" s="89"/>
      <c r="U31" s="89"/>
      <c r="V31" s="92">
        <f>VLOOKUP(N31,Painting!$A$5:$B$250,2,1)</f>
        <v>8.34</v>
      </c>
      <c r="W31" s="93"/>
      <c r="X31" s="93"/>
      <c r="Y31" s="93"/>
      <c r="Z31" s="85">
        <f>ROUND(J31*R31*V31,1)</f>
        <v>7706.2</v>
      </c>
      <c r="AA31" s="86"/>
      <c r="AB31" s="86"/>
      <c r="AC31" s="86"/>
      <c r="AD31" s="87"/>
      <c r="AE31" s="4"/>
    </row>
    <row r="32" spans="1:31" ht="19.5" customHeight="1">
      <c r="A32" s="4"/>
      <c r="B32" s="85" t="s">
        <v>492</v>
      </c>
      <c r="C32" s="86"/>
      <c r="D32" s="86"/>
      <c r="E32" s="86"/>
      <c r="F32" s="86"/>
      <c r="G32" s="86"/>
      <c r="H32" s="86"/>
      <c r="I32" s="87"/>
      <c r="J32" s="88">
        <v>58</v>
      </c>
      <c r="K32" s="89"/>
      <c r="L32" s="89"/>
      <c r="M32" s="90"/>
      <c r="N32" s="91" t="s">
        <v>250</v>
      </c>
      <c r="O32" s="89"/>
      <c r="P32" s="89"/>
      <c r="Q32" s="90"/>
      <c r="R32" s="91">
        <v>7.57</v>
      </c>
      <c r="S32" s="89"/>
      <c r="T32" s="89"/>
      <c r="U32" s="89"/>
      <c r="V32" s="92">
        <f>VLOOKUP(N32,Painting!$E$5:$F$250,2,1)</f>
        <v>1</v>
      </c>
      <c r="W32" s="93"/>
      <c r="X32" s="93"/>
      <c r="Y32" s="93"/>
      <c r="Z32" s="85">
        <f>ROUND(J32*R32*V32,1)</f>
        <v>439.1</v>
      </c>
      <c r="AA32" s="86"/>
      <c r="AB32" s="86"/>
      <c r="AC32" s="86"/>
      <c r="AD32" s="87"/>
      <c r="AE32" s="4"/>
    </row>
    <row r="33" spans="1:31" ht="19.5" customHeight="1" thickBot="1">
      <c r="A33" s="4"/>
      <c r="B33" s="99" t="s">
        <v>493</v>
      </c>
      <c r="C33" s="100"/>
      <c r="D33" s="100"/>
      <c r="E33" s="100"/>
      <c r="F33" s="100"/>
      <c r="G33" s="100"/>
      <c r="H33" s="100"/>
      <c r="I33" s="101"/>
      <c r="J33" s="118">
        <f>J32*2</f>
        <v>116</v>
      </c>
      <c r="K33" s="119"/>
      <c r="L33" s="119"/>
      <c r="M33" s="120"/>
      <c r="N33" s="121" t="str">
        <f>N$10</f>
        <v>L3 x 3 x 5/16</v>
      </c>
      <c r="O33" s="122"/>
      <c r="P33" s="122"/>
      <c r="Q33" s="123"/>
      <c r="R33" s="94">
        <v>8</v>
      </c>
      <c r="S33" s="95"/>
      <c r="T33" s="95"/>
      <c r="U33" s="96"/>
      <c r="V33" s="97">
        <f>VLOOKUP(N33,Painting!$E$5:$F$250,2,1)</f>
        <v>1</v>
      </c>
      <c r="W33" s="98"/>
      <c r="X33" s="98"/>
      <c r="Y33" s="98"/>
      <c r="Z33" s="99">
        <f>ROUND(J33*R33*V33,1)</f>
        <v>928</v>
      </c>
      <c r="AA33" s="100"/>
      <c r="AB33" s="100"/>
      <c r="AC33" s="100"/>
      <c r="AD33" s="101"/>
      <c r="AE33" s="4"/>
    </row>
    <row r="34" spans="1:31" ht="30.75" customHeight="1" thickBot="1" thickTop="1">
      <c r="A34" s="4"/>
      <c r="B34" s="134" t="s">
        <v>511</v>
      </c>
      <c r="C34" s="135"/>
      <c r="D34" s="135"/>
      <c r="E34" s="135"/>
      <c r="F34" s="135"/>
      <c r="G34" s="135"/>
      <c r="H34" s="135"/>
      <c r="I34" s="136"/>
      <c r="J34" s="88">
        <v>10</v>
      </c>
      <c r="K34" s="89"/>
      <c r="L34" s="89"/>
      <c r="M34" s="90"/>
      <c r="N34" s="91" t="s">
        <v>286</v>
      </c>
      <c r="O34" s="89"/>
      <c r="P34" s="89"/>
      <c r="Q34" s="90"/>
      <c r="R34" s="94">
        <v>30.59</v>
      </c>
      <c r="S34" s="95"/>
      <c r="T34" s="95"/>
      <c r="U34" s="96"/>
      <c r="V34" s="97">
        <f>VLOOKUP(N34,Painting!$E$5:$F$250,2,1)</f>
        <v>1.33</v>
      </c>
      <c r="W34" s="98"/>
      <c r="X34" s="98"/>
      <c r="Y34" s="98"/>
      <c r="Z34" s="99">
        <f>ROUND(J34*R34*V34,1)</f>
        <v>406.8</v>
      </c>
      <c r="AA34" s="100"/>
      <c r="AB34" s="100"/>
      <c r="AC34" s="100"/>
      <c r="AD34" s="101"/>
      <c r="AE34" s="4"/>
    </row>
    <row r="35" spans="1:31" ht="19.5" customHeight="1" thickBot="1" thickTop="1">
      <c r="A35" s="4"/>
      <c r="B35" s="99" t="s">
        <v>508</v>
      </c>
      <c r="C35" s="100"/>
      <c r="D35" s="100"/>
      <c r="E35" s="100"/>
      <c r="F35" s="100"/>
      <c r="G35" s="100"/>
      <c r="H35" s="100"/>
      <c r="I35" s="101"/>
      <c r="J35" s="137">
        <v>6</v>
      </c>
      <c r="K35" s="138"/>
      <c r="L35" s="138"/>
      <c r="M35" s="139"/>
      <c r="N35" s="140" t="s">
        <v>42</v>
      </c>
      <c r="O35" s="141"/>
      <c r="P35" s="141"/>
      <c r="Q35" s="142"/>
      <c r="R35" s="94"/>
      <c r="S35" s="95"/>
      <c r="T35" s="95"/>
      <c r="U35" s="96"/>
      <c r="V35" s="97">
        <f>VLOOKUP(N35,Painting!$V$5:$W$14,2,1)</f>
        <v>5.207</v>
      </c>
      <c r="W35" s="98"/>
      <c r="X35" s="98"/>
      <c r="Y35" s="98"/>
      <c r="Z35" s="99">
        <f>ROUND(J35*V35,1)</f>
        <v>31.2</v>
      </c>
      <c r="AA35" s="100"/>
      <c r="AB35" s="100"/>
      <c r="AC35" s="100"/>
      <c r="AD35" s="101"/>
      <c r="AE35" s="4"/>
    </row>
    <row r="36" spans="1:31" ht="19.5" customHeight="1" thickBot="1" thickTop="1">
      <c r="A36" s="4"/>
      <c r="B36" s="99" t="s">
        <v>509</v>
      </c>
      <c r="C36" s="100"/>
      <c r="D36" s="100"/>
      <c r="E36" s="100"/>
      <c r="F36" s="100"/>
      <c r="G36" s="100"/>
      <c r="H36" s="100"/>
      <c r="I36" s="101"/>
      <c r="J36" s="137">
        <v>6</v>
      </c>
      <c r="K36" s="138"/>
      <c r="L36" s="138"/>
      <c r="M36" s="139"/>
      <c r="N36" s="140" t="s">
        <v>47</v>
      </c>
      <c r="O36" s="141"/>
      <c r="P36" s="141"/>
      <c r="Q36" s="142"/>
      <c r="R36" s="94"/>
      <c r="S36" s="95"/>
      <c r="T36" s="95"/>
      <c r="U36" s="96"/>
      <c r="V36" s="97">
        <f>VLOOKUP(N36,Painting!$S$5:$T$14,2,1)</f>
        <v>5.38</v>
      </c>
      <c r="W36" s="98"/>
      <c r="X36" s="98"/>
      <c r="Y36" s="98"/>
      <c r="Z36" s="99">
        <f>ROUND(J36*V36,1)</f>
        <v>32.3</v>
      </c>
      <c r="AA36" s="100"/>
      <c r="AB36" s="100"/>
      <c r="AC36" s="100"/>
      <c r="AD36" s="101"/>
      <c r="AE36" s="4"/>
    </row>
    <row r="37" spans="1:31" ht="19.5" customHeight="1" thickBot="1" thickTop="1">
      <c r="A37" s="4"/>
      <c r="B37" s="99" t="s">
        <v>510</v>
      </c>
      <c r="C37" s="100"/>
      <c r="D37" s="100"/>
      <c r="E37" s="100"/>
      <c r="F37" s="100"/>
      <c r="G37" s="100"/>
      <c r="H37" s="100"/>
      <c r="I37" s="101"/>
      <c r="J37" s="137">
        <v>12</v>
      </c>
      <c r="K37" s="138"/>
      <c r="L37" s="138"/>
      <c r="M37" s="139"/>
      <c r="N37" s="140" t="s">
        <v>29</v>
      </c>
      <c r="O37" s="141"/>
      <c r="P37" s="141"/>
      <c r="Q37" s="142"/>
      <c r="R37" s="94"/>
      <c r="S37" s="95"/>
      <c r="T37" s="95"/>
      <c r="U37" s="96"/>
      <c r="V37" s="143">
        <v>3.022</v>
      </c>
      <c r="W37" s="144"/>
      <c r="X37" s="144"/>
      <c r="Y37" s="144"/>
      <c r="Z37" s="99">
        <f>ROUND(J37*V37,1)</f>
        <v>36.3</v>
      </c>
      <c r="AA37" s="100"/>
      <c r="AB37" s="100"/>
      <c r="AC37" s="100"/>
      <c r="AD37" s="101"/>
      <c r="AE37" s="4"/>
    </row>
    <row r="38" spans="1:34" ht="19.5" customHeight="1" thickBot="1" thickTop="1">
      <c r="A38" s="4"/>
      <c r="B38" s="102" t="s">
        <v>10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3">
        <f>ROUND(SUM(Z31:AD37),0)</f>
        <v>9580</v>
      </c>
      <c r="AA38" s="104"/>
      <c r="AB38" s="104"/>
      <c r="AC38" s="104"/>
      <c r="AD38" s="105"/>
      <c r="AE38" s="4"/>
      <c r="AF38" s="4"/>
      <c r="AG38" s="4"/>
      <c r="AH38" s="4"/>
    </row>
    <row r="39" spans="1:34" ht="19.5" customHeight="1" thickBot="1">
      <c r="A39" s="4"/>
      <c r="B39" s="62" t="s">
        <v>483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  <c r="AE39" s="4"/>
      <c r="AF39" s="4"/>
      <c r="AG39" s="4"/>
      <c r="AH39" s="4"/>
    </row>
    <row r="40" spans="1:34" ht="19.5" customHeight="1">
      <c r="A40" s="4"/>
      <c r="B40" s="65" t="s">
        <v>477</v>
      </c>
      <c r="C40" s="66"/>
      <c r="D40" s="66"/>
      <c r="E40" s="66"/>
      <c r="F40" s="66"/>
      <c r="G40" s="66"/>
      <c r="H40" s="66"/>
      <c r="I40" s="67"/>
      <c r="J40" s="71" t="str">
        <f>J$7</f>
        <v>No. Beams / X-Frames</v>
      </c>
      <c r="K40" s="72"/>
      <c r="L40" s="72"/>
      <c r="M40" s="73"/>
      <c r="N40" s="77" t="str">
        <f>N$7</f>
        <v>Beam Size/ X-frames</v>
      </c>
      <c r="O40" s="72"/>
      <c r="P40" s="72"/>
      <c r="Q40" s="73"/>
      <c r="R40" s="79" t="str">
        <f>R$7</f>
        <v>Length (ft)</v>
      </c>
      <c r="S40" s="79"/>
      <c r="T40" s="79"/>
      <c r="U40" s="79"/>
      <c r="V40" s="81" t="str">
        <f>V$7</f>
        <v>Beam/ ft2 or X-Frames/ft2</v>
      </c>
      <c r="W40" s="82"/>
      <c r="X40" s="82"/>
      <c r="Y40" s="82"/>
      <c r="Z40" s="82" t="str">
        <f>Z$7</f>
        <v>SQ. FT.</v>
      </c>
      <c r="AA40" s="82"/>
      <c r="AB40" s="82"/>
      <c r="AC40" s="82"/>
      <c r="AD40" s="82"/>
      <c r="AE40" s="4"/>
      <c r="AF40" s="4"/>
      <c r="AG40" s="4"/>
      <c r="AH40" s="4"/>
    </row>
    <row r="41" spans="1:34" ht="19.5" customHeight="1" thickBot="1">
      <c r="A41" s="4"/>
      <c r="B41" s="68"/>
      <c r="C41" s="69"/>
      <c r="D41" s="69"/>
      <c r="E41" s="69"/>
      <c r="F41" s="69"/>
      <c r="G41" s="69"/>
      <c r="H41" s="69"/>
      <c r="I41" s="70"/>
      <c r="J41" s="74"/>
      <c r="K41" s="75"/>
      <c r="L41" s="75"/>
      <c r="M41" s="76"/>
      <c r="N41" s="78"/>
      <c r="O41" s="75"/>
      <c r="P41" s="75"/>
      <c r="Q41" s="76"/>
      <c r="R41" s="80"/>
      <c r="S41" s="80"/>
      <c r="T41" s="80"/>
      <c r="U41" s="80"/>
      <c r="V41" s="83"/>
      <c r="W41" s="84"/>
      <c r="X41" s="84"/>
      <c r="Y41" s="84"/>
      <c r="Z41" s="84"/>
      <c r="AA41" s="84"/>
      <c r="AB41" s="84"/>
      <c r="AC41" s="84"/>
      <c r="AD41" s="84"/>
      <c r="AE41" s="4"/>
      <c r="AF41" s="4"/>
      <c r="AG41" s="4"/>
      <c r="AH41" s="4"/>
    </row>
    <row r="42" spans="1:31" ht="19.5" customHeight="1" thickBot="1">
      <c r="A42" s="4"/>
      <c r="B42" s="85" t="s">
        <v>507</v>
      </c>
      <c r="C42" s="86"/>
      <c r="D42" s="86"/>
      <c r="E42" s="86"/>
      <c r="F42" s="86"/>
      <c r="G42" s="86"/>
      <c r="H42" s="86"/>
      <c r="I42" s="87"/>
      <c r="J42" s="88">
        <v>6</v>
      </c>
      <c r="K42" s="89"/>
      <c r="L42" s="89"/>
      <c r="M42" s="90"/>
      <c r="N42" s="91" t="s">
        <v>455</v>
      </c>
      <c r="O42" s="89"/>
      <c r="P42" s="89"/>
      <c r="Q42" s="90"/>
      <c r="R42" s="91">
        <v>154</v>
      </c>
      <c r="S42" s="89"/>
      <c r="T42" s="89"/>
      <c r="U42" s="89"/>
      <c r="V42" s="92">
        <f>VLOOKUP(N42,Painting!$A$5:$B$250,2,1)</f>
        <v>8.34</v>
      </c>
      <c r="W42" s="93"/>
      <c r="X42" s="93"/>
      <c r="Y42" s="93"/>
      <c r="Z42" s="85">
        <f>ROUND(J42*R42*V42,1)</f>
        <v>7706.2</v>
      </c>
      <c r="AA42" s="86"/>
      <c r="AB42" s="86"/>
      <c r="AC42" s="86"/>
      <c r="AD42" s="87"/>
      <c r="AE42" s="4"/>
    </row>
    <row r="43" spans="1:31" ht="19.5" customHeight="1">
      <c r="A43" s="4"/>
      <c r="B43" s="85" t="s">
        <v>492</v>
      </c>
      <c r="C43" s="86"/>
      <c r="D43" s="86"/>
      <c r="E43" s="86"/>
      <c r="F43" s="86"/>
      <c r="G43" s="86"/>
      <c r="H43" s="86"/>
      <c r="I43" s="87"/>
      <c r="J43" s="88">
        <v>58</v>
      </c>
      <c r="K43" s="89"/>
      <c r="L43" s="89"/>
      <c r="M43" s="90"/>
      <c r="N43" s="91" t="s">
        <v>250</v>
      </c>
      <c r="O43" s="89"/>
      <c r="P43" s="89"/>
      <c r="Q43" s="90"/>
      <c r="R43" s="91">
        <v>7.57</v>
      </c>
      <c r="S43" s="89"/>
      <c r="T43" s="89"/>
      <c r="U43" s="89"/>
      <c r="V43" s="92">
        <f>VLOOKUP(N43,Painting!$E$5:$F$250,2,1)</f>
        <v>1</v>
      </c>
      <c r="W43" s="93"/>
      <c r="X43" s="93"/>
      <c r="Y43" s="93"/>
      <c r="Z43" s="85">
        <f>ROUND(J43*R43*V43,1)</f>
        <v>439.1</v>
      </c>
      <c r="AA43" s="86"/>
      <c r="AB43" s="86"/>
      <c r="AC43" s="86"/>
      <c r="AD43" s="87"/>
      <c r="AE43" s="4"/>
    </row>
    <row r="44" spans="1:31" ht="19.5" customHeight="1" thickBot="1">
      <c r="A44" s="4"/>
      <c r="B44" s="99" t="s">
        <v>493</v>
      </c>
      <c r="C44" s="100"/>
      <c r="D44" s="100"/>
      <c r="E44" s="100"/>
      <c r="F44" s="100"/>
      <c r="G44" s="100"/>
      <c r="H44" s="100"/>
      <c r="I44" s="101"/>
      <c r="J44" s="118">
        <f>J43*2</f>
        <v>116</v>
      </c>
      <c r="K44" s="119"/>
      <c r="L44" s="119"/>
      <c r="M44" s="120"/>
      <c r="N44" s="121" t="str">
        <f>N$10</f>
        <v>L3 x 3 x 5/16</v>
      </c>
      <c r="O44" s="122"/>
      <c r="P44" s="122"/>
      <c r="Q44" s="123"/>
      <c r="R44" s="94">
        <v>8</v>
      </c>
      <c r="S44" s="95"/>
      <c r="T44" s="95"/>
      <c r="U44" s="96"/>
      <c r="V44" s="97">
        <f>VLOOKUP(N44,Painting!$E$5:$F$250,2,1)</f>
        <v>1</v>
      </c>
      <c r="W44" s="98"/>
      <c r="X44" s="98"/>
      <c r="Y44" s="98"/>
      <c r="Z44" s="99">
        <f>ROUND(J44*R44*V44,1)</f>
        <v>928</v>
      </c>
      <c r="AA44" s="100"/>
      <c r="AB44" s="100"/>
      <c r="AC44" s="100"/>
      <c r="AD44" s="101"/>
      <c r="AE44" s="4"/>
    </row>
    <row r="45" spans="1:31" ht="30.75" customHeight="1" thickBot="1" thickTop="1">
      <c r="A45" s="4"/>
      <c r="B45" s="134" t="s">
        <v>511</v>
      </c>
      <c r="C45" s="135"/>
      <c r="D45" s="135"/>
      <c r="E45" s="135"/>
      <c r="F45" s="135"/>
      <c r="G45" s="135"/>
      <c r="H45" s="135"/>
      <c r="I45" s="136"/>
      <c r="J45" s="88">
        <v>10</v>
      </c>
      <c r="K45" s="89"/>
      <c r="L45" s="89"/>
      <c r="M45" s="90"/>
      <c r="N45" s="91" t="s">
        <v>286</v>
      </c>
      <c r="O45" s="89"/>
      <c r="P45" s="89"/>
      <c r="Q45" s="90"/>
      <c r="R45" s="94">
        <v>30.59</v>
      </c>
      <c r="S45" s="95"/>
      <c r="T45" s="95"/>
      <c r="U45" s="96"/>
      <c r="V45" s="97">
        <f>VLOOKUP(N45,Painting!$E$5:$F$250,2,1)</f>
        <v>1.33</v>
      </c>
      <c r="W45" s="98"/>
      <c r="X45" s="98"/>
      <c r="Y45" s="98"/>
      <c r="Z45" s="99">
        <f>ROUND(J45*R45*V45,1)</f>
        <v>406.8</v>
      </c>
      <c r="AA45" s="100"/>
      <c r="AB45" s="100"/>
      <c r="AC45" s="100"/>
      <c r="AD45" s="101"/>
      <c r="AE45" s="4"/>
    </row>
    <row r="46" spans="1:31" ht="19.5" customHeight="1" thickBot="1" thickTop="1">
      <c r="A46" s="4"/>
      <c r="B46" s="99" t="s">
        <v>508</v>
      </c>
      <c r="C46" s="100"/>
      <c r="D46" s="100"/>
      <c r="E46" s="100"/>
      <c r="F46" s="100"/>
      <c r="G46" s="100"/>
      <c r="H46" s="100"/>
      <c r="I46" s="101"/>
      <c r="J46" s="137">
        <v>6</v>
      </c>
      <c r="K46" s="138"/>
      <c r="L46" s="138"/>
      <c r="M46" s="139"/>
      <c r="N46" s="140" t="s">
        <v>42</v>
      </c>
      <c r="O46" s="141"/>
      <c r="P46" s="141"/>
      <c r="Q46" s="142"/>
      <c r="R46" s="94"/>
      <c r="S46" s="95"/>
      <c r="T46" s="95"/>
      <c r="U46" s="96"/>
      <c r="V46" s="97">
        <f>VLOOKUP(N46,Painting!$V$5:$W$14,2,1)</f>
        <v>5.207</v>
      </c>
      <c r="W46" s="98"/>
      <c r="X46" s="98"/>
      <c r="Y46" s="98"/>
      <c r="Z46" s="99">
        <f>ROUND(J46*V46,1)</f>
        <v>31.2</v>
      </c>
      <c r="AA46" s="100"/>
      <c r="AB46" s="100"/>
      <c r="AC46" s="100"/>
      <c r="AD46" s="101"/>
      <c r="AE46" s="4"/>
    </row>
    <row r="47" spans="1:31" ht="19.5" customHeight="1" thickBot="1" thickTop="1">
      <c r="A47" s="4"/>
      <c r="B47" s="99" t="s">
        <v>509</v>
      </c>
      <c r="C47" s="100"/>
      <c r="D47" s="100"/>
      <c r="E47" s="100"/>
      <c r="F47" s="100"/>
      <c r="G47" s="100"/>
      <c r="H47" s="100"/>
      <c r="I47" s="101"/>
      <c r="J47" s="137">
        <v>6</v>
      </c>
      <c r="K47" s="138"/>
      <c r="L47" s="138"/>
      <c r="M47" s="139"/>
      <c r="N47" s="140" t="s">
        <v>47</v>
      </c>
      <c r="O47" s="141"/>
      <c r="P47" s="141"/>
      <c r="Q47" s="142"/>
      <c r="R47" s="94"/>
      <c r="S47" s="95"/>
      <c r="T47" s="95"/>
      <c r="U47" s="96"/>
      <c r="V47" s="97">
        <f>VLOOKUP(N47,Painting!$S$5:$T$14,2,1)</f>
        <v>5.38</v>
      </c>
      <c r="W47" s="98"/>
      <c r="X47" s="98"/>
      <c r="Y47" s="98"/>
      <c r="Z47" s="99">
        <f>ROUND(J47*V47,1)</f>
        <v>32.3</v>
      </c>
      <c r="AA47" s="100"/>
      <c r="AB47" s="100"/>
      <c r="AC47" s="100"/>
      <c r="AD47" s="101"/>
      <c r="AE47" s="4"/>
    </row>
    <row r="48" spans="1:31" ht="19.5" customHeight="1" thickBot="1" thickTop="1">
      <c r="A48" s="4"/>
      <c r="B48" s="99" t="s">
        <v>510</v>
      </c>
      <c r="C48" s="100"/>
      <c r="D48" s="100"/>
      <c r="E48" s="100"/>
      <c r="F48" s="100"/>
      <c r="G48" s="100"/>
      <c r="H48" s="100"/>
      <c r="I48" s="101"/>
      <c r="J48" s="137">
        <v>12</v>
      </c>
      <c r="K48" s="138"/>
      <c r="L48" s="138"/>
      <c r="M48" s="139"/>
      <c r="N48" s="140" t="s">
        <v>29</v>
      </c>
      <c r="O48" s="141"/>
      <c r="P48" s="141"/>
      <c r="Q48" s="142"/>
      <c r="R48" s="94"/>
      <c r="S48" s="95"/>
      <c r="T48" s="95"/>
      <c r="U48" s="96"/>
      <c r="V48" s="143">
        <v>3.022</v>
      </c>
      <c r="W48" s="144"/>
      <c r="X48" s="144"/>
      <c r="Y48" s="144"/>
      <c r="Z48" s="99">
        <f>ROUND(J48*V48,1)</f>
        <v>36.3</v>
      </c>
      <c r="AA48" s="100"/>
      <c r="AB48" s="100"/>
      <c r="AC48" s="100"/>
      <c r="AD48" s="101"/>
      <c r="AE48" s="4"/>
    </row>
    <row r="49" spans="1:31" ht="19.5" customHeight="1" thickBot="1" thickTop="1">
      <c r="A49" s="4"/>
      <c r="B49" s="102" t="s">
        <v>10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3">
        <f>ROUND(SUM(Z42:AD48),0)</f>
        <v>9580</v>
      </c>
      <c r="AA49" s="104"/>
      <c r="AB49" s="104"/>
      <c r="AC49" s="104"/>
      <c r="AD49" s="105"/>
      <c r="AE49" s="4"/>
    </row>
    <row r="50" spans="1:31" ht="19.5" customHeight="1" thickBot="1">
      <c r="A50" s="4"/>
      <c r="B50" s="62" t="s">
        <v>484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4"/>
      <c r="AE50" s="4"/>
    </row>
    <row r="51" spans="1:31" ht="19.5" customHeight="1">
      <c r="A51" s="4"/>
      <c r="B51" s="65" t="s">
        <v>477</v>
      </c>
      <c r="C51" s="66"/>
      <c r="D51" s="66"/>
      <c r="E51" s="66"/>
      <c r="F51" s="66"/>
      <c r="G51" s="66"/>
      <c r="H51" s="66"/>
      <c r="I51" s="67"/>
      <c r="J51" s="71" t="s">
        <v>474</v>
      </c>
      <c r="K51" s="72"/>
      <c r="L51" s="72"/>
      <c r="M51" s="73"/>
      <c r="N51" s="77" t="s">
        <v>475</v>
      </c>
      <c r="O51" s="72"/>
      <c r="P51" s="72"/>
      <c r="Q51" s="73"/>
      <c r="R51" s="79" t="s">
        <v>476</v>
      </c>
      <c r="S51" s="79"/>
      <c r="T51" s="79"/>
      <c r="U51" s="79"/>
      <c r="V51" s="81" t="s">
        <v>488</v>
      </c>
      <c r="W51" s="82"/>
      <c r="X51" s="82"/>
      <c r="Y51" s="82"/>
      <c r="Z51" s="82" t="s">
        <v>486</v>
      </c>
      <c r="AA51" s="82"/>
      <c r="AB51" s="82"/>
      <c r="AC51" s="82"/>
      <c r="AD51" s="82"/>
      <c r="AE51" s="4"/>
    </row>
    <row r="52" spans="1:31" ht="19.5" customHeight="1" thickBot="1">
      <c r="A52" s="4"/>
      <c r="B52" s="68"/>
      <c r="C52" s="69"/>
      <c r="D52" s="69"/>
      <c r="E52" s="69"/>
      <c r="F52" s="69"/>
      <c r="G52" s="69"/>
      <c r="H52" s="69"/>
      <c r="I52" s="70"/>
      <c r="J52" s="74"/>
      <c r="K52" s="75"/>
      <c r="L52" s="75"/>
      <c r="M52" s="76"/>
      <c r="N52" s="78"/>
      <c r="O52" s="75"/>
      <c r="P52" s="75"/>
      <c r="Q52" s="76"/>
      <c r="R52" s="80"/>
      <c r="S52" s="80"/>
      <c r="T52" s="80"/>
      <c r="U52" s="80"/>
      <c r="V52" s="83"/>
      <c r="W52" s="84"/>
      <c r="X52" s="84"/>
      <c r="Y52" s="84"/>
      <c r="Z52" s="84"/>
      <c r="AA52" s="84"/>
      <c r="AB52" s="84"/>
      <c r="AC52" s="84"/>
      <c r="AD52" s="84"/>
      <c r="AE52" s="4"/>
    </row>
    <row r="53" spans="1:32" ht="19.5" customHeight="1" thickBot="1">
      <c r="A53" s="4"/>
      <c r="B53" s="85" t="str">
        <f>B$9</f>
        <v>B1-B6</v>
      </c>
      <c r="C53" s="86"/>
      <c r="D53" s="86"/>
      <c r="E53" s="86"/>
      <c r="F53" s="86"/>
      <c r="G53" s="86"/>
      <c r="H53" s="86"/>
      <c r="I53" s="87"/>
      <c r="J53" s="130">
        <f>J$9</f>
        <v>6</v>
      </c>
      <c r="K53" s="131"/>
      <c r="L53" s="131"/>
      <c r="M53" s="132"/>
      <c r="N53" s="133" t="str">
        <f>N$9</f>
        <v>W33 x 141</v>
      </c>
      <c r="O53" s="131"/>
      <c r="P53" s="131"/>
      <c r="Q53" s="132"/>
      <c r="R53" s="133">
        <f>R$9</f>
        <v>154</v>
      </c>
      <c r="S53" s="131"/>
      <c r="T53" s="131"/>
      <c r="U53" s="131"/>
      <c r="V53" s="92">
        <f>J53*R53</f>
        <v>924</v>
      </c>
      <c r="W53" s="93"/>
      <c r="X53" s="93"/>
      <c r="Y53" s="93"/>
      <c r="Z53" s="106">
        <f>V53/60</f>
        <v>15.4</v>
      </c>
      <c r="AA53" s="106"/>
      <c r="AB53" s="106"/>
      <c r="AC53" s="106"/>
      <c r="AD53" s="106"/>
      <c r="AE53" s="4"/>
      <c r="AF53" s="19"/>
    </row>
    <row r="54" spans="1:31" ht="19.5" customHeight="1" thickBot="1" thickTop="1">
      <c r="A54" s="4"/>
      <c r="B54" s="102" t="s">
        <v>10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7">
        <f>SUM(Z52:Z53)</f>
        <v>15.4</v>
      </c>
      <c r="AA54" s="107"/>
      <c r="AB54" s="107"/>
      <c r="AC54" s="107"/>
      <c r="AD54" s="107"/>
      <c r="AE54" s="4"/>
    </row>
    <row r="55" spans="1:31" ht="19.5" customHeight="1" thickBot="1">
      <c r="A55" s="4"/>
      <c r="B55" s="62" t="s">
        <v>485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4"/>
      <c r="AE55" s="4"/>
    </row>
    <row r="56" spans="1:31" ht="19.5" customHeight="1">
      <c r="A56" s="4"/>
      <c r="B56" s="65" t="s">
        <v>477</v>
      </c>
      <c r="C56" s="66"/>
      <c r="D56" s="66"/>
      <c r="E56" s="66"/>
      <c r="F56" s="66"/>
      <c r="G56" s="66"/>
      <c r="H56" s="66"/>
      <c r="I56" s="67"/>
      <c r="J56" s="71" t="str">
        <f>J40</f>
        <v>No. Beams / X-Frames</v>
      </c>
      <c r="K56" s="72"/>
      <c r="L56" s="72"/>
      <c r="M56" s="73"/>
      <c r="N56" s="77" t="str">
        <f>N40</f>
        <v>Beam Size/ X-frames</v>
      </c>
      <c r="O56" s="72"/>
      <c r="P56" s="72"/>
      <c r="Q56" s="73"/>
      <c r="R56" s="79" t="s">
        <v>476</v>
      </c>
      <c r="S56" s="79"/>
      <c r="T56" s="79"/>
      <c r="U56" s="79"/>
      <c r="V56" s="81" t="s">
        <v>488</v>
      </c>
      <c r="W56" s="82"/>
      <c r="X56" s="82"/>
      <c r="Y56" s="82"/>
      <c r="Z56" s="82" t="s">
        <v>487</v>
      </c>
      <c r="AA56" s="82"/>
      <c r="AB56" s="82"/>
      <c r="AC56" s="82"/>
      <c r="AD56" s="82"/>
      <c r="AE56" s="4"/>
    </row>
    <row r="57" spans="1:31" ht="19.5" customHeight="1" thickBot="1">
      <c r="A57" s="4"/>
      <c r="B57" s="68"/>
      <c r="C57" s="69"/>
      <c r="D57" s="69"/>
      <c r="E57" s="69"/>
      <c r="F57" s="69"/>
      <c r="G57" s="69"/>
      <c r="H57" s="69"/>
      <c r="I57" s="70"/>
      <c r="J57" s="74"/>
      <c r="K57" s="75"/>
      <c r="L57" s="75"/>
      <c r="M57" s="76"/>
      <c r="N57" s="78"/>
      <c r="O57" s="75"/>
      <c r="P57" s="75"/>
      <c r="Q57" s="76"/>
      <c r="R57" s="80"/>
      <c r="S57" s="80"/>
      <c r="T57" s="80"/>
      <c r="U57" s="80"/>
      <c r="V57" s="83"/>
      <c r="W57" s="84"/>
      <c r="X57" s="84"/>
      <c r="Y57" s="84"/>
      <c r="Z57" s="84"/>
      <c r="AA57" s="84"/>
      <c r="AB57" s="84"/>
      <c r="AC57" s="84"/>
      <c r="AD57" s="84"/>
      <c r="AE57" s="4"/>
    </row>
    <row r="58" spans="1:32" ht="19.5" customHeight="1" thickBot="1">
      <c r="A58" s="4"/>
      <c r="B58" s="85" t="str">
        <f>B$9</f>
        <v>B1-B6</v>
      </c>
      <c r="C58" s="86"/>
      <c r="D58" s="86"/>
      <c r="E58" s="86"/>
      <c r="F58" s="86"/>
      <c r="G58" s="86"/>
      <c r="H58" s="86"/>
      <c r="I58" s="87"/>
      <c r="J58" s="130">
        <f>J$9</f>
        <v>6</v>
      </c>
      <c r="K58" s="131"/>
      <c r="L58" s="131"/>
      <c r="M58" s="132"/>
      <c r="N58" s="133" t="str">
        <f>N$9</f>
        <v>W33 x 141</v>
      </c>
      <c r="O58" s="131"/>
      <c r="P58" s="131"/>
      <c r="Q58" s="132"/>
      <c r="R58" s="133">
        <f>R$9</f>
        <v>154</v>
      </c>
      <c r="S58" s="131"/>
      <c r="T58" s="131"/>
      <c r="U58" s="131"/>
      <c r="V58" s="92">
        <f>J58*R58</f>
        <v>924</v>
      </c>
      <c r="W58" s="93"/>
      <c r="X58" s="93"/>
      <c r="Y58" s="93"/>
      <c r="Z58" s="106">
        <f>ROUND(V58/AF58,0)</f>
        <v>6</v>
      </c>
      <c r="AA58" s="106"/>
      <c r="AB58" s="106"/>
      <c r="AC58" s="106"/>
      <c r="AD58" s="106"/>
      <c r="AE58" s="4"/>
      <c r="AF58" s="19">
        <v>150</v>
      </c>
    </row>
    <row r="59" spans="1:32" ht="19.5" customHeight="1" thickBot="1">
      <c r="A59" s="4"/>
      <c r="B59" s="85" t="str">
        <f>B$10</f>
        <v>X-Frames (Bottom)</v>
      </c>
      <c r="C59" s="86"/>
      <c r="D59" s="86"/>
      <c r="E59" s="86"/>
      <c r="F59" s="86"/>
      <c r="G59" s="86"/>
      <c r="H59" s="86"/>
      <c r="I59" s="87"/>
      <c r="J59" s="130">
        <f>J$10</f>
        <v>58</v>
      </c>
      <c r="K59" s="131"/>
      <c r="L59" s="131"/>
      <c r="M59" s="132"/>
      <c r="N59" s="133" t="str">
        <f>N$10</f>
        <v>L3 x 3 x 5/16</v>
      </c>
      <c r="O59" s="131"/>
      <c r="P59" s="131"/>
      <c r="Q59" s="132"/>
      <c r="R59" s="133"/>
      <c r="S59" s="131"/>
      <c r="T59" s="131"/>
      <c r="U59" s="131"/>
      <c r="V59" s="92"/>
      <c r="W59" s="93"/>
      <c r="X59" s="93"/>
      <c r="Y59" s="93"/>
      <c r="Z59" s="124">
        <f>SUM(J59:M60)*AF59</f>
        <v>1.7000000000000002</v>
      </c>
      <c r="AA59" s="125"/>
      <c r="AB59" s="125"/>
      <c r="AC59" s="125"/>
      <c r="AD59" s="126"/>
      <c r="AE59" s="4"/>
      <c r="AF59" s="19">
        <v>0.025</v>
      </c>
    </row>
    <row r="60" spans="1:32" ht="38.25" customHeight="1" thickBot="1">
      <c r="A60" s="4"/>
      <c r="B60" s="134" t="s">
        <v>511</v>
      </c>
      <c r="C60" s="135"/>
      <c r="D60" s="135"/>
      <c r="E60" s="135"/>
      <c r="F60" s="135"/>
      <c r="G60" s="135"/>
      <c r="H60" s="135"/>
      <c r="I60" s="136"/>
      <c r="J60" s="88">
        <v>10</v>
      </c>
      <c r="K60" s="89"/>
      <c r="L60" s="89"/>
      <c r="M60" s="90"/>
      <c r="N60" s="91" t="s">
        <v>286</v>
      </c>
      <c r="O60" s="89"/>
      <c r="P60" s="89"/>
      <c r="Q60" s="90"/>
      <c r="R60" s="121"/>
      <c r="S60" s="122"/>
      <c r="T60" s="122"/>
      <c r="U60" s="123"/>
      <c r="V60" s="97"/>
      <c r="W60" s="98"/>
      <c r="X60" s="98"/>
      <c r="Y60" s="98"/>
      <c r="Z60" s="127"/>
      <c r="AA60" s="128"/>
      <c r="AB60" s="128"/>
      <c r="AC60" s="128"/>
      <c r="AD60" s="129"/>
      <c r="AE60" s="4"/>
      <c r="AF60" s="19">
        <v>0.025</v>
      </c>
    </row>
    <row r="61" spans="1:31" ht="19.5" customHeight="1" thickBot="1" thickTop="1">
      <c r="A61" s="4"/>
      <c r="B61" s="102" t="s">
        <v>10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7">
        <f>SUM(Z58:Z59)</f>
        <v>7.7</v>
      </c>
      <c r="AA61" s="107"/>
      <c r="AB61" s="107"/>
      <c r="AC61" s="107"/>
      <c r="AD61" s="107"/>
      <c r="AE61" s="4"/>
    </row>
    <row r="62" spans="1:31" ht="19.5" customHeight="1">
      <c r="A62" s="4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9"/>
      <c r="P62" s="109"/>
      <c r="Q62" s="108"/>
      <c r="R62" s="108"/>
      <c r="S62" s="109"/>
      <c r="T62" s="109"/>
      <c r="U62" s="108"/>
      <c r="V62" s="108"/>
      <c r="W62" s="109"/>
      <c r="X62" s="109"/>
      <c r="Y62" s="108"/>
      <c r="Z62" s="108"/>
      <c r="AA62" s="110"/>
      <c r="AB62" s="110"/>
      <c r="AC62" s="110"/>
      <c r="AD62" s="110"/>
      <c r="AE62" s="4"/>
    </row>
    <row r="63" spans="1:31" ht="19.5" customHeight="1">
      <c r="A63" s="4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9"/>
      <c r="P63" s="109"/>
      <c r="Q63" s="108"/>
      <c r="R63" s="108"/>
      <c r="S63" s="109"/>
      <c r="T63" s="109"/>
      <c r="U63" s="108"/>
      <c r="V63" s="108"/>
      <c r="W63" s="109"/>
      <c r="X63" s="109"/>
      <c r="Y63" s="108"/>
      <c r="Z63" s="108"/>
      <c r="AA63" s="110"/>
      <c r="AB63" s="110"/>
      <c r="AC63" s="110"/>
      <c r="AD63" s="110"/>
      <c r="AE63" s="4"/>
    </row>
    <row r="64" spans="1:31" ht="19.5" customHeight="1">
      <c r="A64" s="4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9"/>
      <c r="P64" s="109"/>
      <c r="Q64" s="108"/>
      <c r="R64" s="108"/>
      <c r="S64" s="109"/>
      <c r="T64" s="109"/>
      <c r="U64" s="108"/>
      <c r="V64" s="108"/>
      <c r="W64" s="109"/>
      <c r="X64" s="109"/>
      <c r="Y64" s="108"/>
      <c r="Z64" s="108"/>
      <c r="AA64" s="110"/>
      <c r="AB64" s="110"/>
      <c r="AC64" s="110"/>
      <c r="AD64" s="110"/>
      <c r="AE64" s="4"/>
    </row>
    <row r="65" spans="1:31" ht="19.5" customHeight="1">
      <c r="A65" s="4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9"/>
      <c r="P65" s="109"/>
      <c r="Q65" s="108"/>
      <c r="R65" s="108"/>
      <c r="S65" s="109"/>
      <c r="T65" s="109"/>
      <c r="U65" s="108"/>
      <c r="V65" s="108"/>
      <c r="W65" s="109"/>
      <c r="X65" s="109"/>
      <c r="Y65" s="108"/>
      <c r="Z65" s="108"/>
      <c r="AA65" s="110"/>
      <c r="AB65" s="110"/>
      <c r="AC65" s="110"/>
      <c r="AD65" s="110"/>
      <c r="AE65" s="4"/>
    </row>
    <row r="66" spans="1:31" ht="19.5" customHeight="1">
      <c r="A66" s="4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9"/>
      <c r="P66" s="109"/>
      <c r="Q66" s="108"/>
      <c r="R66" s="108"/>
      <c r="S66" s="109"/>
      <c r="T66" s="109"/>
      <c r="U66" s="108"/>
      <c r="V66" s="108"/>
      <c r="W66" s="109"/>
      <c r="X66" s="109"/>
      <c r="Y66" s="108"/>
      <c r="Z66" s="108"/>
      <c r="AA66" s="110"/>
      <c r="AB66" s="110"/>
      <c r="AC66" s="110"/>
      <c r="AD66" s="110"/>
      <c r="AE66" s="4"/>
    </row>
    <row r="67" spans="1:31" ht="19.5" customHeight="1">
      <c r="A67" s="4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2"/>
      <c r="AB67" s="112"/>
      <c r="AC67" s="112"/>
      <c r="AD67" s="112"/>
      <c r="AE67" s="4"/>
    </row>
    <row r="68" spans="1:31" ht="19.5" customHeight="1">
      <c r="A68" s="4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4"/>
    </row>
    <row r="69" spans="1:31" ht="19.5" customHeight="1">
      <c r="A69" s="4"/>
      <c r="B69" s="114"/>
      <c r="C69" s="114"/>
      <c r="D69" s="114"/>
      <c r="E69" s="114"/>
      <c r="F69" s="114"/>
      <c r="G69" s="114"/>
      <c r="H69" s="114"/>
      <c r="I69" s="114"/>
      <c r="J69" s="114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4"/>
    </row>
    <row r="70" spans="1:31" ht="19.5" customHeight="1">
      <c r="A70" s="4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9"/>
      <c r="P70" s="109"/>
      <c r="Q70" s="108"/>
      <c r="R70" s="108"/>
      <c r="S70" s="109"/>
      <c r="T70" s="109"/>
      <c r="U70" s="108"/>
      <c r="V70" s="108"/>
      <c r="W70" s="109"/>
      <c r="X70" s="109"/>
      <c r="Y70" s="108"/>
      <c r="Z70" s="108"/>
      <c r="AA70" s="110"/>
      <c r="AB70" s="110"/>
      <c r="AC70" s="110"/>
      <c r="AD70" s="110"/>
      <c r="AE70" s="4"/>
    </row>
    <row r="71" spans="1:31" ht="19.5" customHeight="1">
      <c r="A71" s="4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9"/>
      <c r="P71" s="109"/>
      <c r="Q71" s="108"/>
      <c r="R71" s="108"/>
      <c r="S71" s="109"/>
      <c r="T71" s="109"/>
      <c r="U71" s="108"/>
      <c r="V71" s="108"/>
      <c r="W71" s="109"/>
      <c r="X71" s="109"/>
      <c r="Y71" s="108"/>
      <c r="Z71" s="108"/>
      <c r="AA71" s="110"/>
      <c r="AB71" s="110"/>
      <c r="AC71" s="110"/>
      <c r="AD71" s="110"/>
      <c r="AE71" s="4"/>
    </row>
    <row r="72" spans="1:31" ht="19.5" customHeight="1">
      <c r="A72" s="4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9"/>
      <c r="P72" s="109"/>
      <c r="Q72" s="108"/>
      <c r="R72" s="108"/>
      <c r="S72" s="109"/>
      <c r="T72" s="109"/>
      <c r="U72" s="108"/>
      <c r="V72" s="108"/>
      <c r="W72" s="109"/>
      <c r="X72" s="109"/>
      <c r="Y72" s="108"/>
      <c r="Z72" s="108"/>
      <c r="AA72" s="110"/>
      <c r="AB72" s="110"/>
      <c r="AC72" s="110"/>
      <c r="AD72" s="110"/>
      <c r="AE72" s="4"/>
    </row>
    <row r="73" spans="1:31" ht="19.5" customHeight="1">
      <c r="A73" s="4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2"/>
      <c r="AB73" s="112"/>
      <c r="AC73" s="112"/>
      <c r="AD73" s="112"/>
      <c r="AE73" s="4"/>
    </row>
    <row r="74" spans="1:31" ht="19.5" customHeight="1">
      <c r="A74" s="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4"/>
    </row>
    <row r="75" spans="1:31" ht="19.5" customHeight="1">
      <c r="A75" s="4"/>
      <c r="B75" s="114"/>
      <c r="C75" s="114"/>
      <c r="D75" s="114"/>
      <c r="E75" s="114"/>
      <c r="F75" s="114"/>
      <c r="G75" s="114"/>
      <c r="H75" s="114"/>
      <c r="I75" s="114"/>
      <c r="J75" s="114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4"/>
    </row>
    <row r="76" spans="1:31" ht="19.5" customHeight="1">
      <c r="A76" s="4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9"/>
      <c r="P76" s="109"/>
      <c r="Q76" s="108"/>
      <c r="R76" s="108"/>
      <c r="S76" s="109"/>
      <c r="T76" s="109"/>
      <c r="U76" s="108"/>
      <c r="V76" s="108"/>
      <c r="W76" s="109"/>
      <c r="X76" s="109"/>
      <c r="Y76" s="108"/>
      <c r="Z76" s="108"/>
      <c r="AA76" s="110"/>
      <c r="AB76" s="110"/>
      <c r="AC76" s="110"/>
      <c r="AD76" s="110"/>
      <c r="AE76" s="4"/>
    </row>
    <row r="77" spans="1:31" ht="19.5" customHeight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9"/>
      <c r="P77" s="109"/>
      <c r="Q77" s="108"/>
      <c r="R77" s="108"/>
      <c r="S77" s="109"/>
      <c r="T77" s="109"/>
      <c r="U77" s="108"/>
      <c r="V77" s="108"/>
      <c r="W77" s="109"/>
      <c r="X77" s="109"/>
      <c r="Y77" s="108"/>
      <c r="Z77" s="108"/>
      <c r="AA77" s="110"/>
      <c r="AB77" s="110"/>
      <c r="AC77" s="110"/>
      <c r="AD77" s="110"/>
      <c r="AE77" s="4"/>
    </row>
    <row r="78" spans="1:31" ht="19.5" customHeight="1">
      <c r="A78" s="4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2"/>
      <c r="AB78" s="112"/>
      <c r="AC78" s="112"/>
      <c r="AD78" s="112"/>
      <c r="AE78" s="4"/>
    </row>
    <row r="79" spans="1:31" ht="19.5" customHeight="1">
      <c r="A79" s="4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4"/>
    </row>
    <row r="80" spans="1:31" ht="19.5" customHeight="1">
      <c r="A80" s="4"/>
      <c r="B80" s="114"/>
      <c r="C80" s="114"/>
      <c r="D80" s="114"/>
      <c r="E80" s="114"/>
      <c r="F80" s="114"/>
      <c r="G80" s="114"/>
      <c r="H80" s="114"/>
      <c r="I80" s="114"/>
      <c r="J80" s="114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4"/>
    </row>
    <row r="81" spans="1:31" ht="19.5" customHeight="1">
      <c r="A81" s="4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9"/>
      <c r="P81" s="109"/>
      <c r="Q81" s="108"/>
      <c r="R81" s="108"/>
      <c r="S81" s="109"/>
      <c r="T81" s="109"/>
      <c r="U81" s="108"/>
      <c r="V81" s="108"/>
      <c r="W81" s="109"/>
      <c r="X81" s="109"/>
      <c r="Y81" s="108"/>
      <c r="Z81" s="108"/>
      <c r="AA81" s="110"/>
      <c r="AB81" s="110"/>
      <c r="AC81" s="110"/>
      <c r="AD81" s="110"/>
      <c r="AE81" s="4"/>
    </row>
    <row r="82" spans="1:31" ht="19.5" customHeight="1">
      <c r="A82" s="4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9"/>
      <c r="P82" s="109"/>
      <c r="Q82" s="108"/>
      <c r="R82" s="108"/>
      <c r="S82" s="109"/>
      <c r="T82" s="109"/>
      <c r="U82" s="108"/>
      <c r="V82" s="108"/>
      <c r="W82" s="109"/>
      <c r="X82" s="109"/>
      <c r="Y82" s="108"/>
      <c r="Z82" s="108"/>
      <c r="AA82" s="110"/>
      <c r="AB82" s="110"/>
      <c r="AC82" s="110"/>
      <c r="AD82" s="110"/>
      <c r="AE82" s="4"/>
    </row>
    <row r="83" spans="1:31" ht="19.5" customHeight="1">
      <c r="A83" s="4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2"/>
      <c r="AB83" s="112"/>
      <c r="AC83" s="112"/>
      <c r="AD83" s="112"/>
      <c r="AE83" s="4"/>
    </row>
    <row r="84" spans="1:31" ht="19.5" customHeight="1">
      <c r="A84" s="4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4"/>
    </row>
    <row r="85" spans="1:31" ht="19.5" customHeight="1">
      <c r="A85" s="4"/>
      <c r="B85" s="114"/>
      <c r="C85" s="114"/>
      <c r="D85" s="114"/>
      <c r="E85" s="114"/>
      <c r="F85" s="114"/>
      <c r="G85" s="114"/>
      <c r="H85" s="114"/>
      <c r="I85" s="114"/>
      <c r="J85" s="114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4"/>
    </row>
    <row r="86" spans="1:31" ht="19.5" customHeight="1">
      <c r="A86" s="4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9"/>
      <c r="P86" s="109"/>
      <c r="Q86" s="108"/>
      <c r="R86" s="108"/>
      <c r="S86" s="109"/>
      <c r="T86" s="109"/>
      <c r="U86" s="108"/>
      <c r="V86" s="108"/>
      <c r="W86" s="109"/>
      <c r="X86" s="109"/>
      <c r="Y86" s="108"/>
      <c r="Z86" s="108"/>
      <c r="AA86" s="110"/>
      <c r="AB86" s="110"/>
      <c r="AC86" s="110"/>
      <c r="AD86" s="110"/>
      <c r="AE86" s="4"/>
    </row>
    <row r="87" spans="1:31" ht="19.5" customHeight="1">
      <c r="A87" s="4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9"/>
      <c r="P87" s="109"/>
      <c r="Q87" s="108"/>
      <c r="R87" s="108"/>
      <c r="S87" s="109"/>
      <c r="T87" s="109"/>
      <c r="U87" s="108"/>
      <c r="V87" s="108"/>
      <c r="W87" s="109"/>
      <c r="X87" s="109"/>
      <c r="Y87" s="108"/>
      <c r="Z87" s="108"/>
      <c r="AA87" s="110"/>
      <c r="AB87" s="110"/>
      <c r="AC87" s="110"/>
      <c r="AD87" s="110"/>
      <c r="AE87" s="4"/>
    </row>
    <row r="88" spans="1:31" ht="19.5" customHeight="1">
      <c r="A88" s="4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2"/>
      <c r="AB88" s="112"/>
      <c r="AC88" s="112"/>
      <c r="AD88" s="112"/>
      <c r="AE88" s="4"/>
    </row>
    <row r="89" spans="1:31" ht="19.5" customHeight="1">
      <c r="A89" s="4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4"/>
    </row>
    <row r="90" spans="1:31" ht="19.5" customHeight="1">
      <c r="A90" s="4"/>
      <c r="B90" s="114"/>
      <c r="C90" s="114"/>
      <c r="D90" s="114"/>
      <c r="E90" s="114"/>
      <c r="F90" s="114"/>
      <c r="G90" s="114"/>
      <c r="H90" s="114"/>
      <c r="I90" s="114"/>
      <c r="J90" s="114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4"/>
    </row>
    <row r="91" spans="1:31" ht="19.5" customHeight="1">
      <c r="A91" s="4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9"/>
      <c r="P91" s="109"/>
      <c r="Q91" s="108"/>
      <c r="R91" s="108"/>
      <c r="S91" s="109"/>
      <c r="T91" s="109"/>
      <c r="U91" s="108"/>
      <c r="V91" s="108"/>
      <c r="W91" s="109"/>
      <c r="X91" s="109"/>
      <c r="Y91" s="108"/>
      <c r="Z91" s="108"/>
      <c r="AA91" s="110"/>
      <c r="AB91" s="110"/>
      <c r="AC91" s="110"/>
      <c r="AD91" s="110"/>
      <c r="AE91" s="4"/>
    </row>
    <row r="92" spans="1:31" ht="19.5" customHeight="1">
      <c r="A92" s="4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9"/>
      <c r="P92" s="109"/>
      <c r="Q92" s="108"/>
      <c r="R92" s="108"/>
      <c r="S92" s="109"/>
      <c r="T92" s="109"/>
      <c r="U92" s="108"/>
      <c r="V92" s="108"/>
      <c r="W92" s="109"/>
      <c r="X92" s="109"/>
      <c r="Y92" s="108"/>
      <c r="Z92" s="108"/>
      <c r="AA92" s="110"/>
      <c r="AB92" s="110"/>
      <c r="AC92" s="110"/>
      <c r="AD92" s="110"/>
      <c r="AE92" s="4"/>
    </row>
    <row r="93" spans="1:31" ht="19.5" customHeight="1">
      <c r="A93" s="4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2"/>
      <c r="AB93" s="112"/>
      <c r="AC93" s="112"/>
      <c r="AD93" s="112"/>
      <c r="AE93" s="4"/>
    </row>
    <row r="94" spans="1:31" ht="19.5" customHeight="1">
      <c r="A94" s="4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4"/>
    </row>
    <row r="95" spans="1:31" ht="19.5" customHeight="1">
      <c r="A95" s="4"/>
      <c r="B95" s="114"/>
      <c r="C95" s="114"/>
      <c r="D95" s="114"/>
      <c r="E95" s="114"/>
      <c r="F95" s="114"/>
      <c r="G95" s="114"/>
      <c r="H95" s="114"/>
      <c r="I95" s="114"/>
      <c r="J95" s="114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4"/>
    </row>
    <row r="96" spans="1:31" ht="19.5" customHeight="1">
      <c r="A96" s="4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9"/>
      <c r="P96" s="109"/>
      <c r="Q96" s="108"/>
      <c r="R96" s="108"/>
      <c r="S96" s="109"/>
      <c r="T96" s="109"/>
      <c r="U96" s="108"/>
      <c r="V96" s="108"/>
      <c r="W96" s="109"/>
      <c r="X96" s="109"/>
      <c r="Y96" s="108"/>
      <c r="Z96" s="108"/>
      <c r="AA96" s="110"/>
      <c r="AB96" s="110"/>
      <c r="AC96" s="110"/>
      <c r="AD96" s="110"/>
      <c r="AE96" s="4"/>
    </row>
    <row r="97" spans="1:31" ht="19.5" customHeight="1">
      <c r="A97" s="4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9"/>
      <c r="P97" s="109"/>
      <c r="Q97" s="108"/>
      <c r="R97" s="108"/>
      <c r="S97" s="109"/>
      <c r="T97" s="109"/>
      <c r="U97" s="108"/>
      <c r="V97" s="108"/>
      <c r="W97" s="109"/>
      <c r="X97" s="109"/>
      <c r="Y97" s="108"/>
      <c r="Z97" s="108"/>
      <c r="AA97" s="110"/>
      <c r="AB97" s="110"/>
      <c r="AC97" s="110"/>
      <c r="AD97" s="110"/>
      <c r="AE97" s="4"/>
    </row>
    <row r="98" spans="1:31" ht="19.5" customHeight="1">
      <c r="A98" s="4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9"/>
      <c r="P98" s="109"/>
      <c r="Q98" s="108"/>
      <c r="R98" s="108"/>
      <c r="S98" s="109"/>
      <c r="T98" s="109"/>
      <c r="U98" s="108"/>
      <c r="V98" s="108"/>
      <c r="W98" s="109"/>
      <c r="X98" s="109"/>
      <c r="Y98" s="108"/>
      <c r="Z98" s="108"/>
      <c r="AA98" s="110"/>
      <c r="AB98" s="110"/>
      <c r="AC98" s="110"/>
      <c r="AD98" s="110"/>
      <c r="AE98" s="4"/>
    </row>
    <row r="99" spans="1:31" ht="19.5" customHeight="1">
      <c r="A99" s="4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9"/>
      <c r="P99" s="109"/>
      <c r="Q99" s="108"/>
      <c r="R99" s="108"/>
      <c r="S99" s="109"/>
      <c r="T99" s="109"/>
      <c r="U99" s="108"/>
      <c r="V99" s="108"/>
      <c r="W99" s="109"/>
      <c r="X99" s="109"/>
      <c r="Y99" s="108"/>
      <c r="Z99" s="108"/>
      <c r="AA99" s="110"/>
      <c r="AB99" s="110"/>
      <c r="AC99" s="110"/>
      <c r="AD99" s="110"/>
      <c r="AE99" s="4"/>
    </row>
    <row r="100" spans="1:31" ht="19.5" customHeight="1">
      <c r="A100" s="4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9"/>
      <c r="P100" s="109"/>
      <c r="Q100" s="108"/>
      <c r="R100" s="108"/>
      <c r="S100" s="109"/>
      <c r="T100" s="109"/>
      <c r="U100" s="108"/>
      <c r="V100" s="108"/>
      <c r="W100" s="109"/>
      <c r="X100" s="109"/>
      <c r="Y100" s="108"/>
      <c r="Z100" s="108"/>
      <c r="AA100" s="110"/>
      <c r="AB100" s="110"/>
      <c r="AC100" s="110"/>
      <c r="AD100" s="110"/>
      <c r="AE100" s="4"/>
    </row>
    <row r="101" spans="1:31" ht="19.5" customHeight="1">
      <c r="A101" s="4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2"/>
      <c r="AB101" s="112"/>
      <c r="AC101" s="112"/>
      <c r="AD101" s="112"/>
      <c r="AE101" s="4"/>
    </row>
    <row r="102" spans="1:31" ht="19.5" customHeight="1">
      <c r="A102" s="4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4"/>
    </row>
    <row r="103" spans="1:31" ht="19.5" customHeight="1">
      <c r="A103" s="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4"/>
    </row>
    <row r="104" spans="1:31" ht="19.5" customHeight="1">
      <c r="A104" s="4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9"/>
      <c r="P104" s="109"/>
      <c r="Q104" s="108"/>
      <c r="R104" s="108"/>
      <c r="S104" s="109"/>
      <c r="T104" s="109"/>
      <c r="U104" s="108"/>
      <c r="V104" s="108"/>
      <c r="W104" s="109"/>
      <c r="X104" s="109"/>
      <c r="Y104" s="108"/>
      <c r="Z104" s="108"/>
      <c r="AA104" s="110"/>
      <c r="AB104" s="110"/>
      <c r="AC104" s="110"/>
      <c r="AD104" s="110"/>
      <c r="AE104" s="4"/>
    </row>
    <row r="105" spans="1:31" ht="19.5" customHeight="1">
      <c r="A105" s="4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9"/>
      <c r="P105" s="109"/>
      <c r="Q105" s="108"/>
      <c r="R105" s="108"/>
      <c r="S105" s="109"/>
      <c r="T105" s="109"/>
      <c r="U105" s="108"/>
      <c r="V105" s="108"/>
      <c r="W105" s="109"/>
      <c r="X105" s="109"/>
      <c r="Y105" s="108"/>
      <c r="Z105" s="108"/>
      <c r="AA105" s="110"/>
      <c r="AB105" s="110"/>
      <c r="AC105" s="110"/>
      <c r="AD105" s="110"/>
      <c r="AE105" s="4"/>
    </row>
    <row r="106" spans="1:31" ht="19.5" customHeight="1">
      <c r="A106" s="4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9"/>
      <c r="P106" s="109"/>
      <c r="Q106" s="108"/>
      <c r="R106" s="108"/>
      <c r="S106" s="109"/>
      <c r="T106" s="109"/>
      <c r="U106" s="108"/>
      <c r="V106" s="108"/>
      <c r="W106" s="109"/>
      <c r="X106" s="109"/>
      <c r="Y106" s="108"/>
      <c r="Z106" s="108"/>
      <c r="AA106" s="110"/>
      <c r="AB106" s="110"/>
      <c r="AC106" s="110"/>
      <c r="AD106" s="110"/>
      <c r="AE106" s="4"/>
    </row>
    <row r="107" spans="1:31" ht="19.5" customHeight="1">
      <c r="A107" s="4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9"/>
      <c r="P107" s="109"/>
      <c r="Q107" s="108"/>
      <c r="R107" s="108"/>
      <c r="S107" s="109"/>
      <c r="T107" s="109"/>
      <c r="U107" s="108"/>
      <c r="V107" s="108"/>
      <c r="W107" s="109"/>
      <c r="X107" s="109"/>
      <c r="Y107" s="108"/>
      <c r="Z107" s="108"/>
      <c r="AA107" s="110"/>
      <c r="AB107" s="110"/>
      <c r="AC107" s="110"/>
      <c r="AD107" s="110"/>
      <c r="AE107" s="4"/>
    </row>
    <row r="108" spans="1:31" ht="19.5" customHeight="1">
      <c r="A108" s="4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9"/>
      <c r="P108" s="109"/>
      <c r="Q108" s="108"/>
      <c r="R108" s="108"/>
      <c r="S108" s="109"/>
      <c r="T108" s="109"/>
      <c r="U108" s="108"/>
      <c r="V108" s="108"/>
      <c r="W108" s="109"/>
      <c r="X108" s="109"/>
      <c r="Y108" s="108"/>
      <c r="Z108" s="108"/>
      <c r="AA108" s="110"/>
      <c r="AB108" s="110"/>
      <c r="AC108" s="110"/>
      <c r="AD108" s="110"/>
      <c r="AE108" s="4"/>
    </row>
    <row r="109" spans="1:31" ht="19.5" customHeight="1">
      <c r="A109" s="4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2"/>
      <c r="AB109" s="112"/>
      <c r="AC109" s="112"/>
      <c r="AD109" s="112"/>
      <c r="AE109" s="4"/>
    </row>
    <row r="110" spans="1:31" ht="19.5" customHeight="1">
      <c r="A110" s="4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4"/>
    </row>
    <row r="111" spans="1:31" ht="19.5" customHeight="1">
      <c r="A111" s="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4"/>
    </row>
    <row r="112" spans="1:31" ht="19.5" customHeight="1">
      <c r="A112" s="4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9"/>
      <c r="P112" s="109"/>
      <c r="Q112" s="108"/>
      <c r="R112" s="108"/>
      <c r="S112" s="109"/>
      <c r="T112" s="109"/>
      <c r="U112" s="108"/>
      <c r="V112" s="108"/>
      <c r="W112" s="109"/>
      <c r="X112" s="109"/>
      <c r="Y112" s="108"/>
      <c r="Z112" s="108"/>
      <c r="AA112" s="110"/>
      <c r="AB112" s="110"/>
      <c r="AC112" s="110"/>
      <c r="AD112" s="110"/>
      <c r="AE112" s="4"/>
    </row>
    <row r="113" spans="1:31" ht="19.5" customHeight="1">
      <c r="A113" s="4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9"/>
      <c r="P113" s="109"/>
      <c r="Q113" s="108"/>
      <c r="R113" s="108"/>
      <c r="S113" s="109"/>
      <c r="T113" s="109"/>
      <c r="U113" s="108"/>
      <c r="V113" s="108"/>
      <c r="W113" s="109"/>
      <c r="X113" s="109"/>
      <c r="Y113" s="108"/>
      <c r="Z113" s="108"/>
      <c r="AA113" s="110"/>
      <c r="AB113" s="110"/>
      <c r="AC113" s="110"/>
      <c r="AD113" s="110"/>
      <c r="AE113" s="4"/>
    </row>
    <row r="114" spans="1:31" ht="19.5" customHeight="1">
      <c r="A114" s="4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9"/>
      <c r="P114" s="109"/>
      <c r="Q114" s="108"/>
      <c r="R114" s="108"/>
      <c r="S114" s="109"/>
      <c r="T114" s="109"/>
      <c r="U114" s="108"/>
      <c r="V114" s="108"/>
      <c r="W114" s="109"/>
      <c r="X114" s="109"/>
      <c r="Y114" s="108"/>
      <c r="Z114" s="108"/>
      <c r="AA114" s="110"/>
      <c r="AB114" s="110"/>
      <c r="AC114" s="110"/>
      <c r="AD114" s="110"/>
      <c r="AE114" s="4"/>
    </row>
    <row r="115" spans="1:31" ht="19.5" customHeight="1">
      <c r="A115" s="4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9"/>
      <c r="P115" s="109"/>
      <c r="Q115" s="108"/>
      <c r="R115" s="108"/>
      <c r="S115" s="109"/>
      <c r="T115" s="109"/>
      <c r="U115" s="108"/>
      <c r="V115" s="108"/>
      <c r="W115" s="109"/>
      <c r="X115" s="109"/>
      <c r="Y115" s="108"/>
      <c r="Z115" s="108"/>
      <c r="AA115" s="110"/>
      <c r="AB115" s="110"/>
      <c r="AC115" s="110"/>
      <c r="AD115" s="110"/>
      <c r="AE115" s="4"/>
    </row>
    <row r="116" spans="1:31" ht="19.5" customHeight="1">
      <c r="A116" s="4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9"/>
      <c r="P116" s="109"/>
      <c r="Q116" s="108"/>
      <c r="R116" s="108"/>
      <c r="S116" s="109"/>
      <c r="T116" s="109"/>
      <c r="U116" s="108"/>
      <c r="V116" s="108"/>
      <c r="W116" s="109"/>
      <c r="X116" s="109"/>
      <c r="Y116" s="108"/>
      <c r="Z116" s="108"/>
      <c r="AA116" s="110"/>
      <c r="AB116" s="110"/>
      <c r="AC116" s="110"/>
      <c r="AD116" s="110"/>
      <c r="AE116" s="4"/>
    </row>
    <row r="117" spans="1:31" ht="19.5" customHeight="1">
      <c r="A117" s="4"/>
      <c r="B117" s="117"/>
      <c r="C117" s="117"/>
      <c r="D117" s="117"/>
      <c r="E117" s="117"/>
      <c r="F117" s="117"/>
      <c r="G117" s="117"/>
      <c r="H117" s="117"/>
      <c r="I117" s="117"/>
      <c r="J117" s="117"/>
      <c r="K117" s="108"/>
      <c r="L117" s="108"/>
      <c r="M117" s="108"/>
      <c r="N117" s="108"/>
      <c r="O117" s="109"/>
      <c r="P117" s="109"/>
      <c r="Q117" s="108"/>
      <c r="R117" s="108"/>
      <c r="S117" s="109"/>
      <c r="T117" s="109"/>
      <c r="U117" s="108"/>
      <c r="V117" s="108"/>
      <c r="W117" s="109"/>
      <c r="X117" s="109"/>
      <c r="Y117" s="108"/>
      <c r="Z117" s="108"/>
      <c r="AA117" s="110"/>
      <c r="AB117" s="110"/>
      <c r="AC117" s="110"/>
      <c r="AD117" s="110"/>
      <c r="AE117" s="4"/>
    </row>
    <row r="118" spans="1:31" ht="19.5" customHeight="1">
      <c r="A118" s="4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9"/>
      <c r="P118" s="109"/>
      <c r="Q118" s="108"/>
      <c r="R118" s="108"/>
      <c r="S118" s="109"/>
      <c r="T118" s="109"/>
      <c r="U118" s="108"/>
      <c r="V118" s="108"/>
      <c r="W118" s="109"/>
      <c r="X118" s="109"/>
      <c r="Y118" s="108"/>
      <c r="Z118" s="108"/>
      <c r="AA118" s="110"/>
      <c r="AB118" s="110"/>
      <c r="AC118" s="110"/>
      <c r="AD118" s="110"/>
      <c r="AE118" s="4"/>
    </row>
    <row r="119" spans="1:31" ht="19.5" customHeight="1">
      <c r="A119" s="4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9"/>
      <c r="P119" s="109"/>
      <c r="Q119" s="108"/>
      <c r="R119" s="108"/>
      <c r="S119" s="109"/>
      <c r="T119" s="109"/>
      <c r="U119" s="108"/>
      <c r="V119" s="108"/>
      <c r="W119" s="109"/>
      <c r="X119" s="109"/>
      <c r="Y119" s="108"/>
      <c r="Z119" s="108"/>
      <c r="AA119" s="110"/>
      <c r="AB119" s="110"/>
      <c r="AC119" s="110"/>
      <c r="AD119" s="110"/>
      <c r="AE119" s="4"/>
    </row>
    <row r="120" spans="1:31" ht="19.5" customHeight="1">
      <c r="A120" s="4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9"/>
      <c r="P120" s="109"/>
      <c r="Q120" s="108"/>
      <c r="R120" s="108"/>
      <c r="S120" s="109"/>
      <c r="T120" s="109"/>
      <c r="U120" s="108"/>
      <c r="V120" s="108"/>
      <c r="W120" s="109"/>
      <c r="X120" s="109"/>
      <c r="Y120" s="108"/>
      <c r="Z120" s="108"/>
      <c r="AA120" s="110"/>
      <c r="AB120" s="110"/>
      <c r="AC120" s="110"/>
      <c r="AD120" s="110"/>
      <c r="AE120" s="4"/>
    </row>
    <row r="121" spans="1:31" ht="19.5" customHeight="1">
      <c r="A121" s="4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9"/>
      <c r="P121" s="109"/>
      <c r="Q121" s="108"/>
      <c r="R121" s="108"/>
      <c r="S121" s="109"/>
      <c r="T121" s="109"/>
      <c r="U121" s="108"/>
      <c r="V121" s="108"/>
      <c r="W121" s="109"/>
      <c r="X121" s="109"/>
      <c r="Y121" s="108"/>
      <c r="Z121" s="108"/>
      <c r="AA121" s="110"/>
      <c r="AB121" s="110"/>
      <c r="AC121" s="110"/>
      <c r="AD121" s="110"/>
      <c r="AE121" s="4"/>
    </row>
    <row r="122" spans="1:31" ht="19.5" customHeight="1">
      <c r="A122" s="4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9"/>
      <c r="P122" s="109"/>
      <c r="Q122" s="108"/>
      <c r="R122" s="108"/>
      <c r="S122" s="109"/>
      <c r="T122" s="109"/>
      <c r="U122" s="108"/>
      <c r="V122" s="108"/>
      <c r="W122" s="109"/>
      <c r="X122" s="109"/>
      <c r="Y122" s="108"/>
      <c r="Z122" s="108"/>
      <c r="AA122" s="110"/>
      <c r="AB122" s="110"/>
      <c r="AC122" s="110"/>
      <c r="AD122" s="110"/>
      <c r="AE122" s="4"/>
    </row>
    <row r="123" spans="1:31" ht="19.5" customHeight="1">
      <c r="A123" s="4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9"/>
      <c r="P123" s="109"/>
      <c r="Q123" s="108"/>
      <c r="R123" s="108"/>
      <c r="S123" s="109"/>
      <c r="T123" s="109"/>
      <c r="U123" s="108"/>
      <c r="V123" s="108"/>
      <c r="W123" s="109"/>
      <c r="X123" s="109"/>
      <c r="Y123" s="108"/>
      <c r="Z123" s="108"/>
      <c r="AA123" s="110"/>
      <c r="AB123" s="110"/>
      <c r="AC123" s="110"/>
      <c r="AD123" s="110"/>
      <c r="AE123" s="4"/>
    </row>
    <row r="124" spans="1:31" ht="19.5" customHeight="1">
      <c r="A124" s="4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9"/>
      <c r="P124" s="109"/>
      <c r="Q124" s="108"/>
      <c r="R124" s="108"/>
      <c r="S124" s="109"/>
      <c r="T124" s="109"/>
      <c r="U124" s="108"/>
      <c r="V124" s="108"/>
      <c r="W124" s="109"/>
      <c r="X124" s="109"/>
      <c r="Y124" s="108"/>
      <c r="Z124" s="108"/>
      <c r="AA124" s="110"/>
      <c r="AB124" s="110"/>
      <c r="AC124" s="110"/>
      <c r="AD124" s="110"/>
      <c r="AE124" s="4"/>
    </row>
    <row r="125" spans="1:31" ht="19.5" customHeight="1">
      <c r="A125" s="4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9"/>
      <c r="P125" s="109"/>
      <c r="Q125" s="108"/>
      <c r="R125" s="108"/>
      <c r="S125" s="109"/>
      <c r="T125" s="109"/>
      <c r="U125" s="108"/>
      <c r="V125" s="108"/>
      <c r="W125" s="109"/>
      <c r="X125" s="109"/>
      <c r="Y125" s="108"/>
      <c r="Z125" s="108"/>
      <c r="AA125" s="110"/>
      <c r="AB125" s="110"/>
      <c r="AC125" s="110"/>
      <c r="AD125" s="110"/>
      <c r="AE125" s="4"/>
    </row>
    <row r="126" spans="1:31" ht="19.5" customHeight="1">
      <c r="A126" s="4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2"/>
      <c r="AB126" s="112"/>
      <c r="AC126" s="112"/>
      <c r="AD126" s="112"/>
      <c r="AE126" s="4"/>
    </row>
    <row r="127" spans="1:31" ht="19.5" customHeight="1">
      <c r="A127" s="4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4"/>
    </row>
    <row r="128" spans="1:31" ht="19.5" customHeight="1">
      <c r="A128" s="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4"/>
    </row>
    <row r="129" spans="1:31" ht="19.5" customHeight="1">
      <c r="A129" s="4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9"/>
      <c r="P129" s="109"/>
      <c r="Q129" s="108"/>
      <c r="R129" s="108"/>
      <c r="S129" s="109"/>
      <c r="T129" s="109"/>
      <c r="U129" s="108"/>
      <c r="V129" s="108"/>
      <c r="W129" s="109"/>
      <c r="X129" s="109"/>
      <c r="Y129" s="108"/>
      <c r="Z129" s="108"/>
      <c r="AA129" s="110"/>
      <c r="AB129" s="110"/>
      <c r="AC129" s="110"/>
      <c r="AD129" s="110"/>
      <c r="AE129" s="4"/>
    </row>
    <row r="130" spans="1:31" ht="19.5" customHeight="1">
      <c r="A130" s="4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9"/>
      <c r="P130" s="109"/>
      <c r="Q130" s="108"/>
      <c r="R130" s="108"/>
      <c r="S130" s="109"/>
      <c r="T130" s="109"/>
      <c r="U130" s="108"/>
      <c r="V130" s="108"/>
      <c r="W130" s="109"/>
      <c r="X130" s="109"/>
      <c r="Y130" s="108"/>
      <c r="Z130" s="108"/>
      <c r="AA130" s="110"/>
      <c r="AB130" s="110"/>
      <c r="AC130" s="110"/>
      <c r="AD130" s="110"/>
      <c r="AE130" s="4"/>
    </row>
    <row r="131" spans="1:31" ht="19.5" customHeight="1">
      <c r="A131" s="4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9"/>
      <c r="P131" s="109"/>
      <c r="Q131" s="108"/>
      <c r="R131" s="108"/>
      <c r="S131" s="109"/>
      <c r="T131" s="109"/>
      <c r="U131" s="108"/>
      <c r="V131" s="108"/>
      <c r="W131" s="109"/>
      <c r="X131" s="109"/>
      <c r="Y131" s="108"/>
      <c r="Z131" s="108"/>
      <c r="AA131" s="110"/>
      <c r="AB131" s="110"/>
      <c r="AC131" s="110"/>
      <c r="AD131" s="110"/>
      <c r="AE131" s="4"/>
    </row>
    <row r="132" spans="1:31" ht="19.5" customHeight="1">
      <c r="A132" s="4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9"/>
      <c r="P132" s="109"/>
      <c r="Q132" s="108"/>
      <c r="R132" s="108"/>
      <c r="S132" s="109"/>
      <c r="T132" s="109"/>
      <c r="U132" s="108"/>
      <c r="V132" s="108"/>
      <c r="W132" s="109"/>
      <c r="X132" s="109"/>
      <c r="Y132" s="108"/>
      <c r="Z132" s="108"/>
      <c r="AA132" s="110"/>
      <c r="AB132" s="110"/>
      <c r="AC132" s="110"/>
      <c r="AD132" s="110"/>
      <c r="AE132" s="4"/>
    </row>
    <row r="133" spans="1:31" ht="19.5" customHeight="1">
      <c r="A133" s="4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9"/>
      <c r="P133" s="109"/>
      <c r="Q133" s="108"/>
      <c r="R133" s="108"/>
      <c r="S133" s="109"/>
      <c r="T133" s="109"/>
      <c r="U133" s="108"/>
      <c r="V133" s="108"/>
      <c r="W133" s="109"/>
      <c r="X133" s="109"/>
      <c r="Y133" s="108"/>
      <c r="Z133" s="108"/>
      <c r="AA133" s="110"/>
      <c r="AB133" s="110"/>
      <c r="AC133" s="110"/>
      <c r="AD133" s="110"/>
      <c r="AE133" s="4"/>
    </row>
    <row r="134" spans="1:31" ht="19.5" customHeight="1">
      <c r="A134" s="4"/>
      <c r="B134" s="117"/>
      <c r="C134" s="117"/>
      <c r="D134" s="117"/>
      <c r="E134" s="117"/>
      <c r="F134" s="117"/>
      <c r="G134" s="117"/>
      <c r="H134" s="117"/>
      <c r="I134" s="117"/>
      <c r="J134" s="117"/>
      <c r="K134" s="108"/>
      <c r="L134" s="108"/>
      <c r="M134" s="108"/>
      <c r="N134" s="108"/>
      <c r="O134" s="109"/>
      <c r="P134" s="109"/>
      <c r="Q134" s="108"/>
      <c r="R134" s="108"/>
      <c r="S134" s="109"/>
      <c r="T134" s="109"/>
      <c r="U134" s="108"/>
      <c r="V134" s="108"/>
      <c r="W134" s="109"/>
      <c r="X134" s="109"/>
      <c r="Y134" s="108"/>
      <c r="Z134" s="108"/>
      <c r="AA134" s="110"/>
      <c r="AB134" s="110"/>
      <c r="AC134" s="110"/>
      <c r="AD134" s="110"/>
      <c r="AE134" s="4"/>
    </row>
    <row r="135" spans="1:31" ht="19.5" customHeight="1">
      <c r="A135" s="4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9"/>
      <c r="P135" s="109"/>
      <c r="Q135" s="108"/>
      <c r="R135" s="108"/>
      <c r="S135" s="109"/>
      <c r="T135" s="109"/>
      <c r="U135" s="108"/>
      <c r="V135" s="108"/>
      <c r="W135" s="109"/>
      <c r="X135" s="109"/>
      <c r="Y135" s="108"/>
      <c r="Z135" s="108"/>
      <c r="AA135" s="110"/>
      <c r="AB135" s="110"/>
      <c r="AC135" s="110"/>
      <c r="AD135" s="110"/>
      <c r="AE135" s="4"/>
    </row>
    <row r="136" spans="1:31" ht="19.5" customHeight="1">
      <c r="A136" s="4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9"/>
      <c r="P136" s="109"/>
      <c r="Q136" s="108"/>
      <c r="R136" s="108"/>
      <c r="S136" s="109"/>
      <c r="T136" s="109"/>
      <c r="U136" s="108"/>
      <c r="V136" s="108"/>
      <c r="W136" s="109"/>
      <c r="X136" s="109"/>
      <c r="Y136" s="108"/>
      <c r="Z136" s="108"/>
      <c r="AA136" s="110"/>
      <c r="AB136" s="110"/>
      <c r="AC136" s="110"/>
      <c r="AD136" s="110"/>
      <c r="AE136" s="4"/>
    </row>
    <row r="137" spans="1:31" ht="19.5" customHeight="1">
      <c r="A137" s="4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9"/>
      <c r="P137" s="109"/>
      <c r="Q137" s="108"/>
      <c r="R137" s="108"/>
      <c r="S137" s="109"/>
      <c r="T137" s="109"/>
      <c r="U137" s="108"/>
      <c r="V137" s="108"/>
      <c r="W137" s="109"/>
      <c r="X137" s="109"/>
      <c r="Y137" s="108"/>
      <c r="Z137" s="108"/>
      <c r="AA137" s="110"/>
      <c r="AB137" s="110"/>
      <c r="AC137" s="110"/>
      <c r="AD137" s="110"/>
      <c r="AE137" s="4"/>
    </row>
    <row r="138" spans="1:31" ht="19.5" customHeight="1">
      <c r="A138" s="4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9"/>
      <c r="P138" s="109"/>
      <c r="Q138" s="108"/>
      <c r="R138" s="108"/>
      <c r="S138" s="109"/>
      <c r="T138" s="109"/>
      <c r="U138" s="108"/>
      <c r="V138" s="108"/>
      <c r="W138" s="109"/>
      <c r="X138" s="109"/>
      <c r="Y138" s="108"/>
      <c r="Z138" s="108"/>
      <c r="AA138" s="110"/>
      <c r="AB138" s="110"/>
      <c r="AC138" s="110"/>
      <c r="AD138" s="110"/>
      <c r="AE138" s="4"/>
    </row>
    <row r="139" spans="1:31" ht="19.5" customHeight="1">
      <c r="A139" s="4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9"/>
      <c r="P139" s="109"/>
      <c r="Q139" s="108"/>
      <c r="R139" s="108"/>
      <c r="S139" s="109"/>
      <c r="T139" s="109"/>
      <c r="U139" s="108"/>
      <c r="V139" s="108"/>
      <c r="W139" s="109"/>
      <c r="X139" s="109"/>
      <c r="Y139" s="108"/>
      <c r="Z139" s="108"/>
      <c r="AA139" s="110"/>
      <c r="AB139" s="110"/>
      <c r="AC139" s="110"/>
      <c r="AD139" s="110"/>
      <c r="AE139" s="4"/>
    </row>
    <row r="140" spans="1:31" ht="19.5" customHeight="1">
      <c r="A140" s="4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9"/>
      <c r="P140" s="109"/>
      <c r="Q140" s="108"/>
      <c r="R140" s="108"/>
      <c r="S140" s="109"/>
      <c r="T140" s="109"/>
      <c r="U140" s="108"/>
      <c r="V140" s="108"/>
      <c r="W140" s="109"/>
      <c r="X140" s="109"/>
      <c r="Y140" s="108"/>
      <c r="Z140" s="108"/>
      <c r="AA140" s="110"/>
      <c r="AB140" s="110"/>
      <c r="AC140" s="110"/>
      <c r="AD140" s="110"/>
      <c r="AE140" s="4"/>
    </row>
    <row r="141" spans="1:31" ht="19.5" customHeight="1">
      <c r="A141" s="4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9"/>
      <c r="P141" s="109"/>
      <c r="Q141" s="108"/>
      <c r="R141" s="108"/>
      <c r="S141" s="109"/>
      <c r="T141" s="109"/>
      <c r="U141" s="108"/>
      <c r="V141" s="108"/>
      <c r="W141" s="109"/>
      <c r="X141" s="109"/>
      <c r="Y141" s="108"/>
      <c r="Z141" s="108"/>
      <c r="AA141" s="110"/>
      <c r="AB141" s="110"/>
      <c r="AC141" s="110"/>
      <c r="AD141" s="110"/>
      <c r="AE141" s="4"/>
    </row>
    <row r="142" spans="1:31" ht="19.5" customHeight="1">
      <c r="A142" s="4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9"/>
      <c r="P142" s="109"/>
      <c r="Q142" s="108"/>
      <c r="R142" s="108"/>
      <c r="S142" s="109"/>
      <c r="T142" s="109"/>
      <c r="U142" s="108"/>
      <c r="V142" s="108"/>
      <c r="W142" s="109"/>
      <c r="X142" s="109"/>
      <c r="Y142" s="108"/>
      <c r="Z142" s="108"/>
      <c r="AA142" s="110"/>
      <c r="AB142" s="110"/>
      <c r="AC142" s="110"/>
      <c r="AD142" s="110"/>
      <c r="AE142" s="4"/>
    </row>
    <row r="143" spans="1:31" ht="19.5" customHeight="1">
      <c r="A143" s="4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2"/>
      <c r="AB143" s="112"/>
      <c r="AC143" s="112"/>
      <c r="AD143" s="112"/>
      <c r="AE143" s="4"/>
    </row>
    <row r="144" spans="1:31" ht="19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ht="19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ht="19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ht="19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ht="19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ht="19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ht="19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ht="19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2:30" ht="19.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</sheetData>
  <sheetProtection/>
  <mergeCells count="820">
    <mergeCell ref="B60:I60"/>
    <mergeCell ref="J60:M60"/>
    <mergeCell ref="N60:Q60"/>
    <mergeCell ref="R60:U60"/>
    <mergeCell ref="V60:Y60"/>
    <mergeCell ref="Z59:AD60"/>
    <mergeCell ref="B59:I59"/>
    <mergeCell ref="J59:M59"/>
    <mergeCell ref="N59:Q59"/>
    <mergeCell ref="R59:U59"/>
    <mergeCell ref="B48:I48"/>
    <mergeCell ref="J48:M48"/>
    <mergeCell ref="N48:Q48"/>
    <mergeCell ref="R48:U48"/>
    <mergeCell ref="V48:Y48"/>
    <mergeCell ref="Z48:AD48"/>
    <mergeCell ref="B47:I47"/>
    <mergeCell ref="J47:M47"/>
    <mergeCell ref="N47:Q47"/>
    <mergeCell ref="R47:U47"/>
    <mergeCell ref="V47:Y47"/>
    <mergeCell ref="Z47:AD47"/>
    <mergeCell ref="B46:I46"/>
    <mergeCell ref="J46:M46"/>
    <mergeCell ref="N46:Q46"/>
    <mergeCell ref="R46:U46"/>
    <mergeCell ref="V46:Y46"/>
    <mergeCell ref="Z46:AD46"/>
    <mergeCell ref="B37:I37"/>
    <mergeCell ref="J37:M37"/>
    <mergeCell ref="N37:Q37"/>
    <mergeCell ref="R37:U37"/>
    <mergeCell ref="V37:Y37"/>
    <mergeCell ref="Z37:AD37"/>
    <mergeCell ref="B36:I36"/>
    <mergeCell ref="J36:M36"/>
    <mergeCell ref="N36:Q36"/>
    <mergeCell ref="R36:U36"/>
    <mergeCell ref="V36:Y36"/>
    <mergeCell ref="Z36:AD36"/>
    <mergeCell ref="B35:I35"/>
    <mergeCell ref="J35:M35"/>
    <mergeCell ref="N35:Q35"/>
    <mergeCell ref="R35:U35"/>
    <mergeCell ref="V35:Y35"/>
    <mergeCell ref="Z35:AD35"/>
    <mergeCell ref="B26:I26"/>
    <mergeCell ref="J26:M26"/>
    <mergeCell ref="N26:Q26"/>
    <mergeCell ref="R26:U26"/>
    <mergeCell ref="V26:Y26"/>
    <mergeCell ref="Z26:AD26"/>
    <mergeCell ref="B25:I25"/>
    <mergeCell ref="J25:M25"/>
    <mergeCell ref="N25:Q25"/>
    <mergeCell ref="R25:U25"/>
    <mergeCell ref="V25:Y25"/>
    <mergeCell ref="Z25:AD25"/>
    <mergeCell ref="B20:I20"/>
    <mergeCell ref="J20:M20"/>
    <mergeCell ref="N20:Q20"/>
    <mergeCell ref="R20:U20"/>
    <mergeCell ref="V20:Y20"/>
    <mergeCell ref="Z20:AD20"/>
    <mergeCell ref="B12:I12"/>
    <mergeCell ref="J12:M12"/>
    <mergeCell ref="N12:Q12"/>
    <mergeCell ref="R12:U12"/>
    <mergeCell ref="V12:Y12"/>
    <mergeCell ref="Z12:AD12"/>
    <mergeCell ref="B15:I15"/>
    <mergeCell ref="J15:M15"/>
    <mergeCell ref="N15:Q15"/>
    <mergeCell ref="R15:U15"/>
    <mergeCell ref="V15:Y15"/>
    <mergeCell ref="Z15:AD15"/>
    <mergeCell ref="Z13:AD13"/>
    <mergeCell ref="B14:I14"/>
    <mergeCell ref="J14:M14"/>
    <mergeCell ref="N14:Q14"/>
    <mergeCell ref="R14:U14"/>
    <mergeCell ref="V14:Y14"/>
    <mergeCell ref="Z14:AD14"/>
    <mergeCell ref="W142:X142"/>
    <mergeCell ref="Y142:Z142"/>
    <mergeCell ref="AA142:AD142"/>
    <mergeCell ref="B143:Z143"/>
    <mergeCell ref="AA143:AD143"/>
    <mergeCell ref="B13:I13"/>
    <mergeCell ref="J13:M13"/>
    <mergeCell ref="N13:Q13"/>
    <mergeCell ref="R13:U13"/>
    <mergeCell ref="V13:Y13"/>
    <mergeCell ref="B142:J142"/>
    <mergeCell ref="K142:N142"/>
    <mergeCell ref="O142:P142"/>
    <mergeCell ref="Q142:R142"/>
    <mergeCell ref="S142:T142"/>
    <mergeCell ref="U142:V142"/>
    <mergeCell ref="AA140:AD140"/>
    <mergeCell ref="B141:J141"/>
    <mergeCell ref="K141:N141"/>
    <mergeCell ref="O141:P141"/>
    <mergeCell ref="Q141:R141"/>
    <mergeCell ref="S141:T141"/>
    <mergeCell ref="U141:V141"/>
    <mergeCell ref="W141:X141"/>
    <mergeCell ref="Y141:Z141"/>
    <mergeCell ref="AA141:AD141"/>
    <mergeCell ref="Y139:Z139"/>
    <mergeCell ref="AA139:AD139"/>
    <mergeCell ref="B140:J140"/>
    <mergeCell ref="K140:N140"/>
    <mergeCell ref="O140:P140"/>
    <mergeCell ref="Q140:R140"/>
    <mergeCell ref="S140:T140"/>
    <mergeCell ref="U140:V140"/>
    <mergeCell ref="W140:X140"/>
    <mergeCell ref="Y140:Z140"/>
    <mergeCell ref="W138:X138"/>
    <mergeCell ref="Y138:Z138"/>
    <mergeCell ref="AA138:AD138"/>
    <mergeCell ref="B139:J139"/>
    <mergeCell ref="K139:N139"/>
    <mergeCell ref="O139:P139"/>
    <mergeCell ref="Q139:R139"/>
    <mergeCell ref="S139:T139"/>
    <mergeCell ref="U139:V139"/>
    <mergeCell ref="W139:X139"/>
    <mergeCell ref="B138:J138"/>
    <mergeCell ref="K138:N138"/>
    <mergeCell ref="O138:P138"/>
    <mergeCell ref="Q138:R138"/>
    <mergeCell ref="S138:T138"/>
    <mergeCell ref="U138:V138"/>
    <mergeCell ref="AA136:AD136"/>
    <mergeCell ref="B137:J137"/>
    <mergeCell ref="K137:N137"/>
    <mergeCell ref="O137:P137"/>
    <mergeCell ref="Q137:R137"/>
    <mergeCell ref="S137:T137"/>
    <mergeCell ref="U137:V137"/>
    <mergeCell ref="W137:X137"/>
    <mergeCell ref="Y137:Z137"/>
    <mergeCell ref="AA137:AD137"/>
    <mergeCell ref="Y135:Z135"/>
    <mergeCell ref="AA135:AD135"/>
    <mergeCell ref="B136:J136"/>
    <mergeCell ref="K136:N136"/>
    <mergeCell ref="O136:P136"/>
    <mergeCell ref="Q136:R136"/>
    <mergeCell ref="S136:T136"/>
    <mergeCell ref="U136:V136"/>
    <mergeCell ref="W136:X136"/>
    <mergeCell ref="Y136:Z136"/>
    <mergeCell ref="W134:X134"/>
    <mergeCell ref="Y134:Z134"/>
    <mergeCell ref="AA134:AD134"/>
    <mergeCell ref="B135:J135"/>
    <mergeCell ref="K135:N135"/>
    <mergeCell ref="O135:P135"/>
    <mergeCell ref="Q135:R135"/>
    <mergeCell ref="S135:T135"/>
    <mergeCell ref="U135:V135"/>
    <mergeCell ref="W135:X135"/>
    <mergeCell ref="B134:J134"/>
    <mergeCell ref="K134:N134"/>
    <mergeCell ref="O134:P134"/>
    <mergeCell ref="Q134:R134"/>
    <mergeCell ref="S134:T134"/>
    <mergeCell ref="U134:V134"/>
    <mergeCell ref="AA132:AD132"/>
    <mergeCell ref="B133:J133"/>
    <mergeCell ref="K133:N133"/>
    <mergeCell ref="O133:P133"/>
    <mergeCell ref="Q133:R133"/>
    <mergeCell ref="S133:T133"/>
    <mergeCell ref="U133:V133"/>
    <mergeCell ref="W133:X133"/>
    <mergeCell ref="Y133:Z133"/>
    <mergeCell ref="AA133:AD133"/>
    <mergeCell ref="Y131:Z131"/>
    <mergeCell ref="AA131:AD131"/>
    <mergeCell ref="B132:J132"/>
    <mergeCell ref="K132:N132"/>
    <mergeCell ref="O132:P132"/>
    <mergeCell ref="Q132:R132"/>
    <mergeCell ref="S132:T132"/>
    <mergeCell ref="U132:V132"/>
    <mergeCell ref="W132:X132"/>
    <mergeCell ref="Y132:Z132"/>
    <mergeCell ref="W130:X130"/>
    <mergeCell ref="Y130:Z130"/>
    <mergeCell ref="AA130:AD130"/>
    <mergeCell ref="B131:J131"/>
    <mergeCell ref="K131:N131"/>
    <mergeCell ref="O131:P131"/>
    <mergeCell ref="Q131:R131"/>
    <mergeCell ref="S131:T131"/>
    <mergeCell ref="U131:V131"/>
    <mergeCell ref="W131:X131"/>
    <mergeCell ref="B130:J130"/>
    <mergeCell ref="K130:N130"/>
    <mergeCell ref="O130:P130"/>
    <mergeCell ref="Q130:R130"/>
    <mergeCell ref="S130:T130"/>
    <mergeCell ref="U130:V130"/>
    <mergeCell ref="AA128:AD128"/>
    <mergeCell ref="B129:J129"/>
    <mergeCell ref="K129:N129"/>
    <mergeCell ref="O129:P129"/>
    <mergeCell ref="Q129:R129"/>
    <mergeCell ref="S129:T129"/>
    <mergeCell ref="U129:V129"/>
    <mergeCell ref="W129:X129"/>
    <mergeCell ref="Y129:Z129"/>
    <mergeCell ref="AA129:AD129"/>
    <mergeCell ref="Y125:Z125"/>
    <mergeCell ref="AA125:AD125"/>
    <mergeCell ref="B126:Z126"/>
    <mergeCell ref="AA126:AD126"/>
    <mergeCell ref="B127:AD127"/>
    <mergeCell ref="B128:J128"/>
    <mergeCell ref="K128:N128"/>
    <mergeCell ref="O128:R128"/>
    <mergeCell ref="S128:V128"/>
    <mergeCell ref="W128:Z128"/>
    <mergeCell ref="W124:X124"/>
    <mergeCell ref="Y124:Z124"/>
    <mergeCell ref="AA124:AD124"/>
    <mergeCell ref="B125:J125"/>
    <mergeCell ref="K125:N125"/>
    <mergeCell ref="O125:P125"/>
    <mergeCell ref="Q125:R125"/>
    <mergeCell ref="S125:T125"/>
    <mergeCell ref="U125:V125"/>
    <mergeCell ref="W125:X125"/>
    <mergeCell ref="B124:J124"/>
    <mergeCell ref="K124:N124"/>
    <mergeCell ref="O124:P124"/>
    <mergeCell ref="Q124:R124"/>
    <mergeCell ref="S124:T124"/>
    <mergeCell ref="U124:V124"/>
    <mergeCell ref="AA122:AD122"/>
    <mergeCell ref="B123:J123"/>
    <mergeCell ref="K123:N123"/>
    <mergeCell ref="O123:P123"/>
    <mergeCell ref="Q123:R123"/>
    <mergeCell ref="S123:T123"/>
    <mergeCell ref="U123:V123"/>
    <mergeCell ref="W123:X123"/>
    <mergeCell ref="Y123:Z123"/>
    <mergeCell ref="AA123:AD123"/>
    <mergeCell ref="Y121:Z121"/>
    <mergeCell ref="AA121:AD121"/>
    <mergeCell ref="B122:J122"/>
    <mergeCell ref="K122:N122"/>
    <mergeCell ref="O122:P122"/>
    <mergeCell ref="Q122:R122"/>
    <mergeCell ref="S122:T122"/>
    <mergeCell ref="U122:V122"/>
    <mergeCell ref="W122:X122"/>
    <mergeCell ref="Y122:Z122"/>
    <mergeCell ref="W120:X120"/>
    <mergeCell ref="Y120:Z120"/>
    <mergeCell ref="AA120:AD120"/>
    <mergeCell ref="B121:J121"/>
    <mergeCell ref="K121:N121"/>
    <mergeCell ref="O121:P121"/>
    <mergeCell ref="Q121:R121"/>
    <mergeCell ref="S121:T121"/>
    <mergeCell ref="U121:V121"/>
    <mergeCell ref="W121:X121"/>
    <mergeCell ref="B120:J120"/>
    <mergeCell ref="K120:N120"/>
    <mergeCell ref="O120:P120"/>
    <mergeCell ref="Q120:R120"/>
    <mergeCell ref="S120:T120"/>
    <mergeCell ref="U120:V120"/>
    <mergeCell ref="AA118:AD118"/>
    <mergeCell ref="B119:J119"/>
    <mergeCell ref="K119:N119"/>
    <mergeCell ref="O119:P119"/>
    <mergeCell ref="Q119:R119"/>
    <mergeCell ref="S119:T119"/>
    <mergeCell ref="U119:V119"/>
    <mergeCell ref="W119:X119"/>
    <mergeCell ref="Y119:Z119"/>
    <mergeCell ref="AA119:AD119"/>
    <mergeCell ref="Y117:Z117"/>
    <mergeCell ref="AA117:AD117"/>
    <mergeCell ref="B118:J118"/>
    <mergeCell ref="K118:N118"/>
    <mergeCell ref="O118:P118"/>
    <mergeCell ref="Q118:R118"/>
    <mergeCell ref="S118:T118"/>
    <mergeCell ref="U118:V118"/>
    <mergeCell ref="W118:X118"/>
    <mergeCell ref="Y118:Z118"/>
    <mergeCell ref="W116:X116"/>
    <mergeCell ref="Y116:Z116"/>
    <mergeCell ref="AA116:AD116"/>
    <mergeCell ref="B117:J117"/>
    <mergeCell ref="K117:N117"/>
    <mergeCell ref="O117:P117"/>
    <mergeCell ref="Q117:R117"/>
    <mergeCell ref="S117:T117"/>
    <mergeCell ref="U117:V117"/>
    <mergeCell ref="W117:X117"/>
    <mergeCell ref="B116:J116"/>
    <mergeCell ref="K116:N116"/>
    <mergeCell ref="O116:P116"/>
    <mergeCell ref="Q116:R116"/>
    <mergeCell ref="S116:T116"/>
    <mergeCell ref="U116:V116"/>
    <mergeCell ref="AA114:AD114"/>
    <mergeCell ref="B115:J115"/>
    <mergeCell ref="K115:N115"/>
    <mergeCell ref="O115:P115"/>
    <mergeCell ref="Q115:R115"/>
    <mergeCell ref="S115:T115"/>
    <mergeCell ref="U115:V115"/>
    <mergeCell ref="W115:X115"/>
    <mergeCell ref="Y115:Z115"/>
    <mergeCell ref="AA115:AD115"/>
    <mergeCell ref="Y113:Z113"/>
    <mergeCell ref="AA113:AD113"/>
    <mergeCell ref="B114:J114"/>
    <mergeCell ref="K114:N114"/>
    <mergeCell ref="O114:P114"/>
    <mergeCell ref="Q114:R114"/>
    <mergeCell ref="S114:T114"/>
    <mergeCell ref="U114:V114"/>
    <mergeCell ref="W114:X114"/>
    <mergeCell ref="Y114:Z114"/>
    <mergeCell ref="W112:X112"/>
    <mergeCell ref="Y112:Z112"/>
    <mergeCell ref="AA112:AD112"/>
    <mergeCell ref="B113:J113"/>
    <mergeCell ref="K113:N113"/>
    <mergeCell ref="O113:P113"/>
    <mergeCell ref="Q113:R113"/>
    <mergeCell ref="S113:T113"/>
    <mergeCell ref="U113:V113"/>
    <mergeCell ref="W113:X113"/>
    <mergeCell ref="B112:J112"/>
    <mergeCell ref="K112:N112"/>
    <mergeCell ref="O112:P112"/>
    <mergeCell ref="Q112:R112"/>
    <mergeCell ref="S112:T112"/>
    <mergeCell ref="U112:V112"/>
    <mergeCell ref="B111:J111"/>
    <mergeCell ref="K111:N111"/>
    <mergeCell ref="O111:R111"/>
    <mergeCell ref="S111:V111"/>
    <mergeCell ref="W111:Z111"/>
    <mergeCell ref="AA111:AD111"/>
    <mergeCell ref="W108:X108"/>
    <mergeCell ref="Y108:Z108"/>
    <mergeCell ref="AA108:AD108"/>
    <mergeCell ref="B109:Z109"/>
    <mergeCell ref="AA109:AD109"/>
    <mergeCell ref="B110:AD110"/>
    <mergeCell ref="B108:J108"/>
    <mergeCell ref="K108:N108"/>
    <mergeCell ref="O108:P108"/>
    <mergeCell ref="Q108:R108"/>
    <mergeCell ref="S108:T108"/>
    <mergeCell ref="U108:V108"/>
    <mergeCell ref="AA106:AD106"/>
    <mergeCell ref="B107:J107"/>
    <mergeCell ref="K107:N107"/>
    <mergeCell ref="O107:P107"/>
    <mergeCell ref="Q107:R107"/>
    <mergeCell ref="S107:T107"/>
    <mergeCell ref="U107:V107"/>
    <mergeCell ref="W107:X107"/>
    <mergeCell ref="Y107:Z107"/>
    <mergeCell ref="AA107:AD107"/>
    <mergeCell ref="Y105:Z105"/>
    <mergeCell ref="AA105:AD105"/>
    <mergeCell ref="B106:J106"/>
    <mergeCell ref="K106:N106"/>
    <mergeCell ref="O106:P106"/>
    <mergeCell ref="Q106:R106"/>
    <mergeCell ref="S106:T106"/>
    <mergeCell ref="U106:V106"/>
    <mergeCell ref="W106:X106"/>
    <mergeCell ref="Y106:Z106"/>
    <mergeCell ref="W104:X104"/>
    <mergeCell ref="Y104:Z104"/>
    <mergeCell ref="AA104:AD104"/>
    <mergeCell ref="B105:J105"/>
    <mergeCell ref="K105:N105"/>
    <mergeCell ref="O105:P105"/>
    <mergeCell ref="Q105:R105"/>
    <mergeCell ref="S105:T105"/>
    <mergeCell ref="U105:V105"/>
    <mergeCell ref="W105:X105"/>
    <mergeCell ref="B104:J104"/>
    <mergeCell ref="K104:N104"/>
    <mergeCell ref="O104:P104"/>
    <mergeCell ref="Q104:R104"/>
    <mergeCell ref="S104:T104"/>
    <mergeCell ref="U104:V104"/>
    <mergeCell ref="B103:J103"/>
    <mergeCell ref="K103:N103"/>
    <mergeCell ref="O103:R103"/>
    <mergeCell ref="S103:V103"/>
    <mergeCell ref="W103:Z103"/>
    <mergeCell ref="AA103:AD103"/>
    <mergeCell ref="W100:X100"/>
    <mergeCell ref="Y100:Z100"/>
    <mergeCell ref="AA100:AD100"/>
    <mergeCell ref="B101:Z101"/>
    <mergeCell ref="AA101:AD101"/>
    <mergeCell ref="B102:AD102"/>
    <mergeCell ref="B100:J100"/>
    <mergeCell ref="K100:N100"/>
    <mergeCell ref="O100:P100"/>
    <mergeCell ref="Q100:R100"/>
    <mergeCell ref="S100:T100"/>
    <mergeCell ref="U100:V100"/>
    <mergeCell ref="AA98:AD98"/>
    <mergeCell ref="B99:J99"/>
    <mergeCell ref="K99:N99"/>
    <mergeCell ref="O99:P99"/>
    <mergeCell ref="Q99:R99"/>
    <mergeCell ref="S99:T99"/>
    <mergeCell ref="U99:V99"/>
    <mergeCell ref="W99:X99"/>
    <mergeCell ref="Y99:Z99"/>
    <mergeCell ref="AA99:AD99"/>
    <mergeCell ref="Y97:Z97"/>
    <mergeCell ref="AA97:AD97"/>
    <mergeCell ref="B98:J98"/>
    <mergeCell ref="K98:N98"/>
    <mergeCell ref="O98:P98"/>
    <mergeCell ref="Q98:R98"/>
    <mergeCell ref="S98:T98"/>
    <mergeCell ref="U98:V98"/>
    <mergeCell ref="W98:X98"/>
    <mergeCell ref="Y98:Z98"/>
    <mergeCell ref="W96:X96"/>
    <mergeCell ref="Y96:Z96"/>
    <mergeCell ref="AA96:AD96"/>
    <mergeCell ref="B97:J97"/>
    <mergeCell ref="K97:N97"/>
    <mergeCell ref="O97:P97"/>
    <mergeCell ref="Q97:R97"/>
    <mergeCell ref="S97:T97"/>
    <mergeCell ref="U97:V97"/>
    <mergeCell ref="W97:X97"/>
    <mergeCell ref="B96:J96"/>
    <mergeCell ref="K96:N96"/>
    <mergeCell ref="O96:P96"/>
    <mergeCell ref="Q96:R96"/>
    <mergeCell ref="S96:T96"/>
    <mergeCell ref="U96:V96"/>
    <mergeCell ref="B95:J95"/>
    <mergeCell ref="K95:N95"/>
    <mergeCell ref="O95:R95"/>
    <mergeCell ref="S95:V95"/>
    <mergeCell ref="W95:Z95"/>
    <mergeCell ref="AA95:AD95"/>
    <mergeCell ref="W92:X92"/>
    <mergeCell ref="Y92:Z92"/>
    <mergeCell ref="AA92:AD92"/>
    <mergeCell ref="B93:Z93"/>
    <mergeCell ref="AA93:AD93"/>
    <mergeCell ref="B94:AD94"/>
    <mergeCell ref="B92:J92"/>
    <mergeCell ref="K92:N92"/>
    <mergeCell ref="O92:P92"/>
    <mergeCell ref="Q92:R92"/>
    <mergeCell ref="S92:T92"/>
    <mergeCell ref="U92:V92"/>
    <mergeCell ref="AA90:AD90"/>
    <mergeCell ref="B91:J91"/>
    <mergeCell ref="K91:N91"/>
    <mergeCell ref="O91:P91"/>
    <mergeCell ref="Q91:R91"/>
    <mergeCell ref="S91:T91"/>
    <mergeCell ref="U91:V91"/>
    <mergeCell ref="W91:X91"/>
    <mergeCell ref="Y91:Z91"/>
    <mergeCell ref="AA91:AD91"/>
    <mergeCell ref="Y87:Z87"/>
    <mergeCell ref="AA87:AD87"/>
    <mergeCell ref="B88:Z88"/>
    <mergeCell ref="AA88:AD88"/>
    <mergeCell ref="B89:AD89"/>
    <mergeCell ref="B90:J90"/>
    <mergeCell ref="K90:N90"/>
    <mergeCell ref="O90:R90"/>
    <mergeCell ref="S90:V90"/>
    <mergeCell ref="W90:Z90"/>
    <mergeCell ref="W86:X86"/>
    <mergeCell ref="Y86:Z86"/>
    <mergeCell ref="AA86:AD86"/>
    <mergeCell ref="B87:J87"/>
    <mergeCell ref="K87:N87"/>
    <mergeCell ref="O87:P87"/>
    <mergeCell ref="Q87:R87"/>
    <mergeCell ref="S87:T87"/>
    <mergeCell ref="U87:V87"/>
    <mergeCell ref="W87:X87"/>
    <mergeCell ref="B86:J86"/>
    <mergeCell ref="K86:N86"/>
    <mergeCell ref="O86:P86"/>
    <mergeCell ref="Q86:R86"/>
    <mergeCell ref="S86:T86"/>
    <mergeCell ref="U86:V86"/>
    <mergeCell ref="B85:J85"/>
    <mergeCell ref="K85:N85"/>
    <mergeCell ref="O85:R85"/>
    <mergeCell ref="S85:V85"/>
    <mergeCell ref="W85:Z85"/>
    <mergeCell ref="AA85:AD85"/>
    <mergeCell ref="W82:X82"/>
    <mergeCell ref="Y82:Z82"/>
    <mergeCell ref="AA82:AD82"/>
    <mergeCell ref="B83:Z83"/>
    <mergeCell ref="AA83:AD83"/>
    <mergeCell ref="B84:AD84"/>
    <mergeCell ref="B82:J82"/>
    <mergeCell ref="K82:N82"/>
    <mergeCell ref="O82:P82"/>
    <mergeCell ref="Q82:R82"/>
    <mergeCell ref="S82:T82"/>
    <mergeCell ref="U82:V82"/>
    <mergeCell ref="AA80:AD80"/>
    <mergeCell ref="B81:J81"/>
    <mergeCell ref="K81:N81"/>
    <mergeCell ref="O81:P81"/>
    <mergeCell ref="Q81:R81"/>
    <mergeCell ref="S81:T81"/>
    <mergeCell ref="U81:V81"/>
    <mergeCell ref="W81:X81"/>
    <mergeCell ref="Y81:Z81"/>
    <mergeCell ref="AA81:AD81"/>
    <mergeCell ref="Y77:Z77"/>
    <mergeCell ref="AA77:AD77"/>
    <mergeCell ref="B78:Z78"/>
    <mergeCell ref="AA78:AD78"/>
    <mergeCell ref="B79:AD79"/>
    <mergeCell ref="B80:J80"/>
    <mergeCell ref="K80:N80"/>
    <mergeCell ref="O80:R80"/>
    <mergeCell ref="S80:V80"/>
    <mergeCell ref="W80:Z80"/>
    <mergeCell ref="W76:X76"/>
    <mergeCell ref="Y76:Z76"/>
    <mergeCell ref="AA76:AD76"/>
    <mergeCell ref="B77:J77"/>
    <mergeCell ref="K77:N77"/>
    <mergeCell ref="O77:P77"/>
    <mergeCell ref="Q77:R77"/>
    <mergeCell ref="S77:T77"/>
    <mergeCell ref="U77:V77"/>
    <mergeCell ref="W77:X77"/>
    <mergeCell ref="B76:J76"/>
    <mergeCell ref="K76:N76"/>
    <mergeCell ref="O76:P76"/>
    <mergeCell ref="Q76:R76"/>
    <mergeCell ref="S76:T76"/>
    <mergeCell ref="U76:V76"/>
    <mergeCell ref="AA72:AD72"/>
    <mergeCell ref="B73:Z73"/>
    <mergeCell ref="AA73:AD73"/>
    <mergeCell ref="B74:AD74"/>
    <mergeCell ref="B75:J75"/>
    <mergeCell ref="K75:N75"/>
    <mergeCell ref="O75:R75"/>
    <mergeCell ref="S75:V75"/>
    <mergeCell ref="W75:Z75"/>
    <mergeCell ref="AA75:AD75"/>
    <mergeCell ref="Y71:Z71"/>
    <mergeCell ref="AA71:AD71"/>
    <mergeCell ref="B72:J72"/>
    <mergeCell ref="K72:N72"/>
    <mergeCell ref="O72:P72"/>
    <mergeCell ref="Q72:R72"/>
    <mergeCell ref="S72:T72"/>
    <mergeCell ref="U72:V72"/>
    <mergeCell ref="W72:X72"/>
    <mergeCell ref="Y72:Z72"/>
    <mergeCell ref="W70:X70"/>
    <mergeCell ref="Y70:Z70"/>
    <mergeCell ref="AA70:AD70"/>
    <mergeCell ref="B71:J71"/>
    <mergeCell ref="K71:N71"/>
    <mergeCell ref="O71:P71"/>
    <mergeCell ref="Q71:R71"/>
    <mergeCell ref="S71:T71"/>
    <mergeCell ref="U71:V71"/>
    <mergeCell ref="W71:X71"/>
    <mergeCell ref="B70:J70"/>
    <mergeCell ref="K70:N70"/>
    <mergeCell ref="O70:P70"/>
    <mergeCell ref="Q70:R70"/>
    <mergeCell ref="S70:T70"/>
    <mergeCell ref="U70:V70"/>
    <mergeCell ref="AA66:AD66"/>
    <mergeCell ref="B67:Z67"/>
    <mergeCell ref="AA67:AD67"/>
    <mergeCell ref="B68:AD68"/>
    <mergeCell ref="B69:J69"/>
    <mergeCell ref="K69:N69"/>
    <mergeCell ref="O69:R69"/>
    <mergeCell ref="S69:V69"/>
    <mergeCell ref="W69:Z69"/>
    <mergeCell ref="AA69:AD69"/>
    <mergeCell ref="Y65:Z65"/>
    <mergeCell ref="AA65:AD65"/>
    <mergeCell ref="B66:J66"/>
    <mergeCell ref="K66:N66"/>
    <mergeCell ref="O66:P66"/>
    <mergeCell ref="Q66:R66"/>
    <mergeCell ref="S66:T66"/>
    <mergeCell ref="U66:V66"/>
    <mergeCell ref="W66:X66"/>
    <mergeCell ref="Y66:Z66"/>
    <mergeCell ref="W64:X64"/>
    <mergeCell ref="Y64:Z64"/>
    <mergeCell ref="AA64:AD64"/>
    <mergeCell ref="B65:J65"/>
    <mergeCell ref="K65:N65"/>
    <mergeCell ref="O65:P65"/>
    <mergeCell ref="Q65:R65"/>
    <mergeCell ref="S65:T65"/>
    <mergeCell ref="U65:V65"/>
    <mergeCell ref="W65:X65"/>
    <mergeCell ref="B64:J64"/>
    <mergeCell ref="K64:N64"/>
    <mergeCell ref="O64:P64"/>
    <mergeCell ref="Q64:R64"/>
    <mergeCell ref="S64:T64"/>
    <mergeCell ref="U64:V64"/>
    <mergeCell ref="AA62:AD62"/>
    <mergeCell ref="B63:J63"/>
    <mergeCell ref="K63:N63"/>
    <mergeCell ref="O63:P63"/>
    <mergeCell ref="Q63:R63"/>
    <mergeCell ref="S63:T63"/>
    <mergeCell ref="U63:V63"/>
    <mergeCell ref="W63:X63"/>
    <mergeCell ref="Y63:Z63"/>
    <mergeCell ref="AA63:AD63"/>
    <mergeCell ref="B61:Y61"/>
    <mergeCell ref="Z61:AD61"/>
    <mergeCell ref="B62:J62"/>
    <mergeCell ref="K62:N62"/>
    <mergeCell ref="O62:P62"/>
    <mergeCell ref="Q62:R62"/>
    <mergeCell ref="S62:T62"/>
    <mergeCell ref="U62:V62"/>
    <mergeCell ref="W62:X62"/>
    <mergeCell ref="Y62:Z62"/>
    <mergeCell ref="V59:Y59"/>
    <mergeCell ref="B58:I58"/>
    <mergeCell ref="J58:M58"/>
    <mergeCell ref="N58:Q58"/>
    <mergeCell ref="R58:U58"/>
    <mergeCell ref="V58:Y58"/>
    <mergeCell ref="Z58:AD58"/>
    <mergeCell ref="B54:Y54"/>
    <mergeCell ref="Z54:AD54"/>
    <mergeCell ref="B55:AD55"/>
    <mergeCell ref="B56:I57"/>
    <mergeCell ref="J56:M57"/>
    <mergeCell ref="N56:Q57"/>
    <mergeCell ref="R56:U57"/>
    <mergeCell ref="V56:Y57"/>
    <mergeCell ref="Z56:AD57"/>
    <mergeCell ref="B53:I53"/>
    <mergeCell ref="J53:M53"/>
    <mergeCell ref="N53:Q53"/>
    <mergeCell ref="R53:U53"/>
    <mergeCell ref="V53:Y53"/>
    <mergeCell ref="Z53:AD53"/>
    <mergeCell ref="B49:Y49"/>
    <mergeCell ref="Z49:AD49"/>
    <mergeCell ref="B50:AD50"/>
    <mergeCell ref="B51:I52"/>
    <mergeCell ref="J51:M52"/>
    <mergeCell ref="N51:Q52"/>
    <mergeCell ref="R51:U52"/>
    <mergeCell ref="V51:Y52"/>
    <mergeCell ref="Z51:AD52"/>
    <mergeCell ref="B45:I45"/>
    <mergeCell ref="J45:M45"/>
    <mergeCell ref="N45:Q45"/>
    <mergeCell ref="R45:U45"/>
    <mergeCell ref="V45:Y45"/>
    <mergeCell ref="Z45:AD45"/>
    <mergeCell ref="B44:I44"/>
    <mergeCell ref="J44:M44"/>
    <mergeCell ref="N44:Q44"/>
    <mergeCell ref="R44:U44"/>
    <mergeCell ref="V44:Y44"/>
    <mergeCell ref="Z44:AD44"/>
    <mergeCell ref="B43:I43"/>
    <mergeCell ref="J43:M43"/>
    <mergeCell ref="N43:Q43"/>
    <mergeCell ref="R43:U43"/>
    <mergeCell ref="V43:Y43"/>
    <mergeCell ref="Z43:AD43"/>
    <mergeCell ref="B42:I42"/>
    <mergeCell ref="J42:M42"/>
    <mergeCell ref="N42:Q42"/>
    <mergeCell ref="R42:U42"/>
    <mergeCell ref="V42:Y42"/>
    <mergeCell ref="Z42:AD42"/>
    <mergeCell ref="B38:Y38"/>
    <mergeCell ref="Z38:AD38"/>
    <mergeCell ref="B39:AD39"/>
    <mergeCell ref="B40:I41"/>
    <mergeCell ref="J40:M41"/>
    <mergeCell ref="N40:Q41"/>
    <mergeCell ref="R40:U41"/>
    <mergeCell ref="V40:Y41"/>
    <mergeCell ref="Z40:AD41"/>
    <mergeCell ref="B34:I34"/>
    <mergeCell ref="J34:M34"/>
    <mergeCell ref="N34:Q34"/>
    <mergeCell ref="R34:U34"/>
    <mergeCell ref="V34:Y34"/>
    <mergeCell ref="Z34:AD34"/>
    <mergeCell ref="B33:I33"/>
    <mergeCell ref="J33:M33"/>
    <mergeCell ref="N33:Q33"/>
    <mergeCell ref="R33:U33"/>
    <mergeCell ref="V33:Y33"/>
    <mergeCell ref="Z33:AD33"/>
    <mergeCell ref="B32:I32"/>
    <mergeCell ref="J32:M32"/>
    <mergeCell ref="N32:Q32"/>
    <mergeCell ref="R32:U32"/>
    <mergeCell ref="V32:Y32"/>
    <mergeCell ref="Z32:AD32"/>
    <mergeCell ref="B31:I31"/>
    <mergeCell ref="J31:M31"/>
    <mergeCell ref="N31:Q31"/>
    <mergeCell ref="R31:U31"/>
    <mergeCell ref="V31:Y31"/>
    <mergeCell ref="Z31:AD31"/>
    <mergeCell ref="B27:Y27"/>
    <mergeCell ref="Z27:AD27"/>
    <mergeCell ref="B28:AD28"/>
    <mergeCell ref="B29:I30"/>
    <mergeCell ref="J29:M30"/>
    <mergeCell ref="N29:Q30"/>
    <mergeCell ref="R29:U30"/>
    <mergeCell ref="V29:Y30"/>
    <mergeCell ref="Z29:AD30"/>
    <mergeCell ref="B24:I24"/>
    <mergeCell ref="J24:M24"/>
    <mergeCell ref="N24:Q24"/>
    <mergeCell ref="R24:U24"/>
    <mergeCell ref="V24:Y24"/>
    <mergeCell ref="Z24:AD24"/>
    <mergeCell ref="B23:I23"/>
    <mergeCell ref="J23:M23"/>
    <mergeCell ref="N23:Q23"/>
    <mergeCell ref="R23:U23"/>
    <mergeCell ref="V23:Y23"/>
    <mergeCell ref="Z23:AD23"/>
    <mergeCell ref="B22:I22"/>
    <mergeCell ref="J22:M22"/>
    <mergeCell ref="N22:Q22"/>
    <mergeCell ref="R22:U22"/>
    <mergeCell ref="V22:Y22"/>
    <mergeCell ref="Z22:AD22"/>
    <mergeCell ref="B21:I21"/>
    <mergeCell ref="J21:M21"/>
    <mergeCell ref="N21:Q21"/>
    <mergeCell ref="R21:U21"/>
    <mergeCell ref="V21:Y21"/>
    <mergeCell ref="Z21:AD21"/>
    <mergeCell ref="B16:Y16"/>
    <mergeCell ref="Z16:AD16"/>
    <mergeCell ref="B17:AD17"/>
    <mergeCell ref="B18:I19"/>
    <mergeCell ref="J18:M19"/>
    <mergeCell ref="N18:Q19"/>
    <mergeCell ref="R18:U19"/>
    <mergeCell ref="V18:Y19"/>
    <mergeCell ref="Z18:AD19"/>
    <mergeCell ref="B11:I11"/>
    <mergeCell ref="J11:M11"/>
    <mergeCell ref="N11:Q11"/>
    <mergeCell ref="R11:U11"/>
    <mergeCell ref="V11:Y11"/>
    <mergeCell ref="Z11:AD11"/>
    <mergeCell ref="B10:I10"/>
    <mergeCell ref="J10:M10"/>
    <mergeCell ref="N10:Q10"/>
    <mergeCell ref="R10:U10"/>
    <mergeCell ref="V10:Y10"/>
    <mergeCell ref="Z10:AD10"/>
    <mergeCell ref="B9:I9"/>
    <mergeCell ref="J9:M9"/>
    <mergeCell ref="N9:Q9"/>
    <mergeCell ref="R9:U9"/>
    <mergeCell ref="V9:Y9"/>
    <mergeCell ref="Z9:AD9"/>
    <mergeCell ref="B6:AD6"/>
    <mergeCell ref="B7:I8"/>
    <mergeCell ref="J7:M8"/>
    <mergeCell ref="N7:Q8"/>
    <mergeCell ref="R7:U8"/>
    <mergeCell ref="V7:Y8"/>
    <mergeCell ref="Z7:AD8"/>
    <mergeCell ref="V1:X1"/>
    <mergeCell ref="AC1:AD1"/>
    <mergeCell ref="V2:X2"/>
    <mergeCell ref="AC2:AD2"/>
    <mergeCell ref="V3:AD3"/>
    <mergeCell ref="V4:AD4"/>
  </mergeCells>
  <printOptions horizontalCentered="1"/>
  <pageMargins left="0.18" right="0.17" top="0.16" bottom="0.42" header="0.17" footer="0.18"/>
  <pageSetup horizontalDpi="600" verticalDpi="600" orientation="portrait" scale="97" r:id="rId2"/>
  <headerFooter alignWithMargins="0">
    <oddFooter>&amp;L&amp;Z&amp;F&amp;T&amp;C
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AH178"/>
  <sheetViews>
    <sheetView showGridLines="0" view="pageBreakPreview" zoomScale="85" zoomScaleNormal="85" zoomScaleSheetLayoutView="85" zoomScalePageLayoutView="0" workbookViewId="0" topLeftCell="A58">
      <selection activeCell="AF87" sqref="AF87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58">
        <v>44950</v>
      </c>
      <c r="W1" s="59"/>
      <c r="X1" s="59"/>
      <c r="Y1" s="3"/>
      <c r="AB1" s="8" t="s">
        <v>6</v>
      </c>
      <c r="AC1" s="59" t="s">
        <v>505</v>
      </c>
      <c r="AD1" s="59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60">
        <v>118187</v>
      </c>
      <c r="W2" s="60"/>
      <c r="X2" s="60"/>
      <c r="Y2" s="3"/>
      <c r="AB2" s="8" t="s">
        <v>1</v>
      </c>
      <c r="AC2" s="60"/>
      <c r="AD2" s="60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59" t="s">
        <v>506</v>
      </c>
      <c r="W3" s="59"/>
      <c r="X3" s="59"/>
      <c r="Y3" s="59"/>
      <c r="Z3" s="59"/>
      <c r="AA3" s="59"/>
      <c r="AB3" s="59"/>
      <c r="AC3" s="59"/>
      <c r="AD3" s="59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61" t="s">
        <v>9</v>
      </c>
      <c r="W4" s="61"/>
      <c r="X4" s="61"/>
      <c r="Y4" s="61"/>
      <c r="Z4" s="61"/>
      <c r="AA4" s="61"/>
      <c r="AB4" s="61"/>
      <c r="AC4" s="61"/>
      <c r="AD4" s="61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62" t="s">
        <v>480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4"/>
      <c r="AE6" s="4"/>
    </row>
    <row r="7" spans="1:31" ht="19.5" customHeight="1">
      <c r="A7" s="4"/>
      <c r="B7" s="65" t="s">
        <v>477</v>
      </c>
      <c r="C7" s="66"/>
      <c r="D7" s="66"/>
      <c r="E7" s="66"/>
      <c r="F7" s="66"/>
      <c r="G7" s="66"/>
      <c r="H7" s="66"/>
      <c r="I7" s="67"/>
      <c r="J7" s="71" t="s">
        <v>491</v>
      </c>
      <c r="K7" s="72"/>
      <c r="L7" s="72"/>
      <c r="M7" s="73"/>
      <c r="N7" s="77" t="s">
        <v>489</v>
      </c>
      <c r="O7" s="72"/>
      <c r="P7" s="72"/>
      <c r="Q7" s="73"/>
      <c r="R7" s="79" t="s">
        <v>476</v>
      </c>
      <c r="S7" s="79"/>
      <c r="T7" s="79"/>
      <c r="U7" s="79"/>
      <c r="V7" s="81" t="s">
        <v>490</v>
      </c>
      <c r="W7" s="82"/>
      <c r="X7" s="82"/>
      <c r="Y7" s="82"/>
      <c r="Z7" s="82" t="s">
        <v>479</v>
      </c>
      <c r="AA7" s="82"/>
      <c r="AB7" s="82"/>
      <c r="AC7" s="82"/>
      <c r="AD7" s="82"/>
      <c r="AE7" s="4"/>
    </row>
    <row r="8" spans="1:31" ht="19.5" customHeight="1" thickBot="1">
      <c r="A8" s="4"/>
      <c r="B8" s="68"/>
      <c r="C8" s="69"/>
      <c r="D8" s="69"/>
      <c r="E8" s="69"/>
      <c r="F8" s="69"/>
      <c r="G8" s="69"/>
      <c r="H8" s="69"/>
      <c r="I8" s="70"/>
      <c r="J8" s="74"/>
      <c r="K8" s="75"/>
      <c r="L8" s="75"/>
      <c r="M8" s="76"/>
      <c r="N8" s="78"/>
      <c r="O8" s="75"/>
      <c r="P8" s="75"/>
      <c r="Q8" s="76"/>
      <c r="R8" s="80"/>
      <c r="S8" s="80"/>
      <c r="T8" s="80"/>
      <c r="U8" s="80"/>
      <c r="V8" s="83"/>
      <c r="W8" s="84"/>
      <c r="X8" s="84"/>
      <c r="Y8" s="84"/>
      <c r="Z8" s="84"/>
      <c r="AA8" s="84"/>
      <c r="AB8" s="84"/>
      <c r="AC8" s="84"/>
      <c r="AD8" s="84"/>
      <c r="AE8" s="4"/>
    </row>
    <row r="9" spans="1:31" ht="19.5" customHeight="1" thickBot="1">
      <c r="A9" s="4"/>
      <c r="B9" s="145" t="s">
        <v>512</v>
      </c>
      <c r="C9" s="86"/>
      <c r="D9" s="86"/>
      <c r="E9" s="86"/>
      <c r="F9" s="86"/>
      <c r="G9" s="86"/>
      <c r="H9" s="86"/>
      <c r="I9" s="87"/>
      <c r="J9" s="88">
        <v>13</v>
      </c>
      <c r="K9" s="89"/>
      <c r="L9" s="89"/>
      <c r="M9" s="90"/>
      <c r="N9" s="91" t="s">
        <v>526</v>
      </c>
      <c r="O9" s="89"/>
      <c r="P9" s="89"/>
      <c r="Q9" s="90"/>
      <c r="R9" s="91">
        <v>116.17</v>
      </c>
      <c r="S9" s="89"/>
      <c r="T9" s="89"/>
      <c r="U9" s="89"/>
      <c r="V9" s="146">
        <v>16.24</v>
      </c>
      <c r="W9" s="147"/>
      <c r="X9" s="147"/>
      <c r="Y9" s="147"/>
      <c r="Z9" s="85">
        <f aca="true" t="shared" si="0" ref="Z9:Z19">ROUND(J9*R9*V9,1)</f>
        <v>24525.8</v>
      </c>
      <c r="AA9" s="86"/>
      <c r="AB9" s="86"/>
      <c r="AC9" s="86"/>
      <c r="AD9" s="87"/>
      <c r="AE9" s="4"/>
    </row>
    <row r="10" spans="1:31" ht="19.5" customHeight="1">
      <c r="A10" s="4"/>
      <c r="B10" s="145" t="s">
        <v>513</v>
      </c>
      <c r="C10" s="86"/>
      <c r="D10" s="86"/>
      <c r="E10" s="86"/>
      <c r="F10" s="86"/>
      <c r="G10" s="86"/>
      <c r="H10" s="86"/>
      <c r="I10" s="87"/>
      <c r="J10" s="88">
        <v>48</v>
      </c>
      <c r="K10" s="89"/>
      <c r="L10" s="89"/>
      <c r="M10" s="90"/>
      <c r="N10" s="91" t="s">
        <v>250</v>
      </c>
      <c r="O10" s="89"/>
      <c r="P10" s="89"/>
      <c r="Q10" s="90"/>
      <c r="R10" s="91">
        <v>9.13</v>
      </c>
      <c r="S10" s="89"/>
      <c r="T10" s="89"/>
      <c r="U10" s="89"/>
      <c r="V10" s="92">
        <f>VLOOKUP(N10,Painting!$E$5:$F$250,2,1)</f>
        <v>1</v>
      </c>
      <c r="W10" s="93"/>
      <c r="X10" s="93"/>
      <c r="Y10" s="93"/>
      <c r="Z10" s="85">
        <f t="shared" si="0"/>
        <v>438.2</v>
      </c>
      <c r="AA10" s="86"/>
      <c r="AB10" s="86"/>
      <c r="AC10" s="86"/>
      <c r="AD10" s="87"/>
      <c r="AE10" s="4"/>
    </row>
    <row r="11" spans="1:31" ht="19.5" customHeight="1" thickBot="1">
      <c r="A11" s="4"/>
      <c r="B11" s="148" t="s">
        <v>514</v>
      </c>
      <c r="C11" s="100"/>
      <c r="D11" s="100"/>
      <c r="E11" s="100"/>
      <c r="F11" s="100"/>
      <c r="G11" s="100"/>
      <c r="H11" s="100"/>
      <c r="I11" s="101"/>
      <c r="J11" s="118">
        <f>J10*2</f>
        <v>96</v>
      </c>
      <c r="K11" s="119"/>
      <c r="L11" s="119"/>
      <c r="M11" s="120"/>
      <c r="N11" s="121" t="str">
        <f>N$10</f>
        <v>L3 x 3 x 5/16</v>
      </c>
      <c r="O11" s="122"/>
      <c r="P11" s="122"/>
      <c r="Q11" s="123"/>
      <c r="R11" s="94">
        <v>10.66</v>
      </c>
      <c r="S11" s="95"/>
      <c r="T11" s="95"/>
      <c r="U11" s="96"/>
      <c r="V11" s="97">
        <f>VLOOKUP(N11,Painting!$E$5:$F$250,2,1)</f>
        <v>1</v>
      </c>
      <c r="W11" s="98"/>
      <c r="X11" s="98"/>
      <c r="Y11" s="98"/>
      <c r="Z11" s="99">
        <f t="shared" si="0"/>
        <v>1023.4</v>
      </c>
      <c r="AA11" s="100"/>
      <c r="AB11" s="100"/>
      <c r="AC11" s="100"/>
      <c r="AD11" s="101"/>
      <c r="AE11" s="4"/>
    </row>
    <row r="12" spans="1:31" ht="19.5" customHeight="1" thickTop="1">
      <c r="A12" s="4"/>
      <c r="B12" s="145" t="s">
        <v>515</v>
      </c>
      <c r="C12" s="86"/>
      <c r="D12" s="86"/>
      <c r="E12" s="86"/>
      <c r="F12" s="86"/>
      <c r="G12" s="86"/>
      <c r="H12" s="86"/>
      <c r="I12" s="87"/>
      <c r="J12" s="88">
        <v>40</v>
      </c>
      <c r="K12" s="89"/>
      <c r="L12" s="89"/>
      <c r="M12" s="90"/>
      <c r="N12" s="91" t="s">
        <v>250</v>
      </c>
      <c r="O12" s="89"/>
      <c r="P12" s="89"/>
      <c r="Q12" s="90"/>
      <c r="R12" s="91">
        <v>8.92</v>
      </c>
      <c r="S12" s="89"/>
      <c r="T12" s="89"/>
      <c r="U12" s="89"/>
      <c r="V12" s="92">
        <f>VLOOKUP(N12,Painting!$E$5:$F$250,2,1)</f>
        <v>1</v>
      </c>
      <c r="W12" s="93"/>
      <c r="X12" s="93"/>
      <c r="Y12" s="93"/>
      <c r="Z12" s="85">
        <f t="shared" si="0"/>
        <v>356.8</v>
      </c>
      <c r="AA12" s="86"/>
      <c r="AB12" s="86"/>
      <c r="AC12" s="86"/>
      <c r="AD12" s="87"/>
      <c r="AE12" s="4"/>
    </row>
    <row r="13" spans="1:31" ht="19.5" customHeight="1" thickBot="1">
      <c r="A13" s="4"/>
      <c r="B13" s="148" t="s">
        <v>516</v>
      </c>
      <c r="C13" s="100"/>
      <c r="D13" s="100"/>
      <c r="E13" s="100"/>
      <c r="F13" s="100"/>
      <c r="G13" s="100"/>
      <c r="H13" s="100"/>
      <c r="I13" s="101"/>
      <c r="J13" s="118">
        <f>J12*2</f>
        <v>80</v>
      </c>
      <c r="K13" s="119"/>
      <c r="L13" s="119"/>
      <c r="M13" s="120"/>
      <c r="N13" s="121" t="str">
        <f>N$10</f>
        <v>L3 x 3 x 5/16</v>
      </c>
      <c r="O13" s="122"/>
      <c r="P13" s="122"/>
      <c r="Q13" s="123"/>
      <c r="R13" s="94">
        <v>10.45</v>
      </c>
      <c r="S13" s="95"/>
      <c r="T13" s="95"/>
      <c r="U13" s="96"/>
      <c r="V13" s="97">
        <f>VLOOKUP(N13,Painting!$E$5:$F$250,2,1)</f>
        <v>1</v>
      </c>
      <c r="W13" s="98"/>
      <c r="X13" s="98"/>
      <c r="Y13" s="98"/>
      <c r="Z13" s="99">
        <f t="shared" si="0"/>
        <v>836</v>
      </c>
      <c r="AA13" s="100"/>
      <c r="AB13" s="100"/>
      <c r="AC13" s="100"/>
      <c r="AD13" s="101"/>
      <c r="AE13" s="4"/>
    </row>
    <row r="14" spans="1:31" ht="40.5" customHeight="1" thickBot="1" thickTop="1">
      <c r="A14" s="4"/>
      <c r="B14" s="134" t="s">
        <v>524</v>
      </c>
      <c r="C14" s="135"/>
      <c r="D14" s="135"/>
      <c r="E14" s="135"/>
      <c r="F14" s="135"/>
      <c r="G14" s="135"/>
      <c r="H14" s="135"/>
      <c r="I14" s="136"/>
      <c r="J14" s="88">
        <v>12</v>
      </c>
      <c r="K14" s="89"/>
      <c r="L14" s="89"/>
      <c r="M14" s="90"/>
      <c r="N14" s="91" t="s">
        <v>286</v>
      </c>
      <c r="O14" s="89"/>
      <c r="P14" s="89"/>
      <c r="Q14" s="90"/>
      <c r="R14" s="94">
        <v>42.29</v>
      </c>
      <c r="S14" s="95"/>
      <c r="T14" s="95"/>
      <c r="U14" s="96"/>
      <c r="V14" s="97">
        <f>VLOOKUP(N14,Painting!$E$5:$F$250,2,1)</f>
        <v>1.33</v>
      </c>
      <c r="W14" s="98"/>
      <c r="X14" s="98"/>
      <c r="Y14" s="98"/>
      <c r="Z14" s="99">
        <f t="shared" si="0"/>
        <v>674.9</v>
      </c>
      <c r="AA14" s="100"/>
      <c r="AB14" s="100"/>
      <c r="AC14" s="100"/>
      <c r="AD14" s="101"/>
      <c r="AE14" s="4"/>
    </row>
    <row r="15" spans="1:31" ht="40.5" customHeight="1" thickBot="1" thickTop="1">
      <c r="A15" s="4"/>
      <c r="B15" s="134" t="s">
        <v>525</v>
      </c>
      <c r="C15" s="135"/>
      <c r="D15" s="135"/>
      <c r="E15" s="135"/>
      <c r="F15" s="135"/>
      <c r="G15" s="135"/>
      <c r="H15" s="135"/>
      <c r="I15" s="136"/>
      <c r="J15" s="88">
        <v>10</v>
      </c>
      <c r="K15" s="89"/>
      <c r="L15" s="89"/>
      <c r="M15" s="90"/>
      <c r="N15" s="91" t="s">
        <v>286</v>
      </c>
      <c r="O15" s="89"/>
      <c r="P15" s="89"/>
      <c r="Q15" s="90"/>
      <c r="R15" s="94">
        <v>42.23</v>
      </c>
      <c r="S15" s="95"/>
      <c r="T15" s="95"/>
      <c r="U15" s="96"/>
      <c r="V15" s="97">
        <f>VLOOKUP(N15,Painting!$E$5:$F$250,2,1)</f>
        <v>1.33</v>
      </c>
      <c r="W15" s="98"/>
      <c r="X15" s="98"/>
      <c r="Y15" s="98"/>
      <c r="Z15" s="99">
        <f t="shared" si="0"/>
        <v>561.7</v>
      </c>
      <c r="AA15" s="100"/>
      <c r="AB15" s="100"/>
      <c r="AC15" s="100"/>
      <c r="AD15" s="101"/>
      <c r="AE15" s="4"/>
    </row>
    <row r="16" spans="1:31" ht="19.5" customHeight="1" thickBot="1" thickTop="1">
      <c r="A16" s="4"/>
      <c r="B16" s="148" t="s">
        <v>517</v>
      </c>
      <c r="C16" s="100"/>
      <c r="D16" s="100"/>
      <c r="E16" s="100"/>
      <c r="F16" s="100"/>
      <c r="G16" s="100"/>
      <c r="H16" s="100"/>
      <c r="I16" s="101"/>
      <c r="J16" s="137">
        <v>176</v>
      </c>
      <c r="K16" s="138"/>
      <c r="L16" s="138"/>
      <c r="M16" s="139"/>
      <c r="N16" s="140" t="s">
        <v>518</v>
      </c>
      <c r="O16" s="141"/>
      <c r="P16" s="141"/>
      <c r="Q16" s="142"/>
      <c r="R16" s="94">
        <v>5.8333</v>
      </c>
      <c r="S16" s="95"/>
      <c r="T16" s="95"/>
      <c r="U16" s="96"/>
      <c r="V16" s="97">
        <v>1</v>
      </c>
      <c r="W16" s="98"/>
      <c r="X16" s="98"/>
      <c r="Y16" s="98"/>
      <c r="Z16" s="99">
        <f t="shared" si="0"/>
        <v>1026.7</v>
      </c>
      <c r="AA16" s="100"/>
      <c r="AB16" s="100"/>
      <c r="AC16" s="100"/>
      <c r="AD16" s="101"/>
      <c r="AE16" s="4"/>
    </row>
    <row r="17" spans="1:31" ht="19.5" customHeight="1" thickBot="1" thickTop="1">
      <c r="A17" s="4"/>
      <c r="B17" s="148" t="s">
        <v>519</v>
      </c>
      <c r="C17" s="100"/>
      <c r="D17" s="100"/>
      <c r="E17" s="100"/>
      <c r="F17" s="100"/>
      <c r="G17" s="100"/>
      <c r="H17" s="100"/>
      <c r="I17" s="101"/>
      <c r="J17" s="137">
        <v>122</v>
      </c>
      <c r="K17" s="138"/>
      <c r="L17" s="138"/>
      <c r="M17" s="139"/>
      <c r="N17" s="140" t="s">
        <v>518</v>
      </c>
      <c r="O17" s="141"/>
      <c r="P17" s="141"/>
      <c r="Q17" s="142"/>
      <c r="R17" s="94">
        <v>5.8333</v>
      </c>
      <c r="S17" s="95"/>
      <c r="T17" s="95"/>
      <c r="U17" s="96"/>
      <c r="V17" s="97">
        <v>1</v>
      </c>
      <c r="W17" s="98"/>
      <c r="X17" s="98"/>
      <c r="Y17" s="98"/>
      <c r="Z17" s="99">
        <f t="shared" si="0"/>
        <v>711.7</v>
      </c>
      <c r="AA17" s="100"/>
      <c r="AB17" s="100"/>
      <c r="AC17" s="100"/>
      <c r="AD17" s="101"/>
      <c r="AE17" s="4"/>
    </row>
    <row r="18" spans="1:31" ht="19.5" customHeight="1" thickBot="1" thickTop="1">
      <c r="A18" s="4"/>
      <c r="B18" s="148" t="s">
        <v>520</v>
      </c>
      <c r="C18" s="100"/>
      <c r="D18" s="100"/>
      <c r="E18" s="100"/>
      <c r="F18" s="100"/>
      <c r="G18" s="100"/>
      <c r="H18" s="100"/>
      <c r="I18" s="101"/>
      <c r="J18" s="137">
        <v>100</v>
      </c>
      <c r="K18" s="138"/>
      <c r="L18" s="138"/>
      <c r="M18" s="139"/>
      <c r="N18" s="140" t="s">
        <v>518</v>
      </c>
      <c r="O18" s="141"/>
      <c r="P18" s="141"/>
      <c r="Q18" s="142"/>
      <c r="R18" s="94">
        <v>5.8333</v>
      </c>
      <c r="S18" s="95"/>
      <c r="T18" s="95"/>
      <c r="U18" s="96"/>
      <c r="V18" s="97">
        <v>1</v>
      </c>
      <c r="W18" s="98"/>
      <c r="X18" s="98"/>
      <c r="Y18" s="98"/>
      <c r="Z18" s="99">
        <f t="shared" si="0"/>
        <v>583.3</v>
      </c>
      <c r="AA18" s="100"/>
      <c r="AB18" s="100"/>
      <c r="AC18" s="100"/>
      <c r="AD18" s="101"/>
      <c r="AE18" s="4"/>
    </row>
    <row r="19" spans="1:31" ht="19.5" customHeight="1" thickBot="1" thickTop="1">
      <c r="A19" s="4"/>
      <c r="B19" s="148" t="s">
        <v>521</v>
      </c>
      <c r="C19" s="100"/>
      <c r="D19" s="100"/>
      <c r="E19" s="100"/>
      <c r="F19" s="100"/>
      <c r="G19" s="100"/>
      <c r="H19" s="100"/>
      <c r="I19" s="101"/>
      <c r="J19" s="137">
        <v>23</v>
      </c>
      <c r="K19" s="138"/>
      <c r="L19" s="138"/>
      <c r="M19" s="139"/>
      <c r="N19" s="140" t="s">
        <v>522</v>
      </c>
      <c r="O19" s="141"/>
      <c r="P19" s="141"/>
      <c r="Q19" s="142"/>
      <c r="R19" s="94">
        <v>5.8333</v>
      </c>
      <c r="S19" s="95"/>
      <c r="T19" s="95"/>
      <c r="U19" s="96"/>
      <c r="V19" s="97">
        <v>1.333</v>
      </c>
      <c r="W19" s="98"/>
      <c r="X19" s="98"/>
      <c r="Y19" s="98"/>
      <c r="Z19" s="99">
        <f t="shared" si="0"/>
        <v>178.8</v>
      </c>
      <c r="AA19" s="100"/>
      <c r="AB19" s="100"/>
      <c r="AC19" s="100"/>
      <c r="AD19" s="101"/>
      <c r="AE19" s="4"/>
    </row>
    <row r="20" spans="1:31" ht="19.5" customHeight="1" thickBot="1" thickTop="1">
      <c r="A20" s="4"/>
      <c r="B20" s="148" t="s">
        <v>523</v>
      </c>
      <c r="C20" s="100"/>
      <c r="D20" s="100"/>
      <c r="E20" s="100"/>
      <c r="F20" s="100"/>
      <c r="G20" s="100"/>
      <c r="H20" s="100"/>
      <c r="I20" s="101"/>
      <c r="J20" s="137">
        <v>13</v>
      </c>
      <c r="K20" s="138"/>
      <c r="L20" s="138"/>
      <c r="M20" s="139"/>
      <c r="N20" s="140" t="s">
        <v>48</v>
      </c>
      <c r="O20" s="141"/>
      <c r="P20" s="141"/>
      <c r="Q20" s="142"/>
      <c r="R20" s="94"/>
      <c r="S20" s="95"/>
      <c r="T20" s="95"/>
      <c r="U20" s="96"/>
      <c r="V20" s="97">
        <f>VLOOKUP(N20,Painting!$V$5:$W$14,2,1)</f>
        <v>6.002</v>
      </c>
      <c r="W20" s="98"/>
      <c r="X20" s="98"/>
      <c r="Y20" s="98"/>
      <c r="Z20" s="99">
        <f>ROUND(J20*V20,1)</f>
        <v>78</v>
      </c>
      <c r="AA20" s="100"/>
      <c r="AB20" s="100"/>
      <c r="AC20" s="100"/>
      <c r="AD20" s="101"/>
      <c r="AE20" s="4"/>
    </row>
    <row r="21" spans="1:31" ht="19.5" customHeight="1" thickBot="1" thickTop="1">
      <c r="A21" s="4"/>
      <c r="B21" s="99" t="s">
        <v>509</v>
      </c>
      <c r="C21" s="100"/>
      <c r="D21" s="100"/>
      <c r="E21" s="100"/>
      <c r="F21" s="100"/>
      <c r="G21" s="100"/>
      <c r="H21" s="100"/>
      <c r="I21" s="101"/>
      <c r="J21" s="137">
        <v>13</v>
      </c>
      <c r="K21" s="138"/>
      <c r="L21" s="138"/>
      <c r="M21" s="139"/>
      <c r="N21" s="140" t="s">
        <v>53</v>
      </c>
      <c r="O21" s="141"/>
      <c r="P21" s="141"/>
      <c r="Q21" s="142"/>
      <c r="R21" s="94"/>
      <c r="S21" s="95"/>
      <c r="T21" s="95"/>
      <c r="U21" s="96"/>
      <c r="V21" s="97">
        <f>VLOOKUP(N21,Painting!$S$5:$T$14,2,1)</f>
        <v>6.165</v>
      </c>
      <c r="W21" s="98"/>
      <c r="X21" s="98"/>
      <c r="Y21" s="98"/>
      <c r="Z21" s="99">
        <f>ROUND(J21*V21,1)</f>
        <v>80.1</v>
      </c>
      <c r="AA21" s="100"/>
      <c r="AB21" s="100"/>
      <c r="AC21" s="100"/>
      <c r="AD21" s="101"/>
      <c r="AE21" s="4"/>
    </row>
    <row r="22" spans="1:31" ht="19.5" customHeight="1" thickBot="1" thickTop="1">
      <c r="A22" s="4"/>
      <c r="B22" s="102" t="s">
        <v>10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3">
        <f>ROUND(SUM(Z9:Z21),0)</f>
        <v>31075</v>
      </c>
      <c r="AA22" s="104"/>
      <c r="AB22" s="104"/>
      <c r="AC22" s="104"/>
      <c r="AD22" s="105"/>
      <c r="AE22" s="4"/>
    </row>
    <row r="23" spans="1:31" ht="19.5" customHeight="1" thickBot="1">
      <c r="A23" s="4"/>
      <c r="B23" s="62" t="s">
        <v>481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4"/>
      <c r="AE23" s="4"/>
    </row>
    <row r="24" spans="1:31" ht="19.5" customHeight="1">
      <c r="A24" s="4"/>
      <c r="B24" s="65" t="s">
        <v>477</v>
      </c>
      <c r="C24" s="66"/>
      <c r="D24" s="66"/>
      <c r="E24" s="66"/>
      <c r="F24" s="66"/>
      <c r="G24" s="66"/>
      <c r="H24" s="66"/>
      <c r="I24" s="67"/>
      <c r="J24" s="71" t="str">
        <f>J$7</f>
        <v>No. Beams / X-Frames</v>
      </c>
      <c r="K24" s="72"/>
      <c r="L24" s="72"/>
      <c r="M24" s="73"/>
      <c r="N24" s="77" t="str">
        <f>N$7</f>
        <v>Beam Size/ X-frames</v>
      </c>
      <c r="O24" s="72"/>
      <c r="P24" s="72"/>
      <c r="Q24" s="73"/>
      <c r="R24" s="79" t="str">
        <f>R$7</f>
        <v>Length (ft)</v>
      </c>
      <c r="S24" s="79"/>
      <c r="T24" s="79"/>
      <c r="U24" s="79"/>
      <c r="V24" s="81" t="str">
        <f>V$7</f>
        <v>Beam/ ft2 or X-Frames/ft2</v>
      </c>
      <c r="W24" s="82"/>
      <c r="X24" s="82"/>
      <c r="Y24" s="82"/>
      <c r="Z24" s="82" t="str">
        <f>Z$7</f>
        <v>SQ. FT.</v>
      </c>
      <c r="AA24" s="82"/>
      <c r="AB24" s="82"/>
      <c r="AC24" s="82"/>
      <c r="AD24" s="82"/>
      <c r="AE24" s="4"/>
    </row>
    <row r="25" spans="1:31" ht="19.5" customHeight="1" thickBot="1">
      <c r="A25" s="4"/>
      <c r="B25" s="68"/>
      <c r="C25" s="69"/>
      <c r="D25" s="69"/>
      <c r="E25" s="69"/>
      <c r="F25" s="69"/>
      <c r="G25" s="69"/>
      <c r="H25" s="69"/>
      <c r="I25" s="70"/>
      <c r="J25" s="74"/>
      <c r="K25" s="75"/>
      <c r="L25" s="75"/>
      <c r="M25" s="76"/>
      <c r="N25" s="78"/>
      <c r="O25" s="75"/>
      <c r="P25" s="75"/>
      <c r="Q25" s="76"/>
      <c r="R25" s="80"/>
      <c r="S25" s="80"/>
      <c r="T25" s="80"/>
      <c r="U25" s="80"/>
      <c r="V25" s="83"/>
      <c r="W25" s="84"/>
      <c r="X25" s="84"/>
      <c r="Y25" s="84"/>
      <c r="Z25" s="84"/>
      <c r="AA25" s="84"/>
      <c r="AB25" s="84"/>
      <c r="AC25" s="84"/>
      <c r="AD25" s="84"/>
      <c r="AE25" s="4"/>
    </row>
    <row r="26" spans="1:31" ht="19.5" customHeight="1" thickBot="1">
      <c r="A26" s="4"/>
      <c r="B26" s="145" t="s">
        <v>512</v>
      </c>
      <c r="C26" s="86"/>
      <c r="D26" s="86"/>
      <c r="E26" s="86"/>
      <c r="F26" s="86"/>
      <c r="G26" s="86"/>
      <c r="H26" s="86"/>
      <c r="I26" s="87"/>
      <c r="J26" s="88">
        <v>13</v>
      </c>
      <c r="K26" s="89"/>
      <c r="L26" s="89"/>
      <c r="M26" s="90"/>
      <c r="N26" s="91" t="s">
        <v>526</v>
      </c>
      <c r="O26" s="89"/>
      <c r="P26" s="89"/>
      <c r="Q26" s="90"/>
      <c r="R26" s="91">
        <v>116.17</v>
      </c>
      <c r="S26" s="89"/>
      <c r="T26" s="89"/>
      <c r="U26" s="89"/>
      <c r="V26" s="146">
        <v>16.24</v>
      </c>
      <c r="W26" s="147"/>
      <c r="X26" s="147"/>
      <c r="Y26" s="147"/>
      <c r="Z26" s="85">
        <f aca="true" t="shared" si="1" ref="Z26:Z36">ROUND(J26*R26*V26,1)</f>
        <v>24525.8</v>
      </c>
      <c r="AA26" s="86"/>
      <c r="AB26" s="86"/>
      <c r="AC26" s="86"/>
      <c r="AD26" s="87"/>
      <c r="AE26" s="4"/>
    </row>
    <row r="27" spans="1:31" ht="19.5" customHeight="1">
      <c r="A27" s="4"/>
      <c r="B27" s="145" t="s">
        <v>513</v>
      </c>
      <c r="C27" s="86"/>
      <c r="D27" s="86"/>
      <c r="E27" s="86"/>
      <c r="F27" s="86"/>
      <c r="G27" s="86"/>
      <c r="H27" s="86"/>
      <c r="I27" s="87"/>
      <c r="J27" s="88">
        <v>48</v>
      </c>
      <c r="K27" s="89"/>
      <c r="L27" s="89"/>
      <c r="M27" s="90"/>
      <c r="N27" s="91" t="s">
        <v>250</v>
      </c>
      <c r="O27" s="89"/>
      <c r="P27" s="89"/>
      <c r="Q27" s="90"/>
      <c r="R27" s="91">
        <v>9.13</v>
      </c>
      <c r="S27" s="89"/>
      <c r="T27" s="89"/>
      <c r="U27" s="89"/>
      <c r="V27" s="92">
        <f>VLOOKUP(N27,Painting!$E$5:$F$250,2,1)</f>
        <v>1</v>
      </c>
      <c r="W27" s="93"/>
      <c r="X27" s="93"/>
      <c r="Y27" s="93"/>
      <c r="Z27" s="85">
        <f t="shared" si="1"/>
        <v>438.2</v>
      </c>
      <c r="AA27" s="86"/>
      <c r="AB27" s="86"/>
      <c r="AC27" s="86"/>
      <c r="AD27" s="87"/>
      <c r="AE27" s="4"/>
    </row>
    <row r="28" spans="1:31" ht="19.5" customHeight="1" thickBot="1">
      <c r="A28" s="4"/>
      <c r="B28" s="148" t="s">
        <v>514</v>
      </c>
      <c r="C28" s="100"/>
      <c r="D28" s="100"/>
      <c r="E28" s="100"/>
      <c r="F28" s="100"/>
      <c r="G28" s="100"/>
      <c r="H28" s="100"/>
      <c r="I28" s="101"/>
      <c r="J28" s="118">
        <f>J27*2</f>
        <v>96</v>
      </c>
      <c r="K28" s="119"/>
      <c r="L28" s="119"/>
      <c r="M28" s="120"/>
      <c r="N28" s="121" t="str">
        <f>N$10</f>
        <v>L3 x 3 x 5/16</v>
      </c>
      <c r="O28" s="122"/>
      <c r="P28" s="122"/>
      <c r="Q28" s="123"/>
      <c r="R28" s="94">
        <v>10.66</v>
      </c>
      <c r="S28" s="95"/>
      <c r="T28" s="95"/>
      <c r="U28" s="96"/>
      <c r="V28" s="97">
        <f>VLOOKUP(N28,Painting!$E$5:$F$250,2,1)</f>
        <v>1</v>
      </c>
      <c r="W28" s="98"/>
      <c r="X28" s="98"/>
      <c r="Y28" s="98"/>
      <c r="Z28" s="99">
        <f t="shared" si="1"/>
        <v>1023.4</v>
      </c>
      <c r="AA28" s="100"/>
      <c r="AB28" s="100"/>
      <c r="AC28" s="100"/>
      <c r="AD28" s="101"/>
      <c r="AE28" s="4"/>
    </row>
    <row r="29" spans="1:31" ht="19.5" customHeight="1" thickTop="1">
      <c r="A29" s="4"/>
      <c r="B29" s="145" t="s">
        <v>515</v>
      </c>
      <c r="C29" s="86"/>
      <c r="D29" s="86"/>
      <c r="E29" s="86"/>
      <c r="F29" s="86"/>
      <c r="G29" s="86"/>
      <c r="H29" s="86"/>
      <c r="I29" s="87"/>
      <c r="J29" s="88">
        <v>40</v>
      </c>
      <c r="K29" s="89"/>
      <c r="L29" s="89"/>
      <c r="M29" s="90"/>
      <c r="N29" s="91" t="s">
        <v>250</v>
      </c>
      <c r="O29" s="89"/>
      <c r="P29" s="89"/>
      <c r="Q29" s="90"/>
      <c r="R29" s="91">
        <v>8.92</v>
      </c>
      <c r="S29" s="89"/>
      <c r="T29" s="89"/>
      <c r="U29" s="89"/>
      <c r="V29" s="92">
        <f>VLOOKUP(N29,Painting!$E$5:$F$250,2,1)</f>
        <v>1</v>
      </c>
      <c r="W29" s="93"/>
      <c r="X29" s="93"/>
      <c r="Y29" s="93"/>
      <c r="Z29" s="85">
        <f t="shared" si="1"/>
        <v>356.8</v>
      </c>
      <c r="AA29" s="86"/>
      <c r="AB29" s="86"/>
      <c r="AC29" s="86"/>
      <c r="AD29" s="87"/>
      <c r="AE29" s="4"/>
    </row>
    <row r="30" spans="1:31" ht="19.5" customHeight="1" thickBot="1">
      <c r="A30" s="4"/>
      <c r="B30" s="148" t="s">
        <v>516</v>
      </c>
      <c r="C30" s="100"/>
      <c r="D30" s="100"/>
      <c r="E30" s="100"/>
      <c r="F30" s="100"/>
      <c r="G30" s="100"/>
      <c r="H30" s="100"/>
      <c r="I30" s="101"/>
      <c r="J30" s="118">
        <f>J29*2</f>
        <v>80</v>
      </c>
      <c r="K30" s="119"/>
      <c r="L30" s="119"/>
      <c r="M30" s="120"/>
      <c r="N30" s="121" t="str">
        <f>N$10</f>
        <v>L3 x 3 x 5/16</v>
      </c>
      <c r="O30" s="122"/>
      <c r="P30" s="122"/>
      <c r="Q30" s="123"/>
      <c r="R30" s="94">
        <v>10.45</v>
      </c>
      <c r="S30" s="95"/>
      <c r="T30" s="95"/>
      <c r="U30" s="96"/>
      <c r="V30" s="97">
        <f>VLOOKUP(N30,Painting!$E$5:$F$250,2,1)</f>
        <v>1</v>
      </c>
      <c r="W30" s="98"/>
      <c r="X30" s="98"/>
      <c r="Y30" s="98"/>
      <c r="Z30" s="99">
        <f t="shared" si="1"/>
        <v>836</v>
      </c>
      <c r="AA30" s="100"/>
      <c r="AB30" s="100"/>
      <c r="AC30" s="100"/>
      <c r="AD30" s="101"/>
      <c r="AE30" s="4"/>
    </row>
    <row r="31" spans="1:31" ht="40.5" customHeight="1" thickBot="1" thickTop="1">
      <c r="A31" s="4"/>
      <c r="B31" s="134" t="s">
        <v>524</v>
      </c>
      <c r="C31" s="135"/>
      <c r="D31" s="135"/>
      <c r="E31" s="135"/>
      <c r="F31" s="135"/>
      <c r="G31" s="135"/>
      <c r="H31" s="135"/>
      <c r="I31" s="136"/>
      <c r="J31" s="88">
        <v>12</v>
      </c>
      <c r="K31" s="89"/>
      <c r="L31" s="89"/>
      <c r="M31" s="90"/>
      <c r="N31" s="91" t="s">
        <v>286</v>
      </c>
      <c r="O31" s="89"/>
      <c r="P31" s="89"/>
      <c r="Q31" s="90"/>
      <c r="R31" s="94">
        <v>42.29</v>
      </c>
      <c r="S31" s="95"/>
      <c r="T31" s="95"/>
      <c r="U31" s="96"/>
      <c r="V31" s="97">
        <f>VLOOKUP(N31,Painting!$E$5:$F$250,2,1)</f>
        <v>1.33</v>
      </c>
      <c r="W31" s="98"/>
      <c r="X31" s="98"/>
      <c r="Y31" s="98"/>
      <c r="Z31" s="99">
        <f t="shared" si="1"/>
        <v>674.9</v>
      </c>
      <c r="AA31" s="100"/>
      <c r="AB31" s="100"/>
      <c r="AC31" s="100"/>
      <c r="AD31" s="101"/>
      <c r="AE31" s="4"/>
    </row>
    <row r="32" spans="1:31" ht="40.5" customHeight="1" thickBot="1" thickTop="1">
      <c r="A32" s="4"/>
      <c r="B32" s="134" t="s">
        <v>525</v>
      </c>
      <c r="C32" s="135"/>
      <c r="D32" s="135"/>
      <c r="E32" s="135"/>
      <c r="F32" s="135"/>
      <c r="G32" s="135"/>
      <c r="H32" s="135"/>
      <c r="I32" s="136"/>
      <c r="J32" s="88">
        <v>10</v>
      </c>
      <c r="K32" s="89"/>
      <c r="L32" s="89"/>
      <c r="M32" s="90"/>
      <c r="N32" s="91" t="s">
        <v>286</v>
      </c>
      <c r="O32" s="89"/>
      <c r="P32" s="89"/>
      <c r="Q32" s="90"/>
      <c r="R32" s="94">
        <v>42.23</v>
      </c>
      <c r="S32" s="95"/>
      <c r="T32" s="95"/>
      <c r="U32" s="96"/>
      <c r="V32" s="97">
        <f>VLOOKUP(N32,Painting!$E$5:$F$250,2,1)</f>
        <v>1.33</v>
      </c>
      <c r="W32" s="98"/>
      <c r="X32" s="98"/>
      <c r="Y32" s="98"/>
      <c r="Z32" s="99">
        <f t="shared" si="1"/>
        <v>561.7</v>
      </c>
      <c r="AA32" s="100"/>
      <c r="AB32" s="100"/>
      <c r="AC32" s="100"/>
      <c r="AD32" s="101"/>
      <c r="AE32" s="4"/>
    </row>
    <row r="33" spans="1:31" ht="19.5" customHeight="1" thickBot="1" thickTop="1">
      <c r="A33" s="4"/>
      <c r="B33" s="148" t="s">
        <v>517</v>
      </c>
      <c r="C33" s="100"/>
      <c r="D33" s="100"/>
      <c r="E33" s="100"/>
      <c r="F33" s="100"/>
      <c r="G33" s="100"/>
      <c r="H33" s="100"/>
      <c r="I33" s="101"/>
      <c r="J33" s="137">
        <v>176</v>
      </c>
      <c r="K33" s="138"/>
      <c r="L33" s="138"/>
      <c r="M33" s="139"/>
      <c r="N33" s="140" t="s">
        <v>518</v>
      </c>
      <c r="O33" s="141"/>
      <c r="P33" s="141"/>
      <c r="Q33" s="142"/>
      <c r="R33" s="94">
        <v>5.8333</v>
      </c>
      <c r="S33" s="95"/>
      <c r="T33" s="95"/>
      <c r="U33" s="96"/>
      <c r="V33" s="97">
        <v>1</v>
      </c>
      <c r="W33" s="98"/>
      <c r="X33" s="98"/>
      <c r="Y33" s="98"/>
      <c r="Z33" s="99">
        <f t="shared" si="1"/>
        <v>1026.7</v>
      </c>
      <c r="AA33" s="100"/>
      <c r="AB33" s="100"/>
      <c r="AC33" s="100"/>
      <c r="AD33" s="101"/>
      <c r="AE33" s="4"/>
    </row>
    <row r="34" spans="1:31" ht="19.5" customHeight="1" thickBot="1" thickTop="1">
      <c r="A34" s="4"/>
      <c r="B34" s="148" t="s">
        <v>519</v>
      </c>
      <c r="C34" s="100"/>
      <c r="D34" s="100"/>
      <c r="E34" s="100"/>
      <c r="F34" s="100"/>
      <c r="G34" s="100"/>
      <c r="H34" s="100"/>
      <c r="I34" s="101"/>
      <c r="J34" s="137">
        <v>122</v>
      </c>
      <c r="K34" s="138"/>
      <c r="L34" s="138"/>
      <c r="M34" s="139"/>
      <c r="N34" s="140" t="s">
        <v>518</v>
      </c>
      <c r="O34" s="141"/>
      <c r="P34" s="141"/>
      <c r="Q34" s="142"/>
      <c r="R34" s="94">
        <v>5.8333</v>
      </c>
      <c r="S34" s="95"/>
      <c r="T34" s="95"/>
      <c r="U34" s="96"/>
      <c r="V34" s="97">
        <v>1</v>
      </c>
      <c r="W34" s="98"/>
      <c r="X34" s="98"/>
      <c r="Y34" s="98"/>
      <c r="Z34" s="99">
        <f t="shared" si="1"/>
        <v>711.7</v>
      </c>
      <c r="AA34" s="100"/>
      <c r="AB34" s="100"/>
      <c r="AC34" s="100"/>
      <c r="AD34" s="101"/>
      <c r="AE34" s="4"/>
    </row>
    <row r="35" spans="1:31" ht="19.5" customHeight="1" thickBot="1" thickTop="1">
      <c r="A35" s="4"/>
      <c r="B35" s="148" t="s">
        <v>520</v>
      </c>
      <c r="C35" s="100"/>
      <c r="D35" s="100"/>
      <c r="E35" s="100"/>
      <c r="F35" s="100"/>
      <c r="G35" s="100"/>
      <c r="H35" s="100"/>
      <c r="I35" s="101"/>
      <c r="J35" s="137">
        <v>100</v>
      </c>
      <c r="K35" s="138"/>
      <c r="L35" s="138"/>
      <c r="M35" s="139"/>
      <c r="N35" s="140" t="s">
        <v>518</v>
      </c>
      <c r="O35" s="141"/>
      <c r="P35" s="141"/>
      <c r="Q35" s="142"/>
      <c r="R35" s="94">
        <v>5.8333</v>
      </c>
      <c r="S35" s="95"/>
      <c r="T35" s="95"/>
      <c r="U35" s="96"/>
      <c r="V35" s="97">
        <v>1</v>
      </c>
      <c r="W35" s="98"/>
      <c r="X35" s="98"/>
      <c r="Y35" s="98"/>
      <c r="Z35" s="99">
        <f t="shared" si="1"/>
        <v>583.3</v>
      </c>
      <c r="AA35" s="100"/>
      <c r="AB35" s="100"/>
      <c r="AC35" s="100"/>
      <c r="AD35" s="101"/>
      <c r="AE35" s="4"/>
    </row>
    <row r="36" spans="1:31" ht="19.5" customHeight="1" thickBot="1" thickTop="1">
      <c r="A36" s="4"/>
      <c r="B36" s="148" t="s">
        <v>521</v>
      </c>
      <c r="C36" s="100"/>
      <c r="D36" s="100"/>
      <c r="E36" s="100"/>
      <c r="F36" s="100"/>
      <c r="G36" s="100"/>
      <c r="H36" s="100"/>
      <c r="I36" s="101"/>
      <c r="J36" s="137">
        <v>23</v>
      </c>
      <c r="K36" s="138"/>
      <c r="L36" s="138"/>
      <c r="M36" s="139"/>
      <c r="N36" s="140" t="s">
        <v>522</v>
      </c>
      <c r="O36" s="141"/>
      <c r="P36" s="141"/>
      <c r="Q36" s="142"/>
      <c r="R36" s="94">
        <v>5.8333</v>
      </c>
      <c r="S36" s="95"/>
      <c r="T36" s="95"/>
      <c r="U36" s="96"/>
      <c r="V36" s="97">
        <v>1.333</v>
      </c>
      <c r="W36" s="98"/>
      <c r="X36" s="98"/>
      <c r="Y36" s="98"/>
      <c r="Z36" s="99">
        <f t="shared" si="1"/>
        <v>178.8</v>
      </c>
      <c r="AA36" s="100"/>
      <c r="AB36" s="100"/>
      <c r="AC36" s="100"/>
      <c r="AD36" s="101"/>
      <c r="AE36" s="4"/>
    </row>
    <row r="37" spans="1:31" ht="19.5" customHeight="1" thickBot="1" thickTop="1">
      <c r="A37" s="4"/>
      <c r="B37" s="148" t="s">
        <v>523</v>
      </c>
      <c r="C37" s="100"/>
      <c r="D37" s="100"/>
      <c r="E37" s="100"/>
      <c r="F37" s="100"/>
      <c r="G37" s="100"/>
      <c r="H37" s="100"/>
      <c r="I37" s="101"/>
      <c r="J37" s="137">
        <v>13</v>
      </c>
      <c r="K37" s="138"/>
      <c r="L37" s="138"/>
      <c r="M37" s="139"/>
      <c r="N37" s="140" t="s">
        <v>48</v>
      </c>
      <c r="O37" s="141"/>
      <c r="P37" s="141"/>
      <c r="Q37" s="142"/>
      <c r="R37" s="94"/>
      <c r="S37" s="95"/>
      <c r="T37" s="95"/>
      <c r="U37" s="96"/>
      <c r="V37" s="97">
        <f>VLOOKUP(N37,Painting!$V$5:$W$14,2,1)</f>
        <v>6.002</v>
      </c>
      <c r="W37" s="98"/>
      <c r="X37" s="98"/>
      <c r="Y37" s="98"/>
      <c r="Z37" s="99">
        <f>ROUND(J37*V37,1)</f>
        <v>78</v>
      </c>
      <c r="AA37" s="100"/>
      <c r="AB37" s="100"/>
      <c r="AC37" s="100"/>
      <c r="AD37" s="101"/>
      <c r="AE37" s="4"/>
    </row>
    <row r="38" spans="1:31" ht="19.5" customHeight="1" thickBot="1" thickTop="1">
      <c r="A38" s="4"/>
      <c r="B38" s="99" t="s">
        <v>509</v>
      </c>
      <c r="C38" s="100"/>
      <c r="D38" s="100"/>
      <c r="E38" s="100"/>
      <c r="F38" s="100"/>
      <c r="G38" s="100"/>
      <c r="H38" s="100"/>
      <c r="I38" s="101"/>
      <c r="J38" s="137">
        <v>13</v>
      </c>
      <c r="K38" s="138"/>
      <c r="L38" s="138"/>
      <c r="M38" s="139"/>
      <c r="N38" s="140" t="s">
        <v>53</v>
      </c>
      <c r="O38" s="141"/>
      <c r="P38" s="141"/>
      <c r="Q38" s="142"/>
      <c r="R38" s="94"/>
      <c r="S38" s="95"/>
      <c r="T38" s="95"/>
      <c r="U38" s="96"/>
      <c r="V38" s="97">
        <f>VLOOKUP(N38,Painting!$S$5:$T$14,2,1)</f>
        <v>6.165</v>
      </c>
      <c r="W38" s="98"/>
      <c r="X38" s="98"/>
      <c r="Y38" s="98"/>
      <c r="Z38" s="99">
        <f>ROUND(J38*V38,1)</f>
        <v>80.1</v>
      </c>
      <c r="AA38" s="100"/>
      <c r="AB38" s="100"/>
      <c r="AC38" s="100"/>
      <c r="AD38" s="101"/>
      <c r="AE38" s="4"/>
    </row>
    <row r="39" spans="1:31" ht="19.5" customHeight="1" thickBot="1" thickTop="1">
      <c r="A39" s="4"/>
      <c r="B39" s="102" t="s">
        <v>10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3">
        <f>ROUND(SUM(Z26:Z38),0)</f>
        <v>31075</v>
      </c>
      <c r="AA39" s="104"/>
      <c r="AB39" s="104"/>
      <c r="AC39" s="104"/>
      <c r="AD39" s="105"/>
      <c r="AE39" s="4"/>
    </row>
    <row r="40" spans="1:34" ht="19.5" customHeight="1" thickBot="1">
      <c r="A40" s="4"/>
      <c r="B40" s="62" t="s">
        <v>482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4"/>
      <c r="AE40" s="4"/>
      <c r="AF40" s="4"/>
      <c r="AG40" s="4"/>
      <c r="AH40" s="4"/>
    </row>
    <row r="41" spans="1:34" ht="19.5" customHeight="1">
      <c r="A41" s="4"/>
      <c r="B41" s="65" t="s">
        <v>477</v>
      </c>
      <c r="C41" s="66"/>
      <c r="D41" s="66"/>
      <c r="E41" s="66"/>
      <c r="F41" s="66"/>
      <c r="G41" s="66"/>
      <c r="H41" s="66"/>
      <c r="I41" s="67"/>
      <c r="J41" s="71" t="str">
        <f>J$7</f>
        <v>No. Beams / X-Frames</v>
      </c>
      <c r="K41" s="72"/>
      <c r="L41" s="72"/>
      <c r="M41" s="73"/>
      <c r="N41" s="77" t="str">
        <f>N$7</f>
        <v>Beam Size/ X-frames</v>
      </c>
      <c r="O41" s="72"/>
      <c r="P41" s="72"/>
      <c r="Q41" s="73"/>
      <c r="R41" s="79" t="str">
        <f>R$7</f>
        <v>Length (ft)</v>
      </c>
      <c r="S41" s="79"/>
      <c r="T41" s="79"/>
      <c r="U41" s="79"/>
      <c r="V41" s="81" t="str">
        <f>V$7</f>
        <v>Beam/ ft2 or X-Frames/ft2</v>
      </c>
      <c r="W41" s="82"/>
      <c r="X41" s="82"/>
      <c r="Y41" s="82"/>
      <c r="Z41" s="82" t="str">
        <f>Z$7</f>
        <v>SQ. FT.</v>
      </c>
      <c r="AA41" s="82"/>
      <c r="AB41" s="82"/>
      <c r="AC41" s="82"/>
      <c r="AD41" s="82"/>
      <c r="AE41" s="4"/>
      <c r="AF41" s="4"/>
      <c r="AG41" s="4"/>
      <c r="AH41" s="4"/>
    </row>
    <row r="42" spans="1:34" ht="19.5" customHeight="1" thickBot="1">
      <c r="A42" s="4"/>
      <c r="B42" s="68"/>
      <c r="C42" s="69"/>
      <c r="D42" s="69"/>
      <c r="E42" s="69"/>
      <c r="F42" s="69"/>
      <c r="G42" s="69"/>
      <c r="H42" s="69"/>
      <c r="I42" s="70"/>
      <c r="J42" s="74"/>
      <c r="K42" s="75"/>
      <c r="L42" s="75"/>
      <c r="M42" s="76"/>
      <c r="N42" s="78"/>
      <c r="O42" s="75"/>
      <c r="P42" s="75"/>
      <c r="Q42" s="76"/>
      <c r="R42" s="80"/>
      <c r="S42" s="80"/>
      <c r="T42" s="80"/>
      <c r="U42" s="80"/>
      <c r="V42" s="83"/>
      <c r="W42" s="84"/>
      <c r="X42" s="84"/>
      <c r="Y42" s="84"/>
      <c r="Z42" s="84"/>
      <c r="AA42" s="84"/>
      <c r="AB42" s="84"/>
      <c r="AC42" s="84"/>
      <c r="AD42" s="84"/>
      <c r="AE42" s="4"/>
      <c r="AF42" s="4"/>
      <c r="AG42" s="4"/>
      <c r="AH42" s="4"/>
    </row>
    <row r="43" spans="1:31" ht="19.5" customHeight="1" thickBot="1">
      <c r="A43" s="4"/>
      <c r="B43" s="145" t="s">
        <v>512</v>
      </c>
      <c r="C43" s="86"/>
      <c r="D43" s="86"/>
      <c r="E43" s="86"/>
      <c r="F43" s="86"/>
      <c r="G43" s="86"/>
      <c r="H43" s="86"/>
      <c r="I43" s="87"/>
      <c r="J43" s="88">
        <v>13</v>
      </c>
      <c r="K43" s="89"/>
      <c r="L43" s="89"/>
      <c r="M43" s="90"/>
      <c r="N43" s="91" t="s">
        <v>526</v>
      </c>
      <c r="O43" s="89"/>
      <c r="P43" s="89"/>
      <c r="Q43" s="90"/>
      <c r="R43" s="91">
        <v>116.17</v>
      </c>
      <c r="S43" s="89"/>
      <c r="T43" s="89"/>
      <c r="U43" s="89"/>
      <c r="V43" s="146">
        <v>16.24</v>
      </c>
      <c r="W43" s="147"/>
      <c r="X43" s="147"/>
      <c r="Y43" s="147"/>
      <c r="Z43" s="85">
        <f aca="true" t="shared" si="2" ref="Z43:Z53">ROUND(J43*R43*V43,1)</f>
        <v>24525.8</v>
      </c>
      <c r="AA43" s="86"/>
      <c r="AB43" s="86"/>
      <c r="AC43" s="86"/>
      <c r="AD43" s="87"/>
      <c r="AE43" s="4"/>
    </row>
    <row r="44" spans="1:31" ht="19.5" customHeight="1">
      <c r="A44" s="4"/>
      <c r="B44" s="145" t="s">
        <v>513</v>
      </c>
      <c r="C44" s="86"/>
      <c r="D44" s="86"/>
      <c r="E44" s="86"/>
      <c r="F44" s="86"/>
      <c r="G44" s="86"/>
      <c r="H44" s="86"/>
      <c r="I44" s="87"/>
      <c r="J44" s="88">
        <v>48</v>
      </c>
      <c r="K44" s="89"/>
      <c r="L44" s="89"/>
      <c r="M44" s="90"/>
      <c r="N44" s="91" t="s">
        <v>250</v>
      </c>
      <c r="O44" s="89"/>
      <c r="P44" s="89"/>
      <c r="Q44" s="90"/>
      <c r="R44" s="91">
        <v>9.13</v>
      </c>
      <c r="S44" s="89"/>
      <c r="T44" s="89"/>
      <c r="U44" s="89"/>
      <c r="V44" s="92">
        <f>VLOOKUP(N44,Painting!$E$5:$F$250,2,1)</f>
        <v>1</v>
      </c>
      <c r="W44" s="93"/>
      <c r="X44" s="93"/>
      <c r="Y44" s="93"/>
      <c r="Z44" s="85">
        <f t="shared" si="2"/>
        <v>438.2</v>
      </c>
      <c r="AA44" s="86"/>
      <c r="AB44" s="86"/>
      <c r="AC44" s="86"/>
      <c r="AD44" s="87"/>
      <c r="AE44" s="4"/>
    </row>
    <row r="45" spans="1:31" ht="19.5" customHeight="1" thickBot="1">
      <c r="A45" s="4"/>
      <c r="B45" s="148" t="s">
        <v>514</v>
      </c>
      <c r="C45" s="100"/>
      <c r="D45" s="100"/>
      <c r="E45" s="100"/>
      <c r="F45" s="100"/>
      <c r="G45" s="100"/>
      <c r="H45" s="100"/>
      <c r="I45" s="101"/>
      <c r="J45" s="118">
        <f>J44*2</f>
        <v>96</v>
      </c>
      <c r="K45" s="119"/>
      <c r="L45" s="119"/>
      <c r="M45" s="120"/>
      <c r="N45" s="121" t="str">
        <f>N$10</f>
        <v>L3 x 3 x 5/16</v>
      </c>
      <c r="O45" s="122"/>
      <c r="P45" s="122"/>
      <c r="Q45" s="123"/>
      <c r="R45" s="94">
        <v>10.66</v>
      </c>
      <c r="S45" s="95"/>
      <c r="T45" s="95"/>
      <c r="U45" s="96"/>
      <c r="V45" s="97">
        <f>VLOOKUP(N45,Painting!$E$5:$F$250,2,1)</f>
        <v>1</v>
      </c>
      <c r="W45" s="98"/>
      <c r="X45" s="98"/>
      <c r="Y45" s="98"/>
      <c r="Z45" s="99">
        <f t="shared" si="2"/>
        <v>1023.4</v>
      </c>
      <c r="AA45" s="100"/>
      <c r="AB45" s="100"/>
      <c r="AC45" s="100"/>
      <c r="AD45" s="101"/>
      <c r="AE45" s="4"/>
    </row>
    <row r="46" spans="1:31" ht="19.5" customHeight="1" thickTop="1">
      <c r="A46" s="4"/>
      <c r="B46" s="145" t="s">
        <v>515</v>
      </c>
      <c r="C46" s="86"/>
      <c r="D46" s="86"/>
      <c r="E46" s="86"/>
      <c r="F46" s="86"/>
      <c r="G46" s="86"/>
      <c r="H46" s="86"/>
      <c r="I46" s="87"/>
      <c r="J46" s="88">
        <v>40</v>
      </c>
      <c r="K46" s="89"/>
      <c r="L46" s="89"/>
      <c r="M46" s="90"/>
      <c r="N46" s="91" t="s">
        <v>250</v>
      </c>
      <c r="O46" s="89"/>
      <c r="P46" s="89"/>
      <c r="Q46" s="90"/>
      <c r="R46" s="91">
        <v>8.92</v>
      </c>
      <c r="S46" s="89"/>
      <c r="T46" s="89"/>
      <c r="U46" s="89"/>
      <c r="V46" s="92">
        <f>VLOOKUP(N46,Painting!$E$5:$F$250,2,1)</f>
        <v>1</v>
      </c>
      <c r="W46" s="93"/>
      <c r="X46" s="93"/>
      <c r="Y46" s="93"/>
      <c r="Z46" s="85">
        <f t="shared" si="2"/>
        <v>356.8</v>
      </c>
      <c r="AA46" s="86"/>
      <c r="AB46" s="86"/>
      <c r="AC46" s="86"/>
      <c r="AD46" s="87"/>
      <c r="AE46" s="4"/>
    </row>
    <row r="47" spans="1:31" ht="19.5" customHeight="1" thickBot="1">
      <c r="A47" s="4"/>
      <c r="B47" s="148" t="s">
        <v>516</v>
      </c>
      <c r="C47" s="100"/>
      <c r="D47" s="100"/>
      <c r="E47" s="100"/>
      <c r="F47" s="100"/>
      <c r="G47" s="100"/>
      <c r="H47" s="100"/>
      <c r="I47" s="101"/>
      <c r="J47" s="118">
        <f>J46*2</f>
        <v>80</v>
      </c>
      <c r="K47" s="119"/>
      <c r="L47" s="119"/>
      <c r="M47" s="120"/>
      <c r="N47" s="121" t="str">
        <f>N$10</f>
        <v>L3 x 3 x 5/16</v>
      </c>
      <c r="O47" s="122"/>
      <c r="P47" s="122"/>
      <c r="Q47" s="123"/>
      <c r="R47" s="94">
        <v>10.45</v>
      </c>
      <c r="S47" s="95"/>
      <c r="T47" s="95"/>
      <c r="U47" s="96"/>
      <c r="V47" s="97">
        <f>VLOOKUP(N47,Painting!$E$5:$F$250,2,1)</f>
        <v>1</v>
      </c>
      <c r="W47" s="98"/>
      <c r="X47" s="98"/>
      <c r="Y47" s="98"/>
      <c r="Z47" s="99">
        <f t="shared" si="2"/>
        <v>836</v>
      </c>
      <c r="AA47" s="100"/>
      <c r="AB47" s="100"/>
      <c r="AC47" s="100"/>
      <c r="AD47" s="101"/>
      <c r="AE47" s="4"/>
    </row>
    <row r="48" spans="1:31" ht="40.5" customHeight="1" thickBot="1" thickTop="1">
      <c r="A48" s="4"/>
      <c r="B48" s="134" t="s">
        <v>524</v>
      </c>
      <c r="C48" s="135"/>
      <c r="D48" s="135"/>
      <c r="E48" s="135"/>
      <c r="F48" s="135"/>
      <c r="G48" s="135"/>
      <c r="H48" s="135"/>
      <c r="I48" s="136"/>
      <c r="J48" s="88">
        <v>12</v>
      </c>
      <c r="K48" s="89"/>
      <c r="L48" s="89"/>
      <c r="M48" s="90"/>
      <c r="N48" s="91" t="s">
        <v>286</v>
      </c>
      <c r="O48" s="89"/>
      <c r="P48" s="89"/>
      <c r="Q48" s="90"/>
      <c r="R48" s="94">
        <v>42.29</v>
      </c>
      <c r="S48" s="95"/>
      <c r="T48" s="95"/>
      <c r="U48" s="96"/>
      <c r="V48" s="97">
        <f>VLOOKUP(N48,Painting!$E$5:$F$250,2,1)</f>
        <v>1.33</v>
      </c>
      <c r="W48" s="98"/>
      <c r="X48" s="98"/>
      <c r="Y48" s="98"/>
      <c r="Z48" s="99">
        <f t="shared" si="2"/>
        <v>674.9</v>
      </c>
      <c r="AA48" s="100"/>
      <c r="AB48" s="100"/>
      <c r="AC48" s="100"/>
      <c r="AD48" s="101"/>
      <c r="AE48" s="4"/>
    </row>
    <row r="49" spans="1:31" ht="40.5" customHeight="1" thickBot="1" thickTop="1">
      <c r="A49" s="4"/>
      <c r="B49" s="134" t="s">
        <v>525</v>
      </c>
      <c r="C49" s="135"/>
      <c r="D49" s="135"/>
      <c r="E49" s="135"/>
      <c r="F49" s="135"/>
      <c r="G49" s="135"/>
      <c r="H49" s="135"/>
      <c r="I49" s="136"/>
      <c r="J49" s="88">
        <v>10</v>
      </c>
      <c r="K49" s="89"/>
      <c r="L49" s="89"/>
      <c r="M49" s="90"/>
      <c r="N49" s="91" t="s">
        <v>286</v>
      </c>
      <c r="O49" s="89"/>
      <c r="P49" s="89"/>
      <c r="Q49" s="90"/>
      <c r="R49" s="94">
        <v>42.23</v>
      </c>
      <c r="S49" s="95"/>
      <c r="T49" s="95"/>
      <c r="U49" s="96"/>
      <c r="V49" s="97">
        <f>VLOOKUP(N49,Painting!$E$5:$F$250,2,1)</f>
        <v>1.33</v>
      </c>
      <c r="W49" s="98"/>
      <c r="X49" s="98"/>
      <c r="Y49" s="98"/>
      <c r="Z49" s="99">
        <f t="shared" si="2"/>
        <v>561.7</v>
      </c>
      <c r="AA49" s="100"/>
      <c r="AB49" s="100"/>
      <c r="AC49" s="100"/>
      <c r="AD49" s="101"/>
      <c r="AE49" s="4"/>
    </row>
    <row r="50" spans="1:31" ht="19.5" customHeight="1" thickBot="1" thickTop="1">
      <c r="A50" s="4"/>
      <c r="B50" s="148" t="s">
        <v>517</v>
      </c>
      <c r="C50" s="100"/>
      <c r="D50" s="100"/>
      <c r="E50" s="100"/>
      <c r="F50" s="100"/>
      <c r="G50" s="100"/>
      <c r="H50" s="100"/>
      <c r="I50" s="101"/>
      <c r="J50" s="137">
        <v>176</v>
      </c>
      <c r="K50" s="138"/>
      <c r="L50" s="138"/>
      <c r="M50" s="139"/>
      <c r="N50" s="140" t="s">
        <v>518</v>
      </c>
      <c r="O50" s="141"/>
      <c r="P50" s="141"/>
      <c r="Q50" s="142"/>
      <c r="R50" s="94">
        <v>5.8333</v>
      </c>
      <c r="S50" s="95"/>
      <c r="T50" s="95"/>
      <c r="U50" s="96"/>
      <c r="V50" s="97">
        <v>1</v>
      </c>
      <c r="W50" s="98"/>
      <c r="X50" s="98"/>
      <c r="Y50" s="98"/>
      <c r="Z50" s="99">
        <f t="shared" si="2"/>
        <v>1026.7</v>
      </c>
      <c r="AA50" s="100"/>
      <c r="AB50" s="100"/>
      <c r="AC50" s="100"/>
      <c r="AD50" s="101"/>
      <c r="AE50" s="4"/>
    </row>
    <row r="51" spans="1:31" ht="19.5" customHeight="1" thickBot="1" thickTop="1">
      <c r="A51" s="4"/>
      <c r="B51" s="148" t="s">
        <v>519</v>
      </c>
      <c r="C51" s="100"/>
      <c r="D51" s="100"/>
      <c r="E51" s="100"/>
      <c r="F51" s="100"/>
      <c r="G51" s="100"/>
      <c r="H51" s="100"/>
      <c r="I51" s="101"/>
      <c r="J51" s="137">
        <v>122</v>
      </c>
      <c r="K51" s="138"/>
      <c r="L51" s="138"/>
      <c r="M51" s="139"/>
      <c r="N51" s="140" t="s">
        <v>518</v>
      </c>
      <c r="O51" s="141"/>
      <c r="P51" s="141"/>
      <c r="Q51" s="142"/>
      <c r="R51" s="94">
        <v>5.8333</v>
      </c>
      <c r="S51" s="95"/>
      <c r="T51" s="95"/>
      <c r="U51" s="96"/>
      <c r="V51" s="97">
        <v>1</v>
      </c>
      <c r="W51" s="98"/>
      <c r="X51" s="98"/>
      <c r="Y51" s="98"/>
      <c r="Z51" s="99">
        <f t="shared" si="2"/>
        <v>711.7</v>
      </c>
      <c r="AA51" s="100"/>
      <c r="AB51" s="100"/>
      <c r="AC51" s="100"/>
      <c r="AD51" s="101"/>
      <c r="AE51" s="4"/>
    </row>
    <row r="52" spans="1:31" ht="19.5" customHeight="1" thickBot="1" thickTop="1">
      <c r="A52" s="4"/>
      <c r="B52" s="148" t="s">
        <v>520</v>
      </c>
      <c r="C52" s="100"/>
      <c r="D52" s="100"/>
      <c r="E52" s="100"/>
      <c r="F52" s="100"/>
      <c r="G52" s="100"/>
      <c r="H52" s="100"/>
      <c r="I52" s="101"/>
      <c r="J52" s="137">
        <v>100</v>
      </c>
      <c r="K52" s="138"/>
      <c r="L52" s="138"/>
      <c r="M52" s="139"/>
      <c r="N52" s="140" t="s">
        <v>518</v>
      </c>
      <c r="O52" s="141"/>
      <c r="P52" s="141"/>
      <c r="Q52" s="142"/>
      <c r="R52" s="94">
        <v>5.8333</v>
      </c>
      <c r="S52" s="95"/>
      <c r="T52" s="95"/>
      <c r="U52" s="96"/>
      <c r="V52" s="97">
        <v>1</v>
      </c>
      <c r="W52" s="98"/>
      <c r="X52" s="98"/>
      <c r="Y52" s="98"/>
      <c r="Z52" s="99">
        <f t="shared" si="2"/>
        <v>583.3</v>
      </c>
      <c r="AA52" s="100"/>
      <c r="AB52" s="100"/>
      <c r="AC52" s="100"/>
      <c r="AD52" s="101"/>
      <c r="AE52" s="4"/>
    </row>
    <row r="53" spans="1:31" ht="19.5" customHeight="1" thickBot="1" thickTop="1">
      <c r="A53" s="4"/>
      <c r="B53" s="148" t="s">
        <v>521</v>
      </c>
      <c r="C53" s="100"/>
      <c r="D53" s="100"/>
      <c r="E53" s="100"/>
      <c r="F53" s="100"/>
      <c r="G53" s="100"/>
      <c r="H53" s="100"/>
      <c r="I53" s="101"/>
      <c r="J53" s="137">
        <v>23</v>
      </c>
      <c r="K53" s="138"/>
      <c r="L53" s="138"/>
      <c r="M53" s="139"/>
      <c r="N53" s="140" t="s">
        <v>522</v>
      </c>
      <c r="O53" s="141"/>
      <c r="P53" s="141"/>
      <c r="Q53" s="142"/>
      <c r="R53" s="94">
        <v>5.8333</v>
      </c>
      <c r="S53" s="95"/>
      <c r="T53" s="95"/>
      <c r="U53" s="96"/>
      <c r="V53" s="97">
        <v>1.333</v>
      </c>
      <c r="W53" s="98"/>
      <c r="X53" s="98"/>
      <c r="Y53" s="98"/>
      <c r="Z53" s="99">
        <f t="shared" si="2"/>
        <v>178.8</v>
      </c>
      <c r="AA53" s="100"/>
      <c r="AB53" s="100"/>
      <c r="AC53" s="100"/>
      <c r="AD53" s="101"/>
      <c r="AE53" s="4"/>
    </row>
    <row r="54" spans="1:31" ht="19.5" customHeight="1" thickBot="1" thickTop="1">
      <c r="A54" s="4"/>
      <c r="B54" s="148" t="s">
        <v>523</v>
      </c>
      <c r="C54" s="100"/>
      <c r="D54" s="100"/>
      <c r="E54" s="100"/>
      <c r="F54" s="100"/>
      <c r="G54" s="100"/>
      <c r="H54" s="100"/>
      <c r="I54" s="101"/>
      <c r="J54" s="137">
        <v>13</v>
      </c>
      <c r="K54" s="138"/>
      <c r="L54" s="138"/>
      <c r="M54" s="139"/>
      <c r="N54" s="140" t="s">
        <v>48</v>
      </c>
      <c r="O54" s="141"/>
      <c r="P54" s="141"/>
      <c r="Q54" s="142"/>
      <c r="R54" s="94"/>
      <c r="S54" s="95"/>
      <c r="T54" s="95"/>
      <c r="U54" s="96"/>
      <c r="V54" s="97">
        <f>VLOOKUP(N54,Painting!$V$5:$W$14,2,1)</f>
        <v>6.002</v>
      </c>
      <c r="W54" s="98"/>
      <c r="X54" s="98"/>
      <c r="Y54" s="98"/>
      <c r="Z54" s="99">
        <f>ROUND(J54*V54,1)</f>
        <v>78</v>
      </c>
      <c r="AA54" s="100"/>
      <c r="AB54" s="100"/>
      <c r="AC54" s="100"/>
      <c r="AD54" s="101"/>
      <c r="AE54" s="4"/>
    </row>
    <row r="55" spans="1:31" ht="19.5" customHeight="1" thickBot="1" thickTop="1">
      <c r="A55" s="4"/>
      <c r="B55" s="99" t="s">
        <v>509</v>
      </c>
      <c r="C55" s="100"/>
      <c r="D55" s="100"/>
      <c r="E55" s="100"/>
      <c r="F55" s="100"/>
      <c r="G55" s="100"/>
      <c r="H55" s="100"/>
      <c r="I55" s="101"/>
      <c r="J55" s="137">
        <v>13</v>
      </c>
      <c r="K55" s="138"/>
      <c r="L55" s="138"/>
      <c r="M55" s="139"/>
      <c r="N55" s="140" t="s">
        <v>53</v>
      </c>
      <c r="O55" s="141"/>
      <c r="P55" s="141"/>
      <c r="Q55" s="142"/>
      <c r="R55" s="94"/>
      <c r="S55" s="95"/>
      <c r="T55" s="95"/>
      <c r="U55" s="96"/>
      <c r="V55" s="97">
        <f>VLOOKUP(N55,Painting!$S$5:$T$14,2,1)</f>
        <v>6.165</v>
      </c>
      <c r="W55" s="98"/>
      <c r="X55" s="98"/>
      <c r="Y55" s="98"/>
      <c r="Z55" s="99">
        <f>ROUND(J55*V55,1)</f>
        <v>80.1</v>
      </c>
      <c r="AA55" s="100"/>
      <c r="AB55" s="100"/>
      <c r="AC55" s="100"/>
      <c r="AD55" s="101"/>
      <c r="AE55" s="4"/>
    </row>
    <row r="56" spans="1:31" ht="19.5" customHeight="1" thickBot="1" thickTop="1">
      <c r="A56" s="4"/>
      <c r="B56" s="102" t="s">
        <v>10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3">
        <f>ROUND(SUM(Z43:Z55),0)</f>
        <v>31075</v>
      </c>
      <c r="AA56" s="104"/>
      <c r="AB56" s="104"/>
      <c r="AC56" s="104"/>
      <c r="AD56" s="105"/>
      <c r="AE56" s="4"/>
    </row>
    <row r="57" spans="1:34" ht="19.5" customHeight="1" thickBot="1">
      <c r="A57" s="4"/>
      <c r="B57" s="62" t="s">
        <v>483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4"/>
      <c r="AE57" s="4"/>
      <c r="AF57" s="4"/>
      <c r="AG57" s="4"/>
      <c r="AH57" s="4"/>
    </row>
    <row r="58" spans="1:34" ht="19.5" customHeight="1">
      <c r="A58" s="4"/>
      <c r="B58" s="65" t="s">
        <v>477</v>
      </c>
      <c r="C58" s="66"/>
      <c r="D58" s="66"/>
      <c r="E58" s="66"/>
      <c r="F58" s="66"/>
      <c r="G58" s="66"/>
      <c r="H58" s="66"/>
      <c r="I58" s="67"/>
      <c r="J58" s="71" t="str">
        <f>J$7</f>
        <v>No. Beams / X-Frames</v>
      </c>
      <c r="K58" s="72"/>
      <c r="L58" s="72"/>
      <c r="M58" s="73"/>
      <c r="N58" s="77" t="str">
        <f>N$7</f>
        <v>Beam Size/ X-frames</v>
      </c>
      <c r="O58" s="72"/>
      <c r="P58" s="72"/>
      <c r="Q58" s="73"/>
      <c r="R58" s="79" t="str">
        <f>R$7</f>
        <v>Length (ft)</v>
      </c>
      <c r="S58" s="79"/>
      <c r="T58" s="79"/>
      <c r="U58" s="79"/>
      <c r="V58" s="81" t="str">
        <f>V$7</f>
        <v>Beam/ ft2 or X-Frames/ft2</v>
      </c>
      <c r="W58" s="82"/>
      <c r="X58" s="82"/>
      <c r="Y58" s="82"/>
      <c r="Z58" s="82" t="str">
        <f>Z$7</f>
        <v>SQ. FT.</v>
      </c>
      <c r="AA58" s="82"/>
      <c r="AB58" s="82"/>
      <c r="AC58" s="82"/>
      <c r="AD58" s="82"/>
      <c r="AE58" s="4"/>
      <c r="AF58" s="4"/>
      <c r="AG58" s="4"/>
      <c r="AH58" s="4"/>
    </row>
    <row r="59" spans="1:34" ht="19.5" customHeight="1" thickBot="1">
      <c r="A59" s="4"/>
      <c r="B59" s="68"/>
      <c r="C59" s="69"/>
      <c r="D59" s="69"/>
      <c r="E59" s="69"/>
      <c r="F59" s="69"/>
      <c r="G59" s="69"/>
      <c r="H59" s="69"/>
      <c r="I59" s="70"/>
      <c r="J59" s="74"/>
      <c r="K59" s="75"/>
      <c r="L59" s="75"/>
      <c r="M59" s="76"/>
      <c r="N59" s="78"/>
      <c r="O59" s="75"/>
      <c r="P59" s="75"/>
      <c r="Q59" s="76"/>
      <c r="R59" s="80"/>
      <c r="S59" s="80"/>
      <c r="T59" s="80"/>
      <c r="U59" s="80"/>
      <c r="V59" s="83"/>
      <c r="W59" s="84"/>
      <c r="X59" s="84"/>
      <c r="Y59" s="84"/>
      <c r="Z59" s="84"/>
      <c r="AA59" s="84"/>
      <c r="AB59" s="84"/>
      <c r="AC59" s="84"/>
      <c r="AD59" s="84"/>
      <c r="AE59" s="4"/>
      <c r="AF59" s="4"/>
      <c r="AG59" s="4"/>
      <c r="AH59" s="4"/>
    </row>
    <row r="60" spans="1:31" ht="19.5" customHeight="1" thickBot="1">
      <c r="A60" s="4"/>
      <c r="B60" s="145" t="s">
        <v>512</v>
      </c>
      <c r="C60" s="86"/>
      <c r="D60" s="86"/>
      <c r="E60" s="86"/>
      <c r="F60" s="86"/>
      <c r="G60" s="86"/>
      <c r="H60" s="86"/>
      <c r="I60" s="87"/>
      <c r="J60" s="88">
        <v>13</v>
      </c>
      <c r="K60" s="89"/>
      <c r="L60" s="89"/>
      <c r="M60" s="90"/>
      <c r="N60" s="91" t="s">
        <v>526</v>
      </c>
      <c r="O60" s="89"/>
      <c r="P60" s="89"/>
      <c r="Q60" s="90"/>
      <c r="R60" s="91">
        <v>116.17</v>
      </c>
      <c r="S60" s="89"/>
      <c r="T60" s="89"/>
      <c r="U60" s="89"/>
      <c r="V60" s="146">
        <v>16.24</v>
      </c>
      <c r="W60" s="147"/>
      <c r="X60" s="147"/>
      <c r="Y60" s="147"/>
      <c r="Z60" s="85">
        <f aca="true" t="shared" si="3" ref="Z60:Z70">ROUND(J60*R60*V60,1)</f>
        <v>24525.8</v>
      </c>
      <c r="AA60" s="86"/>
      <c r="AB60" s="86"/>
      <c r="AC60" s="86"/>
      <c r="AD60" s="87"/>
      <c r="AE60" s="4"/>
    </row>
    <row r="61" spans="1:31" ht="19.5" customHeight="1">
      <c r="A61" s="4"/>
      <c r="B61" s="145" t="s">
        <v>513</v>
      </c>
      <c r="C61" s="86"/>
      <c r="D61" s="86"/>
      <c r="E61" s="86"/>
      <c r="F61" s="86"/>
      <c r="G61" s="86"/>
      <c r="H61" s="86"/>
      <c r="I61" s="87"/>
      <c r="J61" s="88">
        <v>48</v>
      </c>
      <c r="K61" s="89"/>
      <c r="L61" s="89"/>
      <c r="M61" s="90"/>
      <c r="N61" s="91" t="s">
        <v>250</v>
      </c>
      <c r="O61" s="89"/>
      <c r="P61" s="89"/>
      <c r="Q61" s="90"/>
      <c r="R61" s="91">
        <v>9.13</v>
      </c>
      <c r="S61" s="89"/>
      <c r="T61" s="89"/>
      <c r="U61" s="89"/>
      <c r="V61" s="92">
        <f>VLOOKUP(N61,Painting!$E$5:$F$250,2,1)</f>
        <v>1</v>
      </c>
      <c r="W61" s="93"/>
      <c r="X61" s="93"/>
      <c r="Y61" s="93"/>
      <c r="Z61" s="85">
        <f t="shared" si="3"/>
        <v>438.2</v>
      </c>
      <c r="AA61" s="86"/>
      <c r="AB61" s="86"/>
      <c r="AC61" s="86"/>
      <c r="AD61" s="87"/>
      <c r="AE61" s="4"/>
    </row>
    <row r="62" spans="1:31" ht="19.5" customHeight="1" thickBot="1">
      <c r="A62" s="4"/>
      <c r="B62" s="148" t="s">
        <v>514</v>
      </c>
      <c r="C62" s="100"/>
      <c r="D62" s="100"/>
      <c r="E62" s="100"/>
      <c r="F62" s="100"/>
      <c r="G62" s="100"/>
      <c r="H62" s="100"/>
      <c r="I62" s="101"/>
      <c r="J62" s="118">
        <f>J61*2</f>
        <v>96</v>
      </c>
      <c r="K62" s="119"/>
      <c r="L62" s="119"/>
      <c r="M62" s="120"/>
      <c r="N62" s="121" t="str">
        <f>N$10</f>
        <v>L3 x 3 x 5/16</v>
      </c>
      <c r="O62" s="122"/>
      <c r="P62" s="122"/>
      <c r="Q62" s="123"/>
      <c r="R62" s="94">
        <v>10.66</v>
      </c>
      <c r="S62" s="95"/>
      <c r="T62" s="95"/>
      <c r="U62" s="96"/>
      <c r="V62" s="97">
        <f>VLOOKUP(N62,Painting!$E$5:$F$250,2,1)</f>
        <v>1</v>
      </c>
      <c r="W62" s="98"/>
      <c r="X62" s="98"/>
      <c r="Y62" s="98"/>
      <c r="Z62" s="99">
        <f t="shared" si="3"/>
        <v>1023.4</v>
      </c>
      <c r="AA62" s="100"/>
      <c r="AB62" s="100"/>
      <c r="AC62" s="100"/>
      <c r="AD62" s="101"/>
      <c r="AE62" s="4"/>
    </row>
    <row r="63" spans="1:31" ht="19.5" customHeight="1" thickTop="1">
      <c r="A63" s="4"/>
      <c r="B63" s="145" t="s">
        <v>515</v>
      </c>
      <c r="C63" s="86"/>
      <c r="D63" s="86"/>
      <c r="E63" s="86"/>
      <c r="F63" s="86"/>
      <c r="G63" s="86"/>
      <c r="H63" s="86"/>
      <c r="I63" s="87"/>
      <c r="J63" s="88">
        <v>40</v>
      </c>
      <c r="K63" s="89"/>
      <c r="L63" s="89"/>
      <c r="M63" s="90"/>
      <c r="N63" s="91" t="s">
        <v>250</v>
      </c>
      <c r="O63" s="89"/>
      <c r="P63" s="89"/>
      <c r="Q63" s="90"/>
      <c r="R63" s="91">
        <v>8.92</v>
      </c>
      <c r="S63" s="89"/>
      <c r="T63" s="89"/>
      <c r="U63" s="89"/>
      <c r="V63" s="92">
        <f>VLOOKUP(N63,Painting!$E$5:$F$250,2,1)</f>
        <v>1</v>
      </c>
      <c r="W63" s="93"/>
      <c r="X63" s="93"/>
      <c r="Y63" s="93"/>
      <c r="Z63" s="85">
        <f t="shared" si="3"/>
        <v>356.8</v>
      </c>
      <c r="AA63" s="86"/>
      <c r="AB63" s="86"/>
      <c r="AC63" s="86"/>
      <c r="AD63" s="87"/>
      <c r="AE63" s="4"/>
    </row>
    <row r="64" spans="1:31" ht="19.5" customHeight="1" thickBot="1">
      <c r="A64" s="4"/>
      <c r="B64" s="148" t="s">
        <v>516</v>
      </c>
      <c r="C64" s="100"/>
      <c r="D64" s="100"/>
      <c r="E64" s="100"/>
      <c r="F64" s="100"/>
      <c r="G64" s="100"/>
      <c r="H64" s="100"/>
      <c r="I64" s="101"/>
      <c r="J64" s="118">
        <f>J63*2</f>
        <v>80</v>
      </c>
      <c r="K64" s="119"/>
      <c r="L64" s="119"/>
      <c r="M64" s="120"/>
      <c r="N64" s="121" t="str">
        <f>N$10</f>
        <v>L3 x 3 x 5/16</v>
      </c>
      <c r="O64" s="122"/>
      <c r="P64" s="122"/>
      <c r="Q64" s="123"/>
      <c r="R64" s="94">
        <v>10.45</v>
      </c>
      <c r="S64" s="95"/>
      <c r="T64" s="95"/>
      <c r="U64" s="96"/>
      <c r="V64" s="97">
        <f>VLOOKUP(N64,Painting!$E$5:$F$250,2,1)</f>
        <v>1</v>
      </c>
      <c r="W64" s="98"/>
      <c r="X64" s="98"/>
      <c r="Y64" s="98"/>
      <c r="Z64" s="99">
        <f t="shared" si="3"/>
        <v>836</v>
      </c>
      <c r="AA64" s="100"/>
      <c r="AB64" s="100"/>
      <c r="AC64" s="100"/>
      <c r="AD64" s="101"/>
      <c r="AE64" s="4"/>
    </row>
    <row r="65" spans="1:31" ht="40.5" customHeight="1" thickBot="1" thickTop="1">
      <c r="A65" s="4"/>
      <c r="B65" s="134" t="s">
        <v>524</v>
      </c>
      <c r="C65" s="135"/>
      <c r="D65" s="135"/>
      <c r="E65" s="135"/>
      <c r="F65" s="135"/>
      <c r="G65" s="135"/>
      <c r="H65" s="135"/>
      <c r="I65" s="136"/>
      <c r="J65" s="88">
        <v>12</v>
      </c>
      <c r="K65" s="89"/>
      <c r="L65" s="89"/>
      <c r="M65" s="90"/>
      <c r="N65" s="91" t="s">
        <v>286</v>
      </c>
      <c r="O65" s="89"/>
      <c r="P65" s="89"/>
      <c r="Q65" s="90"/>
      <c r="R65" s="94">
        <v>42.29</v>
      </c>
      <c r="S65" s="95"/>
      <c r="T65" s="95"/>
      <c r="U65" s="96"/>
      <c r="V65" s="97">
        <f>VLOOKUP(N65,Painting!$E$5:$F$250,2,1)</f>
        <v>1.33</v>
      </c>
      <c r="W65" s="98"/>
      <c r="X65" s="98"/>
      <c r="Y65" s="98"/>
      <c r="Z65" s="99">
        <f t="shared" si="3"/>
        <v>674.9</v>
      </c>
      <c r="AA65" s="100"/>
      <c r="AB65" s="100"/>
      <c r="AC65" s="100"/>
      <c r="AD65" s="101"/>
      <c r="AE65" s="4"/>
    </row>
    <row r="66" spans="1:31" ht="40.5" customHeight="1" thickBot="1" thickTop="1">
      <c r="A66" s="4"/>
      <c r="B66" s="134" t="s">
        <v>525</v>
      </c>
      <c r="C66" s="135"/>
      <c r="D66" s="135"/>
      <c r="E66" s="135"/>
      <c r="F66" s="135"/>
      <c r="G66" s="135"/>
      <c r="H66" s="135"/>
      <c r="I66" s="136"/>
      <c r="J66" s="88">
        <v>10</v>
      </c>
      <c r="K66" s="89"/>
      <c r="L66" s="89"/>
      <c r="M66" s="90"/>
      <c r="N66" s="91" t="s">
        <v>286</v>
      </c>
      <c r="O66" s="89"/>
      <c r="P66" s="89"/>
      <c r="Q66" s="90"/>
      <c r="R66" s="94">
        <v>42.23</v>
      </c>
      <c r="S66" s="95"/>
      <c r="T66" s="95"/>
      <c r="U66" s="96"/>
      <c r="V66" s="97">
        <f>VLOOKUP(N66,Painting!$E$5:$F$250,2,1)</f>
        <v>1.33</v>
      </c>
      <c r="W66" s="98"/>
      <c r="X66" s="98"/>
      <c r="Y66" s="98"/>
      <c r="Z66" s="99">
        <f t="shared" si="3"/>
        <v>561.7</v>
      </c>
      <c r="AA66" s="100"/>
      <c r="AB66" s="100"/>
      <c r="AC66" s="100"/>
      <c r="AD66" s="101"/>
      <c r="AE66" s="4"/>
    </row>
    <row r="67" spans="1:31" ht="19.5" customHeight="1" thickBot="1" thickTop="1">
      <c r="A67" s="4"/>
      <c r="B67" s="148" t="s">
        <v>517</v>
      </c>
      <c r="C67" s="100"/>
      <c r="D67" s="100"/>
      <c r="E67" s="100"/>
      <c r="F67" s="100"/>
      <c r="G67" s="100"/>
      <c r="H67" s="100"/>
      <c r="I67" s="101"/>
      <c r="J67" s="137">
        <v>176</v>
      </c>
      <c r="K67" s="138"/>
      <c r="L67" s="138"/>
      <c r="M67" s="139"/>
      <c r="N67" s="140" t="s">
        <v>518</v>
      </c>
      <c r="O67" s="141"/>
      <c r="P67" s="141"/>
      <c r="Q67" s="142"/>
      <c r="R67" s="94">
        <v>5.8333</v>
      </c>
      <c r="S67" s="95"/>
      <c r="T67" s="95"/>
      <c r="U67" s="96"/>
      <c r="V67" s="97">
        <v>1</v>
      </c>
      <c r="W67" s="98"/>
      <c r="X67" s="98"/>
      <c r="Y67" s="98"/>
      <c r="Z67" s="99">
        <f t="shared" si="3"/>
        <v>1026.7</v>
      </c>
      <c r="AA67" s="100"/>
      <c r="AB67" s="100"/>
      <c r="AC67" s="100"/>
      <c r="AD67" s="101"/>
      <c r="AE67" s="4"/>
    </row>
    <row r="68" spans="1:31" ht="19.5" customHeight="1" thickBot="1" thickTop="1">
      <c r="A68" s="4"/>
      <c r="B68" s="148" t="s">
        <v>519</v>
      </c>
      <c r="C68" s="100"/>
      <c r="D68" s="100"/>
      <c r="E68" s="100"/>
      <c r="F68" s="100"/>
      <c r="G68" s="100"/>
      <c r="H68" s="100"/>
      <c r="I68" s="101"/>
      <c r="J68" s="137">
        <v>122</v>
      </c>
      <c r="K68" s="138"/>
      <c r="L68" s="138"/>
      <c r="M68" s="139"/>
      <c r="N68" s="140" t="s">
        <v>518</v>
      </c>
      <c r="O68" s="141"/>
      <c r="P68" s="141"/>
      <c r="Q68" s="142"/>
      <c r="R68" s="94">
        <v>5.8333</v>
      </c>
      <c r="S68" s="95"/>
      <c r="T68" s="95"/>
      <c r="U68" s="96"/>
      <c r="V68" s="97">
        <v>1</v>
      </c>
      <c r="W68" s="98"/>
      <c r="X68" s="98"/>
      <c r="Y68" s="98"/>
      <c r="Z68" s="99">
        <f t="shared" si="3"/>
        <v>711.7</v>
      </c>
      <c r="AA68" s="100"/>
      <c r="AB68" s="100"/>
      <c r="AC68" s="100"/>
      <c r="AD68" s="101"/>
      <c r="AE68" s="4"/>
    </row>
    <row r="69" spans="1:31" ht="19.5" customHeight="1" thickBot="1" thickTop="1">
      <c r="A69" s="4"/>
      <c r="B69" s="148" t="s">
        <v>520</v>
      </c>
      <c r="C69" s="100"/>
      <c r="D69" s="100"/>
      <c r="E69" s="100"/>
      <c r="F69" s="100"/>
      <c r="G69" s="100"/>
      <c r="H69" s="100"/>
      <c r="I69" s="101"/>
      <c r="J69" s="137">
        <v>100</v>
      </c>
      <c r="K69" s="138"/>
      <c r="L69" s="138"/>
      <c r="M69" s="139"/>
      <c r="N69" s="140" t="s">
        <v>518</v>
      </c>
      <c r="O69" s="141"/>
      <c r="P69" s="141"/>
      <c r="Q69" s="142"/>
      <c r="R69" s="94">
        <v>5.8333</v>
      </c>
      <c r="S69" s="95"/>
      <c r="T69" s="95"/>
      <c r="U69" s="96"/>
      <c r="V69" s="97">
        <v>1</v>
      </c>
      <c r="W69" s="98"/>
      <c r="X69" s="98"/>
      <c r="Y69" s="98"/>
      <c r="Z69" s="99">
        <f t="shared" si="3"/>
        <v>583.3</v>
      </c>
      <c r="AA69" s="100"/>
      <c r="AB69" s="100"/>
      <c r="AC69" s="100"/>
      <c r="AD69" s="101"/>
      <c r="AE69" s="4"/>
    </row>
    <row r="70" spans="1:31" ht="19.5" customHeight="1" thickBot="1" thickTop="1">
      <c r="A70" s="4"/>
      <c r="B70" s="148" t="s">
        <v>521</v>
      </c>
      <c r="C70" s="100"/>
      <c r="D70" s="100"/>
      <c r="E70" s="100"/>
      <c r="F70" s="100"/>
      <c r="G70" s="100"/>
      <c r="H70" s="100"/>
      <c r="I70" s="101"/>
      <c r="J70" s="137">
        <v>23</v>
      </c>
      <c r="K70" s="138"/>
      <c r="L70" s="138"/>
      <c r="M70" s="139"/>
      <c r="N70" s="140" t="s">
        <v>522</v>
      </c>
      <c r="O70" s="141"/>
      <c r="P70" s="141"/>
      <c r="Q70" s="142"/>
      <c r="R70" s="94">
        <v>5.8333</v>
      </c>
      <c r="S70" s="95"/>
      <c r="T70" s="95"/>
      <c r="U70" s="96"/>
      <c r="V70" s="97">
        <v>1.333</v>
      </c>
      <c r="W70" s="98"/>
      <c r="X70" s="98"/>
      <c r="Y70" s="98"/>
      <c r="Z70" s="99">
        <f t="shared" si="3"/>
        <v>178.8</v>
      </c>
      <c r="AA70" s="100"/>
      <c r="AB70" s="100"/>
      <c r="AC70" s="100"/>
      <c r="AD70" s="101"/>
      <c r="AE70" s="4"/>
    </row>
    <row r="71" spans="1:31" ht="19.5" customHeight="1" thickBot="1" thickTop="1">
      <c r="A71" s="4"/>
      <c r="B71" s="148" t="s">
        <v>523</v>
      </c>
      <c r="C71" s="100"/>
      <c r="D71" s="100"/>
      <c r="E71" s="100"/>
      <c r="F71" s="100"/>
      <c r="G71" s="100"/>
      <c r="H71" s="100"/>
      <c r="I71" s="101"/>
      <c r="J71" s="137">
        <v>13</v>
      </c>
      <c r="K71" s="138"/>
      <c r="L71" s="138"/>
      <c r="M71" s="139"/>
      <c r="N71" s="140" t="s">
        <v>48</v>
      </c>
      <c r="O71" s="141"/>
      <c r="P71" s="141"/>
      <c r="Q71" s="142"/>
      <c r="R71" s="94"/>
      <c r="S71" s="95"/>
      <c r="T71" s="95"/>
      <c r="U71" s="96"/>
      <c r="V71" s="97">
        <f>VLOOKUP(N71,Painting!$V$5:$W$14,2,1)</f>
        <v>6.002</v>
      </c>
      <c r="W71" s="98"/>
      <c r="X71" s="98"/>
      <c r="Y71" s="98"/>
      <c r="Z71" s="99">
        <f>ROUND(J71*V71,1)</f>
        <v>78</v>
      </c>
      <c r="AA71" s="100"/>
      <c r="AB71" s="100"/>
      <c r="AC71" s="100"/>
      <c r="AD71" s="101"/>
      <c r="AE71" s="4"/>
    </row>
    <row r="72" spans="1:31" ht="19.5" customHeight="1" thickBot="1" thickTop="1">
      <c r="A72" s="4"/>
      <c r="B72" s="99" t="s">
        <v>509</v>
      </c>
      <c r="C72" s="100"/>
      <c r="D72" s="100"/>
      <c r="E72" s="100"/>
      <c r="F72" s="100"/>
      <c r="G72" s="100"/>
      <c r="H72" s="100"/>
      <c r="I72" s="101"/>
      <c r="J72" s="137">
        <v>13</v>
      </c>
      <c r="K72" s="138"/>
      <c r="L72" s="138"/>
      <c r="M72" s="139"/>
      <c r="N72" s="140" t="s">
        <v>53</v>
      </c>
      <c r="O72" s="141"/>
      <c r="P72" s="141"/>
      <c r="Q72" s="142"/>
      <c r="R72" s="94"/>
      <c r="S72" s="95"/>
      <c r="T72" s="95"/>
      <c r="U72" s="96"/>
      <c r="V72" s="97">
        <f>VLOOKUP(N72,Painting!$S$5:$T$14,2,1)</f>
        <v>6.165</v>
      </c>
      <c r="W72" s="98"/>
      <c r="X72" s="98"/>
      <c r="Y72" s="98"/>
      <c r="Z72" s="99">
        <f>ROUND(J72*V72,1)</f>
        <v>80.1</v>
      </c>
      <c r="AA72" s="100"/>
      <c r="AB72" s="100"/>
      <c r="AC72" s="100"/>
      <c r="AD72" s="101"/>
      <c r="AE72" s="4"/>
    </row>
    <row r="73" spans="1:31" ht="19.5" customHeight="1" thickBot="1" thickTop="1">
      <c r="A73" s="4"/>
      <c r="B73" s="102" t="s">
        <v>10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3">
        <f>ROUND(SUM(Z60:Z72),0)</f>
        <v>31075</v>
      </c>
      <c r="AA73" s="104"/>
      <c r="AB73" s="104"/>
      <c r="AC73" s="104"/>
      <c r="AD73" s="105"/>
      <c r="AE73" s="4"/>
    </row>
    <row r="74" spans="1:31" ht="19.5" customHeight="1" thickBot="1">
      <c r="A74" s="4"/>
      <c r="B74" s="62" t="s">
        <v>484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4"/>
      <c r="AE74" s="4"/>
    </row>
    <row r="75" spans="1:31" ht="19.5" customHeight="1">
      <c r="A75" s="4"/>
      <c r="B75" s="65" t="s">
        <v>477</v>
      </c>
      <c r="C75" s="66"/>
      <c r="D75" s="66"/>
      <c r="E75" s="66"/>
      <c r="F75" s="66"/>
      <c r="G75" s="66"/>
      <c r="H75" s="66"/>
      <c r="I75" s="67"/>
      <c r="J75" s="71" t="s">
        <v>474</v>
      </c>
      <c r="K75" s="72"/>
      <c r="L75" s="72"/>
      <c r="M75" s="73"/>
      <c r="N75" s="77" t="s">
        <v>475</v>
      </c>
      <c r="O75" s="72"/>
      <c r="P75" s="72"/>
      <c r="Q75" s="73"/>
      <c r="R75" s="79" t="s">
        <v>476</v>
      </c>
      <c r="S75" s="79"/>
      <c r="T75" s="79"/>
      <c r="U75" s="79"/>
      <c r="V75" s="81" t="s">
        <v>488</v>
      </c>
      <c r="W75" s="82"/>
      <c r="X75" s="82"/>
      <c r="Y75" s="82"/>
      <c r="Z75" s="82" t="s">
        <v>486</v>
      </c>
      <c r="AA75" s="82"/>
      <c r="AB75" s="82"/>
      <c r="AC75" s="82"/>
      <c r="AD75" s="82"/>
      <c r="AE75" s="4"/>
    </row>
    <row r="76" spans="1:31" ht="19.5" customHeight="1" thickBot="1">
      <c r="A76" s="4"/>
      <c r="B76" s="68"/>
      <c r="C76" s="69"/>
      <c r="D76" s="69"/>
      <c r="E76" s="69"/>
      <c r="F76" s="69"/>
      <c r="G76" s="69"/>
      <c r="H76" s="69"/>
      <c r="I76" s="70"/>
      <c r="J76" s="74"/>
      <c r="K76" s="75"/>
      <c r="L76" s="75"/>
      <c r="M76" s="76"/>
      <c r="N76" s="78"/>
      <c r="O76" s="75"/>
      <c r="P76" s="75"/>
      <c r="Q76" s="76"/>
      <c r="R76" s="80"/>
      <c r="S76" s="80"/>
      <c r="T76" s="80"/>
      <c r="U76" s="80"/>
      <c r="V76" s="83"/>
      <c r="W76" s="84"/>
      <c r="X76" s="84"/>
      <c r="Y76" s="84"/>
      <c r="Z76" s="84"/>
      <c r="AA76" s="84"/>
      <c r="AB76" s="84"/>
      <c r="AC76" s="84"/>
      <c r="AD76" s="84"/>
      <c r="AE76" s="4"/>
    </row>
    <row r="77" spans="1:32" ht="19.5" customHeight="1" thickBot="1">
      <c r="A77" s="4"/>
      <c r="B77" s="85" t="str">
        <f>B$9</f>
        <v>B1-B13 (Section 1)</v>
      </c>
      <c r="C77" s="86"/>
      <c r="D77" s="86"/>
      <c r="E77" s="86"/>
      <c r="F77" s="86"/>
      <c r="G77" s="86"/>
      <c r="H77" s="86"/>
      <c r="I77" s="87"/>
      <c r="J77" s="130">
        <f>J$9</f>
        <v>13</v>
      </c>
      <c r="K77" s="131"/>
      <c r="L77" s="131"/>
      <c r="M77" s="132"/>
      <c r="N77" s="133" t="str">
        <f>N$9</f>
        <v>G70"x18"</v>
      </c>
      <c r="O77" s="131"/>
      <c r="P77" s="131"/>
      <c r="Q77" s="132"/>
      <c r="R77" s="133">
        <f>R$9</f>
        <v>116.17</v>
      </c>
      <c r="S77" s="131"/>
      <c r="T77" s="131"/>
      <c r="U77" s="131"/>
      <c r="V77" s="92">
        <f>R77*J77</f>
        <v>1510.21</v>
      </c>
      <c r="W77" s="93"/>
      <c r="X77" s="93"/>
      <c r="Y77" s="93"/>
      <c r="Z77" s="106">
        <f>V77/60</f>
        <v>25.170166666666667</v>
      </c>
      <c r="AA77" s="106"/>
      <c r="AB77" s="106"/>
      <c r="AC77" s="106"/>
      <c r="AD77" s="106"/>
      <c r="AE77" s="4"/>
      <c r="AF77" s="19"/>
    </row>
    <row r="78" spans="1:31" ht="19.5" customHeight="1" thickBot="1" thickTop="1">
      <c r="A78" s="4"/>
      <c r="B78" s="102" t="s">
        <v>10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7">
        <f>SUM(Z76:Z77)</f>
        <v>25.170166666666667</v>
      </c>
      <c r="AA78" s="107"/>
      <c r="AB78" s="107"/>
      <c r="AC78" s="107"/>
      <c r="AD78" s="107"/>
      <c r="AE78" s="4"/>
    </row>
    <row r="79" spans="1:31" ht="19.5" customHeight="1" thickBot="1">
      <c r="A79" s="4"/>
      <c r="B79" s="62" t="s">
        <v>485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4"/>
      <c r="AE79" s="4"/>
    </row>
    <row r="80" spans="1:31" ht="19.5" customHeight="1">
      <c r="A80" s="4"/>
      <c r="B80" s="65" t="s">
        <v>477</v>
      </c>
      <c r="C80" s="66"/>
      <c r="D80" s="66"/>
      <c r="E80" s="66"/>
      <c r="F80" s="66"/>
      <c r="G80" s="66"/>
      <c r="H80" s="66"/>
      <c r="I80" s="67"/>
      <c r="J80" s="71" t="str">
        <f>J58</f>
        <v>No. Beams / X-Frames</v>
      </c>
      <c r="K80" s="72"/>
      <c r="L80" s="72"/>
      <c r="M80" s="73"/>
      <c r="N80" s="77" t="str">
        <f>N58</f>
        <v>Beam Size/ X-frames</v>
      </c>
      <c r="O80" s="72"/>
      <c r="P80" s="72"/>
      <c r="Q80" s="73"/>
      <c r="R80" s="79" t="s">
        <v>476</v>
      </c>
      <c r="S80" s="79"/>
      <c r="T80" s="79"/>
      <c r="U80" s="79"/>
      <c r="V80" s="81" t="s">
        <v>488</v>
      </c>
      <c r="W80" s="82"/>
      <c r="X80" s="82"/>
      <c r="Y80" s="82"/>
      <c r="Z80" s="82" t="s">
        <v>487</v>
      </c>
      <c r="AA80" s="82"/>
      <c r="AB80" s="82"/>
      <c r="AC80" s="82"/>
      <c r="AD80" s="82"/>
      <c r="AE80" s="4"/>
    </row>
    <row r="81" spans="1:31" ht="19.5" customHeight="1" thickBot="1">
      <c r="A81" s="4"/>
      <c r="B81" s="68"/>
      <c r="C81" s="69"/>
      <c r="D81" s="69"/>
      <c r="E81" s="69"/>
      <c r="F81" s="69"/>
      <c r="G81" s="69"/>
      <c r="H81" s="69"/>
      <c r="I81" s="70"/>
      <c r="J81" s="74"/>
      <c r="K81" s="75"/>
      <c r="L81" s="75"/>
      <c r="M81" s="76"/>
      <c r="N81" s="78"/>
      <c r="O81" s="75"/>
      <c r="P81" s="75"/>
      <c r="Q81" s="76"/>
      <c r="R81" s="80"/>
      <c r="S81" s="80"/>
      <c r="T81" s="80"/>
      <c r="U81" s="80"/>
      <c r="V81" s="83"/>
      <c r="W81" s="84"/>
      <c r="X81" s="84"/>
      <c r="Y81" s="84"/>
      <c r="Z81" s="84"/>
      <c r="AA81" s="84"/>
      <c r="AB81" s="84"/>
      <c r="AC81" s="84"/>
      <c r="AD81" s="84"/>
      <c r="AE81" s="4"/>
    </row>
    <row r="82" spans="1:32" ht="19.5" customHeight="1" thickBot="1">
      <c r="A82" s="4"/>
      <c r="B82" s="85" t="str">
        <f>B$9</f>
        <v>B1-B13 (Section 1)</v>
      </c>
      <c r="C82" s="86"/>
      <c r="D82" s="86"/>
      <c r="E82" s="86"/>
      <c r="F82" s="86"/>
      <c r="G82" s="86"/>
      <c r="H82" s="86"/>
      <c r="I82" s="87"/>
      <c r="J82" s="130">
        <f>J$9</f>
        <v>13</v>
      </c>
      <c r="K82" s="131"/>
      <c r="L82" s="131"/>
      <c r="M82" s="132"/>
      <c r="N82" s="133" t="str">
        <f>N$9</f>
        <v>G70"x18"</v>
      </c>
      <c r="O82" s="131"/>
      <c r="P82" s="131"/>
      <c r="Q82" s="132"/>
      <c r="R82" s="133">
        <f>R$9</f>
        <v>116.17</v>
      </c>
      <c r="S82" s="131"/>
      <c r="T82" s="131"/>
      <c r="U82" s="131"/>
      <c r="V82" s="92">
        <f>J82*R82</f>
        <v>1510.21</v>
      </c>
      <c r="W82" s="93"/>
      <c r="X82" s="93"/>
      <c r="Y82" s="93"/>
      <c r="Z82" s="106">
        <f>ROUND(V82/AF82,0)</f>
        <v>10</v>
      </c>
      <c r="AA82" s="106"/>
      <c r="AB82" s="106"/>
      <c r="AC82" s="106"/>
      <c r="AD82" s="106"/>
      <c r="AE82" s="4"/>
      <c r="AF82" s="19">
        <v>150</v>
      </c>
    </row>
    <row r="83" spans="1:32" ht="19.5" customHeight="1" thickBot="1">
      <c r="A83" s="4"/>
      <c r="B83" s="145" t="s">
        <v>513</v>
      </c>
      <c r="C83" s="86"/>
      <c r="D83" s="86"/>
      <c r="E83" s="86"/>
      <c r="F83" s="86"/>
      <c r="G83" s="86"/>
      <c r="H83" s="86"/>
      <c r="I83" s="87"/>
      <c r="J83" s="88">
        <v>48</v>
      </c>
      <c r="K83" s="89"/>
      <c r="L83" s="89"/>
      <c r="M83" s="90"/>
      <c r="N83" s="91" t="s">
        <v>250</v>
      </c>
      <c r="O83" s="89"/>
      <c r="P83" s="89"/>
      <c r="Q83" s="90"/>
      <c r="R83" s="133"/>
      <c r="S83" s="131"/>
      <c r="T83" s="131"/>
      <c r="U83" s="131"/>
      <c r="V83" s="92"/>
      <c r="W83" s="93"/>
      <c r="X83" s="93"/>
      <c r="Y83" s="93"/>
      <c r="Z83" s="124">
        <f>SUM(J83:M86)*AF86</f>
        <v>2.75</v>
      </c>
      <c r="AA83" s="125"/>
      <c r="AB83" s="125"/>
      <c r="AC83" s="125"/>
      <c r="AD83" s="126"/>
      <c r="AE83" s="4"/>
      <c r="AF83" s="19">
        <v>0.025</v>
      </c>
    </row>
    <row r="84" spans="1:32" ht="19.5" customHeight="1" thickBot="1">
      <c r="A84" s="4"/>
      <c r="B84" s="145" t="s">
        <v>515</v>
      </c>
      <c r="C84" s="86"/>
      <c r="D84" s="86"/>
      <c r="E84" s="86"/>
      <c r="F84" s="86"/>
      <c r="G84" s="86"/>
      <c r="H84" s="86"/>
      <c r="I84" s="87"/>
      <c r="J84" s="88">
        <v>40</v>
      </c>
      <c r="K84" s="89"/>
      <c r="L84" s="89"/>
      <c r="M84" s="90"/>
      <c r="N84" s="91" t="s">
        <v>250</v>
      </c>
      <c r="O84" s="89"/>
      <c r="P84" s="89"/>
      <c r="Q84" s="90"/>
      <c r="R84" s="121"/>
      <c r="S84" s="122"/>
      <c r="T84" s="122"/>
      <c r="U84" s="123"/>
      <c r="V84" s="97"/>
      <c r="W84" s="98"/>
      <c r="X84" s="98"/>
      <c r="Y84" s="98"/>
      <c r="Z84" s="149"/>
      <c r="AA84" s="150"/>
      <c r="AB84" s="150"/>
      <c r="AC84" s="150"/>
      <c r="AD84" s="151"/>
      <c r="AE84" s="4"/>
      <c r="AF84" s="19">
        <v>0.025</v>
      </c>
    </row>
    <row r="85" spans="1:32" ht="46.5" customHeight="1" thickBot="1" thickTop="1">
      <c r="A85" s="4"/>
      <c r="B85" s="134" t="s">
        <v>524</v>
      </c>
      <c r="C85" s="135"/>
      <c r="D85" s="135"/>
      <c r="E85" s="135"/>
      <c r="F85" s="135"/>
      <c r="G85" s="135"/>
      <c r="H85" s="135"/>
      <c r="I85" s="136"/>
      <c r="J85" s="88">
        <v>12</v>
      </c>
      <c r="K85" s="89"/>
      <c r="L85" s="89"/>
      <c r="M85" s="90"/>
      <c r="N85" s="91" t="s">
        <v>286</v>
      </c>
      <c r="O85" s="89"/>
      <c r="P85" s="89"/>
      <c r="Q85" s="90"/>
      <c r="R85" s="121"/>
      <c r="S85" s="122"/>
      <c r="T85" s="122"/>
      <c r="U85" s="123"/>
      <c r="V85" s="97"/>
      <c r="W85" s="98"/>
      <c r="X85" s="98"/>
      <c r="Y85" s="98"/>
      <c r="Z85" s="149"/>
      <c r="AA85" s="150"/>
      <c r="AB85" s="150"/>
      <c r="AC85" s="150"/>
      <c r="AD85" s="151"/>
      <c r="AE85" s="4"/>
      <c r="AF85" s="19">
        <v>0.025</v>
      </c>
    </row>
    <row r="86" spans="1:32" ht="39" customHeight="1" thickBot="1" thickTop="1">
      <c r="A86" s="4"/>
      <c r="B86" s="134" t="s">
        <v>525</v>
      </c>
      <c r="C86" s="135"/>
      <c r="D86" s="135"/>
      <c r="E86" s="135"/>
      <c r="F86" s="135"/>
      <c r="G86" s="135"/>
      <c r="H86" s="135"/>
      <c r="I86" s="136"/>
      <c r="J86" s="88">
        <v>10</v>
      </c>
      <c r="K86" s="89"/>
      <c r="L86" s="89"/>
      <c r="M86" s="90"/>
      <c r="N86" s="91" t="s">
        <v>286</v>
      </c>
      <c r="O86" s="89"/>
      <c r="P86" s="89"/>
      <c r="Q86" s="90"/>
      <c r="R86" s="121"/>
      <c r="S86" s="122"/>
      <c r="T86" s="122"/>
      <c r="U86" s="123"/>
      <c r="V86" s="97"/>
      <c r="W86" s="98"/>
      <c r="X86" s="98"/>
      <c r="Y86" s="98"/>
      <c r="Z86" s="127"/>
      <c r="AA86" s="128"/>
      <c r="AB86" s="128"/>
      <c r="AC86" s="128"/>
      <c r="AD86" s="129"/>
      <c r="AE86" s="4"/>
      <c r="AF86" s="19">
        <v>0.025</v>
      </c>
    </row>
    <row r="87" spans="1:31" ht="19.5" customHeight="1" thickBot="1" thickTop="1">
      <c r="A87" s="4"/>
      <c r="B87" s="102" t="s">
        <v>10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7">
        <f>SUM(Z82:Z85)</f>
        <v>12.75</v>
      </c>
      <c r="AA87" s="107"/>
      <c r="AB87" s="107"/>
      <c r="AC87" s="107"/>
      <c r="AD87" s="107"/>
      <c r="AE87" s="4"/>
    </row>
    <row r="88" spans="1:31" ht="19.5" customHeight="1">
      <c r="A88" s="4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9"/>
      <c r="P88" s="109"/>
      <c r="Q88" s="108"/>
      <c r="R88" s="108"/>
      <c r="S88" s="109"/>
      <c r="T88" s="109"/>
      <c r="U88" s="108"/>
      <c r="V88" s="108"/>
      <c r="W88" s="109"/>
      <c r="X88" s="109"/>
      <c r="Y88" s="108"/>
      <c r="Z88" s="108"/>
      <c r="AA88" s="110"/>
      <c r="AB88" s="110"/>
      <c r="AC88" s="110"/>
      <c r="AD88" s="110"/>
      <c r="AE88" s="4"/>
    </row>
    <row r="89" spans="1:31" ht="19.5" customHeight="1">
      <c r="A89" s="4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9"/>
      <c r="P89" s="109"/>
      <c r="Q89" s="108"/>
      <c r="R89" s="108"/>
      <c r="S89" s="109"/>
      <c r="T89" s="109"/>
      <c r="U89" s="108"/>
      <c r="V89" s="108"/>
      <c r="W89" s="109"/>
      <c r="X89" s="109"/>
      <c r="Y89" s="108"/>
      <c r="Z89" s="108"/>
      <c r="AA89" s="110"/>
      <c r="AB89" s="110"/>
      <c r="AC89" s="110"/>
      <c r="AD89" s="110"/>
      <c r="AE89" s="4"/>
    </row>
    <row r="90" spans="1:31" ht="19.5" customHeight="1">
      <c r="A90" s="4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9"/>
      <c r="P90" s="109"/>
      <c r="Q90" s="108"/>
      <c r="R90" s="108"/>
      <c r="S90" s="109"/>
      <c r="T90" s="109"/>
      <c r="U90" s="108"/>
      <c r="V90" s="108"/>
      <c r="W90" s="109"/>
      <c r="X90" s="109"/>
      <c r="Y90" s="108"/>
      <c r="Z90" s="108"/>
      <c r="AA90" s="110"/>
      <c r="AB90" s="110"/>
      <c r="AC90" s="110"/>
      <c r="AD90" s="110"/>
      <c r="AE90" s="4"/>
    </row>
    <row r="91" spans="1:31" ht="19.5" customHeight="1">
      <c r="A91" s="4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9"/>
      <c r="P91" s="109"/>
      <c r="Q91" s="108"/>
      <c r="R91" s="108"/>
      <c r="S91" s="109"/>
      <c r="T91" s="109"/>
      <c r="U91" s="108"/>
      <c r="V91" s="108"/>
      <c r="W91" s="109"/>
      <c r="X91" s="109"/>
      <c r="Y91" s="108"/>
      <c r="Z91" s="108"/>
      <c r="AA91" s="110"/>
      <c r="AB91" s="110"/>
      <c r="AC91" s="110"/>
      <c r="AD91" s="110"/>
      <c r="AE91" s="4"/>
    </row>
    <row r="92" spans="1:31" ht="19.5" customHeight="1">
      <c r="A92" s="4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9"/>
      <c r="P92" s="109"/>
      <c r="Q92" s="108"/>
      <c r="R92" s="108"/>
      <c r="S92" s="109"/>
      <c r="T92" s="109"/>
      <c r="U92" s="108"/>
      <c r="V92" s="108"/>
      <c r="W92" s="109"/>
      <c r="X92" s="109"/>
      <c r="Y92" s="108"/>
      <c r="Z92" s="108"/>
      <c r="AA92" s="110"/>
      <c r="AB92" s="110"/>
      <c r="AC92" s="110"/>
      <c r="AD92" s="110"/>
      <c r="AE92" s="4"/>
    </row>
    <row r="93" spans="1:31" ht="19.5" customHeight="1">
      <c r="A93" s="4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2"/>
      <c r="AB93" s="112"/>
      <c r="AC93" s="112"/>
      <c r="AD93" s="112"/>
      <c r="AE93" s="4"/>
    </row>
    <row r="94" spans="1:31" ht="19.5" customHeight="1">
      <c r="A94" s="4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4"/>
    </row>
    <row r="95" spans="1:31" ht="19.5" customHeight="1">
      <c r="A95" s="4"/>
      <c r="B95" s="114"/>
      <c r="C95" s="114"/>
      <c r="D95" s="114"/>
      <c r="E95" s="114"/>
      <c r="F95" s="114"/>
      <c r="G95" s="114"/>
      <c r="H95" s="114"/>
      <c r="I95" s="114"/>
      <c r="J95" s="114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4"/>
    </row>
    <row r="96" spans="1:31" ht="19.5" customHeight="1">
      <c r="A96" s="4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9"/>
      <c r="P96" s="109"/>
      <c r="Q96" s="108"/>
      <c r="R96" s="108"/>
      <c r="S96" s="109"/>
      <c r="T96" s="109"/>
      <c r="U96" s="108"/>
      <c r="V96" s="108"/>
      <c r="W96" s="109"/>
      <c r="X96" s="109"/>
      <c r="Y96" s="108"/>
      <c r="Z96" s="108"/>
      <c r="AA96" s="110"/>
      <c r="AB96" s="110"/>
      <c r="AC96" s="110"/>
      <c r="AD96" s="110"/>
      <c r="AE96" s="4"/>
    </row>
    <row r="97" spans="1:31" ht="19.5" customHeight="1">
      <c r="A97" s="4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9"/>
      <c r="P97" s="109"/>
      <c r="Q97" s="108"/>
      <c r="R97" s="108"/>
      <c r="S97" s="109"/>
      <c r="T97" s="109"/>
      <c r="U97" s="108"/>
      <c r="V97" s="108"/>
      <c r="W97" s="109"/>
      <c r="X97" s="109"/>
      <c r="Y97" s="108"/>
      <c r="Z97" s="108"/>
      <c r="AA97" s="110"/>
      <c r="AB97" s="110"/>
      <c r="AC97" s="110"/>
      <c r="AD97" s="110"/>
      <c r="AE97" s="4"/>
    </row>
    <row r="98" spans="1:31" ht="19.5" customHeight="1">
      <c r="A98" s="4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9"/>
      <c r="P98" s="109"/>
      <c r="Q98" s="108"/>
      <c r="R98" s="108"/>
      <c r="S98" s="109"/>
      <c r="T98" s="109"/>
      <c r="U98" s="108"/>
      <c r="V98" s="108"/>
      <c r="W98" s="109"/>
      <c r="X98" s="109"/>
      <c r="Y98" s="108"/>
      <c r="Z98" s="108"/>
      <c r="AA98" s="110"/>
      <c r="AB98" s="110"/>
      <c r="AC98" s="110"/>
      <c r="AD98" s="110"/>
      <c r="AE98" s="4"/>
    </row>
    <row r="99" spans="1:31" ht="19.5" customHeight="1">
      <c r="A99" s="4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2"/>
      <c r="AB99" s="112"/>
      <c r="AC99" s="112"/>
      <c r="AD99" s="112"/>
      <c r="AE99" s="4"/>
    </row>
    <row r="100" spans="1:31" ht="19.5" customHeight="1">
      <c r="A100" s="4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4"/>
    </row>
    <row r="101" spans="1:31" ht="19.5" customHeight="1">
      <c r="A101" s="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4"/>
    </row>
    <row r="102" spans="1:31" ht="19.5" customHeight="1">
      <c r="A102" s="4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9"/>
      <c r="P102" s="109"/>
      <c r="Q102" s="108"/>
      <c r="R102" s="108"/>
      <c r="S102" s="109"/>
      <c r="T102" s="109"/>
      <c r="U102" s="108"/>
      <c r="V102" s="108"/>
      <c r="W102" s="109"/>
      <c r="X102" s="109"/>
      <c r="Y102" s="108"/>
      <c r="Z102" s="108"/>
      <c r="AA102" s="110"/>
      <c r="AB102" s="110"/>
      <c r="AC102" s="110"/>
      <c r="AD102" s="110"/>
      <c r="AE102" s="4"/>
    </row>
    <row r="103" spans="1:31" ht="19.5" customHeight="1">
      <c r="A103" s="4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9"/>
      <c r="P103" s="109"/>
      <c r="Q103" s="108"/>
      <c r="R103" s="108"/>
      <c r="S103" s="109"/>
      <c r="T103" s="109"/>
      <c r="U103" s="108"/>
      <c r="V103" s="108"/>
      <c r="W103" s="109"/>
      <c r="X103" s="109"/>
      <c r="Y103" s="108"/>
      <c r="Z103" s="108"/>
      <c r="AA103" s="110"/>
      <c r="AB103" s="110"/>
      <c r="AC103" s="110"/>
      <c r="AD103" s="110"/>
      <c r="AE103" s="4"/>
    </row>
    <row r="104" spans="1:31" ht="19.5" customHeight="1">
      <c r="A104" s="4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2"/>
      <c r="AB104" s="112"/>
      <c r="AC104" s="112"/>
      <c r="AD104" s="112"/>
      <c r="AE104" s="4"/>
    </row>
    <row r="105" spans="1:31" ht="19.5" customHeight="1">
      <c r="A105" s="4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4"/>
    </row>
    <row r="106" spans="1:31" ht="19.5" customHeight="1">
      <c r="A106" s="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4"/>
    </row>
    <row r="107" spans="1:31" ht="19.5" customHeight="1">
      <c r="A107" s="4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9"/>
      <c r="P107" s="109"/>
      <c r="Q107" s="108"/>
      <c r="R107" s="108"/>
      <c r="S107" s="109"/>
      <c r="T107" s="109"/>
      <c r="U107" s="108"/>
      <c r="V107" s="108"/>
      <c r="W107" s="109"/>
      <c r="X107" s="109"/>
      <c r="Y107" s="108"/>
      <c r="Z107" s="108"/>
      <c r="AA107" s="110"/>
      <c r="AB107" s="110"/>
      <c r="AC107" s="110"/>
      <c r="AD107" s="110"/>
      <c r="AE107" s="4"/>
    </row>
    <row r="108" spans="1:31" ht="19.5" customHeight="1">
      <c r="A108" s="4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9"/>
      <c r="P108" s="109"/>
      <c r="Q108" s="108"/>
      <c r="R108" s="108"/>
      <c r="S108" s="109"/>
      <c r="T108" s="109"/>
      <c r="U108" s="108"/>
      <c r="V108" s="108"/>
      <c r="W108" s="109"/>
      <c r="X108" s="109"/>
      <c r="Y108" s="108"/>
      <c r="Z108" s="108"/>
      <c r="AA108" s="110"/>
      <c r="AB108" s="110"/>
      <c r="AC108" s="110"/>
      <c r="AD108" s="110"/>
      <c r="AE108" s="4"/>
    </row>
    <row r="109" spans="1:31" ht="19.5" customHeight="1">
      <c r="A109" s="4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2"/>
      <c r="AB109" s="112"/>
      <c r="AC109" s="112"/>
      <c r="AD109" s="112"/>
      <c r="AE109" s="4"/>
    </row>
    <row r="110" spans="1:31" ht="19.5" customHeight="1">
      <c r="A110" s="4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4"/>
    </row>
    <row r="111" spans="1:31" ht="19.5" customHeight="1">
      <c r="A111" s="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4"/>
    </row>
    <row r="112" spans="1:31" ht="19.5" customHeight="1">
      <c r="A112" s="4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9"/>
      <c r="P112" s="109"/>
      <c r="Q112" s="108"/>
      <c r="R112" s="108"/>
      <c r="S112" s="109"/>
      <c r="T112" s="109"/>
      <c r="U112" s="108"/>
      <c r="V112" s="108"/>
      <c r="W112" s="109"/>
      <c r="X112" s="109"/>
      <c r="Y112" s="108"/>
      <c r="Z112" s="108"/>
      <c r="AA112" s="110"/>
      <c r="AB112" s="110"/>
      <c r="AC112" s="110"/>
      <c r="AD112" s="110"/>
      <c r="AE112" s="4"/>
    </row>
    <row r="113" spans="1:31" ht="19.5" customHeight="1">
      <c r="A113" s="4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9"/>
      <c r="P113" s="109"/>
      <c r="Q113" s="108"/>
      <c r="R113" s="108"/>
      <c r="S113" s="109"/>
      <c r="T113" s="109"/>
      <c r="U113" s="108"/>
      <c r="V113" s="108"/>
      <c r="W113" s="109"/>
      <c r="X113" s="109"/>
      <c r="Y113" s="108"/>
      <c r="Z113" s="108"/>
      <c r="AA113" s="110"/>
      <c r="AB113" s="110"/>
      <c r="AC113" s="110"/>
      <c r="AD113" s="110"/>
      <c r="AE113" s="4"/>
    </row>
    <row r="114" spans="1:31" ht="19.5" customHeight="1">
      <c r="A114" s="4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2"/>
      <c r="AB114" s="112"/>
      <c r="AC114" s="112"/>
      <c r="AD114" s="112"/>
      <c r="AE114" s="4"/>
    </row>
    <row r="115" spans="1:31" ht="19.5" customHeight="1">
      <c r="A115" s="4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4"/>
    </row>
    <row r="116" spans="1:31" ht="19.5" customHeight="1">
      <c r="A116" s="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4"/>
    </row>
    <row r="117" spans="1:31" ht="19.5" customHeight="1">
      <c r="A117" s="4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9"/>
      <c r="P117" s="109"/>
      <c r="Q117" s="108"/>
      <c r="R117" s="108"/>
      <c r="S117" s="109"/>
      <c r="T117" s="109"/>
      <c r="U117" s="108"/>
      <c r="V117" s="108"/>
      <c r="W117" s="109"/>
      <c r="X117" s="109"/>
      <c r="Y117" s="108"/>
      <c r="Z117" s="108"/>
      <c r="AA117" s="110"/>
      <c r="AB117" s="110"/>
      <c r="AC117" s="110"/>
      <c r="AD117" s="110"/>
      <c r="AE117" s="4"/>
    </row>
    <row r="118" spans="1:31" ht="19.5" customHeight="1">
      <c r="A118" s="4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9"/>
      <c r="P118" s="109"/>
      <c r="Q118" s="108"/>
      <c r="R118" s="108"/>
      <c r="S118" s="109"/>
      <c r="T118" s="109"/>
      <c r="U118" s="108"/>
      <c r="V118" s="108"/>
      <c r="W118" s="109"/>
      <c r="X118" s="109"/>
      <c r="Y118" s="108"/>
      <c r="Z118" s="108"/>
      <c r="AA118" s="110"/>
      <c r="AB118" s="110"/>
      <c r="AC118" s="110"/>
      <c r="AD118" s="110"/>
      <c r="AE118" s="4"/>
    </row>
    <row r="119" spans="1:31" ht="19.5" customHeight="1">
      <c r="A119" s="4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2"/>
      <c r="AB119" s="112"/>
      <c r="AC119" s="112"/>
      <c r="AD119" s="112"/>
      <c r="AE119" s="4"/>
    </row>
    <row r="120" spans="1:31" ht="19.5" customHeight="1">
      <c r="A120" s="4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4"/>
    </row>
    <row r="121" spans="1:31" ht="19.5" customHeight="1">
      <c r="A121" s="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4"/>
    </row>
    <row r="122" spans="1:31" ht="19.5" customHeight="1">
      <c r="A122" s="4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9"/>
      <c r="P122" s="109"/>
      <c r="Q122" s="108"/>
      <c r="R122" s="108"/>
      <c r="S122" s="109"/>
      <c r="T122" s="109"/>
      <c r="U122" s="108"/>
      <c r="V122" s="108"/>
      <c r="W122" s="109"/>
      <c r="X122" s="109"/>
      <c r="Y122" s="108"/>
      <c r="Z122" s="108"/>
      <c r="AA122" s="110"/>
      <c r="AB122" s="110"/>
      <c r="AC122" s="110"/>
      <c r="AD122" s="110"/>
      <c r="AE122" s="4"/>
    </row>
    <row r="123" spans="1:31" ht="19.5" customHeight="1">
      <c r="A123" s="4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9"/>
      <c r="P123" s="109"/>
      <c r="Q123" s="108"/>
      <c r="R123" s="108"/>
      <c r="S123" s="109"/>
      <c r="T123" s="109"/>
      <c r="U123" s="108"/>
      <c r="V123" s="108"/>
      <c r="W123" s="109"/>
      <c r="X123" s="109"/>
      <c r="Y123" s="108"/>
      <c r="Z123" s="108"/>
      <c r="AA123" s="110"/>
      <c r="AB123" s="110"/>
      <c r="AC123" s="110"/>
      <c r="AD123" s="110"/>
      <c r="AE123" s="4"/>
    </row>
    <row r="124" spans="1:31" ht="19.5" customHeight="1">
      <c r="A124" s="4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9"/>
      <c r="P124" s="109"/>
      <c r="Q124" s="108"/>
      <c r="R124" s="108"/>
      <c r="S124" s="109"/>
      <c r="T124" s="109"/>
      <c r="U124" s="108"/>
      <c r="V124" s="108"/>
      <c r="W124" s="109"/>
      <c r="X124" s="109"/>
      <c r="Y124" s="108"/>
      <c r="Z124" s="108"/>
      <c r="AA124" s="110"/>
      <c r="AB124" s="110"/>
      <c r="AC124" s="110"/>
      <c r="AD124" s="110"/>
      <c r="AE124" s="4"/>
    </row>
    <row r="125" spans="1:31" ht="19.5" customHeight="1">
      <c r="A125" s="4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9"/>
      <c r="P125" s="109"/>
      <c r="Q125" s="108"/>
      <c r="R125" s="108"/>
      <c r="S125" s="109"/>
      <c r="T125" s="109"/>
      <c r="U125" s="108"/>
      <c r="V125" s="108"/>
      <c r="W125" s="109"/>
      <c r="X125" s="109"/>
      <c r="Y125" s="108"/>
      <c r="Z125" s="108"/>
      <c r="AA125" s="110"/>
      <c r="AB125" s="110"/>
      <c r="AC125" s="110"/>
      <c r="AD125" s="110"/>
      <c r="AE125" s="4"/>
    </row>
    <row r="126" spans="1:31" ht="19.5" customHeight="1">
      <c r="A126" s="4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9"/>
      <c r="P126" s="109"/>
      <c r="Q126" s="108"/>
      <c r="R126" s="108"/>
      <c r="S126" s="109"/>
      <c r="T126" s="109"/>
      <c r="U126" s="108"/>
      <c r="V126" s="108"/>
      <c r="W126" s="109"/>
      <c r="X126" s="109"/>
      <c r="Y126" s="108"/>
      <c r="Z126" s="108"/>
      <c r="AA126" s="110"/>
      <c r="AB126" s="110"/>
      <c r="AC126" s="110"/>
      <c r="AD126" s="110"/>
      <c r="AE126" s="4"/>
    </row>
    <row r="127" spans="1:31" ht="19.5" customHeight="1">
      <c r="A127" s="4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2"/>
      <c r="AB127" s="112"/>
      <c r="AC127" s="112"/>
      <c r="AD127" s="112"/>
      <c r="AE127" s="4"/>
    </row>
    <row r="128" spans="1:31" ht="19.5" customHeight="1">
      <c r="A128" s="4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4"/>
    </row>
    <row r="129" spans="1:31" ht="19.5" customHeight="1">
      <c r="A129" s="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4"/>
    </row>
    <row r="130" spans="1:31" ht="19.5" customHeight="1">
      <c r="A130" s="4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9"/>
      <c r="P130" s="109"/>
      <c r="Q130" s="108"/>
      <c r="R130" s="108"/>
      <c r="S130" s="109"/>
      <c r="T130" s="109"/>
      <c r="U130" s="108"/>
      <c r="V130" s="108"/>
      <c r="W130" s="109"/>
      <c r="X130" s="109"/>
      <c r="Y130" s="108"/>
      <c r="Z130" s="108"/>
      <c r="AA130" s="110"/>
      <c r="AB130" s="110"/>
      <c r="AC130" s="110"/>
      <c r="AD130" s="110"/>
      <c r="AE130" s="4"/>
    </row>
    <row r="131" spans="1:31" ht="19.5" customHeight="1">
      <c r="A131" s="4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9"/>
      <c r="P131" s="109"/>
      <c r="Q131" s="108"/>
      <c r="R131" s="108"/>
      <c r="S131" s="109"/>
      <c r="T131" s="109"/>
      <c r="U131" s="108"/>
      <c r="V131" s="108"/>
      <c r="W131" s="109"/>
      <c r="X131" s="109"/>
      <c r="Y131" s="108"/>
      <c r="Z131" s="108"/>
      <c r="AA131" s="110"/>
      <c r="AB131" s="110"/>
      <c r="AC131" s="110"/>
      <c r="AD131" s="110"/>
      <c r="AE131" s="4"/>
    </row>
    <row r="132" spans="1:31" ht="19.5" customHeight="1">
      <c r="A132" s="4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9"/>
      <c r="P132" s="109"/>
      <c r="Q132" s="108"/>
      <c r="R132" s="108"/>
      <c r="S132" s="109"/>
      <c r="T132" s="109"/>
      <c r="U132" s="108"/>
      <c r="V132" s="108"/>
      <c r="W132" s="109"/>
      <c r="X132" s="109"/>
      <c r="Y132" s="108"/>
      <c r="Z132" s="108"/>
      <c r="AA132" s="110"/>
      <c r="AB132" s="110"/>
      <c r="AC132" s="110"/>
      <c r="AD132" s="110"/>
      <c r="AE132" s="4"/>
    </row>
    <row r="133" spans="1:31" ht="19.5" customHeight="1">
      <c r="A133" s="4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9"/>
      <c r="P133" s="109"/>
      <c r="Q133" s="108"/>
      <c r="R133" s="108"/>
      <c r="S133" s="109"/>
      <c r="T133" s="109"/>
      <c r="U133" s="108"/>
      <c r="V133" s="108"/>
      <c r="W133" s="109"/>
      <c r="X133" s="109"/>
      <c r="Y133" s="108"/>
      <c r="Z133" s="108"/>
      <c r="AA133" s="110"/>
      <c r="AB133" s="110"/>
      <c r="AC133" s="110"/>
      <c r="AD133" s="110"/>
      <c r="AE133" s="4"/>
    </row>
    <row r="134" spans="1:31" ht="19.5" customHeight="1">
      <c r="A134" s="4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9"/>
      <c r="P134" s="109"/>
      <c r="Q134" s="108"/>
      <c r="R134" s="108"/>
      <c r="S134" s="109"/>
      <c r="T134" s="109"/>
      <c r="U134" s="108"/>
      <c r="V134" s="108"/>
      <c r="W134" s="109"/>
      <c r="X134" s="109"/>
      <c r="Y134" s="108"/>
      <c r="Z134" s="108"/>
      <c r="AA134" s="110"/>
      <c r="AB134" s="110"/>
      <c r="AC134" s="110"/>
      <c r="AD134" s="110"/>
      <c r="AE134" s="4"/>
    </row>
    <row r="135" spans="1:31" ht="19.5" customHeight="1">
      <c r="A135" s="4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2"/>
      <c r="AB135" s="112"/>
      <c r="AC135" s="112"/>
      <c r="AD135" s="112"/>
      <c r="AE135" s="4"/>
    </row>
    <row r="136" spans="1:31" ht="19.5" customHeight="1">
      <c r="A136" s="4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4"/>
    </row>
    <row r="137" spans="1:31" ht="19.5" customHeight="1">
      <c r="A137" s="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4"/>
    </row>
    <row r="138" spans="1:31" ht="19.5" customHeight="1">
      <c r="A138" s="4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9"/>
      <c r="P138" s="109"/>
      <c r="Q138" s="108"/>
      <c r="R138" s="108"/>
      <c r="S138" s="109"/>
      <c r="T138" s="109"/>
      <c r="U138" s="108"/>
      <c r="V138" s="108"/>
      <c r="W138" s="109"/>
      <c r="X138" s="109"/>
      <c r="Y138" s="108"/>
      <c r="Z138" s="108"/>
      <c r="AA138" s="110"/>
      <c r="AB138" s="110"/>
      <c r="AC138" s="110"/>
      <c r="AD138" s="110"/>
      <c r="AE138" s="4"/>
    </row>
    <row r="139" spans="1:31" ht="19.5" customHeight="1">
      <c r="A139" s="4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9"/>
      <c r="P139" s="109"/>
      <c r="Q139" s="108"/>
      <c r="R139" s="108"/>
      <c r="S139" s="109"/>
      <c r="T139" s="109"/>
      <c r="U139" s="108"/>
      <c r="V139" s="108"/>
      <c r="W139" s="109"/>
      <c r="X139" s="109"/>
      <c r="Y139" s="108"/>
      <c r="Z139" s="108"/>
      <c r="AA139" s="110"/>
      <c r="AB139" s="110"/>
      <c r="AC139" s="110"/>
      <c r="AD139" s="110"/>
      <c r="AE139" s="4"/>
    </row>
    <row r="140" spans="1:31" ht="19.5" customHeight="1">
      <c r="A140" s="4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9"/>
      <c r="P140" s="109"/>
      <c r="Q140" s="108"/>
      <c r="R140" s="108"/>
      <c r="S140" s="109"/>
      <c r="T140" s="109"/>
      <c r="U140" s="108"/>
      <c r="V140" s="108"/>
      <c r="W140" s="109"/>
      <c r="X140" s="109"/>
      <c r="Y140" s="108"/>
      <c r="Z140" s="108"/>
      <c r="AA140" s="110"/>
      <c r="AB140" s="110"/>
      <c r="AC140" s="110"/>
      <c r="AD140" s="110"/>
      <c r="AE140" s="4"/>
    </row>
    <row r="141" spans="1:31" ht="19.5" customHeight="1">
      <c r="A141" s="4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9"/>
      <c r="P141" s="109"/>
      <c r="Q141" s="108"/>
      <c r="R141" s="108"/>
      <c r="S141" s="109"/>
      <c r="T141" s="109"/>
      <c r="U141" s="108"/>
      <c r="V141" s="108"/>
      <c r="W141" s="109"/>
      <c r="X141" s="109"/>
      <c r="Y141" s="108"/>
      <c r="Z141" s="108"/>
      <c r="AA141" s="110"/>
      <c r="AB141" s="110"/>
      <c r="AC141" s="110"/>
      <c r="AD141" s="110"/>
      <c r="AE141" s="4"/>
    </row>
    <row r="142" spans="1:31" ht="19.5" customHeight="1">
      <c r="A142" s="4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9"/>
      <c r="P142" s="109"/>
      <c r="Q142" s="108"/>
      <c r="R142" s="108"/>
      <c r="S142" s="109"/>
      <c r="T142" s="109"/>
      <c r="U142" s="108"/>
      <c r="V142" s="108"/>
      <c r="W142" s="109"/>
      <c r="X142" s="109"/>
      <c r="Y142" s="108"/>
      <c r="Z142" s="108"/>
      <c r="AA142" s="110"/>
      <c r="AB142" s="110"/>
      <c r="AC142" s="110"/>
      <c r="AD142" s="110"/>
      <c r="AE142" s="4"/>
    </row>
    <row r="143" spans="1:31" ht="19.5" customHeight="1">
      <c r="A143" s="4"/>
      <c r="B143" s="117"/>
      <c r="C143" s="117"/>
      <c r="D143" s="117"/>
      <c r="E143" s="117"/>
      <c r="F143" s="117"/>
      <c r="G143" s="117"/>
      <c r="H143" s="117"/>
      <c r="I143" s="117"/>
      <c r="J143" s="117"/>
      <c r="K143" s="108"/>
      <c r="L143" s="108"/>
      <c r="M143" s="108"/>
      <c r="N143" s="108"/>
      <c r="O143" s="109"/>
      <c r="P143" s="109"/>
      <c r="Q143" s="108"/>
      <c r="R143" s="108"/>
      <c r="S143" s="109"/>
      <c r="T143" s="109"/>
      <c r="U143" s="108"/>
      <c r="V143" s="108"/>
      <c r="W143" s="109"/>
      <c r="X143" s="109"/>
      <c r="Y143" s="108"/>
      <c r="Z143" s="108"/>
      <c r="AA143" s="110"/>
      <c r="AB143" s="110"/>
      <c r="AC143" s="110"/>
      <c r="AD143" s="110"/>
      <c r="AE143" s="4"/>
    </row>
    <row r="144" spans="1:31" ht="19.5" customHeight="1">
      <c r="A144" s="4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9"/>
      <c r="P144" s="109"/>
      <c r="Q144" s="108"/>
      <c r="R144" s="108"/>
      <c r="S144" s="109"/>
      <c r="T144" s="109"/>
      <c r="U144" s="108"/>
      <c r="V144" s="108"/>
      <c r="W144" s="109"/>
      <c r="X144" s="109"/>
      <c r="Y144" s="108"/>
      <c r="Z144" s="108"/>
      <c r="AA144" s="110"/>
      <c r="AB144" s="110"/>
      <c r="AC144" s="110"/>
      <c r="AD144" s="110"/>
      <c r="AE144" s="4"/>
    </row>
    <row r="145" spans="1:31" ht="19.5" customHeight="1">
      <c r="A145" s="4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9"/>
      <c r="P145" s="109"/>
      <c r="Q145" s="108"/>
      <c r="R145" s="108"/>
      <c r="S145" s="109"/>
      <c r="T145" s="109"/>
      <c r="U145" s="108"/>
      <c r="V145" s="108"/>
      <c r="W145" s="109"/>
      <c r="X145" s="109"/>
      <c r="Y145" s="108"/>
      <c r="Z145" s="108"/>
      <c r="AA145" s="110"/>
      <c r="AB145" s="110"/>
      <c r="AC145" s="110"/>
      <c r="AD145" s="110"/>
      <c r="AE145" s="4"/>
    </row>
    <row r="146" spans="1:31" ht="19.5" customHeight="1">
      <c r="A146" s="4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9"/>
      <c r="P146" s="109"/>
      <c r="Q146" s="108"/>
      <c r="R146" s="108"/>
      <c r="S146" s="109"/>
      <c r="T146" s="109"/>
      <c r="U146" s="108"/>
      <c r="V146" s="108"/>
      <c r="W146" s="109"/>
      <c r="X146" s="109"/>
      <c r="Y146" s="108"/>
      <c r="Z146" s="108"/>
      <c r="AA146" s="110"/>
      <c r="AB146" s="110"/>
      <c r="AC146" s="110"/>
      <c r="AD146" s="110"/>
      <c r="AE146" s="4"/>
    </row>
    <row r="147" spans="1:31" ht="19.5" customHeight="1">
      <c r="A147" s="4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9"/>
      <c r="P147" s="109"/>
      <c r="Q147" s="108"/>
      <c r="R147" s="108"/>
      <c r="S147" s="109"/>
      <c r="T147" s="109"/>
      <c r="U147" s="108"/>
      <c r="V147" s="108"/>
      <c r="W147" s="109"/>
      <c r="X147" s="109"/>
      <c r="Y147" s="108"/>
      <c r="Z147" s="108"/>
      <c r="AA147" s="110"/>
      <c r="AB147" s="110"/>
      <c r="AC147" s="110"/>
      <c r="AD147" s="110"/>
      <c r="AE147" s="4"/>
    </row>
    <row r="148" spans="1:31" ht="19.5" customHeight="1">
      <c r="A148" s="4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9"/>
      <c r="P148" s="109"/>
      <c r="Q148" s="108"/>
      <c r="R148" s="108"/>
      <c r="S148" s="109"/>
      <c r="T148" s="109"/>
      <c r="U148" s="108"/>
      <c r="V148" s="108"/>
      <c r="W148" s="109"/>
      <c r="X148" s="109"/>
      <c r="Y148" s="108"/>
      <c r="Z148" s="108"/>
      <c r="AA148" s="110"/>
      <c r="AB148" s="110"/>
      <c r="AC148" s="110"/>
      <c r="AD148" s="110"/>
      <c r="AE148" s="4"/>
    </row>
    <row r="149" spans="1:31" ht="19.5" customHeight="1">
      <c r="A149" s="4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9"/>
      <c r="P149" s="109"/>
      <c r="Q149" s="108"/>
      <c r="R149" s="108"/>
      <c r="S149" s="109"/>
      <c r="T149" s="109"/>
      <c r="U149" s="108"/>
      <c r="V149" s="108"/>
      <c r="W149" s="109"/>
      <c r="X149" s="109"/>
      <c r="Y149" s="108"/>
      <c r="Z149" s="108"/>
      <c r="AA149" s="110"/>
      <c r="AB149" s="110"/>
      <c r="AC149" s="110"/>
      <c r="AD149" s="110"/>
      <c r="AE149" s="4"/>
    </row>
    <row r="150" spans="1:31" ht="19.5" customHeight="1">
      <c r="A150" s="4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9"/>
      <c r="P150" s="109"/>
      <c r="Q150" s="108"/>
      <c r="R150" s="108"/>
      <c r="S150" s="109"/>
      <c r="T150" s="109"/>
      <c r="U150" s="108"/>
      <c r="V150" s="108"/>
      <c r="W150" s="109"/>
      <c r="X150" s="109"/>
      <c r="Y150" s="108"/>
      <c r="Z150" s="108"/>
      <c r="AA150" s="110"/>
      <c r="AB150" s="110"/>
      <c r="AC150" s="110"/>
      <c r="AD150" s="110"/>
      <c r="AE150" s="4"/>
    </row>
    <row r="151" spans="1:31" ht="19.5" customHeight="1">
      <c r="A151" s="4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9"/>
      <c r="P151" s="109"/>
      <c r="Q151" s="108"/>
      <c r="R151" s="108"/>
      <c r="S151" s="109"/>
      <c r="T151" s="109"/>
      <c r="U151" s="108"/>
      <c r="V151" s="108"/>
      <c r="W151" s="109"/>
      <c r="X151" s="109"/>
      <c r="Y151" s="108"/>
      <c r="Z151" s="108"/>
      <c r="AA151" s="110"/>
      <c r="AB151" s="110"/>
      <c r="AC151" s="110"/>
      <c r="AD151" s="110"/>
      <c r="AE151" s="4"/>
    </row>
    <row r="152" spans="1:31" ht="19.5" customHeight="1">
      <c r="A152" s="4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2"/>
      <c r="AB152" s="112"/>
      <c r="AC152" s="112"/>
      <c r="AD152" s="112"/>
      <c r="AE152" s="4"/>
    </row>
    <row r="153" spans="1:31" ht="19.5" customHeight="1">
      <c r="A153" s="4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4"/>
    </row>
    <row r="154" spans="1:31" ht="19.5" customHeight="1">
      <c r="A154" s="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4"/>
    </row>
    <row r="155" spans="1:31" ht="19.5" customHeight="1">
      <c r="A155" s="4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9"/>
      <c r="P155" s="109"/>
      <c r="Q155" s="108"/>
      <c r="R155" s="108"/>
      <c r="S155" s="109"/>
      <c r="T155" s="109"/>
      <c r="U155" s="108"/>
      <c r="V155" s="108"/>
      <c r="W155" s="109"/>
      <c r="X155" s="109"/>
      <c r="Y155" s="108"/>
      <c r="Z155" s="108"/>
      <c r="AA155" s="110"/>
      <c r="AB155" s="110"/>
      <c r="AC155" s="110"/>
      <c r="AD155" s="110"/>
      <c r="AE155" s="4"/>
    </row>
    <row r="156" spans="1:31" ht="19.5" customHeight="1">
      <c r="A156" s="4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9"/>
      <c r="P156" s="109"/>
      <c r="Q156" s="108"/>
      <c r="R156" s="108"/>
      <c r="S156" s="109"/>
      <c r="T156" s="109"/>
      <c r="U156" s="108"/>
      <c r="V156" s="108"/>
      <c r="W156" s="109"/>
      <c r="X156" s="109"/>
      <c r="Y156" s="108"/>
      <c r="Z156" s="108"/>
      <c r="AA156" s="110"/>
      <c r="AB156" s="110"/>
      <c r="AC156" s="110"/>
      <c r="AD156" s="110"/>
      <c r="AE156" s="4"/>
    </row>
    <row r="157" spans="1:31" ht="19.5" customHeight="1">
      <c r="A157" s="4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9"/>
      <c r="P157" s="109"/>
      <c r="Q157" s="108"/>
      <c r="R157" s="108"/>
      <c r="S157" s="109"/>
      <c r="T157" s="109"/>
      <c r="U157" s="108"/>
      <c r="V157" s="108"/>
      <c r="W157" s="109"/>
      <c r="X157" s="109"/>
      <c r="Y157" s="108"/>
      <c r="Z157" s="108"/>
      <c r="AA157" s="110"/>
      <c r="AB157" s="110"/>
      <c r="AC157" s="110"/>
      <c r="AD157" s="110"/>
      <c r="AE157" s="4"/>
    </row>
    <row r="158" spans="1:31" ht="19.5" customHeight="1">
      <c r="A158" s="4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9"/>
      <c r="P158" s="109"/>
      <c r="Q158" s="108"/>
      <c r="R158" s="108"/>
      <c r="S158" s="109"/>
      <c r="T158" s="109"/>
      <c r="U158" s="108"/>
      <c r="V158" s="108"/>
      <c r="W158" s="109"/>
      <c r="X158" s="109"/>
      <c r="Y158" s="108"/>
      <c r="Z158" s="108"/>
      <c r="AA158" s="110"/>
      <c r="AB158" s="110"/>
      <c r="AC158" s="110"/>
      <c r="AD158" s="110"/>
      <c r="AE158" s="4"/>
    </row>
    <row r="159" spans="1:31" ht="19.5" customHeight="1">
      <c r="A159" s="4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9"/>
      <c r="P159" s="109"/>
      <c r="Q159" s="108"/>
      <c r="R159" s="108"/>
      <c r="S159" s="109"/>
      <c r="T159" s="109"/>
      <c r="U159" s="108"/>
      <c r="V159" s="108"/>
      <c r="W159" s="109"/>
      <c r="X159" s="109"/>
      <c r="Y159" s="108"/>
      <c r="Z159" s="108"/>
      <c r="AA159" s="110"/>
      <c r="AB159" s="110"/>
      <c r="AC159" s="110"/>
      <c r="AD159" s="110"/>
      <c r="AE159" s="4"/>
    </row>
    <row r="160" spans="1:31" ht="19.5" customHeight="1">
      <c r="A160" s="4"/>
      <c r="B160" s="117"/>
      <c r="C160" s="117"/>
      <c r="D160" s="117"/>
      <c r="E160" s="117"/>
      <c r="F160" s="117"/>
      <c r="G160" s="117"/>
      <c r="H160" s="117"/>
      <c r="I160" s="117"/>
      <c r="J160" s="117"/>
      <c r="K160" s="108"/>
      <c r="L160" s="108"/>
      <c r="M160" s="108"/>
      <c r="N160" s="108"/>
      <c r="O160" s="109"/>
      <c r="P160" s="109"/>
      <c r="Q160" s="108"/>
      <c r="R160" s="108"/>
      <c r="S160" s="109"/>
      <c r="T160" s="109"/>
      <c r="U160" s="108"/>
      <c r="V160" s="108"/>
      <c r="W160" s="109"/>
      <c r="X160" s="109"/>
      <c r="Y160" s="108"/>
      <c r="Z160" s="108"/>
      <c r="AA160" s="110"/>
      <c r="AB160" s="110"/>
      <c r="AC160" s="110"/>
      <c r="AD160" s="110"/>
      <c r="AE160" s="4"/>
    </row>
    <row r="161" spans="1:31" ht="19.5" customHeight="1">
      <c r="A161" s="4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9"/>
      <c r="P161" s="109"/>
      <c r="Q161" s="108"/>
      <c r="R161" s="108"/>
      <c r="S161" s="109"/>
      <c r="T161" s="109"/>
      <c r="U161" s="108"/>
      <c r="V161" s="108"/>
      <c r="W161" s="109"/>
      <c r="X161" s="109"/>
      <c r="Y161" s="108"/>
      <c r="Z161" s="108"/>
      <c r="AA161" s="110"/>
      <c r="AB161" s="110"/>
      <c r="AC161" s="110"/>
      <c r="AD161" s="110"/>
      <c r="AE161" s="4"/>
    </row>
    <row r="162" spans="1:31" ht="19.5" customHeight="1">
      <c r="A162" s="4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9"/>
      <c r="P162" s="109"/>
      <c r="Q162" s="108"/>
      <c r="R162" s="108"/>
      <c r="S162" s="109"/>
      <c r="T162" s="109"/>
      <c r="U162" s="108"/>
      <c r="V162" s="108"/>
      <c r="W162" s="109"/>
      <c r="X162" s="109"/>
      <c r="Y162" s="108"/>
      <c r="Z162" s="108"/>
      <c r="AA162" s="110"/>
      <c r="AB162" s="110"/>
      <c r="AC162" s="110"/>
      <c r="AD162" s="110"/>
      <c r="AE162" s="4"/>
    </row>
    <row r="163" spans="1:31" ht="19.5" customHeight="1">
      <c r="A163" s="4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9"/>
      <c r="P163" s="109"/>
      <c r="Q163" s="108"/>
      <c r="R163" s="108"/>
      <c r="S163" s="109"/>
      <c r="T163" s="109"/>
      <c r="U163" s="108"/>
      <c r="V163" s="108"/>
      <c r="W163" s="109"/>
      <c r="X163" s="109"/>
      <c r="Y163" s="108"/>
      <c r="Z163" s="108"/>
      <c r="AA163" s="110"/>
      <c r="AB163" s="110"/>
      <c r="AC163" s="110"/>
      <c r="AD163" s="110"/>
      <c r="AE163" s="4"/>
    </row>
    <row r="164" spans="1:31" ht="19.5" customHeight="1">
      <c r="A164" s="4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9"/>
      <c r="P164" s="109"/>
      <c r="Q164" s="108"/>
      <c r="R164" s="108"/>
      <c r="S164" s="109"/>
      <c r="T164" s="109"/>
      <c r="U164" s="108"/>
      <c r="V164" s="108"/>
      <c r="W164" s="109"/>
      <c r="X164" s="109"/>
      <c r="Y164" s="108"/>
      <c r="Z164" s="108"/>
      <c r="AA164" s="110"/>
      <c r="AB164" s="110"/>
      <c r="AC164" s="110"/>
      <c r="AD164" s="110"/>
      <c r="AE164" s="4"/>
    </row>
    <row r="165" spans="1:31" ht="19.5" customHeight="1">
      <c r="A165" s="4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9"/>
      <c r="P165" s="109"/>
      <c r="Q165" s="108"/>
      <c r="R165" s="108"/>
      <c r="S165" s="109"/>
      <c r="T165" s="109"/>
      <c r="U165" s="108"/>
      <c r="V165" s="108"/>
      <c r="W165" s="109"/>
      <c r="X165" s="109"/>
      <c r="Y165" s="108"/>
      <c r="Z165" s="108"/>
      <c r="AA165" s="110"/>
      <c r="AB165" s="110"/>
      <c r="AC165" s="110"/>
      <c r="AD165" s="110"/>
      <c r="AE165" s="4"/>
    </row>
    <row r="166" spans="1:31" ht="19.5" customHeight="1">
      <c r="A166" s="4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9"/>
      <c r="P166" s="109"/>
      <c r="Q166" s="108"/>
      <c r="R166" s="108"/>
      <c r="S166" s="109"/>
      <c r="T166" s="109"/>
      <c r="U166" s="108"/>
      <c r="V166" s="108"/>
      <c r="W166" s="109"/>
      <c r="X166" s="109"/>
      <c r="Y166" s="108"/>
      <c r="Z166" s="108"/>
      <c r="AA166" s="110"/>
      <c r="AB166" s="110"/>
      <c r="AC166" s="110"/>
      <c r="AD166" s="110"/>
      <c r="AE166" s="4"/>
    </row>
    <row r="167" spans="1:31" ht="19.5" customHeight="1">
      <c r="A167" s="4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9"/>
      <c r="P167" s="109"/>
      <c r="Q167" s="108"/>
      <c r="R167" s="108"/>
      <c r="S167" s="109"/>
      <c r="T167" s="109"/>
      <c r="U167" s="108"/>
      <c r="V167" s="108"/>
      <c r="W167" s="109"/>
      <c r="X167" s="109"/>
      <c r="Y167" s="108"/>
      <c r="Z167" s="108"/>
      <c r="AA167" s="110"/>
      <c r="AB167" s="110"/>
      <c r="AC167" s="110"/>
      <c r="AD167" s="110"/>
      <c r="AE167" s="4"/>
    </row>
    <row r="168" spans="1:31" ht="19.5" customHeight="1">
      <c r="A168" s="4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9"/>
      <c r="P168" s="109"/>
      <c r="Q168" s="108"/>
      <c r="R168" s="108"/>
      <c r="S168" s="109"/>
      <c r="T168" s="109"/>
      <c r="U168" s="108"/>
      <c r="V168" s="108"/>
      <c r="W168" s="109"/>
      <c r="X168" s="109"/>
      <c r="Y168" s="108"/>
      <c r="Z168" s="108"/>
      <c r="AA168" s="110"/>
      <c r="AB168" s="110"/>
      <c r="AC168" s="110"/>
      <c r="AD168" s="110"/>
      <c r="AE168" s="4"/>
    </row>
    <row r="169" spans="1:31" ht="19.5" customHeight="1">
      <c r="A169" s="4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2"/>
      <c r="AB169" s="112"/>
      <c r="AC169" s="112"/>
      <c r="AD169" s="112"/>
      <c r="AE169" s="4"/>
    </row>
    <row r="170" spans="1:31" ht="19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19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19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19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19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19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19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19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2:30" ht="19.5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</sheetData>
  <sheetProtection/>
  <mergeCells count="974">
    <mergeCell ref="Z83:AD86"/>
    <mergeCell ref="B86:I86"/>
    <mergeCell ref="J86:M86"/>
    <mergeCell ref="N86:Q86"/>
    <mergeCell ref="R85:U85"/>
    <mergeCell ref="V85:Y85"/>
    <mergeCell ref="R86:U86"/>
    <mergeCell ref="V86:Y86"/>
    <mergeCell ref="B85:I85"/>
    <mergeCell ref="J85:M85"/>
    <mergeCell ref="N85:Q85"/>
    <mergeCell ref="B73:Y73"/>
    <mergeCell ref="Z73:AD73"/>
    <mergeCell ref="B84:I84"/>
    <mergeCell ref="J84:M84"/>
    <mergeCell ref="N84:Q84"/>
    <mergeCell ref="R84:U84"/>
    <mergeCell ref="V84:Y84"/>
    <mergeCell ref="B83:I83"/>
    <mergeCell ref="J83:M83"/>
    <mergeCell ref="B72:I72"/>
    <mergeCell ref="J72:M72"/>
    <mergeCell ref="N72:Q72"/>
    <mergeCell ref="R72:U72"/>
    <mergeCell ref="V72:Y72"/>
    <mergeCell ref="Z72:AD72"/>
    <mergeCell ref="B71:I71"/>
    <mergeCell ref="J71:M71"/>
    <mergeCell ref="N71:Q71"/>
    <mergeCell ref="R71:U71"/>
    <mergeCell ref="V71:Y71"/>
    <mergeCell ref="Z71:AD71"/>
    <mergeCell ref="B70:I70"/>
    <mergeCell ref="J70:M70"/>
    <mergeCell ref="N70:Q70"/>
    <mergeCell ref="R70:U70"/>
    <mergeCell ref="V70:Y70"/>
    <mergeCell ref="Z70:AD70"/>
    <mergeCell ref="B69:I69"/>
    <mergeCell ref="J69:M69"/>
    <mergeCell ref="N69:Q69"/>
    <mergeCell ref="R69:U69"/>
    <mergeCell ref="V69:Y69"/>
    <mergeCell ref="Z69:AD69"/>
    <mergeCell ref="B68:I68"/>
    <mergeCell ref="J68:M68"/>
    <mergeCell ref="N68:Q68"/>
    <mergeCell ref="R68:U68"/>
    <mergeCell ref="V68:Y68"/>
    <mergeCell ref="Z68:AD68"/>
    <mergeCell ref="B67:I67"/>
    <mergeCell ref="J67:M67"/>
    <mergeCell ref="N67:Q67"/>
    <mergeCell ref="R67:U67"/>
    <mergeCell ref="V67:Y67"/>
    <mergeCell ref="Z67:AD67"/>
    <mergeCell ref="Z65:AD65"/>
    <mergeCell ref="B66:I66"/>
    <mergeCell ref="J66:M66"/>
    <mergeCell ref="N66:Q66"/>
    <mergeCell ref="R66:U66"/>
    <mergeCell ref="V66:Y66"/>
    <mergeCell ref="Z66:AD66"/>
    <mergeCell ref="B56:Y56"/>
    <mergeCell ref="Z56:AD56"/>
    <mergeCell ref="B64:I64"/>
    <mergeCell ref="J64:M64"/>
    <mergeCell ref="N64:Q64"/>
    <mergeCell ref="R64:U64"/>
    <mergeCell ref="V64:Y64"/>
    <mergeCell ref="Z64:AD64"/>
    <mergeCell ref="Z63:AD63"/>
    <mergeCell ref="B62:I62"/>
    <mergeCell ref="B55:I55"/>
    <mergeCell ref="J55:M55"/>
    <mergeCell ref="N55:Q55"/>
    <mergeCell ref="R55:U55"/>
    <mergeCell ref="V55:Y55"/>
    <mergeCell ref="Z55:AD55"/>
    <mergeCell ref="B54:I54"/>
    <mergeCell ref="J54:M54"/>
    <mergeCell ref="N54:Q54"/>
    <mergeCell ref="R54:U54"/>
    <mergeCell ref="V54:Y54"/>
    <mergeCell ref="Z54:AD54"/>
    <mergeCell ref="B53:I53"/>
    <mergeCell ref="J53:M53"/>
    <mergeCell ref="N53:Q53"/>
    <mergeCell ref="R53:U53"/>
    <mergeCell ref="V53:Y53"/>
    <mergeCell ref="Z53:AD53"/>
    <mergeCell ref="B52:I52"/>
    <mergeCell ref="J52:M52"/>
    <mergeCell ref="N52:Q52"/>
    <mergeCell ref="R52:U52"/>
    <mergeCell ref="V52:Y52"/>
    <mergeCell ref="Z52:AD52"/>
    <mergeCell ref="B51:I51"/>
    <mergeCell ref="J51:M51"/>
    <mergeCell ref="N51:Q51"/>
    <mergeCell ref="R51:U51"/>
    <mergeCell ref="V51:Y51"/>
    <mergeCell ref="Z51:AD51"/>
    <mergeCell ref="B50:I50"/>
    <mergeCell ref="J50:M50"/>
    <mergeCell ref="N50:Q50"/>
    <mergeCell ref="R50:U50"/>
    <mergeCell ref="V50:Y50"/>
    <mergeCell ref="Z50:AD50"/>
    <mergeCell ref="Z48:AD48"/>
    <mergeCell ref="B49:I49"/>
    <mergeCell ref="J49:M49"/>
    <mergeCell ref="N49:Q49"/>
    <mergeCell ref="R49:U49"/>
    <mergeCell ref="V49:Y49"/>
    <mergeCell ref="Z49:AD49"/>
    <mergeCell ref="B39:Y39"/>
    <mergeCell ref="Z39:AD39"/>
    <mergeCell ref="B47:I47"/>
    <mergeCell ref="J47:M47"/>
    <mergeCell ref="N47:Q47"/>
    <mergeCell ref="R47:U47"/>
    <mergeCell ref="V47:Y47"/>
    <mergeCell ref="Z47:AD47"/>
    <mergeCell ref="Z46:AD46"/>
    <mergeCell ref="B45:I45"/>
    <mergeCell ref="B38:I38"/>
    <mergeCell ref="J38:M38"/>
    <mergeCell ref="N38:Q38"/>
    <mergeCell ref="R38:U38"/>
    <mergeCell ref="V38:Y38"/>
    <mergeCell ref="Z38:AD38"/>
    <mergeCell ref="B37:I37"/>
    <mergeCell ref="J37:M37"/>
    <mergeCell ref="N37:Q37"/>
    <mergeCell ref="R37:U37"/>
    <mergeCell ref="V37:Y37"/>
    <mergeCell ref="Z37:AD37"/>
    <mergeCell ref="B36:I36"/>
    <mergeCell ref="J36:M36"/>
    <mergeCell ref="N36:Q36"/>
    <mergeCell ref="R36:U36"/>
    <mergeCell ref="V36:Y36"/>
    <mergeCell ref="Z36:AD36"/>
    <mergeCell ref="B35:I35"/>
    <mergeCell ref="J35:M35"/>
    <mergeCell ref="N35:Q35"/>
    <mergeCell ref="R35:U35"/>
    <mergeCell ref="V35:Y35"/>
    <mergeCell ref="Z35:AD35"/>
    <mergeCell ref="B34:I34"/>
    <mergeCell ref="J34:M34"/>
    <mergeCell ref="N34:Q34"/>
    <mergeCell ref="R34:U34"/>
    <mergeCell ref="V34:Y34"/>
    <mergeCell ref="Z34:AD34"/>
    <mergeCell ref="B33:I33"/>
    <mergeCell ref="J33:M33"/>
    <mergeCell ref="N33:Q33"/>
    <mergeCell ref="R33:U33"/>
    <mergeCell ref="V33:Y33"/>
    <mergeCell ref="Z33:AD33"/>
    <mergeCell ref="Z31:AD31"/>
    <mergeCell ref="B32:I32"/>
    <mergeCell ref="J32:M32"/>
    <mergeCell ref="N32:Q32"/>
    <mergeCell ref="R32:U32"/>
    <mergeCell ref="V32:Y32"/>
    <mergeCell ref="Z32:AD32"/>
    <mergeCell ref="J30:M30"/>
    <mergeCell ref="N30:Q30"/>
    <mergeCell ref="R30:U30"/>
    <mergeCell ref="V30:Y30"/>
    <mergeCell ref="Z30:AD30"/>
    <mergeCell ref="B31:I31"/>
    <mergeCell ref="J31:M31"/>
    <mergeCell ref="N31:Q31"/>
    <mergeCell ref="R31:U31"/>
    <mergeCell ref="V31:Y31"/>
    <mergeCell ref="B15:I15"/>
    <mergeCell ref="J15:M15"/>
    <mergeCell ref="N15:Q15"/>
    <mergeCell ref="R15:U15"/>
    <mergeCell ref="V15:Y15"/>
    <mergeCell ref="Z15:AD15"/>
    <mergeCell ref="B14:I14"/>
    <mergeCell ref="J14:M14"/>
    <mergeCell ref="N14:Q14"/>
    <mergeCell ref="R14:U14"/>
    <mergeCell ref="V14:Y14"/>
    <mergeCell ref="Z14:AD14"/>
    <mergeCell ref="B21:I21"/>
    <mergeCell ref="J21:M21"/>
    <mergeCell ref="N21:Q21"/>
    <mergeCell ref="R21:U21"/>
    <mergeCell ref="V21:Y21"/>
    <mergeCell ref="Z21:AD21"/>
    <mergeCell ref="B20:I20"/>
    <mergeCell ref="J20:M20"/>
    <mergeCell ref="N20:Q20"/>
    <mergeCell ref="R20:U20"/>
    <mergeCell ref="V20:Y20"/>
    <mergeCell ref="Z20:AD20"/>
    <mergeCell ref="B19:I19"/>
    <mergeCell ref="J19:M19"/>
    <mergeCell ref="N19:Q19"/>
    <mergeCell ref="R19:U19"/>
    <mergeCell ref="V19:Y19"/>
    <mergeCell ref="Z19:AD19"/>
    <mergeCell ref="B18:I18"/>
    <mergeCell ref="J18:M18"/>
    <mergeCell ref="N18:Q18"/>
    <mergeCell ref="R18:U18"/>
    <mergeCell ref="V18:Y18"/>
    <mergeCell ref="Z18:AD18"/>
    <mergeCell ref="B17:I17"/>
    <mergeCell ref="J17:M17"/>
    <mergeCell ref="N17:Q17"/>
    <mergeCell ref="R17:U17"/>
    <mergeCell ref="V17:Y17"/>
    <mergeCell ref="Z17:AD17"/>
    <mergeCell ref="B16:I16"/>
    <mergeCell ref="J16:M16"/>
    <mergeCell ref="N16:Q16"/>
    <mergeCell ref="R16:U16"/>
    <mergeCell ref="V16:Y16"/>
    <mergeCell ref="Z16:AD16"/>
    <mergeCell ref="Z12:AD12"/>
    <mergeCell ref="B13:I13"/>
    <mergeCell ref="J13:M13"/>
    <mergeCell ref="N13:Q13"/>
    <mergeCell ref="R13:U13"/>
    <mergeCell ref="V13:Y13"/>
    <mergeCell ref="Z13:AD13"/>
    <mergeCell ref="W168:X168"/>
    <mergeCell ref="Y168:Z168"/>
    <mergeCell ref="AA168:AD168"/>
    <mergeCell ref="B169:Z169"/>
    <mergeCell ref="AA169:AD169"/>
    <mergeCell ref="B12:I12"/>
    <mergeCell ref="J12:M12"/>
    <mergeCell ref="N12:Q12"/>
    <mergeCell ref="R12:U12"/>
    <mergeCell ref="V12:Y12"/>
    <mergeCell ref="B168:J168"/>
    <mergeCell ref="K168:N168"/>
    <mergeCell ref="O168:P168"/>
    <mergeCell ref="Q168:R168"/>
    <mergeCell ref="S168:T168"/>
    <mergeCell ref="U168:V168"/>
    <mergeCell ref="AA166:AD166"/>
    <mergeCell ref="B167:J167"/>
    <mergeCell ref="K167:N167"/>
    <mergeCell ref="O167:P167"/>
    <mergeCell ref="Q167:R167"/>
    <mergeCell ref="S167:T167"/>
    <mergeCell ref="U167:V167"/>
    <mergeCell ref="W167:X167"/>
    <mergeCell ref="Y167:Z167"/>
    <mergeCell ref="AA167:AD167"/>
    <mergeCell ref="Y165:Z165"/>
    <mergeCell ref="AA165:AD165"/>
    <mergeCell ref="B166:J166"/>
    <mergeCell ref="K166:N166"/>
    <mergeCell ref="O166:P166"/>
    <mergeCell ref="Q166:R166"/>
    <mergeCell ref="S166:T166"/>
    <mergeCell ref="U166:V166"/>
    <mergeCell ref="W166:X166"/>
    <mergeCell ref="Y166:Z166"/>
    <mergeCell ref="W164:X164"/>
    <mergeCell ref="Y164:Z164"/>
    <mergeCell ref="AA164:AD164"/>
    <mergeCell ref="B165:J165"/>
    <mergeCell ref="K165:N165"/>
    <mergeCell ref="O165:P165"/>
    <mergeCell ref="Q165:R165"/>
    <mergeCell ref="S165:T165"/>
    <mergeCell ref="U165:V165"/>
    <mergeCell ref="W165:X165"/>
    <mergeCell ref="B164:J164"/>
    <mergeCell ref="K164:N164"/>
    <mergeCell ref="O164:P164"/>
    <mergeCell ref="Q164:R164"/>
    <mergeCell ref="S164:T164"/>
    <mergeCell ref="U164:V164"/>
    <mergeCell ref="AA162:AD162"/>
    <mergeCell ref="B163:J163"/>
    <mergeCell ref="K163:N163"/>
    <mergeCell ref="O163:P163"/>
    <mergeCell ref="Q163:R163"/>
    <mergeCell ref="S163:T163"/>
    <mergeCell ref="U163:V163"/>
    <mergeCell ref="W163:X163"/>
    <mergeCell ref="Y163:Z163"/>
    <mergeCell ref="AA163:AD163"/>
    <mergeCell ref="Y161:Z161"/>
    <mergeCell ref="AA161:AD161"/>
    <mergeCell ref="B162:J162"/>
    <mergeCell ref="K162:N162"/>
    <mergeCell ref="O162:P162"/>
    <mergeCell ref="Q162:R162"/>
    <mergeCell ref="S162:T162"/>
    <mergeCell ref="U162:V162"/>
    <mergeCell ref="W162:X162"/>
    <mergeCell ref="Y162:Z162"/>
    <mergeCell ref="W160:X160"/>
    <mergeCell ref="Y160:Z160"/>
    <mergeCell ref="AA160:AD160"/>
    <mergeCell ref="B161:J161"/>
    <mergeCell ref="K161:N161"/>
    <mergeCell ref="O161:P161"/>
    <mergeCell ref="Q161:R161"/>
    <mergeCell ref="S161:T161"/>
    <mergeCell ref="U161:V161"/>
    <mergeCell ref="W161:X161"/>
    <mergeCell ref="B160:J160"/>
    <mergeCell ref="K160:N160"/>
    <mergeCell ref="O160:P160"/>
    <mergeCell ref="Q160:R160"/>
    <mergeCell ref="S160:T160"/>
    <mergeCell ref="U160:V160"/>
    <mergeCell ref="AA158:AD158"/>
    <mergeCell ref="B159:J159"/>
    <mergeCell ref="K159:N159"/>
    <mergeCell ref="O159:P159"/>
    <mergeCell ref="Q159:R159"/>
    <mergeCell ref="S159:T159"/>
    <mergeCell ref="U159:V159"/>
    <mergeCell ref="W159:X159"/>
    <mergeCell ref="Y159:Z159"/>
    <mergeCell ref="AA159:AD159"/>
    <mergeCell ref="Y157:Z157"/>
    <mergeCell ref="AA157:AD157"/>
    <mergeCell ref="B158:J158"/>
    <mergeCell ref="K158:N158"/>
    <mergeCell ref="O158:P158"/>
    <mergeCell ref="Q158:R158"/>
    <mergeCell ref="S158:T158"/>
    <mergeCell ref="U158:V158"/>
    <mergeCell ref="W158:X158"/>
    <mergeCell ref="Y158:Z158"/>
    <mergeCell ref="W156:X156"/>
    <mergeCell ref="Y156:Z156"/>
    <mergeCell ref="AA156:AD156"/>
    <mergeCell ref="B157:J157"/>
    <mergeCell ref="K157:N157"/>
    <mergeCell ref="O157:P157"/>
    <mergeCell ref="Q157:R157"/>
    <mergeCell ref="S157:T157"/>
    <mergeCell ref="U157:V157"/>
    <mergeCell ref="W157:X157"/>
    <mergeCell ref="B156:J156"/>
    <mergeCell ref="K156:N156"/>
    <mergeCell ref="O156:P156"/>
    <mergeCell ref="Q156:R156"/>
    <mergeCell ref="S156:T156"/>
    <mergeCell ref="U156:V156"/>
    <mergeCell ref="AA154:AD154"/>
    <mergeCell ref="B155:J155"/>
    <mergeCell ref="K155:N155"/>
    <mergeCell ref="O155:P155"/>
    <mergeCell ref="Q155:R155"/>
    <mergeCell ref="S155:T155"/>
    <mergeCell ref="U155:V155"/>
    <mergeCell ref="W155:X155"/>
    <mergeCell ref="Y155:Z155"/>
    <mergeCell ref="AA155:AD155"/>
    <mergeCell ref="Y151:Z151"/>
    <mergeCell ref="AA151:AD151"/>
    <mergeCell ref="B152:Z152"/>
    <mergeCell ref="AA152:AD152"/>
    <mergeCell ref="B153:AD153"/>
    <mergeCell ref="B154:J154"/>
    <mergeCell ref="K154:N154"/>
    <mergeCell ref="O154:R154"/>
    <mergeCell ref="S154:V154"/>
    <mergeCell ref="W154:Z154"/>
    <mergeCell ref="W150:X150"/>
    <mergeCell ref="Y150:Z150"/>
    <mergeCell ref="AA150:AD150"/>
    <mergeCell ref="B151:J151"/>
    <mergeCell ref="K151:N151"/>
    <mergeCell ref="O151:P151"/>
    <mergeCell ref="Q151:R151"/>
    <mergeCell ref="S151:T151"/>
    <mergeCell ref="U151:V151"/>
    <mergeCell ref="W151:X151"/>
    <mergeCell ref="B150:J150"/>
    <mergeCell ref="K150:N150"/>
    <mergeCell ref="O150:P150"/>
    <mergeCell ref="Q150:R150"/>
    <mergeCell ref="S150:T150"/>
    <mergeCell ref="U150:V150"/>
    <mergeCell ref="AA148:AD148"/>
    <mergeCell ref="B149:J149"/>
    <mergeCell ref="K149:N149"/>
    <mergeCell ref="O149:P149"/>
    <mergeCell ref="Q149:R149"/>
    <mergeCell ref="S149:T149"/>
    <mergeCell ref="U149:V149"/>
    <mergeCell ref="W149:X149"/>
    <mergeCell ref="Y149:Z149"/>
    <mergeCell ref="AA149:AD149"/>
    <mergeCell ref="Y147:Z147"/>
    <mergeCell ref="AA147:AD147"/>
    <mergeCell ref="B148:J148"/>
    <mergeCell ref="K148:N148"/>
    <mergeCell ref="O148:P148"/>
    <mergeCell ref="Q148:R148"/>
    <mergeCell ref="S148:T148"/>
    <mergeCell ref="U148:V148"/>
    <mergeCell ref="W148:X148"/>
    <mergeCell ref="Y148:Z148"/>
    <mergeCell ref="W146:X146"/>
    <mergeCell ref="Y146:Z146"/>
    <mergeCell ref="AA146:AD146"/>
    <mergeCell ref="B147:J147"/>
    <mergeCell ref="K147:N147"/>
    <mergeCell ref="O147:P147"/>
    <mergeCell ref="Q147:R147"/>
    <mergeCell ref="S147:T147"/>
    <mergeCell ref="U147:V147"/>
    <mergeCell ref="W147:X147"/>
    <mergeCell ref="B146:J146"/>
    <mergeCell ref="K146:N146"/>
    <mergeCell ref="O146:P146"/>
    <mergeCell ref="Q146:R146"/>
    <mergeCell ref="S146:T146"/>
    <mergeCell ref="U146:V146"/>
    <mergeCell ref="AA144:AD144"/>
    <mergeCell ref="B145:J145"/>
    <mergeCell ref="K145:N145"/>
    <mergeCell ref="O145:P145"/>
    <mergeCell ref="Q145:R145"/>
    <mergeCell ref="S145:T145"/>
    <mergeCell ref="U145:V145"/>
    <mergeCell ref="W145:X145"/>
    <mergeCell ref="Y145:Z145"/>
    <mergeCell ref="AA145:AD145"/>
    <mergeCell ref="Y143:Z143"/>
    <mergeCell ref="AA143:AD143"/>
    <mergeCell ref="B144:J144"/>
    <mergeCell ref="K144:N144"/>
    <mergeCell ref="O144:P144"/>
    <mergeCell ref="Q144:R144"/>
    <mergeCell ref="S144:T144"/>
    <mergeCell ref="U144:V144"/>
    <mergeCell ref="W144:X144"/>
    <mergeCell ref="Y144:Z144"/>
    <mergeCell ref="W142:X142"/>
    <mergeCell ref="Y142:Z142"/>
    <mergeCell ref="AA142:AD142"/>
    <mergeCell ref="B143:J143"/>
    <mergeCell ref="K143:N143"/>
    <mergeCell ref="O143:P143"/>
    <mergeCell ref="Q143:R143"/>
    <mergeCell ref="S143:T143"/>
    <mergeCell ref="U143:V143"/>
    <mergeCell ref="W143:X143"/>
    <mergeCell ref="B142:J142"/>
    <mergeCell ref="K142:N142"/>
    <mergeCell ref="O142:P142"/>
    <mergeCell ref="Q142:R142"/>
    <mergeCell ref="S142:T142"/>
    <mergeCell ref="U142:V142"/>
    <mergeCell ref="AA140:AD140"/>
    <mergeCell ref="B141:J141"/>
    <mergeCell ref="K141:N141"/>
    <mergeCell ref="O141:P141"/>
    <mergeCell ref="Q141:R141"/>
    <mergeCell ref="S141:T141"/>
    <mergeCell ref="U141:V141"/>
    <mergeCell ref="W141:X141"/>
    <mergeCell ref="Y141:Z141"/>
    <mergeCell ref="AA141:AD141"/>
    <mergeCell ref="Y139:Z139"/>
    <mergeCell ref="AA139:AD139"/>
    <mergeCell ref="B140:J140"/>
    <mergeCell ref="K140:N140"/>
    <mergeCell ref="O140:P140"/>
    <mergeCell ref="Q140:R140"/>
    <mergeCell ref="S140:T140"/>
    <mergeCell ref="U140:V140"/>
    <mergeCell ref="W140:X140"/>
    <mergeCell ref="Y140:Z140"/>
    <mergeCell ref="W138:X138"/>
    <mergeCell ref="Y138:Z138"/>
    <mergeCell ref="AA138:AD138"/>
    <mergeCell ref="B139:J139"/>
    <mergeCell ref="K139:N139"/>
    <mergeCell ref="O139:P139"/>
    <mergeCell ref="Q139:R139"/>
    <mergeCell ref="S139:T139"/>
    <mergeCell ref="U139:V139"/>
    <mergeCell ref="W139:X139"/>
    <mergeCell ref="B138:J138"/>
    <mergeCell ref="K138:N138"/>
    <mergeCell ref="O138:P138"/>
    <mergeCell ref="Q138:R138"/>
    <mergeCell ref="S138:T138"/>
    <mergeCell ref="U138:V138"/>
    <mergeCell ref="B137:J137"/>
    <mergeCell ref="K137:N137"/>
    <mergeCell ref="O137:R137"/>
    <mergeCell ref="S137:V137"/>
    <mergeCell ref="W137:Z137"/>
    <mergeCell ref="AA137:AD137"/>
    <mergeCell ref="W134:X134"/>
    <mergeCell ref="Y134:Z134"/>
    <mergeCell ref="AA134:AD134"/>
    <mergeCell ref="B135:Z135"/>
    <mergeCell ref="AA135:AD135"/>
    <mergeCell ref="B136:AD136"/>
    <mergeCell ref="B134:J134"/>
    <mergeCell ref="K134:N134"/>
    <mergeCell ref="O134:P134"/>
    <mergeCell ref="Q134:R134"/>
    <mergeCell ref="S134:T134"/>
    <mergeCell ref="U134:V134"/>
    <mergeCell ref="AA132:AD132"/>
    <mergeCell ref="B133:J133"/>
    <mergeCell ref="K133:N133"/>
    <mergeCell ref="O133:P133"/>
    <mergeCell ref="Q133:R133"/>
    <mergeCell ref="S133:T133"/>
    <mergeCell ref="U133:V133"/>
    <mergeCell ref="W133:X133"/>
    <mergeCell ref="Y133:Z133"/>
    <mergeCell ref="AA133:AD133"/>
    <mergeCell ref="Y131:Z131"/>
    <mergeCell ref="AA131:AD131"/>
    <mergeCell ref="B132:J132"/>
    <mergeCell ref="K132:N132"/>
    <mergeCell ref="O132:P132"/>
    <mergeCell ref="Q132:R132"/>
    <mergeCell ref="S132:T132"/>
    <mergeCell ref="U132:V132"/>
    <mergeCell ref="W132:X132"/>
    <mergeCell ref="Y132:Z132"/>
    <mergeCell ref="W130:X130"/>
    <mergeCell ref="Y130:Z130"/>
    <mergeCell ref="AA130:AD130"/>
    <mergeCell ref="B131:J131"/>
    <mergeCell ref="K131:N131"/>
    <mergeCell ref="O131:P131"/>
    <mergeCell ref="Q131:R131"/>
    <mergeCell ref="S131:T131"/>
    <mergeCell ref="U131:V131"/>
    <mergeCell ref="W131:X131"/>
    <mergeCell ref="B130:J130"/>
    <mergeCell ref="K130:N130"/>
    <mergeCell ref="O130:P130"/>
    <mergeCell ref="Q130:R130"/>
    <mergeCell ref="S130:T130"/>
    <mergeCell ref="U130:V130"/>
    <mergeCell ref="B129:J129"/>
    <mergeCell ref="K129:N129"/>
    <mergeCell ref="O129:R129"/>
    <mergeCell ref="S129:V129"/>
    <mergeCell ref="W129:Z129"/>
    <mergeCell ref="AA129:AD129"/>
    <mergeCell ref="W126:X126"/>
    <mergeCell ref="Y126:Z126"/>
    <mergeCell ref="AA126:AD126"/>
    <mergeCell ref="B127:Z127"/>
    <mergeCell ref="AA127:AD127"/>
    <mergeCell ref="B128:AD128"/>
    <mergeCell ref="B126:J126"/>
    <mergeCell ref="K126:N126"/>
    <mergeCell ref="O126:P126"/>
    <mergeCell ref="Q126:R126"/>
    <mergeCell ref="S126:T126"/>
    <mergeCell ref="U126:V126"/>
    <mergeCell ref="AA124:AD124"/>
    <mergeCell ref="B125:J125"/>
    <mergeCell ref="K125:N125"/>
    <mergeCell ref="O125:P125"/>
    <mergeCell ref="Q125:R125"/>
    <mergeCell ref="S125:T125"/>
    <mergeCell ref="U125:V125"/>
    <mergeCell ref="W125:X125"/>
    <mergeCell ref="Y125:Z125"/>
    <mergeCell ref="AA125:AD125"/>
    <mergeCell ref="Y123:Z123"/>
    <mergeCell ref="AA123:AD123"/>
    <mergeCell ref="B124:J124"/>
    <mergeCell ref="K124:N124"/>
    <mergeCell ref="O124:P124"/>
    <mergeCell ref="Q124:R124"/>
    <mergeCell ref="S124:T124"/>
    <mergeCell ref="U124:V124"/>
    <mergeCell ref="W124:X124"/>
    <mergeCell ref="Y124:Z124"/>
    <mergeCell ref="W122:X122"/>
    <mergeCell ref="Y122:Z122"/>
    <mergeCell ref="AA122:AD122"/>
    <mergeCell ref="B123:J123"/>
    <mergeCell ref="K123:N123"/>
    <mergeCell ref="O123:P123"/>
    <mergeCell ref="Q123:R123"/>
    <mergeCell ref="S123:T123"/>
    <mergeCell ref="U123:V123"/>
    <mergeCell ref="W123:X123"/>
    <mergeCell ref="B122:J122"/>
    <mergeCell ref="K122:N122"/>
    <mergeCell ref="O122:P122"/>
    <mergeCell ref="Q122:R122"/>
    <mergeCell ref="S122:T122"/>
    <mergeCell ref="U122:V122"/>
    <mergeCell ref="B121:J121"/>
    <mergeCell ref="K121:N121"/>
    <mergeCell ref="O121:R121"/>
    <mergeCell ref="S121:V121"/>
    <mergeCell ref="W121:Z121"/>
    <mergeCell ref="AA121:AD121"/>
    <mergeCell ref="W118:X118"/>
    <mergeCell ref="Y118:Z118"/>
    <mergeCell ref="AA118:AD118"/>
    <mergeCell ref="B119:Z119"/>
    <mergeCell ref="AA119:AD119"/>
    <mergeCell ref="B120:AD120"/>
    <mergeCell ref="B118:J118"/>
    <mergeCell ref="K118:N118"/>
    <mergeCell ref="O118:P118"/>
    <mergeCell ref="Q118:R118"/>
    <mergeCell ref="S118:T118"/>
    <mergeCell ref="U118:V118"/>
    <mergeCell ref="AA116:AD116"/>
    <mergeCell ref="B117:J117"/>
    <mergeCell ref="K117:N117"/>
    <mergeCell ref="O117:P117"/>
    <mergeCell ref="Q117:R117"/>
    <mergeCell ref="S117:T117"/>
    <mergeCell ref="U117:V117"/>
    <mergeCell ref="W117:X117"/>
    <mergeCell ref="Y117:Z117"/>
    <mergeCell ref="AA117:AD117"/>
    <mergeCell ref="Y113:Z113"/>
    <mergeCell ref="AA113:AD113"/>
    <mergeCell ref="B114:Z114"/>
    <mergeCell ref="AA114:AD114"/>
    <mergeCell ref="B115:AD115"/>
    <mergeCell ref="B116:J116"/>
    <mergeCell ref="K116:N116"/>
    <mergeCell ref="O116:R116"/>
    <mergeCell ref="S116:V116"/>
    <mergeCell ref="W116:Z116"/>
    <mergeCell ref="W112:X112"/>
    <mergeCell ref="Y112:Z112"/>
    <mergeCell ref="AA112:AD112"/>
    <mergeCell ref="B113:J113"/>
    <mergeCell ref="K113:N113"/>
    <mergeCell ref="O113:P113"/>
    <mergeCell ref="Q113:R113"/>
    <mergeCell ref="S113:T113"/>
    <mergeCell ref="U113:V113"/>
    <mergeCell ref="W113:X113"/>
    <mergeCell ref="B112:J112"/>
    <mergeCell ref="K112:N112"/>
    <mergeCell ref="O112:P112"/>
    <mergeCell ref="Q112:R112"/>
    <mergeCell ref="S112:T112"/>
    <mergeCell ref="U112:V112"/>
    <mergeCell ref="B111:J111"/>
    <mergeCell ref="K111:N111"/>
    <mergeCell ref="O111:R111"/>
    <mergeCell ref="S111:V111"/>
    <mergeCell ref="W111:Z111"/>
    <mergeCell ref="AA111:AD111"/>
    <mergeCell ref="W108:X108"/>
    <mergeCell ref="Y108:Z108"/>
    <mergeCell ref="AA108:AD108"/>
    <mergeCell ref="B109:Z109"/>
    <mergeCell ref="AA109:AD109"/>
    <mergeCell ref="B110:AD110"/>
    <mergeCell ref="B108:J108"/>
    <mergeCell ref="K108:N108"/>
    <mergeCell ref="O108:P108"/>
    <mergeCell ref="Q108:R108"/>
    <mergeCell ref="S108:T108"/>
    <mergeCell ref="U108:V108"/>
    <mergeCell ref="AA106:AD106"/>
    <mergeCell ref="B107:J107"/>
    <mergeCell ref="K107:N107"/>
    <mergeCell ref="O107:P107"/>
    <mergeCell ref="Q107:R107"/>
    <mergeCell ref="S107:T107"/>
    <mergeCell ref="U107:V107"/>
    <mergeCell ref="W107:X107"/>
    <mergeCell ref="Y107:Z107"/>
    <mergeCell ref="AA107:AD107"/>
    <mergeCell ref="Y103:Z103"/>
    <mergeCell ref="AA103:AD103"/>
    <mergeCell ref="B104:Z104"/>
    <mergeCell ref="AA104:AD104"/>
    <mergeCell ref="B105:AD105"/>
    <mergeCell ref="B106:J106"/>
    <mergeCell ref="K106:N106"/>
    <mergeCell ref="O106:R106"/>
    <mergeCell ref="S106:V106"/>
    <mergeCell ref="W106:Z106"/>
    <mergeCell ref="W102:X102"/>
    <mergeCell ref="Y102:Z102"/>
    <mergeCell ref="AA102:AD102"/>
    <mergeCell ref="B103:J103"/>
    <mergeCell ref="K103:N103"/>
    <mergeCell ref="O103:P103"/>
    <mergeCell ref="Q103:R103"/>
    <mergeCell ref="S103:T103"/>
    <mergeCell ref="U103:V103"/>
    <mergeCell ref="W103:X103"/>
    <mergeCell ref="B102:J102"/>
    <mergeCell ref="K102:N102"/>
    <mergeCell ref="O102:P102"/>
    <mergeCell ref="Q102:R102"/>
    <mergeCell ref="S102:T102"/>
    <mergeCell ref="U102:V102"/>
    <mergeCell ref="AA98:AD98"/>
    <mergeCell ref="B99:Z99"/>
    <mergeCell ref="AA99:AD99"/>
    <mergeCell ref="B100:AD100"/>
    <mergeCell ref="B101:J101"/>
    <mergeCell ref="K101:N101"/>
    <mergeCell ref="O101:R101"/>
    <mergeCell ref="S101:V101"/>
    <mergeCell ref="W101:Z101"/>
    <mergeCell ref="AA101:AD101"/>
    <mergeCell ref="Y97:Z97"/>
    <mergeCell ref="AA97:AD97"/>
    <mergeCell ref="B98:J98"/>
    <mergeCell ref="K98:N98"/>
    <mergeCell ref="O98:P98"/>
    <mergeCell ref="Q98:R98"/>
    <mergeCell ref="S98:T98"/>
    <mergeCell ref="U98:V98"/>
    <mergeCell ref="W98:X98"/>
    <mergeCell ref="Y98:Z98"/>
    <mergeCell ref="W96:X96"/>
    <mergeCell ref="Y96:Z96"/>
    <mergeCell ref="AA96:AD96"/>
    <mergeCell ref="B97:J97"/>
    <mergeCell ref="K97:N97"/>
    <mergeCell ref="O97:P97"/>
    <mergeCell ref="Q97:R97"/>
    <mergeCell ref="S97:T97"/>
    <mergeCell ref="U97:V97"/>
    <mergeCell ref="W97:X97"/>
    <mergeCell ref="B96:J96"/>
    <mergeCell ref="K96:N96"/>
    <mergeCell ref="O96:P96"/>
    <mergeCell ref="Q96:R96"/>
    <mergeCell ref="S96:T96"/>
    <mergeCell ref="U96:V96"/>
    <mergeCell ref="AA92:AD92"/>
    <mergeCell ref="B93:Z93"/>
    <mergeCell ref="AA93:AD93"/>
    <mergeCell ref="B94:AD94"/>
    <mergeCell ref="B95:J95"/>
    <mergeCell ref="K95:N95"/>
    <mergeCell ref="O95:R95"/>
    <mergeCell ref="S95:V95"/>
    <mergeCell ref="W95:Z95"/>
    <mergeCell ref="AA95:AD95"/>
    <mergeCell ref="Y91:Z91"/>
    <mergeCell ref="AA91:AD91"/>
    <mergeCell ref="B92:J92"/>
    <mergeCell ref="K92:N92"/>
    <mergeCell ref="O92:P92"/>
    <mergeCell ref="Q92:R92"/>
    <mergeCell ref="S92:T92"/>
    <mergeCell ref="U92:V92"/>
    <mergeCell ref="W92:X92"/>
    <mergeCell ref="Y92:Z92"/>
    <mergeCell ref="W90:X90"/>
    <mergeCell ref="Y90:Z90"/>
    <mergeCell ref="AA90:AD90"/>
    <mergeCell ref="B91:J91"/>
    <mergeCell ref="K91:N91"/>
    <mergeCell ref="O91:P91"/>
    <mergeCell ref="Q91:R91"/>
    <mergeCell ref="S91:T91"/>
    <mergeCell ref="U91:V91"/>
    <mergeCell ref="W91:X91"/>
    <mergeCell ref="B90:J90"/>
    <mergeCell ref="K90:N90"/>
    <mergeCell ref="O90:P90"/>
    <mergeCell ref="Q90:R90"/>
    <mergeCell ref="S90:T90"/>
    <mergeCell ref="U90:V90"/>
    <mergeCell ref="AA88:AD88"/>
    <mergeCell ref="B89:J89"/>
    <mergeCell ref="K89:N89"/>
    <mergeCell ref="O89:P89"/>
    <mergeCell ref="Q89:R89"/>
    <mergeCell ref="S89:T89"/>
    <mergeCell ref="U89:V89"/>
    <mergeCell ref="W89:X89"/>
    <mergeCell ref="Y89:Z89"/>
    <mergeCell ref="AA89:AD89"/>
    <mergeCell ref="B87:Y87"/>
    <mergeCell ref="Z87:AD87"/>
    <mergeCell ref="B88:J88"/>
    <mergeCell ref="K88:N88"/>
    <mergeCell ref="O88:P88"/>
    <mergeCell ref="Q88:R88"/>
    <mergeCell ref="S88:T88"/>
    <mergeCell ref="U88:V88"/>
    <mergeCell ref="W88:X88"/>
    <mergeCell ref="Y88:Z88"/>
    <mergeCell ref="N83:Q83"/>
    <mergeCell ref="R83:U83"/>
    <mergeCell ref="V83:Y83"/>
    <mergeCell ref="B82:I82"/>
    <mergeCell ref="J82:M82"/>
    <mergeCell ref="N82:Q82"/>
    <mergeCell ref="R82:U82"/>
    <mergeCell ref="V82:Y82"/>
    <mergeCell ref="Z82:AD82"/>
    <mergeCell ref="B78:Y78"/>
    <mergeCell ref="Z78:AD78"/>
    <mergeCell ref="B79:AD79"/>
    <mergeCell ref="B80:I81"/>
    <mergeCell ref="J80:M81"/>
    <mergeCell ref="N80:Q81"/>
    <mergeCell ref="R80:U81"/>
    <mergeCell ref="V80:Y81"/>
    <mergeCell ref="Z80:AD81"/>
    <mergeCell ref="B77:I77"/>
    <mergeCell ref="J77:M77"/>
    <mergeCell ref="N77:Q77"/>
    <mergeCell ref="R77:U77"/>
    <mergeCell ref="V77:Y77"/>
    <mergeCell ref="Z77:AD77"/>
    <mergeCell ref="B74:AD74"/>
    <mergeCell ref="B75:I76"/>
    <mergeCell ref="J75:M76"/>
    <mergeCell ref="N75:Q76"/>
    <mergeCell ref="R75:U76"/>
    <mergeCell ref="V75:Y76"/>
    <mergeCell ref="Z75:AD76"/>
    <mergeCell ref="B65:I65"/>
    <mergeCell ref="B63:I63"/>
    <mergeCell ref="J63:M63"/>
    <mergeCell ref="N63:Q63"/>
    <mergeCell ref="R63:U63"/>
    <mergeCell ref="V63:Y63"/>
    <mergeCell ref="J65:M65"/>
    <mergeCell ref="N65:Q65"/>
    <mergeCell ref="R65:U65"/>
    <mergeCell ref="V65:Y65"/>
    <mergeCell ref="J62:M62"/>
    <mergeCell ref="N62:Q62"/>
    <mergeCell ref="R62:U62"/>
    <mergeCell ref="V62:Y62"/>
    <mergeCell ref="Z62:AD62"/>
    <mergeCell ref="B61:I61"/>
    <mergeCell ref="J61:M61"/>
    <mergeCell ref="N61:Q61"/>
    <mergeCell ref="R61:U61"/>
    <mergeCell ref="V61:Y61"/>
    <mergeCell ref="Z61:AD61"/>
    <mergeCell ref="B60:I60"/>
    <mergeCell ref="J60:M60"/>
    <mergeCell ref="N60:Q60"/>
    <mergeCell ref="R60:U60"/>
    <mergeCell ref="V60:Y60"/>
    <mergeCell ref="Z60:AD60"/>
    <mergeCell ref="B57:AD57"/>
    <mergeCell ref="B58:I59"/>
    <mergeCell ref="J58:M59"/>
    <mergeCell ref="N58:Q59"/>
    <mergeCell ref="R58:U59"/>
    <mergeCell ref="V58:Y59"/>
    <mergeCell ref="Z58:AD59"/>
    <mergeCell ref="B48:I48"/>
    <mergeCell ref="B46:I46"/>
    <mergeCell ref="J46:M46"/>
    <mergeCell ref="N46:Q46"/>
    <mergeCell ref="R46:U46"/>
    <mergeCell ref="V46:Y46"/>
    <mergeCell ref="J48:M48"/>
    <mergeCell ref="N48:Q48"/>
    <mergeCell ref="R48:U48"/>
    <mergeCell ref="V48:Y48"/>
    <mergeCell ref="J45:M45"/>
    <mergeCell ref="N45:Q45"/>
    <mergeCell ref="R45:U45"/>
    <mergeCell ref="V45:Y45"/>
    <mergeCell ref="Z45:AD45"/>
    <mergeCell ref="B44:I44"/>
    <mergeCell ref="J44:M44"/>
    <mergeCell ref="N44:Q44"/>
    <mergeCell ref="R44:U44"/>
    <mergeCell ref="V44:Y44"/>
    <mergeCell ref="Z44:AD44"/>
    <mergeCell ref="B43:I43"/>
    <mergeCell ref="J43:M43"/>
    <mergeCell ref="N43:Q43"/>
    <mergeCell ref="R43:U43"/>
    <mergeCell ref="V43:Y43"/>
    <mergeCell ref="Z43:AD43"/>
    <mergeCell ref="Z26:AD26"/>
    <mergeCell ref="B40:AD40"/>
    <mergeCell ref="B41:I42"/>
    <mergeCell ref="J41:M42"/>
    <mergeCell ref="N41:Q42"/>
    <mergeCell ref="R41:U42"/>
    <mergeCell ref="V41:Y42"/>
    <mergeCell ref="Z41:AD42"/>
    <mergeCell ref="B30:I30"/>
    <mergeCell ref="B29:I29"/>
    <mergeCell ref="J29:M29"/>
    <mergeCell ref="N29:Q29"/>
    <mergeCell ref="R29:U29"/>
    <mergeCell ref="V29:Y29"/>
    <mergeCell ref="Z29:AD29"/>
    <mergeCell ref="B28:I28"/>
    <mergeCell ref="J28:M28"/>
    <mergeCell ref="N28:Q28"/>
    <mergeCell ref="R28:U28"/>
    <mergeCell ref="V28:Y28"/>
    <mergeCell ref="Z28:AD28"/>
    <mergeCell ref="B27:I27"/>
    <mergeCell ref="J27:M27"/>
    <mergeCell ref="N27:Q27"/>
    <mergeCell ref="R27:U27"/>
    <mergeCell ref="V27:Y27"/>
    <mergeCell ref="Z27:AD27"/>
    <mergeCell ref="B26:I26"/>
    <mergeCell ref="J26:M26"/>
    <mergeCell ref="N26:Q26"/>
    <mergeCell ref="R26:U26"/>
    <mergeCell ref="V26:Y26"/>
    <mergeCell ref="B22:Y22"/>
    <mergeCell ref="Z22:AD22"/>
    <mergeCell ref="B23:AD23"/>
    <mergeCell ref="B24:I25"/>
    <mergeCell ref="J24:M25"/>
    <mergeCell ref="N24:Q25"/>
    <mergeCell ref="R24:U25"/>
    <mergeCell ref="V24:Y25"/>
    <mergeCell ref="Z24:AD25"/>
    <mergeCell ref="B11:I11"/>
    <mergeCell ref="J11:M11"/>
    <mergeCell ref="N11:Q11"/>
    <mergeCell ref="R11:U11"/>
    <mergeCell ref="V11:Y11"/>
    <mergeCell ref="Z11:AD11"/>
    <mergeCell ref="B10:I10"/>
    <mergeCell ref="J10:M10"/>
    <mergeCell ref="N10:Q10"/>
    <mergeCell ref="R10:U10"/>
    <mergeCell ref="V10:Y10"/>
    <mergeCell ref="Z10:AD10"/>
    <mergeCell ref="B9:I9"/>
    <mergeCell ref="J9:M9"/>
    <mergeCell ref="N9:Q9"/>
    <mergeCell ref="R9:U9"/>
    <mergeCell ref="V9:Y9"/>
    <mergeCell ref="Z9:AD9"/>
    <mergeCell ref="B6:AD6"/>
    <mergeCell ref="B7:I8"/>
    <mergeCell ref="J7:M8"/>
    <mergeCell ref="N7:Q8"/>
    <mergeCell ref="R7:U8"/>
    <mergeCell ref="V7:Y8"/>
    <mergeCell ref="Z7:AD8"/>
    <mergeCell ref="V1:X1"/>
    <mergeCell ref="AC1:AD1"/>
    <mergeCell ref="V2:X2"/>
    <mergeCell ref="AC2:AD2"/>
    <mergeCell ref="V3:AD3"/>
    <mergeCell ref="V4:AD4"/>
  </mergeCells>
  <printOptions horizontalCentered="1"/>
  <pageMargins left="0.18" right="0.17" top="0.16" bottom="0.42" header="0.17" footer="0.18"/>
  <pageSetup horizontalDpi="600" verticalDpi="600" orientation="portrait" scale="97" r:id="rId2"/>
  <headerFooter alignWithMargins="0">
    <oddFooter>&amp;L&amp;Z&amp;F&amp;T&amp;C
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AH176"/>
  <sheetViews>
    <sheetView showGridLines="0" view="pageBreakPreview" zoomScale="85" zoomScaleNormal="85" zoomScaleSheetLayoutView="85" zoomScalePageLayoutView="0" workbookViewId="0" topLeftCell="A55">
      <selection activeCell="AF84" sqref="AF84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58">
        <v>44950</v>
      </c>
      <c r="W1" s="59"/>
      <c r="X1" s="59"/>
      <c r="Y1" s="3"/>
      <c r="AB1" s="8" t="s">
        <v>6</v>
      </c>
      <c r="AC1" s="59" t="s">
        <v>505</v>
      </c>
      <c r="AD1" s="59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60">
        <v>118187</v>
      </c>
      <c r="W2" s="60"/>
      <c r="X2" s="60"/>
      <c r="Y2" s="3"/>
      <c r="AB2" s="8" t="s">
        <v>1</v>
      </c>
      <c r="AC2" s="60"/>
      <c r="AD2" s="60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59" t="s">
        <v>506</v>
      </c>
      <c r="W3" s="59"/>
      <c r="X3" s="59"/>
      <c r="Y3" s="59"/>
      <c r="Z3" s="59"/>
      <c r="AA3" s="59"/>
      <c r="AB3" s="59"/>
      <c r="AC3" s="59"/>
      <c r="AD3" s="59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61" t="s">
        <v>9</v>
      </c>
      <c r="W4" s="61"/>
      <c r="X4" s="61"/>
      <c r="Y4" s="61"/>
      <c r="Z4" s="61"/>
      <c r="AA4" s="61"/>
      <c r="AB4" s="61"/>
      <c r="AC4" s="61"/>
      <c r="AD4" s="61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62" t="s">
        <v>480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4"/>
      <c r="AE6" s="4"/>
    </row>
    <row r="7" spans="1:31" ht="19.5" customHeight="1">
      <c r="A7" s="4"/>
      <c r="B7" s="65" t="s">
        <v>477</v>
      </c>
      <c r="C7" s="66"/>
      <c r="D7" s="66"/>
      <c r="E7" s="66"/>
      <c r="F7" s="66"/>
      <c r="G7" s="66"/>
      <c r="H7" s="66"/>
      <c r="I7" s="67"/>
      <c r="J7" s="71" t="s">
        <v>491</v>
      </c>
      <c r="K7" s="72"/>
      <c r="L7" s="72"/>
      <c r="M7" s="73"/>
      <c r="N7" s="77" t="s">
        <v>489</v>
      </c>
      <c r="O7" s="72"/>
      <c r="P7" s="72"/>
      <c r="Q7" s="73"/>
      <c r="R7" s="79" t="s">
        <v>476</v>
      </c>
      <c r="S7" s="79"/>
      <c r="T7" s="79"/>
      <c r="U7" s="79"/>
      <c r="V7" s="81" t="s">
        <v>490</v>
      </c>
      <c r="W7" s="82"/>
      <c r="X7" s="82"/>
      <c r="Y7" s="82"/>
      <c r="Z7" s="82" t="s">
        <v>479</v>
      </c>
      <c r="AA7" s="82"/>
      <c r="AB7" s="82"/>
      <c r="AC7" s="82"/>
      <c r="AD7" s="82"/>
      <c r="AE7" s="4"/>
    </row>
    <row r="8" spans="1:31" ht="19.5" customHeight="1" thickBot="1">
      <c r="A8" s="4"/>
      <c r="B8" s="68"/>
      <c r="C8" s="69"/>
      <c r="D8" s="69"/>
      <c r="E8" s="69"/>
      <c r="F8" s="69"/>
      <c r="G8" s="69"/>
      <c r="H8" s="69"/>
      <c r="I8" s="70"/>
      <c r="J8" s="74"/>
      <c r="K8" s="75"/>
      <c r="L8" s="75"/>
      <c r="M8" s="76"/>
      <c r="N8" s="78"/>
      <c r="O8" s="75"/>
      <c r="P8" s="75"/>
      <c r="Q8" s="76"/>
      <c r="R8" s="80"/>
      <c r="S8" s="80"/>
      <c r="T8" s="80"/>
      <c r="U8" s="80"/>
      <c r="V8" s="83"/>
      <c r="W8" s="84"/>
      <c r="X8" s="84"/>
      <c r="Y8" s="84"/>
      <c r="Z8" s="84"/>
      <c r="AA8" s="84"/>
      <c r="AB8" s="84"/>
      <c r="AC8" s="84"/>
      <c r="AD8" s="84"/>
      <c r="AE8" s="4"/>
    </row>
    <row r="9" spans="1:31" ht="19.5" customHeight="1" thickBot="1">
      <c r="A9" s="4"/>
      <c r="B9" s="145" t="s">
        <v>527</v>
      </c>
      <c r="C9" s="86"/>
      <c r="D9" s="86"/>
      <c r="E9" s="86"/>
      <c r="F9" s="86"/>
      <c r="G9" s="86"/>
      <c r="H9" s="86"/>
      <c r="I9" s="87"/>
      <c r="J9" s="88">
        <v>5</v>
      </c>
      <c r="K9" s="89"/>
      <c r="L9" s="89"/>
      <c r="M9" s="90"/>
      <c r="N9" s="91" t="s">
        <v>528</v>
      </c>
      <c r="O9" s="89"/>
      <c r="P9" s="89"/>
      <c r="Q9" s="90"/>
      <c r="R9" s="91">
        <v>256.27</v>
      </c>
      <c r="S9" s="89"/>
      <c r="T9" s="89"/>
      <c r="U9" s="89"/>
      <c r="V9" s="146">
        <v>12.96</v>
      </c>
      <c r="W9" s="147"/>
      <c r="X9" s="147"/>
      <c r="Y9" s="147"/>
      <c r="Z9" s="85">
        <f>ROUND(J9*R9*V9,1)</f>
        <v>16606.3</v>
      </c>
      <c r="AA9" s="86"/>
      <c r="AB9" s="86"/>
      <c r="AC9" s="86"/>
      <c r="AD9" s="87"/>
      <c r="AE9" s="4"/>
    </row>
    <row r="10" spans="1:31" ht="19.5" customHeight="1" thickBot="1">
      <c r="A10" s="4"/>
      <c r="B10" s="145" t="s">
        <v>529</v>
      </c>
      <c r="C10" s="86"/>
      <c r="D10" s="86"/>
      <c r="E10" s="86"/>
      <c r="F10" s="86"/>
      <c r="G10" s="86"/>
      <c r="H10" s="86"/>
      <c r="I10" s="87"/>
      <c r="J10" s="88">
        <v>5</v>
      </c>
      <c r="K10" s="89"/>
      <c r="L10" s="89"/>
      <c r="M10" s="90"/>
      <c r="N10" s="91" t="s">
        <v>530</v>
      </c>
      <c r="O10" s="89"/>
      <c r="P10" s="89"/>
      <c r="Q10" s="90"/>
      <c r="R10" s="91">
        <v>114.2708</v>
      </c>
      <c r="S10" s="89"/>
      <c r="T10" s="89"/>
      <c r="U10" s="89"/>
      <c r="V10" s="146">
        <v>10.96</v>
      </c>
      <c r="W10" s="147"/>
      <c r="X10" s="147"/>
      <c r="Y10" s="147"/>
      <c r="Z10" s="85">
        <f>ROUND(J10*R10*V10,1)</f>
        <v>6262</v>
      </c>
      <c r="AA10" s="86"/>
      <c r="AB10" s="86"/>
      <c r="AC10" s="86"/>
      <c r="AD10" s="87"/>
      <c r="AE10" s="4"/>
    </row>
    <row r="11" spans="1:31" ht="19.5" customHeight="1">
      <c r="A11" s="4"/>
      <c r="B11" s="85" t="s">
        <v>492</v>
      </c>
      <c r="C11" s="86"/>
      <c r="D11" s="86"/>
      <c r="E11" s="86"/>
      <c r="F11" s="86"/>
      <c r="G11" s="86"/>
      <c r="H11" s="86"/>
      <c r="I11" s="87"/>
      <c r="J11" s="88">
        <v>100</v>
      </c>
      <c r="K11" s="89"/>
      <c r="L11" s="89"/>
      <c r="M11" s="90"/>
      <c r="N11" s="91" t="s">
        <v>250</v>
      </c>
      <c r="O11" s="89"/>
      <c r="P11" s="89"/>
      <c r="Q11" s="90"/>
      <c r="R11" s="91">
        <v>10.58</v>
      </c>
      <c r="S11" s="89"/>
      <c r="T11" s="89"/>
      <c r="U11" s="89"/>
      <c r="V11" s="92">
        <f>VLOOKUP(N11,Painting!$E$5:$F$250,2,1)</f>
        <v>1</v>
      </c>
      <c r="W11" s="93"/>
      <c r="X11" s="93"/>
      <c r="Y11" s="93"/>
      <c r="Z11" s="85">
        <f>ROUND(J11*R11*V11,1)</f>
        <v>1058</v>
      </c>
      <c r="AA11" s="86"/>
      <c r="AB11" s="86"/>
      <c r="AC11" s="86"/>
      <c r="AD11" s="87"/>
      <c r="AE11" s="4"/>
    </row>
    <row r="12" spans="1:31" ht="19.5" customHeight="1" thickBot="1">
      <c r="A12" s="4"/>
      <c r="B12" s="99" t="s">
        <v>493</v>
      </c>
      <c r="C12" s="100"/>
      <c r="D12" s="100"/>
      <c r="E12" s="100"/>
      <c r="F12" s="100"/>
      <c r="G12" s="100"/>
      <c r="H12" s="100"/>
      <c r="I12" s="101"/>
      <c r="J12" s="118">
        <f>J11*2</f>
        <v>200</v>
      </c>
      <c r="K12" s="119"/>
      <c r="L12" s="119"/>
      <c r="M12" s="120"/>
      <c r="N12" s="121" t="str">
        <f>N$11</f>
        <v>L3 x 3 x 5/16</v>
      </c>
      <c r="O12" s="122"/>
      <c r="P12" s="122"/>
      <c r="Q12" s="123"/>
      <c r="R12" s="94">
        <v>11</v>
      </c>
      <c r="S12" s="95"/>
      <c r="T12" s="95"/>
      <c r="U12" s="96"/>
      <c r="V12" s="97">
        <f>VLOOKUP(N12,Painting!$E$5:$F$250,2,1)</f>
        <v>1</v>
      </c>
      <c r="W12" s="98"/>
      <c r="X12" s="98"/>
      <c r="Y12" s="98"/>
      <c r="Z12" s="99">
        <f>ROUND(J12*R12*V12,1)</f>
        <v>2200</v>
      </c>
      <c r="AA12" s="100"/>
      <c r="AB12" s="100"/>
      <c r="AC12" s="100"/>
      <c r="AD12" s="101"/>
      <c r="AE12" s="4"/>
    </row>
    <row r="13" spans="1:31" ht="30.75" customHeight="1" thickTop="1">
      <c r="A13" s="4"/>
      <c r="B13" s="152" t="s">
        <v>542</v>
      </c>
      <c r="C13" s="153"/>
      <c r="D13" s="153"/>
      <c r="E13" s="153"/>
      <c r="F13" s="153"/>
      <c r="G13" s="153"/>
      <c r="H13" s="153"/>
      <c r="I13" s="154"/>
      <c r="J13" s="88">
        <v>8</v>
      </c>
      <c r="K13" s="89"/>
      <c r="L13" s="89"/>
      <c r="M13" s="90"/>
      <c r="N13" s="91" t="s">
        <v>286</v>
      </c>
      <c r="O13" s="89"/>
      <c r="P13" s="89"/>
      <c r="Q13" s="90"/>
      <c r="R13" s="91">
        <v>33.81</v>
      </c>
      <c r="S13" s="89"/>
      <c r="T13" s="89"/>
      <c r="U13" s="89"/>
      <c r="V13" s="92">
        <f>VLOOKUP(N13,Painting!$E$5:$F$250,2,1)</f>
        <v>1.33</v>
      </c>
      <c r="W13" s="93"/>
      <c r="X13" s="93"/>
      <c r="Y13" s="93"/>
      <c r="Z13" s="85">
        <f>ROUND(J13*R13*V13,1)</f>
        <v>359.7</v>
      </c>
      <c r="AA13" s="86"/>
      <c r="AB13" s="86"/>
      <c r="AC13" s="86"/>
      <c r="AD13" s="87"/>
      <c r="AE13" s="4"/>
    </row>
    <row r="14" spans="1:31" ht="19.5" customHeight="1" thickBot="1">
      <c r="A14" s="4"/>
      <c r="B14" s="148" t="s">
        <v>533</v>
      </c>
      <c r="C14" s="100"/>
      <c r="D14" s="100"/>
      <c r="E14" s="100"/>
      <c r="F14" s="100"/>
      <c r="G14" s="100"/>
      <c r="H14" s="100"/>
      <c r="I14" s="101"/>
      <c r="J14" s="137">
        <v>5</v>
      </c>
      <c r="K14" s="138"/>
      <c r="L14" s="138"/>
      <c r="M14" s="139"/>
      <c r="N14" s="140" t="s">
        <v>53</v>
      </c>
      <c r="O14" s="141"/>
      <c r="P14" s="141"/>
      <c r="Q14" s="142"/>
      <c r="R14" s="94"/>
      <c r="S14" s="95"/>
      <c r="T14" s="95"/>
      <c r="U14" s="96"/>
      <c r="V14" s="97">
        <f>VLOOKUP(N14,Painting!$S$5:$T$14,2,1)</f>
        <v>6.165</v>
      </c>
      <c r="W14" s="98"/>
      <c r="X14" s="98"/>
      <c r="Y14" s="98"/>
      <c r="Z14" s="99">
        <f>ROUND(J14*V14,1)</f>
        <v>30.8</v>
      </c>
      <c r="AA14" s="100"/>
      <c r="AB14" s="100"/>
      <c r="AC14" s="100"/>
      <c r="AD14" s="101"/>
      <c r="AE14" s="4"/>
    </row>
    <row r="15" spans="1:31" ht="19.5" customHeight="1" thickBot="1" thickTop="1">
      <c r="A15" s="4"/>
      <c r="B15" s="148" t="s">
        <v>532</v>
      </c>
      <c r="C15" s="100"/>
      <c r="D15" s="100"/>
      <c r="E15" s="100"/>
      <c r="F15" s="100"/>
      <c r="G15" s="100"/>
      <c r="H15" s="100"/>
      <c r="I15" s="101"/>
      <c r="J15" s="137">
        <v>5</v>
      </c>
      <c r="K15" s="138"/>
      <c r="L15" s="138"/>
      <c r="M15" s="139"/>
      <c r="N15" s="140" t="s">
        <v>531</v>
      </c>
      <c r="O15" s="141"/>
      <c r="P15" s="141"/>
      <c r="Q15" s="142"/>
      <c r="R15" s="94"/>
      <c r="S15" s="95"/>
      <c r="T15" s="95"/>
      <c r="U15" s="96"/>
      <c r="V15" s="143">
        <v>11</v>
      </c>
      <c r="W15" s="144"/>
      <c r="X15" s="144"/>
      <c r="Y15" s="144"/>
      <c r="Z15" s="99">
        <f>ROUND(J15*V15,1)</f>
        <v>55</v>
      </c>
      <c r="AA15" s="100"/>
      <c r="AB15" s="100"/>
      <c r="AC15" s="100"/>
      <c r="AD15" s="101"/>
      <c r="AE15" s="4"/>
    </row>
    <row r="16" spans="1:31" ht="19.5" customHeight="1" thickBot="1" thickTop="1">
      <c r="A16" s="4"/>
      <c r="B16" s="148" t="s">
        <v>509</v>
      </c>
      <c r="C16" s="100"/>
      <c r="D16" s="100"/>
      <c r="E16" s="100"/>
      <c r="F16" s="100"/>
      <c r="G16" s="100"/>
      <c r="H16" s="100"/>
      <c r="I16" s="101"/>
      <c r="J16" s="137">
        <v>5</v>
      </c>
      <c r="K16" s="138"/>
      <c r="L16" s="138"/>
      <c r="M16" s="139"/>
      <c r="N16" s="140" t="s">
        <v>83</v>
      </c>
      <c r="O16" s="141"/>
      <c r="P16" s="141"/>
      <c r="Q16" s="142"/>
      <c r="R16" s="94"/>
      <c r="S16" s="95"/>
      <c r="T16" s="95"/>
      <c r="U16" s="96"/>
      <c r="V16" s="97">
        <f>VLOOKUP(N16,Painting!$S$5:$T$14,2,1)</f>
        <v>10.094</v>
      </c>
      <c r="W16" s="98"/>
      <c r="X16" s="98"/>
      <c r="Y16" s="98"/>
      <c r="Z16" s="99">
        <f>ROUND(J16*V16,1)</f>
        <v>50.5</v>
      </c>
      <c r="AA16" s="100"/>
      <c r="AB16" s="100"/>
      <c r="AC16" s="100"/>
      <c r="AD16" s="101"/>
      <c r="AE16" s="4"/>
    </row>
    <row r="17" spans="1:31" ht="19.5" customHeight="1" thickBot="1" thickTop="1">
      <c r="A17" s="4"/>
      <c r="B17" s="148" t="s">
        <v>534</v>
      </c>
      <c r="C17" s="100"/>
      <c r="D17" s="100"/>
      <c r="E17" s="100"/>
      <c r="F17" s="100"/>
      <c r="G17" s="100"/>
      <c r="H17" s="100"/>
      <c r="I17" s="101"/>
      <c r="J17" s="137">
        <v>5</v>
      </c>
      <c r="K17" s="138"/>
      <c r="L17" s="138"/>
      <c r="M17" s="139"/>
      <c r="N17" s="140" t="s">
        <v>71</v>
      </c>
      <c r="O17" s="141"/>
      <c r="P17" s="141"/>
      <c r="Q17" s="142"/>
      <c r="R17" s="94"/>
      <c r="S17" s="95"/>
      <c r="T17" s="95"/>
      <c r="U17" s="96"/>
      <c r="V17" s="97">
        <f>VLOOKUP(N17,Painting!$S$5:$T$14,2,1)</f>
        <v>8.523</v>
      </c>
      <c r="W17" s="98"/>
      <c r="X17" s="98"/>
      <c r="Y17" s="98"/>
      <c r="Z17" s="99">
        <f>ROUND(J17*V17,1)</f>
        <v>42.6</v>
      </c>
      <c r="AA17" s="100"/>
      <c r="AB17" s="100"/>
      <c r="AC17" s="100"/>
      <c r="AD17" s="101"/>
      <c r="AE17" s="4"/>
    </row>
    <row r="18" spans="1:31" ht="19.5" customHeight="1" thickBot="1" thickTop="1">
      <c r="A18" s="4"/>
      <c r="B18" s="148" t="s">
        <v>535</v>
      </c>
      <c r="C18" s="100"/>
      <c r="D18" s="100"/>
      <c r="E18" s="100"/>
      <c r="F18" s="100"/>
      <c r="G18" s="100"/>
      <c r="H18" s="100"/>
      <c r="I18" s="101"/>
      <c r="J18" s="137">
        <v>5</v>
      </c>
      <c r="K18" s="138"/>
      <c r="L18" s="138"/>
      <c r="M18" s="139"/>
      <c r="N18" s="140" t="s">
        <v>35</v>
      </c>
      <c r="O18" s="141"/>
      <c r="P18" s="141"/>
      <c r="Q18" s="142"/>
      <c r="R18" s="94"/>
      <c r="S18" s="95"/>
      <c r="T18" s="95"/>
      <c r="U18" s="96"/>
      <c r="V18" s="97">
        <f>VLOOKUP(N18,Painting!$S$5:$T$14,2,1)</f>
        <v>3.8080000000000003</v>
      </c>
      <c r="W18" s="98"/>
      <c r="X18" s="98"/>
      <c r="Y18" s="98"/>
      <c r="Z18" s="99">
        <f>ROUND(J18*V18,1)</f>
        <v>19</v>
      </c>
      <c r="AA18" s="100"/>
      <c r="AB18" s="100"/>
      <c r="AC18" s="100"/>
      <c r="AD18" s="101"/>
      <c r="AE18" s="4"/>
    </row>
    <row r="19" spans="1:31" ht="19.5" customHeight="1" thickBot="1" thickTop="1">
      <c r="A19" s="4"/>
      <c r="B19" s="145" t="s">
        <v>536</v>
      </c>
      <c r="C19" s="86"/>
      <c r="D19" s="86"/>
      <c r="E19" s="86"/>
      <c r="F19" s="86"/>
      <c r="G19" s="86"/>
      <c r="H19" s="86"/>
      <c r="I19" s="87"/>
      <c r="J19" s="88">
        <v>10</v>
      </c>
      <c r="K19" s="89"/>
      <c r="L19" s="89"/>
      <c r="M19" s="90"/>
      <c r="N19" s="91" t="s">
        <v>537</v>
      </c>
      <c r="O19" s="89"/>
      <c r="P19" s="89"/>
      <c r="Q19" s="90"/>
      <c r="R19" s="91">
        <v>3.3333</v>
      </c>
      <c r="S19" s="89"/>
      <c r="T19" s="89"/>
      <c r="U19" s="89"/>
      <c r="V19" s="146">
        <v>1</v>
      </c>
      <c r="W19" s="147"/>
      <c r="X19" s="147"/>
      <c r="Y19" s="147"/>
      <c r="Z19" s="85">
        <f>ROUND(J19*R19*V19,1)</f>
        <v>33.3</v>
      </c>
      <c r="AA19" s="86"/>
      <c r="AB19" s="86"/>
      <c r="AC19" s="86"/>
      <c r="AD19" s="87"/>
      <c r="AE19" s="4"/>
    </row>
    <row r="20" spans="1:31" ht="19.5" customHeight="1" thickBot="1">
      <c r="A20" s="4"/>
      <c r="B20" s="145" t="s">
        <v>538</v>
      </c>
      <c r="C20" s="86"/>
      <c r="D20" s="86"/>
      <c r="E20" s="86"/>
      <c r="F20" s="86"/>
      <c r="G20" s="86"/>
      <c r="H20" s="86"/>
      <c r="I20" s="87"/>
      <c r="J20" s="88">
        <v>10</v>
      </c>
      <c r="K20" s="89"/>
      <c r="L20" s="89"/>
      <c r="M20" s="90"/>
      <c r="N20" s="91" t="s">
        <v>539</v>
      </c>
      <c r="O20" s="89"/>
      <c r="P20" s="89"/>
      <c r="Q20" s="90"/>
      <c r="R20" s="91">
        <v>3.3333</v>
      </c>
      <c r="S20" s="89"/>
      <c r="T20" s="89"/>
      <c r="U20" s="89"/>
      <c r="V20" s="146">
        <v>1.8333</v>
      </c>
      <c r="W20" s="147"/>
      <c r="X20" s="147"/>
      <c r="Y20" s="147"/>
      <c r="Z20" s="85">
        <f>ROUND(J20*R20*V20,1)</f>
        <v>61.1</v>
      </c>
      <c r="AA20" s="86"/>
      <c r="AB20" s="86"/>
      <c r="AC20" s="86"/>
      <c r="AD20" s="87"/>
      <c r="AE20" s="4"/>
    </row>
    <row r="21" spans="1:31" ht="19.5" customHeight="1" thickBot="1">
      <c r="A21" s="4"/>
      <c r="B21" s="145" t="s">
        <v>540</v>
      </c>
      <c r="C21" s="86"/>
      <c r="D21" s="86"/>
      <c r="E21" s="86"/>
      <c r="F21" s="86"/>
      <c r="G21" s="86"/>
      <c r="H21" s="86"/>
      <c r="I21" s="87"/>
      <c r="J21" s="88">
        <v>10</v>
      </c>
      <c r="K21" s="89"/>
      <c r="L21" s="89"/>
      <c r="M21" s="90"/>
      <c r="N21" s="91" t="s">
        <v>541</v>
      </c>
      <c r="O21" s="89"/>
      <c r="P21" s="89"/>
      <c r="Q21" s="90"/>
      <c r="R21" s="91">
        <v>3.3333</v>
      </c>
      <c r="S21" s="89"/>
      <c r="T21" s="89"/>
      <c r="U21" s="89"/>
      <c r="V21" s="146">
        <v>1.25</v>
      </c>
      <c r="W21" s="147"/>
      <c r="X21" s="147"/>
      <c r="Y21" s="147"/>
      <c r="Z21" s="85">
        <f>ROUND(J21*R21*V21,1)</f>
        <v>41.7</v>
      </c>
      <c r="AA21" s="86"/>
      <c r="AB21" s="86"/>
      <c r="AC21" s="86"/>
      <c r="AD21" s="87"/>
      <c r="AE21" s="4"/>
    </row>
    <row r="22" spans="1:31" ht="19.5" customHeight="1" thickBot="1" thickTop="1">
      <c r="A22" s="4"/>
      <c r="B22" s="102" t="s">
        <v>10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3">
        <f>ROUND(SUM(Z9:Z21),0)</f>
        <v>26820</v>
      </c>
      <c r="AA22" s="104"/>
      <c r="AB22" s="104"/>
      <c r="AC22" s="104"/>
      <c r="AD22" s="105"/>
      <c r="AE22" s="4"/>
    </row>
    <row r="23" spans="1:31" ht="19.5" customHeight="1" thickBot="1">
      <c r="A23" s="4"/>
      <c r="B23" s="62" t="s">
        <v>481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4"/>
      <c r="AE23" s="4"/>
    </row>
    <row r="24" spans="1:31" ht="19.5" customHeight="1">
      <c r="A24" s="4"/>
      <c r="B24" s="65" t="s">
        <v>477</v>
      </c>
      <c r="C24" s="66"/>
      <c r="D24" s="66"/>
      <c r="E24" s="66"/>
      <c r="F24" s="66"/>
      <c r="G24" s="66"/>
      <c r="H24" s="66"/>
      <c r="I24" s="67"/>
      <c r="J24" s="71" t="str">
        <f>J$7</f>
        <v>No. Beams / X-Frames</v>
      </c>
      <c r="K24" s="72"/>
      <c r="L24" s="72"/>
      <c r="M24" s="73"/>
      <c r="N24" s="77" t="str">
        <f>N$7</f>
        <v>Beam Size/ X-frames</v>
      </c>
      <c r="O24" s="72"/>
      <c r="P24" s="72"/>
      <c r="Q24" s="73"/>
      <c r="R24" s="79" t="str">
        <f>R$7</f>
        <v>Length (ft)</v>
      </c>
      <c r="S24" s="79"/>
      <c r="T24" s="79"/>
      <c r="U24" s="79"/>
      <c r="V24" s="81" t="str">
        <f>V$7</f>
        <v>Beam/ ft2 or X-Frames/ft2</v>
      </c>
      <c r="W24" s="82"/>
      <c r="X24" s="82"/>
      <c r="Y24" s="82"/>
      <c r="Z24" s="82" t="str">
        <f>Z$7</f>
        <v>SQ. FT.</v>
      </c>
      <c r="AA24" s="82"/>
      <c r="AB24" s="82"/>
      <c r="AC24" s="82"/>
      <c r="AD24" s="82"/>
      <c r="AE24" s="4"/>
    </row>
    <row r="25" spans="1:31" ht="19.5" customHeight="1" thickBot="1">
      <c r="A25" s="4"/>
      <c r="B25" s="68"/>
      <c r="C25" s="69"/>
      <c r="D25" s="69"/>
      <c r="E25" s="69"/>
      <c r="F25" s="69"/>
      <c r="G25" s="69"/>
      <c r="H25" s="69"/>
      <c r="I25" s="70"/>
      <c r="J25" s="74"/>
      <c r="K25" s="75"/>
      <c r="L25" s="75"/>
      <c r="M25" s="76"/>
      <c r="N25" s="78"/>
      <c r="O25" s="75"/>
      <c r="P25" s="75"/>
      <c r="Q25" s="76"/>
      <c r="R25" s="80"/>
      <c r="S25" s="80"/>
      <c r="T25" s="80"/>
      <c r="U25" s="80"/>
      <c r="V25" s="83"/>
      <c r="W25" s="84"/>
      <c r="X25" s="84"/>
      <c r="Y25" s="84"/>
      <c r="Z25" s="84"/>
      <c r="AA25" s="84"/>
      <c r="AB25" s="84"/>
      <c r="AC25" s="84"/>
      <c r="AD25" s="84"/>
      <c r="AE25" s="4"/>
    </row>
    <row r="26" spans="1:31" ht="19.5" customHeight="1" thickBot="1">
      <c r="A26" s="4"/>
      <c r="B26" s="145" t="s">
        <v>527</v>
      </c>
      <c r="C26" s="86"/>
      <c r="D26" s="86"/>
      <c r="E26" s="86"/>
      <c r="F26" s="86"/>
      <c r="G26" s="86"/>
      <c r="H26" s="86"/>
      <c r="I26" s="87"/>
      <c r="J26" s="88">
        <v>5</v>
      </c>
      <c r="K26" s="89"/>
      <c r="L26" s="89"/>
      <c r="M26" s="90"/>
      <c r="N26" s="91" t="s">
        <v>528</v>
      </c>
      <c r="O26" s="89"/>
      <c r="P26" s="89"/>
      <c r="Q26" s="90"/>
      <c r="R26" s="91">
        <v>256.27</v>
      </c>
      <c r="S26" s="89"/>
      <c r="T26" s="89"/>
      <c r="U26" s="89"/>
      <c r="V26" s="146">
        <v>12.96</v>
      </c>
      <c r="W26" s="147"/>
      <c r="X26" s="147"/>
      <c r="Y26" s="147"/>
      <c r="Z26" s="85">
        <f>ROUND(J26*R26*V26,1)</f>
        <v>16606.3</v>
      </c>
      <c r="AA26" s="86"/>
      <c r="AB26" s="86"/>
      <c r="AC26" s="86"/>
      <c r="AD26" s="87"/>
      <c r="AE26" s="4"/>
    </row>
    <row r="27" spans="1:31" ht="19.5" customHeight="1" thickBot="1">
      <c r="A27" s="4"/>
      <c r="B27" s="145" t="s">
        <v>529</v>
      </c>
      <c r="C27" s="86"/>
      <c r="D27" s="86"/>
      <c r="E27" s="86"/>
      <c r="F27" s="86"/>
      <c r="G27" s="86"/>
      <c r="H27" s="86"/>
      <c r="I27" s="87"/>
      <c r="J27" s="88">
        <v>5</v>
      </c>
      <c r="K27" s="89"/>
      <c r="L27" s="89"/>
      <c r="M27" s="90"/>
      <c r="N27" s="91" t="s">
        <v>530</v>
      </c>
      <c r="O27" s="89"/>
      <c r="P27" s="89"/>
      <c r="Q27" s="90"/>
      <c r="R27" s="91">
        <v>114.2708</v>
      </c>
      <c r="S27" s="89"/>
      <c r="T27" s="89"/>
      <c r="U27" s="89"/>
      <c r="V27" s="146">
        <v>10.96</v>
      </c>
      <c r="W27" s="147"/>
      <c r="X27" s="147"/>
      <c r="Y27" s="147"/>
      <c r="Z27" s="85">
        <f>ROUND(J27*R27*V27,1)</f>
        <v>6262</v>
      </c>
      <c r="AA27" s="86"/>
      <c r="AB27" s="86"/>
      <c r="AC27" s="86"/>
      <c r="AD27" s="87"/>
      <c r="AE27" s="4"/>
    </row>
    <row r="28" spans="1:31" ht="19.5" customHeight="1">
      <c r="A28" s="4"/>
      <c r="B28" s="85" t="s">
        <v>492</v>
      </c>
      <c r="C28" s="86"/>
      <c r="D28" s="86"/>
      <c r="E28" s="86"/>
      <c r="F28" s="86"/>
      <c r="G28" s="86"/>
      <c r="H28" s="86"/>
      <c r="I28" s="87"/>
      <c r="J28" s="88">
        <v>100</v>
      </c>
      <c r="K28" s="89"/>
      <c r="L28" s="89"/>
      <c r="M28" s="90"/>
      <c r="N28" s="91" t="s">
        <v>250</v>
      </c>
      <c r="O28" s="89"/>
      <c r="P28" s="89"/>
      <c r="Q28" s="90"/>
      <c r="R28" s="91">
        <v>10.58</v>
      </c>
      <c r="S28" s="89"/>
      <c r="T28" s="89"/>
      <c r="U28" s="89"/>
      <c r="V28" s="92">
        <f>VLOOKUP(N28,Painting!$E$5:$F$250,2,1)</f>
        <v>1</v>
      </c>
      <c r="W28" s="93"/>
      <c r="X28" s="93"/>
      <c r="Y28" s="93"/>
      <c r="Z28" s="85">
        <f>ROUND(J28*R28*V28,1)</f>
        <v>1058</v>
      </c>
      <c r="AA28" s="86"/>
      <c r="AB28" s="86"/>
      <c r="AC28" s="86"/>
      <c r="AD28" s="87"/>
      <c r="AE28" s="4"/>
    </row>
    <row r="29" spans="1:31" ht="19.5" customHeight="1" thickBot="1">
      <c r="A29" s="4"/>
      <c r="B29" s="99" t="s">
        <v>493</v>
      </c>
      <c r="C29" s="100"/>
      <c r="D29" s="100"/>
      <c r="E29" s="100"/>
      <c r="F29" s="100"/>
      <c r="G29" s="100"/>
      <c r="H29" s="100"/>
      <c r="I29" s="101"/>
      <c r="J29" s="118">
        <f>J28*2</f>
        <v>200</v>
      </c>
      <c r="K29" s="119"/>
      <c r="L29" s="119"/>
      <c r="M29" s="120"/>
      <c r="N29" s="121" t="str">
        <f>N$11</f>
        <v>L3 x 3 x 5/16</v>
      </c>
      <c r="O29" s="122"/>
      <c r="P29" s="122"/>
      <c r="Q29" s="123"/>
      <c r="R29" s="94">
        <v>11</v>
      </c>
      <c r="S29" s="95"/>
      <c r="T29" s="95"/>
      <c r="U29" s="96"/>
      <c r="V29" s="97">
        <f>VLOOKUP(N29,Painting!$E$5:$F$250,2,1)</f>
        <v>1</v>
      </c>
      <c r="W29" s="98"/>
      <c r="X29" s="98"/>
      <c r="Y29" s="98"/>
      <c r="Z29" s="99">
        <f>ROUND(J29*R29*V29,1)</f>
        <v>2200</v>
      </c>
      <c r="AA29" s="100"/>
      <c r="AB29" s="100"/>
      <c r="AC29" s="100"/>
      <c r="AD29" s="101"/>
      <c r="AE29" s="4"/>
    </row>
    <row r="30" spans="1:31" ht="30.75" customHeight="1" thickTop="1">
      <c r="A30" s="4"/>
      <c r="B30" s="152" t="s">
        <v>542</v>
      </c>
      <c r="C30" s="153"/>
      <c r="D30" s="153"/>
      <c r="E30" s="153"/>
      <c r="F30" s="153"/>
      <c r="G30" s="153"/>
      <c r="H30" s="153"/>
      <c r="I30" s="154"/>
      <c r="J30" s="88">
        <v>8</v>
      </c>
      <c r="K30" s="89"/>
      <c r="L30" s="89"/>
      <c r="M30" s="90"/>
      <c r="N30" s="91" t="s">
        <v>286</v>
      </c>
      <c r="O30" s="89"/>
      <c r="P30" s="89"/>
      <c r="Q30" s="90"/>
      <c r="R30" s="91">
        <v>33.81</v>
      </c>
      <c r="S30" s="89"/>
      <c r="T30" s="89"/>
      <c r="U30" s="89"/>
      <c r="V30" s="92">
        <f>VLOOKUP(N30,Painting!$E$5:$F$250,2,1)</f>
        <v>1.33</v>
      </c>
      <c r="W30" s="93"/>
      <c r="X30" s="93"/>
      <c r="Y30" s="93"/>
      <c r="Z30" s="85">
        <f>ROUND(J30*R30*V30,1)</f>
        <v>359.7</v>
      </c>
      <c r="AA30" s="86"/>
      <c r="AB30" s="86"/>
      <c r="AC30" s="86"/>
      <c r="AD30" s="87"/>
      <c r="AE30" s="4"/>
    </row>
    <row r="31" spans="1:31" ht="19.5" customHeight="1" thickBot="1">
      <c r="A31" s="4"/>
      <c r="B31" s="148" t="s">
        <v>533</v>
      </c>
      <c r="C31" s="100"/>
      <c r="D31" s="100"/>
      <c r="E31" s="100"/>
      <c r="F31" s="100"/>
      <c r="G31" s="100"/>
      <c r="H31" s="100"/>
      <c r="I31" s="101"/>
      <c r="J31" s="137">
        <v>5</v>
      </c>
      <c r="K31" s="138"/>
      <c r="L31" s="138"/>
      <c r="M31" s="139"/>
      <c r="N31" s="140" t="s">
        <v>53</v>
      </c>
      <c r="O31" s="141"/>
      <c r="P31" s="141"/>
      <c r="Q31" s="142"/>
      <c r="R31" s="94"/>
      <c r="S31" s="95"/>
      <c r="T31" s="95"/>
      <c r="U31" s="96"/>
      <c r="V31" s="97">
        <f>VLOOKUP(N31,Painting!$S$5:$T$14,2,1)</f>
        <v>6.165</v>
      </c>
      <c r="W31" s="98"/>
      <c r="X31" s="98"/>
      <c r="Y31" s="98"/>
      <c r="Z31" s="99">
        <f>ROUND(J31*V31,1)</f>
        <v>30.8</v>
      </c>
      <c r="AA31" s="100"/>
      <c r="AB31" s="100"/>
      <c r="AC31" s="100"/>
      <c r="AD31" s="101"/>
      <c r="AE31" s="4"/>
    </row>
    <row r="32" spans="1:31" ht="19.5" customHeight="1" thickBot="1" thickTop="1">
      <c r="A32" s="4"/>
      <c r="B32" s="148" t="s">
        <v>532</v>
      </c>
      <c r="C32" s="100"/>
      <c r="D32" s="100"/>
      <c r="E32" s="100"/>
      <c r="F32" s="100"/>
      <c r="G32" s="100"/>
      <c r="H32" s="100"/>
      <c r="I32" s="101"/>
      <c r="J32" s="137">
        <v>5</v>
      </c>
      <c r="K32" s="138"/>
      <c r="L32" s="138"/>
      <c r="M32" s="139"/>
      <c r="N32" s="140" t="s">
        <v>531</v>
      </c>
      <c r="O32" s="141"/>
      <c r="P32" s="141"/>
      <c r="Q32" s="142"/>
      <c r="R32" s="94"/>
      <c r="S32" s="95"/>
      <c r="T32" s="95"/>
      <c r="U32" s="96"/>
      <c r="V32" s="143">
        <v>11</v>
      </c>
      <c r="W32" s="144"/>
      <c r="X32" s="144"/>
      <c r="Y32" s="144"/>
      <c r="Z32" s="99">
        <f>ROUND(J32*V32,1)</f>
        <v>55</v>
      </c>
      <c r="AA32" s="100"/>
      <c r="AB32" s="100"/>
      <c r="AC32" s="100"/>
      <c r="AD32" s="101"/>
      <c r="AE32" s="4"/>
    </row>
    <row r="33" spans="1:31" ht="19.5" customHeight="1" thickBot="1" thickTop="1">
      <c r="A33" s="4"/>
      <c r="B33" s="148" t="s">
        <v>509</v>
      </c>
      <c r="C33" s="100"/>
      <c r="D33" s="100"/>
      <c r="E33" s="100"/>
      <c r="F33" s="100"/>
      <c r="G33" s="100"/>
      <c r="H33" s="100"/>
      <c r="I33" s="101"/>
      <c r="J33" s="137">
        <v>5</v>
      </c>
      <c r="K33" s="138"/>
      <c r="L33" s="138"/>
      <c r="M33" s="139"/>
      <c r="N33" s="140" t="s">
        <v>83</v>
      </c>
      <c r="O33" s="141"/>
      <c r="P33" s="141"/>
      <c r="Q33" s="142"/>
      <c r="R33" s="94"/>
      <c r="S33" s="95"/>
      <c r="T33" s="95"/>
      <c r="U33" s="96"/>
      <c r="V33" s="97">
        <f>VLOOKUP(N33,Painting!$S$5:$T$14,2,1)</f>
        <v>10.094</v>
      </c>
      <c r="W33" s="98"/>
      <c r="X33" s="98"/>
      <c r="Y33" s="98"/>
      <c r="Z33" s="99">
        <f>ROUND(J33*V33,1)</f>
        <v>50.5</v>
      </c>
      <c r="AA33" s="100"/>
      <c r="AB33" s="100"/>
      <c r="AC33" s="100"/>
      <c r="AD33" s="101"/>
      <c r="AE33" s="4"/>
    </row>
    <row r="34" spans="1:31" ht="19.5" customHeight="1" thickBot="1" thickTop="1">
      <c r="A34" s="4"/>
      <c r="B34" s="148" t="s">
        <v>534</v>
      </c>
      <c r="C34" s="100"/>
      <c r="D34" s="100"/>
      <c r="E34" s="100"/>
      <c r="F34" s="100"/>
      <c r="G34" s="100"/>
      <c r="H34" s="100"/>
      <c r="I34" s="101"/>
      <c r="J34" s="137">
        <v>5</v>
      </c>
      <c r="K34" s="138"/>
      <c r="L34" s="138"/>
      <c r="M34" s="139"/>
      <c r="N34" s="140" t="s">
        <v>71</v>
      </c>
      <c r="O34" s="141"/>
      <c r="P34" s="141"/>
      <c r="Q34" s="142"/>
      <c r="R34" s="94"/>
      <c r="S34" s="95"/>
      <c r="T34" s="95"/>
      <c r="U34" s="96"/>
      <c r="V34" s="97">
        <f>VLOOKUP(N34,Painting!$S$5:$T$14,2,1)</f>
        <v>8.523</v>
      </c>
      <c r="W34" s="98"/>
      <c r="X34" s="98"/>
      <c r="Y34" s="98"/>
      <c r="Z34" s="99">
        <f>ROUND(J34*V34,1)</f>
        <v>42.6</v>
      </c>
      <c r="AA34" s="100"/>
      <c r="AB34" s="100"/>
      <c r="AC34" s="100"/>
      <c r="AD34" s="101"/>
      <c r="AE34" s="4"/>
    </row>
    <row r="35" spans="1:31" ht="19.5" customHeight="1" thickBot="1" thickTop="1">
      <c r="A35" s="4"/>
      <c r="B35" s="148" t="s">
        <v>535</v>
      </c>
      <c r="C35" s="100"/>
      <c r="D35" s="100"/>
      <c r="E35" s="100"/>
      <c r="F35" s="100"/>
      <c r="G35" s="100"/>
      <c r="H35" s="100"/>
      <c r="I35" s="101"/>
      <c r="J35" s="137">
        <v>5</v>
      </c>
      <c r="K35" s="138"/>
      <c r="L35" s="138"/>
      <c r="M35" s="139"/>
      <c r="N35" s="140" t="s">
        <v>35</v>
      </c>
      <c r="O35" s="141"/>
      <c r="P35" s="141"/>
      <c r="Q35" s="142"/>
      <c r="R35" s="94"/>
      <c r="S35" s="95"/>
      <c r="T35" s="95"/>
      <c r="U35" s="96"/>
      <c r="V35" s="97">
        <f>VLOOKUP(N35,Painting!$S$5:$T$14,2,1)</f>
        <v>3.8080000000000003</v>
      </c>
      <c r="W35" s="98"/>
      <c r="X35" s="98"/>
      <c r="Y35" s="98"/>
      <c r="Z35" s="99">
        <f>ROUND(J35*V35,1)</f>
        <v>19</v>
      </c>
      <c r="AA35" s="100"/>
      <c r="AB35" s="100"/>
      <c r="AC35" s="100"/>
      <c r="AD35" s="101"/>
      <c r="AE35" s="4"/>
    </row>
    <row r="36" spans="1:31" ht="19.5" customHeight="1" thickBot="1" thickTop="1">
      <c r="A36" s="4"/>
      <c r="B36" s="145" t="s">
        <v>536</v>
      </c>
      <c r="C36" s="86"/>
      <c r="D36" s="86"/>
      <c r="E36" s="86"/>
      <c r="F36" s="86"/>
      <c r="G36" s="86"/>
      <c r="H36" s="86"/>
      <c r="I36" s="87"/>
      <c r="J36" s="88">
        <v>10</v>
      </c>
      <c r="K36" s="89"/>
      <c r="L36" s="89"/>
      <c r="M36" s="90"/>
      <c r="N36" s="91" t="s">
        <v>537</v>
      </c>
      <c r="O36" s="89"/>
      <c r="P36" s="89"/>
      <c r="Q36" s="90"/>
      <c r="R36" s="91">
        <v>3.3333</v>
      </c>
      <c r="S36" s="89"/>
      <c r="T36" s="89"/>
      <c r="U36" s="89"/>
      <c r="V36" s="146">
        <v>1</v>
      </c>
      <c r="W36" s="147"/>
      <c r="X36" s="147"/>
      <c r="Y36" s="147"/>
      <c r="Z36" s="85">
        <f>ROUND(J36*R36*V36,1)</f>
        <v>33.3</v>
      </c>
      <c r="AA36" s="86"/>
      <c r="AB36" s="86"/>
      <c r="AC36" s="86"/>
      <c r="AD36" s="87"/>
      <c r="AE36" s="4"/>
    </row>
    <row r="37" spans="1:31" ht="19.5" customHeight="1" thickBot="1">
      <c r="A37" s="4"/>
      <c r="B37" s="145" t="s">
        <v>538</v>
      </c>
      <c r="C37" s="86"/>
      <c r="D37" s="86"/>
      <c r="E37" s="86"/>
      <c r="F37" s="86"/>
      <c r="G37" s="86"/>
      <c r="H37" s="86"/>
      <c r="I37" s="87"/>
      <c r="J37" s="88">
        <v>10</v>
      </c>
      <c r="K37" s="89"/>
      <c r="L37" s="89"/>
      <c r="M37" s="90"/>
      <c r="N37" s="91" t="s">
        <v>539</v>
      </c>
      <c r="O37" s="89"/>
      <c r="P37" s="89"/>
      <c r="Q37" s="90"/>
      <c r="R37" s="91">
        <v>3.3333</v>
      </c>
      <c r="S37" s="89"/>
      <c r="T37" s="89"/>
      <c r="U37" s="89"/>
      <c r="V37" s="146">
        <v>1.8333</v>
      </c>
      <c r="W37" s="147"/>
      <c r="X37" s="147"/>
      <c r="Y37" s="147"/>
      <c r="Z37" s="85">
        <f>ROUND(J37*R37*V37,1)</f>
        <v>61.1</v>
      </c>
      <c r="AA37" s="86"/>
      <c r="AB37" s="86"/>
      <c r="AC37" s="86"/>
      <c r="AD37" s="87"/>
      <c r="AE37" s="4"/>
    </row>
    <row r="38" spans="1:31" ht="19.5" customHeight="1" thickBot="1">
      <c r="A38" s="4"/>
      <c r="B38" s="145" t="s">
        <v>540</v>
      </c>
      <c r="C38" s="86"/>
      <c r="D38" s="86"/>
      <c r="E38" s="86"/>
      <c r="F38" s="86"/>
      <c r="G38" s="86"/>
      <c r="H38" s="86"/>
      <c r="I38" s="87"/>
      <c r="J38" s="88">
        <v>10</v>
      </c>
      <c r="K38" s="89"/>
      <c r="L38" s="89"/>
      <c r="M38" s="90"/>
      <c r="N38" s="91" t="s">
        <v>541</v>
      </c>
      <c r="O38" s="89"/>
      <c r="P38" s="89"/>
      <c r="Q38" s="90"/>
      <c r="R38" s="91">
        <v>3.3333</v>
      </c>
      <c r="S38" s="89"/>
      <c r="T38" s="89"/>
      <c r="U38" s="89"/>
      <c r="V38" s="146">
        <v>1.25</v>
      </c>
      <c r="W38" s="147"/>
      <c r="X38" s="147"/>
      <c r="Y38" s="147"/>
      <c r="Z38" s="85">
        <f>ROUND(J38*R38*V38,1)</f>
        <v>41.7</v>
      </c>
      <c r="AA38" s="86"/>
      <c r="AB38" s="86"/>
      <c r="AC38" s="86"/>
      <c r="AD38" s="87"/>
      <c r="AE38" s="4"/>
    </row>
    <row r="39" spans="1:31" ht="19.5" customHeight="1" thickBot="1" thickTop="1">
      <c r="A39" s="4"/>
      <c r="B39" s="102" t="s">
        <v>10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3">
        <f>ROUND(SUM(Z26:Z38),0)</f>
        <v>26820</v>
      </c>
      <c r="AA39" s="104"/>
      <c r="AB39" s="104"/>
      <c r="AC39" s="104"/>
      <c r="AD39" s="105"/>
      <c r="AE39" s="4"/>
    </row>
    <row r="40" spans="1:34" ht="19.5" customHeight="1" thickBot="1">
      <c r="A40" s="4"/>
      <c r="B40" s="62" t="s">
        <v>482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4"/>
      <c r="AE40" s="4"/>
      <c r="AF40" s="4"/>
      <c r="AG40" s="4"/>
      <c r="AH40" s="4"/>
    </row>
    <row r="41" spans="1:34" ht="19.5" customHeight="1">
      <c r="A41" s="4"/>
      <c r="B41" s="65" t="s">
        <v>477</v>
      </c>
      <c r="C41" s="66"/>
      <c r="D41" s="66"/>
      <c r="E41" s="66"/>
      <c r="F41" s="66"/>
      <c r="G41" s="66"/>
      <c r="H41" s="66"/>
      <c r="I41" s="67"/>
      <c r="J41" s="71" t="str">
        <f>J$7</f>
        <v>No. Beams / X-Frames</v>
      </c>
      <c r="K41" s="72"/>
      <c r="L41" s="72"/>
      <c r="M41" s="73"/>
      <c r="N41" s="77" t="str">
        <f>N$7</f>
        <v>Beam Size/ X-frames</v>
      </c>
      <c r="O41" s="72"/>
      <c r="P41" s="72"/>
      <c r="Q41" s="73"/>
      <c r="R41" s="79" t="str">
        <f>R$7</f>
        <v>Length (ft)</v>
      </c>
      <c r="S41" s="79"/>
      <c r="T41" s="79"/>
      <c r="U41" s="79"/>
      <c r="V41" s="81" t="str">
        <f>V$7</f>
        <v>Beam/ ft2 or X-Frames/ft2</v>
      </c>
      <c r="W41" s="82"/>
      <c r="X41" s="82"/>
      <c r="Y41" s="82"/>
      <c r="Z41" s="82" t="str">
        <f>Z$7</f>
        <v>SQ. FT.</v>
      </c>
      <c r="AA41" s="82"/>
      <c r="AB41" s="82"/>
      <c r="AC41" s="82"/>
      <c r="AD41" s="82"/>
      <c r="AE41" s="4"/>
      <c r="AF41" s="4"/>
      <c r="AG41" s="4"/>
      <c r="AH41" s="4"/>
    </row>
    <row r="42" spans="1:34" ht="19.5" customHeight="1" thickBot="1">
      <c r="A42" s="4"/>
      <c r="B42" s="68"/>
      <c r="C42" s="69"/>
      <c r="D42" s="69"/>
      <c r="E42" s="69"/>
      <c r="F42" s="69"/>
      <c r="G42" s="69"/>
      <c r="H42" s="69"/>
      <c r="I42" s="70"/>
      <c r="J42" s="74"/>
      <c r="K42" s="75"/>
      <c r="L42" s="75"/>
      <c r="M42" s="76"/>
      <c r="N42" s="78"/>
      <c r="O42" s="75"/>
      <c r="P42" s="75"/>
      <c r="Q42" s="76"/>
      <c r="R42" s="80"/>
      <c r="S42" s="80"/>
      <c r="T42" s="80"/>
      <c r="U42" s="80"/>
      <c r="V42" s="83"/>
      <c r="W42" s="84"/>
      <c r="X42" s="84"/>
      <c r="Y42" s="84"/>
      <c r="Z42" s="84"/>
      <c r="AA42" s="84"/>
      <c r="AB42" s="84"/>
      <c r="AC42" s="84"/>
      <c r="AD42" s="84"/>
      <c r="AE42" s="4"/>
      <c r="AF42" s="4"/>
      <c r="AG42" s="4"/>
      <c r="AH42" s="4"/>
    </row>
    <row r="43" spans="1:31" ht="19.5" customHeight="1" thickBot="1">
      <c r="A43" s="4"/>
      <c r="B43" s="145" t="s">
        <v>527</v>
      </c>
      <c r="C43" s="86"/>
      <c r="D43" s="86"/>
      <c r="E43" s="86"/>
      <c r="F43" s="86"/>
      <c r="G43" s="86"/>
      <c r="H43" s="86"/>
      <c r="I43" s="87"/>
      <c r="J43" s="88">
        <v>5</v>
      </c>
      <c r="K43" s="89"/>
      <c r="L43" s="89"/>
      <c r="M43" s="90"/>
      <c r="N43" s="91" t="s">
        <v>528</v>
      </c>
      <c r="O43" s="89"/>
      <c r="P43" s="89"/>
      <c r="Q43" s="90"/>
      <c r="R43" s="91">
        <v>256.27</v>
      </c>
      <c r="S43" s="89"/>
      <c r="T43" s="89"/>
      <c r="U43" s="89"/>
      <c r="V43" s="146">
        <v>12.96</v>
      </c>
      <c r="W43" s="147"/>
      <c r="X43" s="147"/>
      <c r="Y43" s="147"/>
      <c r="Z43" s="85">
        <f>ROUND(J43*R43*V43,1)</f>
        <v>16606.3</v>
      </c>
      <c r="AA43" s="86"/>
      <c r="AB43" s="86"/>
      <c r="AC43" s="86"/>
      <c r="AD43" s="87"/>
      <c r="AE43" s="4"/>
    </row>
    <row r="44" spans="1:31" ht="19.5" customHeight="1" thickBot="1">
      <c r="A44" s="4"/>
      <c r="B44" s="145" t="s">
        <v>529</v>
      </c>
      <c r="C44" s="86"/>
      <c r="D44" s="86"/>
      <c r="E44" s="86"/>
      <c r="F44" s="86"/>
      <c r="G44" s="86"/>
      <c r="H44" s="86"/>
      <c r="I44" s="87"/>
      <c r="J44" s="88">
        <v>5</v>
      </c>
      <c r="K44" s="89"/>
      <c r="L44" s="89"/>
      <c r="M44" s="90"/>
      <c r="N44" s="91" t="s">
        <v>530</v>
      </c>
      <c r="O44" s="89"/>
      <c r="P44" s="89"/>
      <c r="Q44" s="90"/>
      <c r="R44" s="91">
        <v>114.2708</v>
      </c>
      <c r="S44" s="89"/>
      <c r="T44" s="89"/>
      <c r="U44" s="89"/>
      <c r="V44" s="146">
        <v>10.96</v>
      </c>
      <c r="W44" s="147"/>
      <c r="X44" s="147"/>
      <c r="Y44" s="147"/>
      <c r="Z44" s="85">
        <f>ROUND(J44*R44*V44,1)</f>
        <v>6262</v>
      </c>
      <c r="AA44" s="86"/>
      <c r="AB44" s="86"/>
      <c r="AC44" s="86"/>
      <c r="AD44" s="87"/>
      <c r="AE44" s="4"/>
    </row>
    <row r="45" spans="1:31" ht="19.5" customHeight="1">
      <c r="A45" s="4"/>
      <c r="B45" s="85" t="s">
        <v>492</v>
      </c>
      <c r="C45" s="86"/>
      <c r="D45" s="86"/>
      <c r="E45" s="86"/>
      <c r="F45" s="86"/>
      <c r="G45" s="86"/>
      <c r="H45" s="86"/>
      <c r="I45" s="87"/>
      <c r="J45" s="88">
        <v>100</v>
      </c>
      <c r="K45" s="89"/>
      <c r="L45" s="89"/>
      <c r="M45" s="90"/>
      <c r="N45" s="91" t="s">
        <v>250</v>
      </c>
      <c r="O45" s="89"/>
      <c r="P45" s="89"/>
      <c r="Q45" s="90"/>
      <c r="R45" s="91">
        <v>10.58</v>
      </c>
      <c r="S45" s="89"/>
      <c r="T45" s="89"/>
      <c r="U45" s="89"/>
      <c r="V45" s="92">
        <f>VLOOKUP(N45,Painting!$E$5:$F$250,2,1)</f>
        <v>1</v>
      </c>
      <c r="W45" s="93"/>
      <c r="X45" s="93"/>
      <c r="Y45" s="93"/>
      <c r="Z45" s="85">
        <f>ROUND(J45*R45*V45,1)</f>
        <v>1058</v>
      </c>
      <c r="AA45" s="86"/>
      <c r="AB45" s="86"/>
      <c r="AC45" s="86"/>
      <c r="AD45" s="87"/>
      <c r="AE45" s="4"/>
    </row>
    <row r="46" spans="1:31" ht="19.5" customHeight="1" thickBot="1">
      <c r="A46" s="4"/>
      <c r="B46" s="99" t="s">
        <v>493</v>
      </c>
      <c r="C46" s="100"/>
      <c r="D46" s="100"/>
      <c r="E46" s="100"/>
      <c r="F46" s="100"/>
      <c r="G46" s="100"/>
      <c r="H46" s="100"/>
      <c r="I46" s="101"/>
      <c r="J46" s="118">
        <f>J45*2</f>
        <v>200</v>
      </c>
      <c r="K46" s="119"/>
      <c r="L46" s="119"/>
      <c r="M46" s="120"/>
      <c r="N46" s="121" t="str">
        <f>N$11</f>
        <v>L3 x 3 x 5/16</v>
      </c>
      <c r="O46" s="122"/>
      <c r="P46" s="122"/>
      <c r="Q46" s="123"/>
      <c r="R46" s="94">
        <v>11</v>
      </c>
      <c r="S46" s="95"/>
      <c r="T46" s="95"/>
      <c r="U46" s="96"/>
      <c r="V46" s="97">
        <f>VLOOKUP(N46,Painting!$E$5:$F$250,2,1)</f>
        <v>1</v>
      </c>
      <c r="W46" s="98"/>
      <c r="X46" s="98"/>
      <c r="Y46" s="98"/>
      <c r="Z46" s="99">
        <f>ROUND(J46*R46*V46,1)</f>
        <v>2200</v>
      </c>
      <c r="AA46" s="100"/>
      <c r="AB46" s="100"/>
      <c r="AC46" s="100"/>
      <c r="AD46" s="101"/>
      <c r="AE46" s="4"/>
    </row>
    <row r="47" spans="1:31" ht="30.75" customHeight="1" thickTop="1">
      <c r="A47" s="4"/>
      <c r="B47" s="152" t="s">
        <v>542</v>
      </c>
      <c r="C47" s="153"/>
      <c r="D47" s="153"/>
      <c r="E47" s="153"/>
      <c r="F47" s="153"/>
      <c r="G47" s="153"/>
      <c r="H47" s="153"/>
      <c r="I47" s="154"/>
      <c r="J47" s="88">
        <v>8</v>
      </c>
      <c r="K47" s="89"/>
      <c r="L47" s="89"/>
      <c r="M47" s="90"/>
      <c r="N47" s="91" t="s">
        <v>286</v>
      </c>
      <c r="O47" s="89"/>
      <c r="P47" s="89"/>
      <c r="Q47" s="90"/>
      <c r="R47" s="91">
        <v>33.81</v>
      </c>
      <c r="S47" s="89"/>
      <c r="T47" s="89"/>
      <c r="U47" s="89"/>
      <c r="V47" s="92">
        <f>VLOOKUP(N47,Painting!$E$5:$F$250,2,1)</f>
        <v>1.33</v>
      </c>
      <c r="W47" s="93"/>
      <c r="X47" s="93"/>
      <c r="Y47" s="93"/>
      <c r="Z47" s="85">
        <f>ROUND(J47*R47*V47,1)</f>
        <v>359.7</v>
      </c>
      <c r="AA47" s="86"/>
      <c r="AB47" s="86"/>
      <c r="AC47" s="86"/>
      <c r="AD47" s="87"/>
      <c r="AE47" s="4"/>
    </row>
    <row r="48" spans="1:31" ht="19.5" customHeight="1" thickBot="1">
      <c r="A48" s="4"/>
      <c r="B48" s="148" t="s">
        <v>533</v>
      </c>
      <c r="C48" s="100"/>
      <c r="D48" s="100"/>
      <c r="E48" s="100"/>
      <c r="F48" s="100"/>
      <c r="G48" s="100"/>
      <c r="H48" s="100"/>
      <c r="I48" s="101"/>
      <c r="J48" s="137">
        <v>5</v>
      </c>
      <c r="K48" s="138"/>
      <c r="L48" s="138"/>
      <c r="M48" s="139"/>
      <c r="N48" s="140" t="s">
        <v>53</v>
      </c>
      <c r="O48" s="141"/>
      <c r="P48" s="141"/>
      <c r="Q48" s="142"/>
      <c r="R48" s="94"/>
      <c r="S48" s="95"/>
      <c r="T48" s="95"/>
      <c r="U48" s="96"/>
      <c r="V48" s="97">
        <f>VLOOKUP(N48,Painting!$S$5:$T$14,2,1)</f>
        <v>6.165</v>
      </c>
      <c r="W48" s="98"/>
      <c r="X48" s="98"/>
      <c r="Y48" s="98"/>
      <c r="Z48" s="99">
        <f>ROUND(J48*V48,1)</f>
        <v>30.8</v>
      </c>
      <c r="AA48" s="100"/>
      <c r="AB48" s="100"/>
      <c r="AC48" s="100"/>
      <c r="AD48" s="101"/>
      <c r="AE48" s="4"/>
    </row>
    <row r="49" spans="1:31" ht="19.5" customHeight="1" thickBot="1" thickTop="1">
      <c r="A49" s="4"/>
      <c r="B49" s="148" t="s">
        <v>532</v>
      </c>
      <c r="C49" s="100"/>
      <c r="D49" s="100"/>
      <c r="E49" s="100"/>
      <c r="F49" s="100"/>
      <c r="G49" s="100"/>
      <c r="H49" s="100"/>
      <c r="I49" s="101"/>
      <c r="J49" s="137">
        <v>5</v>
      </c>
      <c r="K49" s="138"/>
      <c r="L49" s="138"/>
      <c r="M49" s="139"/>
      <c r="N49" s="140" t="s">
        <v>531</v>
      </c>
      <c r="O49" s="141"/>
      <c r="P49" s="141"/>
      <c r="Q49" s="142"/>
      <c r="R49" s="94"/>
      <c r="S49" s="95"/>
      <c r="T49" s="95"/>
      <c r="U49" s="96"/>
      <c r="V49" s="143">
        <v>11</v>
      </c>
      <c r="W49" s="144"/>
      <c r="X49" s="144"/>
      <c r="Y49" s="144"/>
      <c r="Z49" s="99">
        <f>ROUND(J49*V49,1)</f>
        <v>55</v>
      </c>
      <c r="AA49" s="100"/>
      <c r="AB49" s="100"/>
      <c r="AC49" s="100"/>
      <c r="AD49" s="101"/>
      <c r="AE49" s="4"/>
    </row>
    <row r="50" spans="1:31" ht="19.5" customHeight="1" thickBot="1" thickTop="1">
      <c r="A50" s="4"/>
      <c r="B50" s="148" t="s">
        <v>509</v>
      </c>
      <c r="C50" s="100"/>
      <c r="D50" s="100"/>
      <c r="E50" s="100"/>
      <c r="F50" s="100"/>
      <c r="G50" s="100"/>
      <c r="H50" s="100"/>
      <c r="I50" s="101"/>
      <c r="J50" s="137">
        <v>5</v>
      </c>
      <c r="K50" s="138"/>
      <c r="L50" s="138"/>
      <c r="M50" s="139"/>
      <c r="N50" s="140" t="s">
        <v>83</v>
      </c>
      <c r="O50" s="141"/>
      <c r="P50" s="141"/>
      <c r="Q50" s="142"/>
      <c r="R50" s="94"/>
      <c r="S50" s="95"/>
      <c r="T50" s="95"/>
      <c r="U50" s="96"/>
      <c r="V50" s="97">
        <f>VLOOKUP(N50,Painting!$S$5:$T$14,2,1)</f>
        <v>10.094</v>
      </c>
      <c r="W50" s="98"/>
      <c r="X50" s="98"/>
      <c r="Y50" s="98"/>
      <c r="Z50" s="99">
        <f>ROUND(J50*V50,1)</f>
        <v>50.5</v>
      </c>
      <c r="AA50" s="100"/>
      <c r="AB50" s="100"/>
      <c r="AC50" s="100"/>
      <c r="AD50" s="101"/>
      <c r="AE50" s="4"/>
    </row>
    <row r="51" spans="1:31" ht="19.5" customHeight="1" thickBot="1" thickTop="1">
      <c r="A51" s="4"/>
      <c r="B51" s="148" t="s">
        <v>534</v>
      </c>
      <c r="C51" s="100"/>
      <c r="D51" s="100"/>
      <c r="E51" s="100"/>
      <c r="F51" s="100"/>
      <c r="G51" s="100"/>
      <c r="H51" s="100"/>
      <c r="I51" s="101"/>
      <c r="J51" s="137">
        <v>5</v>
      </c>
      <c r="K51" s="138"/>
      <c r="L51" s="138"/>
      <c r="M51" s="139"/>
      <c r="N51" s="140" t="s">
        <v>71</v>
      </c>
      <c r="O51" s="141"/>
      <c r="P51" s="141"/>
      <c r="Q51" s="142"/>
      <c r="R51" s="94"/>
      <c r="S51" s="95"/>
      <c r="T51" s="95"/>
      <c r="U51" s="96"/>
      <c r="V51" s="97">
        <f>VLOOKUP(N51,Painting!$S$5:$T$14,2,1)</f>
        <v>8.523</v>
      </c>
      <c r="W51" s="98"/>
      <c r="X51" s="98"/>
      <c r="Y51" s="98"/>
      <c r="Z51" s="99">
        <f>ROUND(J51*V51,1)</f>
        <v>42.6</v>
      </c>
      <c r="AA51" s="100"/>
      <c r="AB51" s="100"/>
      <c r="AC51" s="100"/>
      <c r="AD51" s="101"/>
      <c r="AE51" s="4"/>
    </row>
    <row r="52" spans="1:31" ht="19.5" customHeight="1" thickBot="1" thickTop="1">
      <c r="A52" s="4"/>
      <c r="B52" s="148" t="s">
        <v>535</v>
      </c>
      <c r="C52" s="100"/>
      <c r="D52" s="100"/>
      <c r="E52" s="100"/>
      <c r="F52" s="100"/>
      <c r="G52" s="100"/>
      <c r="H52" s="100"/>
      <c r="I52" s="101"/>
      <c r="J52" s="137">
        <v>5</v>
      </c>
      <c r="K52" s="138"/>
      <c r="L52" s="138"/>
      <c r="M52" s="139"/>
      <c r="N52" s="140" t="s">
        <v>35</v>
      </c>
      <c r="O52" s="141"/>
      <c r="P52" s="141"/>
      <c r="Q52" s="142"/>
      <c r="R52" s="94"/>
      <c r="S52" s="95"/>
      <c r="T52" s="95"/>
      <c r="U52" s="96"/>
      <c r="V52" s="97">
        <f>VLOOKUP(N52,Painting!$S$5:$T$14,2,1)</f>
        <v>3.8080000000000003</v>
      </c>
      <c r="W52" s="98"/>
      <c r="X52" s="98"/>
      <c r="Y52" s="98"/>
      <c r="Z52" s="99">
        <f>ROUND(J52*V52,1)</f>
        <v>19</v>
      </c>
      <c r="AA52" s="100"/>
      <c r="AB52" s="100"/>
      <c r="AC52" s="100"/>
      <c r="AD52" s="101"/>
      <c r="AE52" s="4"/>
    </row>
    <row r="53" spans="1:31" ht="19.5" customHeight="1" thickBot="1" thickTop="1">
      <c r="A53" s="4"/>
      <c r="B53" s="145" t="s">
        <v>536</v>
      </c>
      <c r="C53" s="86"/>
      <c r="D53" s="86"/>
      <c r="E53" s="86"/>
      <c r="F53" s="86"/>
      <c r="G53" s="86"/>
      <c r="H53" s="86"/>
      <c r="I53" s="87"/>
      <c r="J53" s="88">
        <v>10</v>
      </c>
      <c r="K53" s="89"/>
      <c r="L53" s="89"/>
      <c r="M53" s="90"/>
      <c r="N53" s="91" t="s">
        <v>537</v>
      </c>
      <c r="O53" s="89"/>
      <c r="P53" s="89"/>
      <c r="Q53" s="90"/>
      <c r="R53" s="91">
        <v>3.3333</v>
      </c>
      <c r="S53" s="89"/>
      <c r="T53" s="89"/>
      <c r="U53" s="89"/>
      <c r="V53" s="146">
        <v>1</v>
      </c>
      <c r="W53" s="147"/>
      <c r="X53" s="147"/>
      <c r="Y53" s="147"/>
      <c r="Z53" s="85">
        <f>ROUND(J53*R53*V53,1)</f>
        <v>33.3</v>
      </c>
      <c r="AA53" s="86"/>
      <c r="AB53" s="86"/>
      <c r="AC53" s="86"/>
      <c r="AD53" s="87"/>
      <c r="AE53" s="4"/>
    </row>
    <row r="54" spans="1:31" ht="19.5" customHeight="1" thickBot="1">
      <c r="A54" s="4"/>
      <c r="B54" s="145" t="s">
        <v>538</v>
      </c>
      <c r="C54" s="86"/>
      <c r="D54" s="86"/>
      <c r="E54" s="86"/>
      <c r="F54" s="86"/>
      <c r="G54" s="86"/>
      <c r="H54" s="86"/>
      <c r="I54" s="87"/>
      <c r="J54" s="88">
        <v>10</v>
      </c>
      <c r="K54" s="89"/>
      <c r="L54" s="89"/>
      <c r="M54" s="90"/>
      <c r="N54" s="91" t="s">
        <v>539</v>
      </c>
      <c r="O54" s="89"/>
      <c r="P54" s="89"/>
      <c r="Q54" s="90"/>
      <c r="R54" s="91">
        <v>3.3333</v>
      </c>
      <c r="S54" s="89"/>
      <c r="T54" s="89"/>
      <c r="U54" s="89"/>
      <c r="V54" s="146">
        <v>1.8333</v>
      </c>
      <c r="W54" s="147"/>
      <c r="X54" s="147"/>
      <c r="Y54" s="147"/>
      <c r="Z54" s="85">
        <f>ROUND(J54*R54*V54,1)</f>
        <v>61.1</v>
      </c>
      <c r="AA54" s="86"/>
      <c r="AB54" s="86"/>
      <c r="AC54" s="86"/>
      <c r="AD54" s="87"/>
      <c r="AE54" s="4"/>
    </row>
    <row r="55" spans="1:31" ht="19.5" customHeight="1" thickBot="1">
      <c r="A55" s="4"/>
      <c r="B55" s="145" t="s">
        <v>540</v>
      </c>
      <c r="C55" s="86"/>
      <c r="D55" s="86"/>
      <c r="E55" s="86"/>
      <c r="F55" s="86"/>
      <c r="G55" s="86"/>
      <c r="H55" s="86"/>
      <c r="I55" s="87"/>
      <c r="J55" s="88">
        <v>10</v>
      </c>
      <c r="K55" s="89"/>
      <c r="L55" s="89"/>
      <c r="M55" s="90"/>
      <c r="N55" s="91" t="s">
        <v>541</v>
      </c>
      <c r="O55" s="89"/>
      <c r="P55" s="89"/>
      <c r="Q55" s="90"/>
      <c r="R55" s="91">
        <v>3.3333</v>
      </c>
      <c r="S55" s="89"/>
      <c r="T55" s="89"/>
      <c r="U55" s="89"/>
      <c r="V55" s="146">
        <v>1.25</v>
      </c>
      <c r="W55" s="147"/>
      <c r="X55" s="147"/>
      <c r="Y55" s="147"/>
      <c r="Z55" s="85">
        <f>ROUND(J55*R55*V55,1)</f>
        <v>41.7</v>
      </c>
      <c r="AA55" s="86"/>
      <c r="AB55" s="86"/>
      <c r="AC55" s="86"/>
      <c r="AD55" s="87"/>
      <c r="AE55" s="4"/>
    </row>
    <row r="56" spans="1:31" ht="19.5" customHeight="1" thickBot="1" thickTop="1">
      <c r="A56" s="4"/>
      <c r="B56" s="102" t="s">
        <v>10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3">
        <f>ROUND(SUM(Z43:Z55),0)</f>
        <v>26820</v>
      </c>
      <c r="AA56" s="104"/>
      <c r="AB56" s="104"/>
      <c r="AC56" s="104"/>
      <c r="AD56" s="105"/>
      <c r="AE56" s="4"/>
    </row>
    <row r="57" spans="1:34" ht="19.5" customHeight="1" thickBot="1">
      <c r="A57" s="4"/>
      <c r="B57" s="62" t="s">
        <v>483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4"/>
      <c r="AE57" s="4"/>
      <c r="AF57" s="4"/>
      <c r="AG57" s="4"/>
      <c r="AH57" s="4"/>
    </row>
    <row r="58" spans="1:34" ht="19.5" customHeight="1">
      <c r="A58" s="4"/>
      <c r="B58" s="65" t="s">
        <v>477</v>
      </c>
      <c r="C58" s="66"/>
      <c r="D58" s="66"/>
      <c r="E58" s="66"/>
      <c r="F58" s="66"/>
      <c r="G58" s="66"/>
      <c r="H58" s="66"/>
      <c r="I58" s="67"/>
      <c r="J58" s="71" t="str">
        <f>J$7</f>
        <v>No. Beams / X-Frames</v>
      </c>
      <c r="K58" s="72"/>
      <c r="L58" s="72"/>
      <c r="M58" s="73"/>
      <c r="N58" s="77" t="str">
        <f>N$7</f>
        <v>Beam Size/ X-frames</v>
      </c>
      <c r="O58" s="72"/>
      <c r="P58" s="72"/>
      <c r="Q58" s="73"/>
      <c r="R58" s="79" t="str">
        <f>R$7</f>
        <v>Length (ft)</v>
      </c>
      <c r="S58" s="79"/>
      <c r="T58" s="79"/>
      <c r="U58" s="79"/>
      <c r="V58" s="81" t="str">
        <f>V$7</f>
        <v>Beam/ ft2 or X-Frames/ft2</v>
      </c>
      <c r="W58" s="82"/>
      <c r="X58" s="82"/>
      <c r="Y58" s="82"/>
      <c r="Z58" s="82" t="str">
        <f>Z$7</f>
        <v>SQ. FT.</v>
      </c>
      <c r="AA58" s="82"/>
      <c r="AB58" s="82"/>
      <c r="AC58" s="82"/>
      <c r="AD58" s="82"/>
      <c r="AE58" s="4"/>
      <c r="AF58" s="4"/>
      <c r="AG58" s="4"/>
      <c r="AH58" s="4"/>
    </row>
    <row r="59" spans="1:34" ht="19.5" customHeight="1" thickBot="1">
      <c r="A59" s="4"/>
      <c r="B59" s="68"/>
      <c r="C59" s="69"/>
      <c r="D59" s="69"/>
      <c r="E59" s="69"/>
      <c r="F59" s="69"/>
      <c r="G59" s="69"/>
      <c r="H59" s="69"/>
      <c r="I59" s="70"/>
      <c r="J59" s="74"/>
      <c r="K59" s="75"/>
      <c r="L59" s="75"/>
      <c r="M59" s="76"/>
      <c r="N59" s="78"/>
      <c r="O59" s="75"/>
      <c r="P59" s="75"/>
      <c r="Q59" s="76"/>
      <c r="R59" s="80"/>
      <c r="S59" s="80"/>
      <c r="T59" s="80"/>
      <c r="U59" s="80"/>
      <c r="V59" s="83"/>
      <c r="W59" s="84"/>
      <c r="X59" s="84"/>
      <c r="Y59" s="84"/>
      <c r="Z59" s="84"/>
      <c r="AA59" s="84"/>
      <c r="AB59" s="84"/>
      <c r="AC59" s="84"/>
      <c r="AD59" s="84"/>
      <c r="AE59" s="4"/>
      <c r="AF59" s="4"/>
      <c r="AG59" s="4"/>
      <c r="AH59" s="4"/>
    </row>
    <row r="60" spans="1:31" ht="19.5" customHeight="1" thickBot="1">
      <c r="A60" s="4"/>
      <c r="B60" s="145" t="s">
        <v>527</v>
      </c>
      <c r="C60" s="86"/>
      <c r="D60" s="86"/>
      <c r="E60" s="86"/>
      <c r="F60" s="86"/>
      <c r="G60" s="86"/>
      <c r="H60" s="86"/>
      <c r="I60" s="87"/>
      <c r="J60" s="88">
        <v>5</v>
      </c>
      <c r="K60" s="89"/>
      <c r="L60" s="89"/>
      <c r="M60" s="90"/>
      <c r="N60" s="91" t="s">
        <v>528</v>
      </c>
      <c r="O60" s="89"/>
      <c r="P60" s="89"/>
      <c r="Q60" s="90"/>
      <c r="R60" s="91">
        <v>256.27</v>
      </c>
      <c r="S60" s="89"/>
      <c r="T60" s="89"/>
      <c r="U60" s="89"/>
      <c r="V60" s="146">
        <v>12.96</v>
      </c>
      <c r="W60" s="147"/>
      <c r="X60" s="147"/>
      <c r="Y60" s="147"/>
      <c r="Z60" s="85">
        <f>ROUND(J60*R60*V60,1)</f>
        <v>16606.3</v>
      </c>
      <c r="AA60" s="86"/>
      <c r="AB60" s="86"/>
      <c r="AC60" s="86"/>
      <c r="AD60" s="87"/>
      <c r="AE60" s="4"/>
    </row>
    <row r="61" spans="1:31" ht="19.5" customHeight="1" thickBot="1">
      <c r="A61" s="4"/>
      <c r="B61" s="145" t="s">
        <v>529</v>
      </c>
      <c r="C61" s="86"/>
      <c r="D61" s="86"/>
      <c r="E61" s="86"/>
      <c r="F61" s="86"/>
      <c r="G61" s="86"/>
      <c r="H61" s="86"/>
      <c r="I61" s="87"/>
      <c r="J61" s="88">
        <v>5</v>
      </c>
      <c r="K61" s="89"/>
      <c r="L61" s="89"/>
      <c r="M61" s="90"/>
      <c r="N61" s="91" t="s">
        <v>530</v>
      </c>
      <c r="O61" s="89"/>
      <c r="P61" s="89"/>
      <c r="Q61" s="90"/>
      <c r="R61" s="91">
        <v>114.2708</v>
      </c>
      <c r="S61" s="89"/>
      <c r="T61" s="89"/>
      <c r="U61" s="89"/>
      <c r="V61" s="146">
        <v>10.96</v>
      </c>
      <c r="W61" s="147"/>
      <c r="X61" s="147"/>
      <c r="Y61" s="147"/>
      <c r="Z61" s="85">
        <f>ROUND(J61*R61*V61,1)</f>
        <v>6262</v>
      </c>
      <c r="AA61" s="86"/>
      <c r="AB61" s="86"/>
      <c r="AC61" s="86"/>
      <c r="AD61" s="87"/>
      <c r="AE61" s="4"/>
    </row>
    <row r="62" spans="1:31" ht="19.5" customHeight="1">
      <c r="A62" s="4"/>
      <c r="B62" s="85" t="s">
        <v>492</v>
      </c>
      <c r="C62" s="86"/>
      <c r="D62" s="86"/>
      <c r="E62" s="86"/>
      <c r="F62" s="86"/>
      <c r="G62" s="86"/>
      <c r="H62" s="86"/>
      <c r="I62" s="87"/>
      <c r="J62" s="88">
        <v>100</v>
      </c>
      <c r="K62" s="89"/>
      <c r="L62" s="89"/>
      <c r="M62" s="90"/>
      <c r="N62" s="91" t="s">
        <v>250</v>
      </c>
      <c r="O62" s="89"/>
      <c r="P62" s="89"/>
      <c r="Q62" s="90"/>
      <c r="R62" s="91">
        <v>10.58</v>
      </c>
      <c r="S62" s="89"/>
      <c r="T62" s="89"/>
      <c r="U62" s="89"/>
      <c r="V62" s="92">
        <f>VLOOKUP(N62,Painting!$E$5:$F$250,2,1)</f>
        <v>1</v>
      </c>
      <c r="W62" s="93"/>
      <c r="X62" s="93"/>
      <c r="Y62" s="93"/>
      <c r="Z62" s="85">
        <f>ROUND(J62*R62*V62,1)</f>
        <v>1058</v>
      </c>
      <c r="AA62" s="86"/>
      <c r="AB62" s="86"/>
      <c r="AC62" s="86"/>
      <c r="AD62" s="87"/>
      <c r="AE62" s="4"/>
    </row>
    <row r="63" spans="1:31" ht="19.5" customHeight="1" thickBot="1">
      <c r="A63" s="4"/>
      <c r="B63" s="99" t="s">
        <v>493</v>
      </c>
      <c r="C63" s="100"/>
      <c r="D63" s="100"/>
      <c r="E63" s="100"/>
      <c r="F63" s="100"/>
      <c r="G63" s="100"/>
      <c r="H63" s="100"/>
      <c r="I63" s="101"/>
      <c r="J63" s="118">
        <f>J62*2</f>
        <v>200</v>
      </c>
      <c r="K63" s="119"/>
      <c r="L63" s="119"/>
      <c r="M63" s="120"/>
      <c r="N63" s="121" t="str">
        <f>N$11</f>
        <v>L3 x 3 x 5/16</v>
      </c>
      <c r="O63" s="122"/>
      <c r="P63" s="122"/>
      <c r="Q63" s="123"/>
      <c r="R63" s="94">
        <v>11</v>
      </c>
      <c r="S63" s="95"/>
      <c r="T63" s="95"/>
      <c r="U63" s="96"/>
      <c r="V63" s="97">
        <f>VLOOKUP(N63,Painting!$E$5:$F$250,2,1)</f>
        <v>1</v>
      </c>
      <c r="W63" s="98"/>
      <c r="X63" s="98"/>
      <c r="Y63" s="98"/>
      <c r="Z63" s="99">
        <f>ROUND(J63*R63*V63,1)</f>
        <v>2200</v>
      </c>
      <c r="AA63" s="100"/>
      <c r="AB63" s="100"/>
      <c r="AC63" s="100"/>
      <c r="AD63" s="101"/>
      <c r="AE63" s="4"/>
    </row>
    <row r="64" spans="1:31" ht="30.75" customHeight="1" thickTop="1">
      <c r="A64" s="4"/>
      <c r="B64" s="152" t="s">
        <v>542</v>
      </c>
      <c r="C64" s="153"/>
      <c r="D64" s="153"/>
      <c r="E64" s="153"/>
      <c r="F64" s="153"/>
      <c r="G64" s="153"/>
      <c r="H64" s="153"/>
      <c r="I64" s="154"/>
      <c r="J64" s="88">
        <v>8</v>
      </c>
      <c r="K64" s="89"/>
      <c r="L64" s="89"/>
      <c r="M64" s="90"/>
      <c r="N64" s="91" t="s">
        <v>286</v>
      </c>
      <c r="O64" s="89"/>
      <c r="P64" s="89"/>
      <c r="Q64" s="90"/>
      <c r="R64" s="91">
        <v>33.81</v>
      </c>
      <c r="S64" s="89"/>
      <c r="T64" s="89"/>
      <c r="U64" s="89"/>
      <c r="V64" s="92">
        <f>VLOOKUP(N64,Painting!$E$5:$F$250,2,1)</f>
        <v>1.33</v>
      </c>
      <c r="W64" s="93"/>
      <c r="X64" s="93"/>
      <c r="Y64" s="93"/>
      <c r="Z64" s="85">
        <f>ROUND(J64*R64*V64,1)</f>
        <v>359.7</v>
      </c>
      <c r="AA64" s="86"/>
      <c r="AB64" s="86"/>
      <c r="AC64" s="86"/>
      <c r="AD64" s="87"/>
      <c r="AE64" s="4"/>
    </row>
    <row r="65" spans="1:31" ht="19.5" customHeight="1" thickBot="1">
      <c r="A65" s="4"/>
      <c r="B65" s="148" t="s">
        <v>533</v>
      </c>
      <c r="C65" s="100"/>
      <c r="D65" s="100"/>
      <c r="E65" s="100"/>
      <c r="F65" s="100"/>
      <c r="G65" s="100"/>
      <c r="H65" s="100"/>
      <c r="I65" s="101"/>
      <c r="J65" s="137">
        <v>5</v>
      </c>
      <c r="K65" s="138"/>
      <c r="L65" s="138"/>
      <c r="M65" s="139"/>
      <c r="N65" s="140" t="s">
        <v>53</v>
      </c>
      <c r="O65" s="141"/>
      <c r="P65" s="141"/>
      <c r="Q65" s="142"/>
      <c r="R65" s="94"/>
      <c r="S65" s="95"/>
      <c r="T65" s="95"/>
      <c r="U65" s="96"/>
      <c r="V65" s="97">
        <f>VLOOKUP(N65,Painting!$S$5:$T$14,2,1)</f>
        <v>6.165</v>
      </c>
      <c r="W65" s="98"/>
      <c r="X65" s="98"/>
      <c r="Y65" s="98"/>
      <c r="Z65" s="99">
        <f>ROUND(J65*V65,1)</f>
        <v>30.8</v>
      </c>
      <c r="AA65" s="100"/>
      <c r="AB65" s="100"/>
      <c r="AC65" s="100"/>
      <c r="AD65" s="101"/>
      <c r="AE65" s="4"/>
    </row>
    <row r="66" spans="1:31" ht="19.5" customHeight="1" thickBot="1" thickTop="1">
      <c r="A66" s="4"/>
      <c r="B66" s="148" t="s">
        <v>532</v>
      </c>
      <c r="C66" s="100"/>
      <c r="D66" s="100"/>
      <c r="E66" s="100"/>
      <c r="F66" s="100"/>
      <c r="G66" s="100"/>
      <c r="H66" s="100"/>
      <c r="I66" s="101"/>
      <c r="J66" s="137">
        <v>5</v>
      </c>
      <c r="K66" s="138"/>
      <c r="L66" s="138"/>
      <c r="M66" s="139"/>
      <c r="N66" s="140" t="s">
        <v>531</v>
      </c>
      <c r="O66" s="141"/>
      <c r="P66" s="141"/>
      <c r="Q66" s="142"/>
      <c r="R66" s="94"/>
      <c r="S66" s="95"/>
      <c r="T66" s="95"/>
      <c r="U66" s="96"/>
      <c r="V66" s="143">
        <v>11</v>
      </c>
      <c r="W66" s="144"/>
      <c r="X66" s="144"/>
      <c r="Y66" s="144"/>
      <c r="Z66" s="99">
        <f>ROUND(J66*V66,1)</f>
        <v>55</v>
      </c>
      <c r="AA66" s="100"/>
      <c r="AB66" s="100"/>
      <c r="AC66" s="100"/>
      <c r="AD66" s="101"/>
      <c r="AE66" s="4"/>
    </row>
    <row r="67" spans="1:31" ht="19.5" customHeight="1" thickBot="1" thickTop="1">
      <c r="A67" s="4"/>
      <c r="B67" s="148" t="s">
        <v>509</v>
      </c>
      <c r="C67" s="100"/>
      <c r="D67" s="100"/>
      <c r="E67" s="100"/>
      <c r="F67" s="100"/>
      <c r="G67" s="100"/>
      <c r="H67" s="100"/>
      <c r="I67" s="101"/>
      <c r="J67" s="137">
        <v>5</v>
      </c>
      <c r="K67" s="138"/>
      <c r="L67" s="138"/>
      <c r="M67" s="139"/>
      <c r="N67" s="140" t="s">
        <v>83</v>
      </c>
      <c r="O67" s="141"/>
      <c r="P67" s="141"/>
      <c r="Q67" s="142"/>
      <c r="R67" s="94"/>
      <c r="S67" s="95"/>
      <c r="T67" s="95"/>
      <c r="U67" s="96"/>
      <c r="V67" s="97">
        <f>VLOOKUP(N67,Painting!$S$5:$T$14,2,1)</f>
        <v>10.094</v>
      </c>
      <c r="W67" s="98"/>
      <c r="X67" s="98"/>
      <c r="Y67" s="98"/>
      <c r="Z67" s="99">
        <f>ROUND(J67*V67,1)</f>
        <v>50.5</v>
      </c>
      <c r="AA67" s="100"/>
      <c r="AB67" s="100"/>
      <c r="AC67" s="100"/>
      <c r="AD67" s="101"/>
      <c r="AE67" s="4"/>
    </row>
    <row r="68" spans="1:31" ht="19.5" customHeight="1" thickBot="1" thickTop="1">
      <c r="A68" s="4"/>
      <c r="B68" s="148" t="s">
        <v>534</v>
      </c>
      <c r="C68" s="100"/>
      <c r="D68" s="100"/>
      <c r="E68" s="100"/>
      <c r="F68" s="100"/>
      <c r="G68" s="100"/>
      <c r="H68" s="100"/>
      <c r="I68" s="101"/>
      <c r="J68" s="137">
        <v>5</v>
      </c>
      <c r="K68" s="138"/>
      <c r="L68" s="138"/>
      <c r="M68" s="139"/>
      <c r="N68" s="140" t="s">
        <v>71</v>
      </c>
      <c r="O68" s="141"/>
      <c r="P68" s="141"/>
      <c r="Q68" s="142"/>
      <c r="R68" s="94"/>
      <c r="S68" s="95"/>
      <c r="T68" s="95"/>
      <c r="U68" s="96"/>
      <c r="V68" s="97">
        <f>VLOOKUP(N68,Painting!$S$5:$T$14,2,1)</f>
        <v>8.523</v>
      </c>
      <c r="W68" s="98"/>
      <c r="X68" s="98"/>
      <c r="Y68" s="98"/>
      <c r="Z68" s="99">
        <f>ROUND(J68*V68,1)</f>
        <v>42.6</v>
      </c>
      <c r="AA68" s="100"/>
      <c r="AB68" s="100"/>
      <c r="AC68" s="100"/>
      <c r="AD68" s="101"/>
      <c r="AE68" s="4"/>
    </row>
    <row r="69" spans="1:31" ht="19.5" customHeight="1" thickBot="1" thickTop="1">
      <c r="A69" s="4"/>
      <c r="B69" s="148" t="s">
        <v>535</v>
      </c>
      <c r="C69" s="100"/>
      <c r="D69" s="100"/>
      <c r="E69" s="100"/>
      <c r="F69" s="100"/>
      <c r="G69" s="100"/>
      <c r="H69" s="100"/>
      <c r="I69" s="101"/>
      <c r="J69" s="137">
        <v>5</v>
      </c>
      <c r="K69" s="138"/>
      <c r="L69" s="138"/>
      <c r="M69" s="139"/>
      <c r="N69" s="140" t="s">
        <v>35</v>
      </c>
      <c r="O69" s="141"/>
      <c r="P69" s="141"/>
      <c r="Q69" s="142"/>
      <c r="R69" s="94"/>
      <c r="S69" s="95"/>
      <c r="T69" s="95"/>
      <c r="U69" s="96"/>
      <c r="V69" s="97">
        <f>VLOOKUP(N69,Painting!$S$5:$T$14,2,1)</f>
        <v>3.8080000000000003</v>
      </c>
      <c r="W69" s="98"/>
      <c r="X69" s="98"/>
      <c r="Y69" s="98"/>
      <c r="Z69" s="99">
        <f>ROUND(J69*V69,1)</f>
        <v>19</v>
      </c>
      <c r="AA69" s="100"/>
      <c r="AB69" s="100"/>
      <c r="AC69" s="100"/>
      <c r="AD69" s="101"/>
      <c r="AE69" s="4"/>
    </row>
    <row r="70" spans="1:31" ht="19.5" customHeight="1" thickBot="1" thickTop="1">
      <c r="A70" s="4"/>
      <c r="B70" s="145" t="s">
        <v>536</v>
      </c>
      <c r="C70" s="86"/>
      <c r="D70" s="86"/>
      <c r="E70" s="86"/>
      <c r="F70" s="86"/>
      <c r="G70" s="86"/>
      <c r="H70" s="86"/>
      <c r="I70" s="87"/>
      <c r="J70" s="88">
        <v>10</v>
      </c>
      <c r="K70" s="89"/>
      <c r="L70" s="89"/>
      <c r="M70" s="90"/>
      <c r="N70" s="91" t="s">
        <v>537</v>
      </c>
      <c r="O70" s="89"/>
      <c r="P70" s="89"/>
      <c r="Q70" s="90"/>
      <c r="R70" s="91">
        <v>3.3333</v>
      </c>
      <c r="S70" s="89"/>
      <c r="T70" s="89"/>
      <c r="U70" s="89"/>
      <c r="V70" s="146">
        <v>1</v>
      </c>
      <c r="W70" s="147"/>
      <c r="X70" s="147"/>
      <c r="Y70" s="147"/>
      <c r="Z70" s="85">
        <f>ROUND(J70*R70*V70,1)</f>
        <v>33.3</v>
      </c>
      <c r="AA70" s="86"/>
      <c r="AB70" s="86"/>
      <c r="AC70" s="86"/>
      <c r="AD70" s="87"/>
      <c r="AE70" s="4"/>
    </row>
    <row r="71" spans="1:31" ht="19.5" customHeight="1" thickBot="1">
      <c r="A71" s="4"/>
      <c r="B71" s="145" t="s">
        <v>538</v>
      </c>
      <c r="C71" s="86"/>
      <c r="D71" s="86"/>
      <c r="E71" s="86"/>
      <c r="F71" s="86"/>
      <c r="G71" s="86"/>
      <c r="H71" s="86"/>
      <c r="I71" s="87"/>
      <c r="J71" s="88">
        <v>10</v>
      </c>
      <c r="K71" s="89"/>
      <c r="L71" s="89"/>
      <c r="M71" s="90"/>
      <c r="N71" s="91" t="s">
        <v>539</v>
      </c>
      <c r="O71" s="89"/>
      <c r="P71" s="89"/>
      <c r="Q71" s="90"/>
      <c r="R71" s="91">
        <v>3.3333</v>
      </c>
      <c r="S71" s="89"/>
      <c r="T71" s="89"/>
      <c r="U71" s="89"/>
      <c r="V71" s="146">
        <v>1.8333</v>
      </c>
      <c r="W71" s="147"/>
      <c r="X71" s="147"/>
      <c r="Y71" s="147"/>
      <c r="Z71" s="85">
        <f>ROUND(J71*R71*V71,1)</f>
        <v>61.1</v>
      </c>
      <c r="AA71" s="86"/>
      <c r="AB71" s="86"/>
      <c r="AC71" s="86"/>
      <c r="AD71" s="87"/>
      <c r="AE71" s="4"/>
    </row>
    <row r="72" spans="1:31" ht="19.5" customHeight="1" thickBot="1">
      <c r="A72" s="4"/>
      <c r="B72" s="145" t="s">
        <v>540</v>
      </c>
      <c r="C72" s="86"/>
      <c r="D72" s="86"/>
      <c r="E72" s="86"/>
      <c r="F72" s="86"/>
      <c r="G72" s="86"/>
      <c r="H72" s="86"/>
      <c r="I72" s="87"/>
      <c r="J72" s="88">
        <v>10</v>
      </c>
      <c r="K72" s="89"/>
      <c r="L72" s="89"/>
      <c r="M72" s="90"/>
      <c r="N72" s="91" t="s">
        <v>541</v>
      </c>
      <c r="O72" s="89"/>
      <c r="P72" s="89"/>
      <c r="Q72" s="90"/>
      <c r="R72" s="91">
        <v>3.3333</v>
      </c>
      <c r="S72" s="89"/>
      <c r="T72" s="89"/>
      <c r="U72" s="89"/>
      <c r="V72" s="146">
        <v>1.25</v>
      </c>
      <c r="W72" s="147"/>
      <c r="X72" s="147"/>
      <c r="Y72" s="147"/>
      <c r="Z72" s="85">
        <f>ROUND(J72*R72*V72,1)</f>
        <v>41.7</v>
      </c>
      <c r="AA72" s="86"/>
      <c r="AB72" s="86"/>
      <c r="AC72" s="86"/>
      <c r="AD72" s="87"/>
      <c r="AE72" s="4"/>
    </row>
    <row r="73" spans="1:31" ht="19.5" customHeight="1" thickBot="1" thickTop="1">
      <c r="A73" s="4"/>
      <c r="B73" s="102" t="s">
        <v>10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3">
        <f>ROUND(SUM(Z60:Z72),0)</f>
        <v>26820</v>
      </c>
      <c r="AA73" s="104"/>
      <c r="AB73" s="104"/>
      <c r="AC73" s="104"/>
      <c r="AD73" s="105"/>
      <c r="AE73" s="4"/>
    </row>
    <row r="74" spans="1:31" ht="19.5" customHeight="1" thickBot="1">
      <c r="A74" s="4"/>
      <c r="B74" s="62" t="s">
        <v>484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4"/>
      <c r="AE74" s="4"/>
    </row>
    <row r="75" spans="1:31" ht="19.5" customHeight="1">
      <c r="A75" s="4"/>
      <c r="B75" s="65" t="s">
        <v>477</v>
      </c>
      <c r="C75" s="66"/>
      <c r="D75" s="66"/>
      <c r="E75" s="66"/>
      <c r="F75" s="66"/>
      <c r="G75" s="66"/>
      <c r="H75" s="66"/>
      <c r="I75" s="67"/>
      <c r="J75" s="71" t="s">
        <v>474</v>
      </c>
      <c r="K75" s="72"/>
      <c r="L75" s="72"/>
      <c r="M75" s="73"/>
      <c r="N75" s="77" t="s">
        <v>475</v>
      </c>
      <c r="O75" s="72"/>
      <c r="P75" s="72"/>
      <c r="Q75" s="73"/>
      <c r="R75" s="79" t="s">
        <v>476</v>
      </c>
      <c r="S75" s="79"/>
      <c r="T75" s="79"/>
      <c r="U75" s="79"/>
      <c r="V75" s="81" t="s">
        <v>488</v>
      </c>
      <c r="W75" s="82"/>
      <c r="X75" s="82"/>
      <c r="Y75" s="82"/>
      <c r="Z75" s="82" t="s">
        <v>486</v>
      </c>
      <c r="AA75" s="82"/>
      <c r="AB75" s="82"/>
      <c r="AC75" s="82"/>
      <c r="AD75" s="82"/>
      <c r="AE75" s="4"/>
    </row>
    <row r="76" spans="1:31" ht="19.5" customHeight="1" thickBot="1">
      <c r="A76" s="4"/>
      <c r="B76" s="68"/>
      <c r="C76" s="69"/>
      <c r="D76" s="69"/>
      <c r="E76" s="69"/>
      <c r="F76" s="69"/>
      <c r="G76" s="69"/>
      <c r="H76" s="69"/>
      <c r="I76" s="70"/>
      <c r="J76" s="74"/>
      <c r="K76" s="75"/>
      <c r="L76" s="75"/>
      <c r="M76" s="76"/>
      <c r="N76" s="78"/>
      <c r="O76" s="75"/>
      <c r="P76" s="75"/>
      <c r="Q76" s="76"/>
      <c r="R76" s="80"/>
      <c r="S76" s="80"/>
      <c r="T76" s="80"/>
      <c r="U76" s="80"/>
      <c r="V76" s="83"/>
      <c r="W76" s="84"/>
      <c r="X76" s="84"/>
      <c r="Y76" s="84"/>
      <c r="Z76" s="84"/>
      <c r="AA76" s="84"/>
      <c r="AB76" s="84"/>
      <c r="AC76" s="84"/>
      <c r="AD76" s="84"/>
      <c r="AE76" s="4"/>
    </row>
    <row r="77" spans="1:32" ht="19.5" customHeight="1" thickBot="1">
      <c r="A77" s="4"/>
      <c r="B77" s="85" t="str">
        <f>B$9</f>
        <v>Section 1 B1 - B5</v>
      </c>
      <c r="C77" s="86"/>
      <c r="D77" s="86"/>
      <c r="E77" s="86"/>
      <c r="F77" s="86"/>
      <c r="G77" s="86"/>
      <c r="H77" s="86"/>
      <c r="I77" s="87"/>
      <c r="J77" s="130">
        <f>J$9</f>
        <v>5</v>
      </c>
      <c r="K77" s="131"/>
      <c r="L77" s="131"/>
      <c r="M77" s="132"/>
      <c r="N77" s="133" t="str">
        <f>N$9</f>
        <v>G 40"x24"</v>
      </c>
      <c r="O77" s="131"/>
      <c r="P77" s="131"/>
      <c r="Q77" s="132"/>
      <c r="R77" s="133">
        <f>R$9</f>
        <v>256.27</v>
      </c>
      <c r="S77" s="131"/>
      <c r="T77" s="131"/>
      <c r="U77" s="131"/>
      <c r="V77" s="92">
        <f>R77*J77</f>
        <v>1281.35</v>
      </c>
      <c r="W77" s="93"/>
      <c r="X77" s="93"/>
      <c r="Y77" s="93"/>
      <c r="Z77" s="106">
        <f>V77/60</f>
        <v>21.355833333333333</v>
      </c>
      <c r="AA77" s="106"/>
      <c r="AB77" s="106"/>
      <c r="AC77" s="106"/>
      <c r="AD77" s="106"/>
      <c r="AE77" s="4"/>
      <c r="AF77" s="19">
        <v>250</v>
      </c>
    </row>
    <row r="78" spans="1:31" ht="19.5" customHeight="1" thickBot="1" thickTop="1">
      <c r="A78" s="4"/>
      <c r="B78" s="102" t="s">
        <v>10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7">
        <f>SUM(Z76:Z77)</f>
        <v>21.355833333333333</v>
      </c>
      <c r="AA78" s="107"/>
      <c r="AB78" s="107"/>
      <c r="AC78" s="107"/>
      <c r="AD78" s="107"/>
      <c r="AE78" s="4"/>
    </row>
    <row r="79" spans="1:31" ht="19.5" customHeight="1" thickBot="1">
      <c r="A79" s="4"/>
      <c r="B79" s="62" t="s">
        <v>485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4"/>
      <c r="AE79" s="4"/>
    </row>
    <row r="80" spans="1:31" ht="19.5" customHeight="1">
      <c r="A80" s="4"/>
      <c r="B80" s="65" t="s">
        <v>477</v>
      </c>
      <c r="C80" s="66"/>
      <c r="D80" s="66"/>
      <c r="E80" s="66"/>
      <c r="F80" s="66"/>
      <c r="G80" s="66"/>
      <c r="H80" s="66"/>
      <c r="I80" s="67"/>
      <c r="J80" s="71" t="str">
        <f>J58</f>
        <v>No. Beams / X-Frames</v>
      </c>
      <c r="K80" s="72"/>
      <c r="L80" s="72"/>
      <c r="M80" s="73"/>
      <c r="N80" s="77" t="str">
        <f>N58</f>
        <v>Beam Size/ X-frames</v>
      </c>
      <c r="O80" s="72"/>
      <c r="P80" s="72"/>
      <c r="Q80" s="73"/>
      <c r="R80" s="79" t="s">
        <v>476</v>
      </c>
      <c r="S80" s="79"/>
      <c r="T80" s="79"/>
      <c r="U80" s="79"/>
      <c r="V80" s="81" t="s">
        <v>488</v>
      </c>
      <c r="W80" s="82"/>
      <c r="X80" s="82"/>
      <c r="Y80" s="82"/>
      <c r="Z80" s="82" t="s">
        <v>487</v>
      </c>
      <c r="AA80" s="82"/>
      <c r="AB80" s="82"/>
      <c r="AC80" s="82"/>
      <c r="AD80" s="82"/>
      <c r="AE80" s="4"/>
    </row>
    <row r="81" spans="1:31" ht="19.5" customHeight="1" thickBot="1">
      <c r="A81" s="4"/>
      <c r="B81" s="68"/>
      <c r="C81" s="69"/>
      <c r="D81" s="69"/>
      <c r="E81" s="69"/>
      <c r="F81" s="69"/>
      <c r="G81" s="69"/>
      <c r="H81" s="69"/>
      <c r="I81" s="70"/>
      <c r="J81" s="74"/>
      <c r="K81" s="75"/>
      <c r="L81" s="75"/>
      <c r="M81" s="76"/>
      <c r="N81" s="78"/>
      <c r="O81" s="75"/>
      <c r="P81" s="75"/>
      <c r="Q81" s="76"/>
      <c r="R81" s="80"/>
      <c r="S81" s="80"/>
      <c r="T81" s="80"/>
      <c r="U81" s="80"/>
      <c r="V81" s="83"/>
      <c r="W81" s="84"/>
      <c r="X81" s="84"/>
      <c r="Y81" s="84"/>
      <c r="Z81" s="84"/>
      <c r="AA81" s="84"/>
      <c r="AB81" s="84"/>
      <c r="AC81" s="84"/>
      <c r="AD81" s="84"/>
      <c r="AE81" s="4"/>
    </row>
    <row r="82" spans="1:32" ht="19.5" customHeight="1" thickBot="1">
      <c r="A82" s="4"/>
      <c r="B82" s="85" t="str">
        <f>B$9</f>
        <v>Section 1 B1 - B5</v>
      </c>
      <c r="C82" s="86"/>
      <c r="D82" s="86"/>
      <c r="E82" s="86"/>
      <c r="F82" s="86"/>
      <c r="G82" s="86"/>
      <c r="H82" s="86"/>
      <c r="I82" s="87"/>
      <c r="J82" s="130">
        <f>J$9</f>
        <v>5</v>
      </c>
      <c r="K82" s="131"/>
      <c r="L82" s="131"/>
      <c r="M82" s="132"/>
      <c r="N82" s="133" t="str">
        <f>N$9</f>
        <v>G 40"x24"</v>
      </c>
      <c r="O82" s="131"/>
      <c r="P82" s="131"/>
      <c r="Q82" s="132"/>
      <c r="R82" s="133">
        <f>R$9</f>
        <v>256.27</v>
      </c>
      <c r="S82" s="131"/>
      <c r="T82" s="131"/>
      <c r="U82" s="131"/>
      <c r="V82" s="92">
        <f>J82*R82</f>
        <v>1281.35</v>
      </c>
      <c r="W82" s="93"/>
      <c r="X82" s="93"/>
      <c r="Y82" s="93"/>
      <c r="Z82" s="106">
        <f>ROUND(V82/AF82,0)</f>
        <v>9</v>
      </c>
      <c r="AA82" s="106"/>
      <c r="AB82" s="106"/>
      <c r="AC82" s="106"/>
      <c r="AD82" s="106"/>
      <c r="AE82" s="4"/>
      <c r="AF82" s="19">
        <v>150</v>
      </c>
    </row>
    <row r="83" spans="1:32" ht="19.5" customHeight="1" thickBot="1">
      <c r="A83" s="4"/>
      <c r="B83" s="85" t="str">
        <f>B$11</f>
        <v>X-Frames (Bottom)</v>
      </c>
      <c r="C83" s="86"/>
      <c r="D83" s="86"/>
      <c r="E83" s="86"/>
      <c r="F83" s="86"/>
      <c r="G83" s="86"/>
      <c r="H83" s="86"/>
      <c r="I83" s="87"/>
      <c r="J83" s="130">
        <f>J$11</f>
        <v>100</v>
      </c>
      <c r="K83" s="131"/>
      <c r="L83" s="131"/>
      <c r="M83" s="132"/>
      <c r="N83" s="133" t="str">
        <f>N$11</f>
        <v>L3 x 3 x 5/16</v>
      </c>
      <c r="O83" s="131"/>
      <c r="P83" s="131"/>
      <c r="Q83" s="132"/>
      <c r="R83" s="133"/>
      <c r="S83" s="131"/>
      <c r="T83" s="131"/>
      <c r="U83" s="131"/>
      <c r="V83" s="92"/>
      <c r="W83" s="93"/>
      <c r="X83" s="93"/>
      <c r="Y83" s="93"/>
      <c r="Z83" s="124">
        <f>SUM(J83:M84)*AF83</f>
        <v>2.7</v>
      </c>
      <c r="AA83" s="125"/>
      <c r="AB83" s="125"/>
      <c r="AC83" s="125"/>
      <c r="AD83" s="126"/>
      <c r="AE83" s="4"/>
      <c r="AF83" s="19">
        <v>0.025</v>
      </c>
    </row>
    <row r="84" spans="1:32" ht="39" customHeight="1" thickBot="1">
      <c r="A84" s="4"/>
      <c r="B84" s="152" t="s">
        <v>542</v>
      </c>
      <c r="C84" s="153"/>
      <c r="D84" s="153"/>
      <c r="E84" s="153"/>
      <c r="F84" s="153"/>
      <c r="G84" s="153"/>
      <c r="H84" s="153"/>
      <c r="I84" s="154"/>
      <c r="J84" s="88">
        <v>8</v>
      </c>
      <c r="K84" s="89"/>
      <c r="L84" s="89"/>
      <c r="M84" s="90"/>
      <c r="N84" s="91" t="s">
        <v>286</v>
      </c>
      <c r="O84" s="89"/>
      <c r="P84" s="89"/>
      <c r="Q84" s="90"/>
      <c r="R84" s="121"/>
      <c r="S84" s="122"/>
      <c r="T84" s="122"/>
      <c r="U84" s="123"/>
      <c r="V84" s="97"/>
      <c r="W84" s="98"/>
      <c r="X84" s="98"/>
      <c r="Y84" s="98"/>
      <c r="Z84" s="127"/>
      <c r="AA84" s="128"/>
      <c r="AB84" s="128"/>
      <c r="AC84" s="128"/>
      <c r="AD84" s="129"/>
      <c r="AE84" s="4"/>
      <c r="AF84" s="19"/>
    </row>
    <row r="85" spans="1:31" ht="19.5" customHeight="1" thickBot="1" thickTop="1">
      <c r="A85" s="4"/>
      <c r="B85" s="102" t="s">
        <v>10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7">
        <f>SUM(Z82:Z83)</f>
        <v>11.7</v>
      </c>
      <c r="AA85" s="107"/>
      <c r="AB85" s="107"/>
      <c r="AC85" s="107"/>
      <c r="AD85" s="107"/>
      <c r="AE85" s="4"/>
    </row>
    <row r="86" spans="1:31" ht="19.5" customHeight="1">
      <c r="A86" s="4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9"/>
      <c r="P86" s="109"/>
      <c r="Q86" s="108"/>
      <c r="R86" s="108"/>
      <c r="S86" s="109"/>
      <c r="T86" s="109"/>
      <c r="U86" s="108"/>
      <c r="V86" s="108"/>
      <c r="W86" s="109"/>
      <c r="X86" s="109"/>
      <c r="Y86" s="108"/>
      <c r="Z86" s="108"/>
      <c r="AA86" s="110"/>
      <c r="AB86" s="110"/>
      <c r="AC86" s="110"/>
      <c r="AD86" s="110"/>
      <c r="AE86" s="4"/>
    </row>
    <row r="87" spans="1:31" ht="19.5" customHeight="1">
      <c r="A87" s="4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9"/>
      <c r="P87" s="109"/>
      <c r="Q87" s="108"/>
      <c r="R87" s="108"/>
      <c r="S87" s="109"/>
      <c r="T87" s="109"/>
      <c r="U87" s="108"/>
      <c r="V87" s="108"/>
      <c r="W87" s="109"/>
      <c r="X87" s="109"/>
      <c r="Y87" s="108"/>
      <c r="Z87" s="108"/>
      <c r="AA87" s="110"/>
      <c r="AB87" s="110"/>
      <c r="AC87" s="110"/>
      <c r="AD87" s="110"/>
      <c r="AE87" s="4"/>
    </row>
    <row r="88" spans="1:31" ht="19.5" customHeight="1">
      <c r="A88" s="4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9"/>
      <c r="P88" s="109"/>
      <c r="Q88" s="108"/>
      <c r="R88" s="108"/>
      <c r="S88" s="109"/>
      <c r="T88" s="109"/>
      <c r="U88" s="108"/>
      <c r="V88" s="108"/>
      <c r="W88" s="109"/>
      <c r="X88" s="109"/>
      <c r="Y88" s="108"/>
      <c r="Z88" s="108"/>
      <c r="AA88" s="110"/>
      <c r="AB88" s="110"/>
      <c r="AC88" s="110"/>
      <c r="AD88" s="110"/>
      <c r="AE88" s="4"/>
    </row>
    <row r="89" spans="1:31" ht="19.5" customHeight="1">
      <c r="A89" s="4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9"/>
      <c r="P89" s="109"/>
      <c r="Q89" s="108"/>
      <c r="R89" s="108"/>
      <c r="S89" s="109"/>
      <c r="T89" s="109"/>
      <c r="U89" s="108"/>
      <c r="V89" s="108"/>
      <c r="W89" s="109"/>
      <c r="X89" s="109"/>
      <c r="Y89" s="108"/>
      <c r="Z89" s="108"/>
      <c r="AA89" s="110"/>
      <c r="AB89" s="110"/>
      <c r="AC89" s="110"/>
      <c r="AD89" s="110"/>
      <c r="AE89" s="4"/>
    </row>
    <row r="90" spans="1:31" ht="19.5" customHeight="1">
      <c r="A90" s="4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9"/>
      <c r="P90" s="109"/>
      <c r="Q90" s="108"/>
      <c r="R90" s="108"/>
      <c r="S90" s="109"/>
      <c r="T90" s="109"/>
      <c r="U90" s="108"/>
      <c r="V90" s="108"/>
      <c r="W90" s="109"/>
      <c r="X90" s="109"/>
      <c r="Y90" s="108"/>
      <c r="Z90" s="108"/>
      <c r="AA90" s="110"/>
      <c r="AB90" s="110"/>
      <c r="AC90" s="110"/>
      <c r="AD90" s="110"/>
      <c r="AE90" s="4"/>
    </row>
    <row r="91" spans="1:31" ht="19.5" customHeight="1">
      <c r="A91" s="4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2"/>
      <c r="AB91" s="112"/>
      <c r="AC91" s="112"/>
      <c r="AD91" s="112"/>
      <c r="AE91" s="4"/>
    </row>
    <row r="92" spans="1:31" ht="19.5" customHeight="1">
      <c r="A92" s="4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4"/>
    </row>
    <row r="93" spans="1:31" ht="19.5" customHeight="1">
      <c r="A93" s="4"/>
      <c r="B93" s="114"/>
      <c r="C93" s="114"/>
      <c r="D93" s="114"/>
      <c r="E93" s="114"/>
      <c r="F93" s="114"/>
      <c r="G93" s="114"/>
      <c r="H93" s="114"/>
      <c r="I93" s="114"/>
      <c r="J93" s="114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4"/>
    </row>
    <row r="94" spans="1:31" ht="19.5" customHeight="1">
      <c r="A94" s="4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9"/>
      <c r="P94" s="109"/>
      <c r="Q94" s="108"/>
      <c r="R94" s="108"/>
      <c r="S94" s="109"/>
      <c r="T94" s="109"/>
      <c r="U94" s="108"/>
      <c r="V94" s="108"/>
      <c r="W94" s="109"/>
      <c r="X94" s="109"/>
      <c r="Y94" s="108"/>
      <c r="Z94" s="108"/>
      <c r="AA94" s="110"/>
      <c r="AB94" s="110"/>
      <c r="AC94" s="110"/>
      <c r="AD94" s="110"/>
      <c r="AE94" s="4"/>
    </row>
    <row r="95" spans="1:31" ht="19.5" customHeight="1">
      <c r="A95" s="4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9"/>
      <c r="P95" s="109"/>
      <c r="Q95" s="108"/>
      <c r="R95" s="108"/>
      <c r="S95" s="109"/>
      <c r="T95" s="109"/>
      <c r="U95" s="108"/>
      <c r="V95" s="108"/>
      <c r="W95" s="109"/>
      <c r="X95" s="109"/>
      <c r="Y95" s="108"/>
      <c r="Z95" s="108"/>
      <c r="AA95" s="110"/>
      <c r="AB95" s="110"/>
      <c r="AC95" s="110"/>
      <c r="AD95" s="110"/>
      <c r="AE95" s="4"/>
    </row>
    <row r="96" spans="1:31" ht="19.5" customHeight="1">
      <c r="A96" s="4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9"/>
      <c r="P96" s="109"/>
      <c r="Q96" s="108"/>
      <c r="R96" s="108"/>
      <c r="S96" s="109"/>
      <c r="T96" s="109"/>
      <c r="U96" s="108"/>
      <c r="V96" s="108"/>
      <c r="W96" s="109"/>
      <c r="X96" s="109"/>
      <c r="Y96" s="108"/>
      <c r="Z96" s="108"/>
      <c r="AA96" s="110"/>
      <c r="AB96" s="110"/>
      <c r="AC96" s="110"/>
      <c r="AD96" s="110"/>
      <c r="AE96" s="4"/>
    </row>
    <row r="97" spans="1:31" ht="19.5" customHeight="1">
      <c r="A97" s="4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2"/>
      <c r="AB97" s="112"/>
      <c r="AC97" s="112"/>
      <c r="AD97" s="112"/>
      <c r="AE97" s="4"/>
    </row>
    <row r="98" spans="1:31" ht="19.5" customHeight="1">
      <c r="A98" s="4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4"/>
    </row>
    <row r="99" spans="1:31" ht="19.5" customHeight="1">
      <c r="A99" s="4"/>
      <c r="B99" s="114"/>
      <c r="C99" s="114"/>
      <c r="D99" s="114"/>
      <c r="E99" s="114"/>
      <c r="F99" s="114"/>
      <c r="G99" s="114"/>
      <c r="H99" s="114"/>
      <c r="I99" s="114"/>
      <c r="J99" s="114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4"/>
    </row>
    <row r="100" spans="1:31" ht="19.5" customHeight="1">
      <c r="A100" s="4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9"/>
      <c r="P100" s="109"/>
      <c r="Q100" s="108"/>
      <c r="R100" s="108"/>
      <c r="S100" s="109"/>
      <c r="T100" s="109"/>
      <c r="U100" s="108"/>
      <c r="V100" s="108"/>
      <c r="W100" s="109"/>
      <c r="X100" s="109"/>
      <c r="Y100" s="108"/>
      <c r="Z100" s="108"/>
      <c r="AA100" s="110"/>
      <c r="AB100" s="110"/>
      <c r="AC100" s="110"/>
      <c r="AD100" s="110"/>
      <c r="AE100" s="4"/>
    </row>
    <row r="101" spans="1:31" ht="19.5" customHeight="1">
      <c r="A101" s="4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9"/>
      <c r="P101" s="109"/>
      <c r="Q101" s="108"/>
      <c r="R101" s="108"/>
      <c r="S101" s="109"/>
      <c r="T101" s="109"/>
      <c r="U101" s="108"/>
      <c r="V101" s="108"/>
      <c r="W101" s="109"/>
      <c r="X101" s="109"/>
      <c r="Y101" s="108"/>
      <c r="Z101" s="108"/>
      <c r="AA101" s="110"/>
      <c r="AB101" s="110"/>
      <c r="AC101" s="110"/>
      <c r="AD101" s="110"/>
      <c r="AE101" s="4"/>
    </row>
    <row r="102" spans="1:31" ht="19.5" customHeight="1">
      <c r="A102" s="4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2"/>
      <c r="AB102" s="112"/>
      <c r="AC102" s="112"/>
      <c r="AD102" s="112"/>
      <c r="AE102" s="4"/>
    </row>
    <row r="103" spans="1:31" ht="19.5" customHeight="1">
      <c r="A103" s="4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4"/>
    </row>
    <row r="104" spans="1:31" ht="19.5" customHeight="1">
      <c r="A104" s="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4"/>
    </row>
    <row r="105" spans="1:31" ht="19.5" customHeight="1">
      <c r="A105" s="4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9"/>
      <c r="P105" s="109"/>
      <c r="Q105" s="108"/>
      <c r="R105" s="108"/>
      <c r="S105" s="109"/>
      <c r="T105" s="109"/>
      <c r="U105" s="108"/>
      <c r="V105" s="108"/>
      <c r="W105" s="109"/>
      <c r="X105" s="109"/>
      <c r="Y105" s="108"/>
      <c r="Z105" s="108"/>
      <c r="AA105" s="110"/>
      <c r="AB105" s="110"/>
      <c r="AC105" s="110"/>
      <c r="AD105" s="110"/>
      <c r="AE105" s="4"/>
    </row>
    <row r="106" spans="1:31" ht="19.5" customHeight="1">
      <c r="A106" s="4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9"/>
      <c r="P106" s="109"/>
      <c r="Q106" s="108"/>
      <c r="R106" s="108"/>
      <c r="S106" s="109"/>
      <c r="T106" s="109"/>
      <c r="U106" s="108"/>
      <c r="V106" s="108"/>
      <c r="W106" s="109"/>
      <c r="X106" s="109"/>
      <c r="Y106" s="108"/>
      <c r="Z106" s="108"/>
      <c r="AA106" s="110"/>
      <c r="AB106" s="110"/>
      <c r="AC106" s="110"/>
      <c r="AD106" s="110"/>
      <c r="AE106" s="4"/>
    </row>
    <row r="107" spans="1:31" ht="19.5" customHeight="1">
      <c r="A107" s="4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2"/>
      <c r="AB107" s="112"/>
      <c r="AC107" s="112"/>
      <c r="AD107" s="112"/>
      <c r="AE107" s="4"/>
    </row>
    <row r="108" spans="1:31" ht="19.5" customHeight="1">
      <c r="A108" s="4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4"/>
    </row>
    <row r="109" spans="1:31" ht="19.5" customHeight="1">
      <c r="A109" s="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4"/>
    </row>
    <row r="110" spans="1:31" ht="19.5" customHeight="1">
      <c r="A110" s="4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9"/>
      <c r="P110" s="109"/>
      <c r="Q110" s="108"/>
      <c r="R110" s="108"/>
      <c r="S110" s="109"/>
      <c r="T110" s="109"/>
      <c r="U110" s="108"/>
      <c r="V110" s="108"/>
      <c r="W110" s="109"/>
      <c r="X110" s="109"/>
      <c r="Y110" s="108"/>
      <c r="Z110" s="108"/>
      <c r="AA110" s="110"/>
      <c r="AB110" s="110"/>
      <c r="AC110" s="110"/>
      <c r="AD110" s="110"/>
      <c r="AE110" s="4"/>
    </row>
    <row r="111" spans="1:31" ht="19.5" customHeight="1">
      <c r="A111" s="4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9"/>
      <c r="P111" s="109"/>
      <c r="Q111" s="108"/>
      <c r="R111" s="108"/>
      <c r="S111" s="109"/>
      <c r="T111" s="109"/>
      <c r="U111" s="108"/>
      <c r="V111" s="108"/>
      <c r="W111" s="109"/>
      <c r="X111" s="109"/>
      <c r="Y111" s="108"/>
      <c r="Z111" s="108"/>
      <c r="AA111" s="110"/>
      <c r="AB111" s="110"/>
      <c r="AC111" s="110"/>
      <c r="AD111" s="110"/>
      <c r="AE111" s="4"/>
    </row>
    <row r="112" spans="1:31" ht="19.5" customHeight="1">
      <c r="A112" s="4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2"/>
      <c r="AB112" s="112"/>
      <c r="AC112" s="112"/>
      <c r="AD112" s="112"/>
      <c r="AE112" s="4"/>
    </row>
    <row r="113" spans="1:31" ht="19.5" customHeight="1">
      <c r="A113" s="4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4"/>
    </row>
    <row r="114" spans="1:31" ht="19.5" customHeight="1">
      <c r="A114" s="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4"/>
    </row>
    <row r="115" spans="1:31" ht="19.5" customHeight="1">
      <c r="A115" s="4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9"/>
      <c r="P115" s="109"/>
      <c r="Q115" s="108"/>
      <c r="R115" s="108"/>
      <c r="S115" s="109"/>
      <c r="T115" s="109"/>
      <c r="U115" s="108"/>
      <c r="V115" s="108"/>
      <c r="W115" s="109"/>
      <c r="X115" s="109"/>
      <c r="Y115" s="108"/>
      <c r="Z115" s="108"/>
      <c r="AA115" s="110"/>
      <c r="AB115" s="110"/>
      <c r="AC115" s="110"/>
      <c r="AD115" s="110"/>
      <c r="AE115" s="4"/>
    </row>
    <row r="116" spans="1:31" ht="19.5" customHeight="1">
      <c r="A116" s="4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9"/>
      <c r="P116" s="109"/>
      <c r="Q116" s="108"/>
      <c r="R116" s="108"/>
      <c r="S116" s="109"/>
      <c r="T116" s="109"/>
      <c r="U116" s="108"/>
      <c r="V116" s="108"/>
      <c r="W116" s="109"/>
      <c r="X116" s="109"/>
      <c r="Y116" s="108"/>
      <c r="Z116" s="108"/>
      <c r="AA116" s="110"/>
      <c r="AB116" s="110"/>
      <c r="AC116" s="110"/>
      <c r="AD116" s="110"/>
      <c r="AE116" s="4"/>
    </row>
    <row r="117" spans="1:31" ht="19.5" customHeight="1">
      <c r="A117" s="4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2"/>
      <c r="AB117" s="112"/>
      <c r="AC117" s="112"/>
      <c r="AD117" s="112"/>
      <c r="AE117" s="4"/>
    </row>
    <row r="118" spans="1:31" ht="19.5" customHeight="1">
      <c r="A118" s="4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4"/>
    </row>
    <row r="119" spans="1:31" ht="19.5" customHeight="1">
      <c r="A119" s="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4"/>
    </row>
    <row r="120" spans="1:31" ht="19.5" customHeight="1">
      <c r="A120" s="4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9"/>
      <c r="P120" s="109"/>
      <c r="Q120" s="108"/>
      <c r="R120" s="108"/>
      <c r="S120" s="109"/>
      <c r="T120" s="109"/>
      <c r="U120" s="108"/>
      <c r="V120" s="108"/>
      <c r="W120" s="109"/>
      <c r="X120" s="109"/>
      <c r="Y120" s="108"/>
      <c r="Z120" s="108"/>
      <c r="AA120" s="110"/>
      <c r="AB120" s="110"/>
      <c r="AC120" s="110"/>
      <c r="AD120" s="110"/>
      <c r="AE120" s="4"/>
    </row>
    <row r="121" spans="1:31" ht="19.5" customHeight="1">
      <c r="A121" s="4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9"/>
      <c r="P121" s="109"/>
      <c r="Q121" s="108"/>
      <c r="R121" s="108"/>
      <c r="S121" s="109"/>
      <c r="T121" s="109"/>
      <c r="U121" s="108"/>
      <c r="V121" s="108"/>
      <c r="W121" s="109"/>
      <c r="X121" s="109"/>
      <c r="Y121" s="108"/>
      <c r="Z121" s="108"/>
      <c r="AA121" s="110"/>
      <c r="AB121" s="110"/>
      <c r="AC121" s="110"/>
      <c r="AD121" s="110"/>
      <c r="AE121" s="4"/>
    </row>
    <row r="122" spans="1:31" ht="19.5" customHeight="1">
      <c r="A122" s="4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9"/>
      <c r="P122" s="109"/>
      <c r="Q122" s="108"/>
      <c r="R122" s="108"/>
      <c r="S122" s="109"/>
      <c r="T122" s="109"/>
      <c r="U122" s="108"/>
      <c r="V122" s="108"/>
      <c r="W122" s="109"/>
      <c r="X122" s="109"/>
      <c r="Y122" s="108"/>
      <c r="Z122" s="108"/>
      <c r="AA122" s="110"/>
      <c r="AB122" s="110"/>
      <c r="AC122" s="110"/>
      <c r="AD122" s="110"/>
      <c r="AE122" s="4"/>
    </row>
    <row r="123" spans="1:31" ht="19.5" customHeight="1">
      <c r="A123" s="4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9"/>
      <c r="P123" s="109"/>
      <c r="Q123" s="108"/>
      <c r="R123" s="108"/>
      <c r="S123" s="109"/>
      <c r="T123" s="109"/>
      <c r="U123" s="108"/>
      <c r="V123" s="108"/>
      <c r="W123" s="109"/>
      <c r="X123" s="109"/>
      <c r="Y123" s="108"/>
      <c r="Z123" s="108"/>
      <c r="AA123" s="110"/>
      <c r="AB123" s="110"/>
      <c r="AC123" s="110"/>
      <c r="AD123" s="110"/>
      <c r="AE123" s="4"/>
    </row>
    <row r="124" spans="1:31" ht="19.5" customHeight="1">
      <c r="A124" s="4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9"/>
      <c r="P124" s="109"/>
      <c r="Q124" s="108"/>
      <c r="R124" s="108"/>
      <c r="S124" s="109"/>
      <c r="T124" s="109"/>
      <c r="U124" s="108"/>
      <c r="V124" s="108"/>
      <c r="W124" s="109"/>
      <c r="X124" s="109"/>
      <c r="Y124" s="108"/>
      <c r="Z124" s="108"/>
      <c r="AA124" s="110"/>
      <c r="AB124" s="110"/>
      <c r="AC124" s="110"/>
      <c r="AD124" s="110"/>
      <c r="AE124" s="4"/>
    </row>
    <row r="125" spans="1:31" ht="19.5" customHeight="1">
      <c r="A125" s="4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2"/>
      <c r="AB125" s="112"/>
      <c r="AC125" s="112"/>
      <c r="AD125" s="112"/>
      <c r="AE125" s="4"/>
    </row>
    <row r="126" spans="1:31" ht="19.5" customHeight="1">
      <c r="A126" s="4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4"/>
    </row>
    <row r="127" spans="1:31" ht="19.5" customHeight="1">
      <c r="A127" s="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4"/>
    </row>
    <row r="128" spans="1:31" ht="19.5" customHeight="1">
      <c r="A128" s="4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9"/>
      <c r="P128" s="109"/>
      <c r="Q128" s="108"/>
      <c r="R128" s="108"/>
      <c r="S128" s="109"/>
      <c r="T128" s="109"/>
      <c r="U128" s="108"/>
      <c r="V128" s="108"/>
      <c r="W128" s="109"/>
      <c r="X128" s="109"/>
      <c r="Y128" s="108"/>
      <c r="Z128" s="108"/>
      <c r="AA128" s="110"/>
      <c r="AB128" s="110"/>
      <c r="AC128" s="110"/>
      <c r="AD128" s="110"/>
      <c r="AE128" s="4"/>
    </row>
    <row r="129" spans="1:31" ht="19.5" customHeight="1">
      <c r="A129" s="4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9"/>
      <c r="P129" s="109"/>
      <c r="Q129" s="108"/>
      <c r="R129" s="108"/>
      <c r="S129" s="109"/>
      <c r="T129" s="109"/>
      <c r="U129" s="108"/>
      <c r="V129" s="108"/>
      <c r="W129" s="109"/>
      <c r="X129" s="109"/>
      <c r="Y129" s="108"/>
      <c r="Z129" s="108"/>
      <c r="AA129" s="110"/>
      <c r="AB129" s="110"/>
      <c r="AC129" s="110"/>
      <c r="AD129" s="110"/>
      <c r="AE129" s="4"/>
    </row>
    <row r="130" spans="1:31" ht="19.5" customHeight="1">
      <c r="A130" s="4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9"/>
      <c r="P130" s="109"/>
      <c r="Q130" s="108"/>
      <c r="R130" s="108"/>
      <c r="S130" s="109"/>
      <c r="T130" s="109"/>
      <c r="U130" s="108"/>
      <c r="V130" s="108"/>
      <c r="W130" s="109"/>
      <c r="X130" s="109"/>
      <c r="Y130" s="108"/>
      <c r="Z130" s="108"/>
      <c r="AA130" s="110"/>
      <c r="AB130" s="110"/>
      <c r="AC130" s="110"/>
      <c r="AD130" s="110"/>
      <c r="AE130" s="4"/>
    </row>
    <row r="131" spans="1:31" ht="19.5" customHeight="1">
      <c r="A131" s="4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9"/>
      <c r="P131" s="109"/>
      <c r="Q131" s="108"/>
      <c r="R131" s="108"/>
      <c r="S131" s="109"/>
      <c r="T131" s="109"/>
      <c r="U131" s="108"/>
      <c r="V131" s="108"/>
      <c r="W131" s="109"/>
      <c r="X131" s="109"/>
      <c r="Y131" s="108"/>
      <c r="Z131" s="108"/>
      <c r="AA131" s="110"/>
      <c r="AB131" s="110"/>
      <c r="AC131" s="110"/>
      <c r="AD131" s="110"/>
      <c r="AE131" s="4"/>
    </row>
    <row r="132" spans="1:31" ht="19.5" customHeight="1">
      <c r="A132" s="4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9"/>
      <c r="P132" s="109"/>
      <c r="Q132" s="108"/>
      <c r="R132" s="108"/>
      <c r="S132" s="109"/>
      <c r="T132" s="109"/>
      <c r="U132" s="108"/>
      <c r="V132" s="108"/>
      <c r="W132" s="109"/>
      <c r="X132" s="109"/>
      <c r="Y132" s="108"/>
      <c r="Z132" s="108"/>
      <c r="AA132" s="110"/>
      <c r="AB132" s="110"/>
      <c r="AC132" s="110"/>
      <c r="AD132" s="110"/>
      <c r="AE132" s="4"/>
    </row>
    <row r="133" spans="1:31" ht="19.5" customHeight="1">
      <c r="A133" s="4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2"/>
      <c r="AB133" s="112"/>
      <c r="AC133" s="112"/>
      <c r="AD133" s="112"/>
      <c r="AE133" s="4"/>
    </row>
    <row r="134" spans="1:31" ht="19.5" customHeight="1">
      <c r="A134" s="4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4"/>
    </row>
    <row r="135" spans="1:31" ht="19.5" customHeight="1">
      <c r="A135" s="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4"/>
    </row>
    <row r="136" spans="1:31" ht="19.5" customHeight="1">
      <c r="A136" s="4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9"/>
      <c r="P136" s="109"/>
      <c r="Q136" s="108"/>
      <c r="R136" s="108"/>
      <c r="S136" s="109"/>
      <c r="T136" s="109"/>
      <c r="U136" s="108"/>
      <c r="V136" s="108"/>
      <c r="W136" s="109"/>
      <c r="X136" s="109"/>
      <c r="Y136" s="108"/>
      <c r="Z136" s="108"/>
      <c r="AA136" s="110"/>
      <c r="AB136" s="110"/>
      <c r="AC136" s="110"/>
      <c r="AD136" s="110"/>
      <c r="AE136" s="4"/>
    </row>
    <row r="137" spans="1:31" ht="19.5" customHeight="1">
      <c r="A137" s="4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9"/>
      <c r="P137" s="109"/>
      <c r="Q137" s="108"/>
      <c r="R137" s="108"/>
      <c r="S137" s="109"/>
      <c r="T137" s="109"/>
      <c r="U137" s="108"/>
      <c r="V137" s="108"/>
      <c r="W137" s="109"/>
      <c r="X137" s="109"/>
      <c r="Y137" s="108"/>
      <c r="Z137" s="108"/>
      <c r="AA137" s="110"/>
      <c r="AB137" s="110"/>
      <c r="AC137" s="110"/>
      <c r="AD137" s="110"/>
      <c r="AE137" s="4"/>
    </row>
    <row r="138" spans="1:31" ht="19.5" customHeight="1">
      <c r="A138" s="4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9"/>
      <c r="P138" s="109"/>
      <c r="Q138" s="108"/>
      <c r="R138" s="108"/>
      <c r="S138" s="109"/>
      <c r="T138" s="109"/>
      <c r="U138" s="108"/>
      <c r="V138" s="108"/>
      <c r="W138" s="109"/>
      <c r="X138" s="109"/>
      <c r="Y138" s="108"/>
      <c r="Z138" s="108"/>
      <c r="AA138" s="110"/>
      <c r="AB138" s="110"/>
      <c r="AC138" s="110"/>
      <c r="AD138" s="110"/>
      <c r="AE138" s="4"/>
    </row>
    <row r="139" spans="1:31" ht="19.5" customHeight="1">
      <c r="A139" s="4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9"/>
      <c r="P139" s="109"/>
      <c r="Q139" s="108"/>
      <c r="R139" s="108"/>
      <c r="S139" s="109"/>
      <c r="T139" s="109"/>
      <c r="U139" s="108"/>
      <c r="V139" s="108"/>
      <c r="W139" s="109"/>
      <c r="X139" s="109"/>
      <c r="Y139" s="108"/>
      <c r="Z139" s="108"/>
      <c r="AA139" s="110"/>
      <c r="AB139" s="110"/>
      <c r="AC139" s="110"/>
      <c r="AD139" s="110"/>
      <c r="AE139" s="4"/>
    </row>
    <row r="140" spans="1:31" ht="19.5" customHeight="1">
      <c r="A140" s="4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9"/>
      <c r="P140" s="109"/>
      <c r="Q140" s="108"/>
      <c r="R140" s="108"/>
      <c r="S140" s="109"/>
      <c r="T140" s="109"/>
      <c r="U140" s="108"/>
      <c r="V140" s="108"/>
      <c r="W140" s="109"/>
      <c r="X140" s="109"/>
      <c r="Y140" s="108"/>
      <c r="Z140" s="108"/>
      <c r="AA140" s="110"/>
      <c r="AB140" s="110"/>
      <c r="AC140" s="110"/>
      <c r="AD140" s="110"/>
      <c r="AE140" s="4"/>
    </row>
    <row r="141" spans="1:31" ht="19.5" customHeight="1">
      <c r="A141" s="4"/>
      <c r="B141" s="117"/>
      <c r="C141" s="117"/>
      <c r="D141" s="117"/>
      <c r="E141" s="117"/>
      <c r="F141" s="117"/>
      <c r="G141" s="117"/>
      <c r="H141" s="117"/>
      <c r="I141" s="117"/>
      <c r="J141" s="117"/>
      <c r="K141" s="108"/>
      <c r="L141" s="108"/>
      <c r="M141" s="108"/>
      <c r="N141" s="108"/>
      <c r="O141" s="109"/>
      <c r="P141" s="109"/>
      <c r="Q141" s="108"/>
      <c r="R141" s="108"/>
      <c r="S141" s="109"/>
      <c r="T141" s="109"/>
      <c r="U141" s="108"/>
      <c r="V141" s="108"/>
      <c r="W141" s="109"/>
      <c r="X141" s="109"/>
      <c r="Y141" s="108"/>
      <c r="Z141" s="108"/>
      <c r="AA141" s="110"/>
      <c r="AB141" s="110"/>
      <c r="AC141" s="110"/>
      <c r="AD141" s="110"/>
      <c r="AE141" s="4"/>
    </row>
    <row r="142" spans="1:31" ht="19.5" customHeight="1">
      <c r="A142" s="4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9"/>
      <c r="P142" s="109"/>
      <c r="Q142" s="108"/>
      <c r="R142" s="108"/>
      <c r="S142" s="109"/>
      <c r="T142" s="109"/>
      <c r="U142" s="108"/>
      <c r="V142" s="108"/>
      <c r="W142" s="109"/>
      <c r="X142" s="109"/>
      <c r="Y142" s="108"/>
      <c r="Z142" s="108"/>
      <c r="AA142" s="110"/>
      <c r="AB142" s="110"/>
      <c r="AC142" s="110"/>
      <c r="AD142" s="110"/>
      <c r="AE142" s="4"/>
    </row>
    <row r="143" spans="1:31" ht="19.5" customHeight="1">
      <c r="A143" s="4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9"/>
      <c r="P143" s="109"/>
      <c r="Q143" s="108"/>
      <c r="R143" s="108"/>
      <c r="S143" s="109"/>
      <c r="T143" s="109"/>
      <c r="U143" s="108"/>
      <c r="V143" s="108"/>
      <c r="W143" s="109"/>
      <c r="X143" s="109"/>
      <c r="Y143" s="108"/>
      <c r="Z143" s="108"/>
      <c r="AA143" s="110"/>
      <c r="AB143" s="110"/>
      <c r="AC143" s="110"/>
      <c r="AD143" s="110"/>
      <c r="AE143" s="4"/>
    </row>
    <row r="144" spans="1:31" ht="19.5" customHeight="1">
      <c r="A144" s="4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9"/>
      <c r="P144" s="109"/>
      <c r="Q144" s="108"/>
      <c r="R144" s="108"/>
      <c r="S144" s="109"/>
      <c r="T144" s="109"/>
      <c r="U144" s="108"/>
      <c r="V144" s="108"/>
      <c r="W144" s="109"/>
      <c r="X144" s="109"/>
      <c r="Y144" s="108"/>
      <c r="Z144" s="108"/>
      <c r="AA144" s="110"/>
      <c r="AB144" s="110"/>
      <c r="AC144" s="110"/>
      <c r="AD144" s="110"/>
      <c r="AE144" s="4"/>
    </row>
    <row r="145" spans="1:31" ht="19.5" customHeight="1">
      <c r="A145" s="4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9"/>
      <c r="P145" s="109"/>
      <c r="Q145" s="108"/>
      <c r="R145" s="108"/>
      <c r="S145" s="109"/>
      <c r="T145" s="109"/>
      <c r="U145" s="108"/>
      <c r="V145" s="108"/>
      <c r="W145" s="109"/>
      <c r="X145" s="109"/>
      <c r="Y145" s="108"/>
      <c r="Z145" s="108"/>
      <c r="AA145" s="110"/>
      <c r="AB145" s="110"/>
      <c r="AC145" s="110"/>
      <c r="AD145" s="110"/>
      <c r="AE145" s="4"/>
    </row>
    <row r="146" spans="1:31" ht="19.5" customHeight="1">
      <c r="A146" s="4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9"/>
      <c r="P146" s="109"/>
      <c r="Q146" s="108"/>
      <c r="R146" s="108"/>
      <c r="S146" s="109"/>
      <c r="T146" s="109"/>
      <c r="U146" s="108"/>
      <c r="V146" s="108"/>
      <c r="W146" s="109"/>
      <c r="X146" s="109"/>
      <c r="Y146" s="108"/>
      <c r="Z146" s="108"/>
      <c r="AA146" s="110"/>
      <c r="AB146" s="110"/>
      <c r="AC146" s="110"/>
      <c r="AD146" s="110"/>
      <c r="AE146" s="4"/>
    </row>
    <row r="147" spans="1:31" ht="19.5" customHeight="1">
      <c r="A147" s="4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9"/>
      <c r="P147" s="109"/>
      <c r="Q147" s="108"/>
      <c r="R147" s="108"/>
      <c r="S147" s="109"/>
      <c r="T147" s="109"/>
      <c r="U147" s="108"/>
      <c r="V147" s="108"/>
      <c r="W147" s="109"/>
      <c r="X147" s="109"/>
      <c r="Y147" s="108"/>
      <c r="Z147" s="108"/>
      <c r="AA147" s="110"/>
      <c r="AB147" s="110"/>
      <c r="AC147" s="110"/>
      <c r="AD147" s="110"/>
      <c r="AE147" s="4"/>
    </row>
    <row r="148" spans="1:31" ht="19.5" customHeight="1">
      <c r="A148" s="4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9"/>
      <c r="P148" s="109"/>
      <c r="Q148" s="108"/>
      <c r="R148" s="108"/>
      <c r="S148" s="109"/>
      <c r="T148" s="109"/>
      <c r="U148" s="108"/>
      <c r="V148" s="108"/>
      <c r="W148" s="109"/>
      <c r="X148" s="109"/>
      <c r="Y148" s="108"/>
      <c r="Z148" s="108"/>
      <c r="AA148" s="110"/>
      <c r="AB148" s="110"/>
      <c r="AC148" s="110"/>
      <c r="AD148" s="110"/>
      <c r="AE148" s="4"/>
    </row>
    <row r="149" spans="1:31" ht="19.5" customHeight="1">
      <c r="A149" s="4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9"/>
      <c r="P149" s="109"/>
      <c r="Q149" s="108"/>
      <c r="R149" s="108"/>
      <c r="S149" s="109"/>
      <c r="T149" s="109"/>
      <c r="U149" s="108"/>
      <c r="V149" s="108"/>
      <c r="W149" s="109"/>
      <c r="X149" s="109"/>
      <c r="Y149" s="108"/>
      <c r="Z149" s="108"/>
      <c r="AA149" s="110"/>
      <c r="AB149" s="110"/>
      <c r="AC149" s="110"/>
      <c r="AD149" s="110"/>
      <c r="AE149" s="4"/>
    </row>
    <row r="150" spans="1:31" ht="19.5" customHeight="1">
      <c r="A150" s="4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2"/>
      <c r="AB150" s="112"/>
      <c r="AC150" s="112"/>
      <c r="AD150" s="112"/>
      <c r="AE150" s="4"/>
    </row>
    <row r="151" spans="1:31" ht="19.5" customHeight="1">
      <c r="A151" s="4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4"/>
    </row>
    <row r="152" spans="1:31" ht="19.5" customHeight="1">
      <c r="A152" s="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4"/>
    </row>
    <row r="153" spans="1:31" ht="19.5" customHeight="1">
      <c r="A153" s="4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9"/>
      <c r="P153" s="109"/>
      <c r="Q153" s="108"/>
      <c r="R153" s="108"/>
      <c r="S153" s="109"/>
      <c r="T153" s="109"/>
      <c r="U153" s="108"/>
      <c r="V153" s="108"/>
      <c r="W153" s="109"/>
      <c r="X153" s="109"/>
      <c r="Y153" s="108"/>
      <c r="Z153" s="108"/>
      <c r="AA153" s="110"/>
      <c r="AB153" s="110"/>
      <c r="AC153" s="110"/>
      <c r="AD153" s="110"/>
      <c r="AE153" s="4"/>
    </row>
    <row r="154" spans="1:31" ht="19.5" customHeight="1">
      <c r="A154" s="4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9"/>
      <c r="P154" s="109"/>
      <c r="Q154" s="108"/>
      <c r="R154" s="108"/>
      <c r="S154" s="109"/>
      <c r="T154" s="109"/>
      <c r="U154" s="108"/>
      <c r="V154" s="108"/>
      <c r="W154" s="109"/>
      <c r="X154" s="109"/>
      <c r="Y154" s="108"/>
      <c r="Z154" s="108"/>
      <c r="AA154" s="110"/>
      <c r="AB154" s="110"/>
      <c r="AC154" s="110"/>
      <c r="AD154" s="110"/>
      <c r="AE154" s="4"/>
    </row>
    <row r="155" spans="1:31" ht="19.5" customHeight="1">
      <c r="A155" s="4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9"/>
      <c r="P155" s="109"/>
      <c r="Q155" s="108"/>
      <c r="R155" s="108"/>
      <c r="S155" s="109"/>
      <c r="T155" s="109"/>
      <c r="U155" s="108"/>
      <c r="V155" s="108"/>
      <c r="W155" s="109"/>
      <c r="X155" s="109"/>
      <c r="Y155" s="108"/>
      <c r="Z155" s="108"/>
      <c r="AA155" s="110"/>
      <c r="AB155" s="110"/>
      <c r="AC155" s="110"/>
      <c r="AD155" s="110"/>
      <c r="AE155" s="4"/>
    </row>
    <row r="156" spans="1:31" ht="19.5" customHeight="1">
      <c r="A156" s="4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9"/>
      <c r="P156" s="109"/>
      <c r="Q156" s="108"/>
      <c r="R156" s="108"/>
      <c r="S156" s="109"/>
      <c r="T156" s="109"/>
      <c r="U156" s="108"/>
      <c r="V156" s="108"/>
      <c r="W156" s="109"/>
      <c r="X156" s="109"/>
      <c r="Y156" s="108"/>
      <c r="Z156" s="108"/>
      <c r="AA156" s="110"/>
      <c r="AB156" s="110"/>
      <c r="AC156" s="110"/>
      <c r="AD156" s="110"/>
      <c r="AE156" s="4"/>
    </row>
    <row r="157" spans="1:31" ht="19.5" customHeight="1">
      <c r="A157" s="4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9"/>
      <c r="P157" s="109"/>
      <c r="Q157" s="108"/>
      <c r="R157" s="108"/>
      <c r="S157" s="109"/>
      <c r="T157" s="109"/>
      <c r="U157" s="108"/>
      <c r="V157" s="108"/>
      <c r="W157" s="109"/>
      <c r="X157" s="109"/>
      <c r="Y157" s="108"/>
      <c r="Z157" s="108"/>
      <c r="AA157" s="110"/>
      <c r="AB157" s="110"/>
      <c r="AC157" s="110"/>
      <c r="AD157" s="110"/>
      <c r="AE157" s="4"/>
    </row>
    <row r="158" spans="1:31" ht="19.5" customHeight="1">
      <c r="A158" s="4"/>
      <c r="B158" s="117"/>
      <c r="C158" s="117"/>
      <c r="D158" s="117"/>
      <c r="E158" s="117"/>
      <c r="F158" s="117"/>
      <c r="G158" s="117"/>
      <c r="H158" s="117"/>
      <c r="I158" s="117"/>
      <c r="J158" s="117"/>
      <c r="K158" s="108"/>
      <c r="L158" s="108"/>
      <c r="M158" s="108"/>
      <c r="N158" s="108"/>
      <c r="O158" s="109"/>
      <c r="P158" s="109"/>
      <c r="Q158" s="108"/>
      <c r="R158" s="108"/>
      <c r="S158" s="109"/>
      <c r="T158" s="109"/>
      <c r="U158" s="108"/>
      <c r="V158" s="108"/>
      <c r="W158" s="109"/>
      <c r="X158" s="109"/>
      <c r="Y158" s="108"/>
      <c r="Z158" s="108"/>
      <c r="AA158" s="110"/>
      <c r="AB158" s="110"/>
      <c r="AC158" s="110"/>
      <c r="AD158" s="110"/>
      <c r="AE158" s="4"/>
    </row>
    <row r="159" spans="1:31" ht="19.5" customHeight="1">
      <c r="A159" s="4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9"/>
      <c r="P159" s="109"/>
      <c r="Q159" s="108"/>
      <c r="R159" s="108"/>
      <c r="S159" s="109"/>
      <c r="T159" s="109"/>
      <c r="U159" s="108"/>
      <c r="V159" s="108"/>
      <c r="W159" s="109"/>
      <c r="X159" s="109"/>
      <c r="Y159" s="108"/>
      <c r="Z159" s="108"/>
      <c r="AA159" s="110"/>
      <c r="AB159" s="110"/>
      <c r="AC159" s="110"/>
      <c r="AD159" s="110"/>
      <c r="AE159" s="4"/>
    </row>
    <row r="160" spans="1:31" ht="19.5" customHeight="1">
      <c r="A160" s="4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9"/>
      <c r="P160" s="109"/>
      <c r="Q160" s="108"/>
      <c r="R160" s="108"/>
      <c r="S160" s="109"/>
      <c r="T160" s="109"/>
      <c r="U160" s="108"/>
      <c r="V160" s="108"/>
      <c r="W160" s="109"/>
      <c r="X160" s="109"/>
      <c r="Y160" s="108"/>
      <c r="Z160" s="108"/>
      <c r="AA160" s="110"/>
      <c r="AB160" s="110"/>
      <c r="AC160" s="110"/>
      <c r="AD160" s="110"/>
      <c r="AE160" s="4"/>
    </row>
    <row r="161" spans="1:31" ht="19.5" customHeight="1">
      <c r="A161" s="4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9"/>
      <c r="P161" s="109"/>
      <c r="Q161" s="108"/>
      <c r="R161" s="108"/>
      <c r="S161" s="109"/>
      <c r="T161" s="109"/>
      <c r="U161" s="108"/>
      <c r="V161" s="108"/>
      <c r="W161" s="109"/>
      <c r="X161" s="109"/>
      <c r="Y161" s="108"/>
      <c r="Z161" s="108"/>
      <c r="AA161" s="110"/>
      <c r="AB161" s="110"/>
      <c r="AC161" s="110"/>
      <c r="AD161" s="110"/>
      <c r="AE161" s="4"/>
    </row>
    <row r="162" spans="1:31" ht="19.5" customHeight="1">
      <c r="A162" s="4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9"/>
      <c r="P162" s="109"/>
      <c r="Q162" s="108"/>
      <c r="R162" s="108"/>
      <c r="S162" s="109"/>
      <c r="T162" s="109"/>
      <c r="U162" s="108"/>
      <c r="V162" s="108"/>
      <c r="W162" s="109"/>
      <c r="X162" s="109"/>
      <c r="Y162" s="108"/>
      <c r="Z162" s="108"/>
      <c r="AA162" s="110"/>
      <c r="AB162" s="110"/>
      <c r="AC162" s="110"/>
      <c r="AD162" s="110"/>
      <c r="AE162" s="4"/>
    </row>
    <row r="163" spans="1:31" ht="19.5" customHeight="1">
      <c r="A163" s="4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9"/>
      <c r="P163" s="109"/>
      <c r="Q163" s="108"/>
      <c r="R163" s="108"/>
      <c r="S163" s="109"/>
      <c r="T163" s="109"/>
      <c r="U163" s="108"/>
      <c r="V163" s="108"/>
      <c r="W163" s="109"/>
      <c r="X163" s="109"/>
      <c r="Y163" s="108"/>
      <c r="Z163" s="108"/>
      <c r="AA163" s="110"/>
      <c r="AB163" s="110"/>
      <c r="AC163" s="110"/>
      <c r="AD163" s="110"/>
      <c r="AE163" s="4"/>
    </row>
    <row r="164" spans="1:31" ht="19.5" customHeight="1">
      <c r="A164" s="4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9"/>
      <c r="P164" s="109"/>
      <c r="Q164" s="108"/>
      <c r="R164" s="108"/>
      <c r="S164" s="109"/>
      <c r="T164" s="109"/>
      <c r="U164" s="108"/>
      <c r="V164" s="108"/>
      <c r="W164" s="109"/>
      <c r="X164" s="109"/>
      <c r="Y164" s="108"/>
      <c r="Z164" s="108"/>
      <c r="AA164" s="110"/>
      <c r="AB164" s="110"/>
      <c r="AC164" s="110"/>
      <c r="AD164" s="110"/>
      <c r="AE164" s="4"/>
    </row>
    <row r="165" spans="1:31" ht="19.5" customHeight="1">
      <c r="A165" s="4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9"/>
      <c r="P165" s="109"/>
      <c r="Q165" s="108"/>
      <c r="R165" s="108"/>
      <c r="S165" s="109"/>
      <c r="T165" s="109"/>
      <c r="U165" s="108"/>
      <c r="V165" s="108"/>
      <c r="W165" s="109"/>
      <c r="X165" s="109"/>
      <c r="Y165" s="108"/>
      <c r="Z165" s="108"/>
      <c r="AA165" s="110"/>
      <c r="AB165" s="110"/>
      <c r="AC165" s="110"/>
      <c r="AD165" s="110"/>
      <c r="AE165" s="4"/>
    </row>
    <row r="166" spans="1:31" ht="19.5" customHeight="1">
      <c r="A166" s="4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9"/>
      <c r="P166" s="109"/>
      <c r="Q166" s="108"/>
      <c r="R166" s="108"/>
      <c r="S166" s="109"/>
      <c r="T166" s="109"/>
      <c r="U166" s="108"/>
      <c r="V166" s="108"/>
      <c r="W166" s="109"/>
      <c r="X166" s="109"/>
      <c r="Y166" s="108"/>
      <c r="Z166" s="108"/>
      <c r="AA166" s="110"/>
      <c r="AB166" s="110"/>
      <c r="AC166" s="110"/>
      <c r="AD166" s="110"/>
      <c r="AE166" s="4"/>
    </row>
    <row r="167" spans="1:31" ht="19.5" customHeight="1">
      <c r="A167" s="4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2"/>
      <c r="AB167" s="112"/>
      <c r="AC167" s="112"/>
      <c r="AD167" s="112"/>
      <c r="AE167" s="4"/>
    </row>
    <row r="168" spans="1:31" ht="19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19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19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19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19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19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19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19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2:30" ht="19.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</sheetData>
  <sheetProtection/>
  <mergeCells count="964">
    <mergeCell ref="B73:Y73"/>
    <mergeCell ref="Z73:AD73"/>
    <mergeCell ref="B84:I84"/>
    <mergeCell ref="J84:M84"/>
    <mergeCell ref="N84:Q84"/>
    <mergeCell ref="R84:U84"/>
    <mergeCell ref="V84:Y84"/>
    <mergeCell ref="Z83:AD84"/>
    <mergeCell ref="B83:I83"/>
    <mergeCell ref="J83:M83"/>
    <mergeCell ref="B72:I72"/>
    <mergeCell ref="J72:M72"/>
    <mergeCell ref="N72:Q72"/>
    <mergeCell ref="R72:U72"/>
    <mergeCell ref="V72:Y72"/>
    <mergeCell ref="Z72:AD72"/>
    <mergeCell ref="B71:I71"/>
    <mergeCell ref="J71:M71"/>
    <mergeCell ref="N71:Q71"/>
    <mergeCell ref="R71:U71"/>
    <mergeCell ref="V71:Y71"/>
    <mergeCell ref="Z71:AD71"/>
    <mergeCell ref="B70:I70"/>
    <mergeCell ref="J70:M70"/>
    <mergeCell ref="N70:Q70"/>
    <mergeCell ref="R70:U70"/>
    <mergeCell ref="V70:Y70"/>
    <mergeCell ref="Z70:AD70"/>
    <mergeCell ref="B69:I69"/>
    <mergeCell ref="J69:M69"/>
    <mergeCell ref="N69:Q69"/>
    <mergeCell ref="R69:U69"/>
    <mergeCell ref="V69:Y69"/>
    <mergeCell ref="Z69:AD69"/>
    <mergeCell ref="B68:I68"/>
    <mergeCell ref="J68:M68"/>
    <mergeCell ref="N68:Q68"/>
    <mergeCell ref="R68:U68"/>
    <mergeCell ref="V68:Y68"/>
    <mergeCell ref="Z68:AD68"/>
    <mergeCell ref="B67:I67"/>
    <mergeCell ref="J67:M67"/>
    <mergeCell ref="N67:Q67"/>
    <mergeCell ref="R67:U67"/>
    <mergeCell ref="V67:Y67"/>
    <mergeCell ref="Z67:AD67"/>
    <mergeCell ref="Z65:AD65"/>
    <mergeCell ref="B66:I66"/>
    <mergeCell ref="J66:M66"/>
    <mergeCell ref="N66:Q66"/>
    <mergeCell ref="R66:U66"/>
    <mergeCell ref="V66:Y66"/>
    <mergeCell ref="Z66:AD66"/>
    <mergeCell ref="B56:Y56"/>
    <mergeCell ref="Z56:AD56"/>
    <mergeCell ref="B64:I64"/>
    <mergeCell ref="J64:M64"/>
    <mergeCell ref="N64:Q64"/>
    <mergeCell ref="R64:U64"/>
    <mergeCell ref="V64:Y64"/>
    <mergeCell ref="Z64:AD64"/>
    <mergeCell ref="Z63:AD63"/>
    <mergeCell ref="B62:I62"/>
    <mergeCell ref="B55:I55"/>
    <mergeCell ref="J55:M55"/>
    <mergeCell ref="N55:Q55"/>
    <mergeCell ref="R55:U55"/>
    <mergeCell ref="V55:Y55"/>
    <mergeCell ref="Z55:AD55"/>
    <mergeCell ref="B54:I54"/>
    <mergeCell ref="J54:M54"/>
    <mergeCell ref="N54:Q54"/>
    <mergeCell ref="R54:U54"/>
    <mergeCell ref="V54:Y54"/>
    <mergeCell ref="Z54:AD54"/>
    <mergeCell ref="B53:I53"/>
    <mergeCell ref="J53:M53"/>
    <mergeCell ref="N53:Q53"/>
    <mergeCell ref="R53:U53"/>
    <mergeCell ref="V53:Y53"/>
    <mergeCell ref="Z53:AD53"/>
    <mergeCell ref="B52:I52"/>
    <mergeCell ref="J52:M52"/>
    <mergeCell ref="N52:Q52"/>
    <mergeCell ref="R52:U52"/>
    <mergeCell ref="V52:Y52"/>
    <mergeCell ref="Z52:AD52"/>
    <mergeCell ref="B51:I51"/>
    <mergeCell ref="J51:M51"/>
    <mergeCell ref="N51:Q51"/>
    <mergeCell ref="R51:U51"/>
    <mergeCell ref="V51:Y51"/>
    <mergeCell ref="Z51:AD51"/>
    <mergeCell ref="B50:I50"/>
    <mergeCell ref="J50:M50"/>
    <mergeCell ref="N50:Q50"/>
    <mergeCell ref="R50:U50"/>
    <mergeCell ref="V50:Y50"/>
    <mergeCell ref="Z50:AD50"/>
    <mergeCell ref="Z48:AD48"/>
    <mergeCell ref="B49:I49"/>
    <mergeCell ref="J49:M49"/>
    <mergeCell ref="N49:Q49"/>
    <mergeCell ref="R49:U49"/>
    <mergeCell ref="V49:Y49"/>
    <mergeCell ref="Z49:AD49"/>
    <mergeCell ref="B39:Y39"/>
    <mergeCell ref="Z39:AD39"/>
    <mergeCell ref="B47:I47"/>
    <mergeCell ref="J47:M47"/>
    <mergeCell ref="N47:Q47"/>
    <mergeCell ref="R47:U47"/>
    <mergeCell ref="V47:Y47"/>
    <mergeCell ref="Z47:AD47"/>
    <mergeCell ref="Z46:AD46"/>
    <mergeCell ref="B45:I45"/>
    <mergeCell ref="B38:I38"/>
    <mergeCell ref="J38:M38"/>
    <mergeCell ref="N38:Q38"/>
    <mergeCell ref="R38:U38"/>
    <mergeCell ref="V38:Y38"/>
    <mergeCell ref="Z38:AD38"/>
    <mergeCell ref="B37:I37"/>
    <mergeCell ref="J37:M37"/>
    <mergeCell ref="N37:Q37"/>
    <mergeCell ref="R37:U37"/>
    <mergeCell ref="V37:Y37"/>
    <mergeCell ref="Z37:AD37"/>
    <mergeCell ref="B36:I36"/>
    <mergeCell ref="J36:M36"/>
    <mergeCell ref="N36:Q36"/>
    <mergeCell ref="R36:U36"/>
    <mergeCell ref="V36:Y36"/>
    <mergeCell ref="Z36:AD36"/>
    <mergeCell ref="B35:I35"/>
    <mergeCell ref="J35:M35"/>
    <mergeCell ref="N35:Q35"/>
    <mergeCell ref="R35:U35"/>
    <mergeCell ref="V35:Y35"/>
    <mergeCell ref="Z35:AD35"/>
    <mergeCell ref="B34:I34"/>
    <mergeCell ref="J34:M34"/>
    <mergeCell ref="N34:Q34"/>
    <mergeCell ref="R34:U34"/>
    <mergeCell ref="V34:Y34"/>
    <mergeCell ref="Z34:AD34"/>
    <mergeCell ref="B33:I33"/>
    <mergeCell ref="J33:M33"/>
    <mergeCell ref="N33:Q33"/>
    <mergeCell ref="R33:U33"/>
    <mergeCell ref="V33:Y33"/>
    <mergeCell ref="Z33:AD33"/>
    <mergeCell ref="Z31:AD31"/>
    <mergeCell ref="B32:I32"/>
    <mergeCell ref="J32:M32"/>
    <mergeCell ref="N32:Q32"/>
    <mergeCell ref="R32:U32"/>
    <mergeCell ref="V32:Y32"/>
    <mergeCell ref="Z32:AD32"/>
    <mergeCell ref="N30:Q30"/>
    <mergeCell ref="R30:U30"/>
    <mergeCell ref="V30:Y30"/>
    <mergeCell ref="B31:I31"/>
    <mergeCell ref="J31:M31"/>
    <mergeCell ref="N31:Q31"/>
    <mergeCell ref="R31:U31"/>
    <mergeCell ref="V31:Y31"/>
    <mergeCell ref="B13:I13"/>
    <mergeCell ref="J13:M13"/>
    <mergeCell ref="N13:Q13"/>
    <mergeCell ref="R13:U13"/>
    <mergeCell ref="V13:Y13"/>
    <mergeCell ref="Z13:AD13"/>
    <mergeCell ref="B21:I21"/>
    <mergeCell ref="J21:M21"/>
    <mergeCell ref="N21:Q21"/>
    <mergeCell ref="R21:U21"/>
    <mergeCell ref="V21:Y21"/>
    <mergeCell ref="Z21:AD21"/>
    <mergeCell ref="B20:I20"/>
    <mergeCell ref="J20:M20"/>
    <mergeCell ref="N20:Q20"/>
    <mergeCell ref="R20:U20"/>
    <mergeCell ref="V20:Y20"/>
    <mergeCell ref="Z20:AD20"/>
    <mergeCell ref="B19:I19"/>
    <mergeCell ref="J19:M19"/>
    <mergeCell ref="N19:Q19"/>
    <mergeCell ref="R19:U19"/>
    <mergeCell ref="V19:Y19"/>
    <mergeCell ref="Z19:AD19"/>
    <mergeCell ref="B18:I18"/>
    <mergeCell ref="J18:M18"/>
    <mergeCell ref="N18:Q18"/>
    <mergeCell ref="R18:U18"/>
    <mergeCell ref="V18:Y18"/>
    <mergeCell ref="Z18:AD18"/>
    <mergeCell ref="B17:I17"/>
    <mergeCell ref="J17:M17"/>
    <mergeCell ref="N17:Q17"/>
    <mergeCell ref="R17:U17"/>
    <mergeCell ref="V17:Y17"/>
    <mergeCell ref="Z17:AD17"/>
    <mergeCell ref="B16:I16"/>
    <mergeCell ref="J16:M16"/>
    <mergeCell ref="N16:Q16"/>
    <mergeCell ref="R16:U16"/>
    <mergeCell ref="V16:Y16"/>
    <mergeCell ref="Z16:AD16"/>
    <mergeCell ref="Z14:AD14"/>
    <mergeCell ref="B15:I15"/>
    <mergeCell ref="J15:M15"/>
    <mergeCell ref="N15:Q15"/>
    <mergeCell ref="R15:U15"/>
    <mergeCell ref="V15:Y15"/>
    <mergeCell ref="Z15:AD15"/>
    <mergeCell ref="W166:X166"/>
    <mergeCell ref="Y166:Z166"/>
    <mergeCell ref="AA166:AD166"/>
    <mergeCell ref="B167:Z167"/>
    <mergeCell ref="AA167:AD167"/>
    <mergeCell ref="B14:I14"/>
    <mergeCell ref="J14:M14"/>
    <mergeCell ref="N14:Q14"/>
    <mergeCell ref="R14:U14"/>
    <mergeCell ref="V14:Y14"/>
    <mergeCell ref="B166:J166"/>
    <mergeCell ref="K166:N166"/>
    <mergeCell ref="O166:P166"/>
    <mergeCell ref="Q166:R166"/>
    <mergeCell ref="S166:T166"/>
    <mergeCell ref="U166:V166"/>
    <mergeCell ref="AA164:AD164"/>
    <mergeCell ref="B165:J165"/>
    <mergeCell ref="K165:N165"/>
    <mergeCell ref="O165:P165"/>
    <mergeCell ref="Q165:R165"/>
    <mergeCell ref="S165:T165"/>
    <mergeCell ref="U165:V165"/>
    <mergeCell ref="W165:X165"/>
    <mergeCell ref="Y165:Z165"/>
    <mergeCell ref="AA165:AD165"/>
    <mergeCell ref="Y163:Z163"/>
    <mergeCell ref="AA163:AD163"/>
    <mergeCell ref="B164:J164"/>
    <mergeCell ref="K164:N164"/>
    <mergeCell ref="O164:P164"/>
    <mergeCell ref="Q164:R164"/>
    <mergeCell ref="S164:T164"/>
    <mergeCell ref="U164:V164"/>
    <mergeCell ref="W164:X164"/>
    <mergeCell ref="Y164:Z164"/>
    <mergeCell ref="W162:X162"/>
    <mergeCell ref="Y162:Z162"/>
    <mergeCell ref="AA162:AD162"/>
    <mergeCell ref="B163:J163"/>
    <mergeCell ref="K163:N163"/>
    <mergeCell ref="O163:P163"/>
    <mergeCell ref="Q163:R163"/>
    <mergeCell ref="S163:T163"/>
    <mergeCell ref="U163:V163"/>
    <mergeCell ref="W163:X163"/>
    <mergeCell ref="B162:J162"/>
    <mergeCell ref="K162:N162"/>
    <mergeCell ref="O162:P162"/>
    <mergeCell ref="Q162:R162"/>
    <mergeCell ref="S162:T162"/>
    <mergeCell ref="U162:V162"/>
    <mergeCell ref="AA160:AD160"/>
    <mergeCell ref="B161:J161"/>
    <mergeCell ref="K161:N161"/>
    <mergeCell ref="O161:P161"/>
    <mergeCell ref="Q161:R161"/>
    <mergeCell ref="S161:T161"/>
    <mergeCell ref="U161:V161"/>
    <mergeCell ref="W161:X161"/>
    <mergeCell ref="Y161:Z161"/>
    <mergeCell ref="AA161:AD161"/>
    <mergeCell ref="Y159:Z159"/>
    <mergeCell ref="AA159:AD159"/>
    <mergeCell ref="B160:J160"/>
    <mergeCell ref="K160:N160"/>
    <mergeCell ref="O160:P160"/>
    <mergeCell ref="Q160:R160"/>
    <mergeCell ref="S160:T160"/>
    <mergeCell ref="U160:V160"/>
    <mergeCell ref="W160:X160"/>
    <mergeCell ref="Y160:Z160"/>
    <mergeCell ref="W158:X158"/>
    <mergeCell ref="Y158:Z158"/>
    <mergeCell ref="AA158:AD158"/>
    <mergeCell ref="B159:J159"/>
    <mergeCell ref="K159:N159"/>
    <mergeCell ref="O159:P159"/>
    <mergeCell ref="Q159:R159"/>
    <mergeCell ref="S159:T159"/>
    <mergeCell ref="U159:V159"/>
    <mergeCell ref="W159:X159"/>
    <mergeCell ref="B158:J158"/>
    <mergeCell ref="K158:N158"/>
    <mergeCell ref="O158:P158"/>
    <mergeCell ref="Q158:R158"/>
    <mergeCell ref="S158:T158"/>
    <mergeCell ref="U158:V158"/>
    <mergeCell ref="AA156:AD156"/>
    <mergeCell ref="B157:J157"/>
    <mergeCell ref="K157:N157"/>
    <mergeCell ref="O157:P157"/>
    <mergeCell ref="Q157:R157"/>
    <mergeCell ref="S157:T157"/>
    <mergeCell ref="U157:V157"/>
    <mergeCell ref="W157:X157"/>
    <mergeCell ref="Y157:Z157"/>
    <mergeCell ref="AA157:AD157"/>
    <mergeCell ref="Y155:Z155"/>
    <mergeCell ref="AA155:AD155"/>
    <mergeCell ref="B156:J156"/>
    <mergeCell ref="K156:N156"/>
    <mergeCell ref="O156:P156"/>
    <mergeCell ref="Q156:R156"/>
    <mergeCell ref="S156:T156"/>
    <mergeCell ref="U156:V156"/>
    <mergeCell ref="W156:X156"/>
    <mergeCell ref="Y156:Z156"/>
    <mergeCell ref="W154:X154"/>
    <mergeCell ref="Y154:Z154"/>
    <mergeCell ref="AA154:AD154"/>
    <mergeCell ref="B155:J155"/>
    <mergeCell ref="K155:N155"/>
    <mergeCell ref="O155:P155"/>
    <mergeCell ref="Q155:R155"/>
    <mergeCell ref="S155:T155"/>
    <mergeCell ref="U155:V155"/>
    <mergeCell ref="W155:X155"/>
    <mergeCell ref="B154:J154"/>
    <mergeCell ref="K154:N154"/>
    <mergeCell ref="O154:P154"/>
    <mergeCell ref="Q154:R154"/>
    <mergeCell ref="S154:T154"/>
    <mergeCell ref="U154:V154"/>
    <mergeCell ref="AA152:AD152"/>
    <mergeCell ref="B153:J153"/>
    <mergeCell ref="K153:N153"/>
    <mergeCell ref="O153:P153"/>
    <mergeCell ref="Q153:R153"/>
    <mergeCell ref="S153:T153"/>
    <mergeCell ref="U153:V153"/>
    <mergeCell ref="W153:X153"/>
    <mergeCell ref="Y153:Z153"/>
    <mergeCell ref="AA153:AD153"/>
    <mergeCell ref="Y149:Z149"/>
    <mergeCell ref="AA149:AD149"/>
    <mergeCell ref="B150:Z150"/>
    <mergeCell ref="AA150:AD150"/>
    <mergeCell ref="B151:AD151"/>
    <mergeCell ref="B152:J152"/>
    <mergeCell ref="K152:N152"/>
    <mergeCell ref="O152:R152"/>
    <mergeCell ref="S152:V152"/>
    <mergeCell ref="W152:Z152"/>
    <mergeCell ref="W148:X148"/>
    <mergeCell ref="Y148:Z148"/>
    <mergeCell ref="AA148:AD148"/>
    <mergeCell ref="B149:J149"/>
    <mergeCell ref="K149:N149"/>
    <mergeCell ref="O149:P149"/>
    <mergeCell ref="Q149:R149"/>
    <mergeCell ref="S149:T149"/>
    <mergeCell ref="U149:V149"/>
    <mergeCell ref="W149:X149"/>
    <mergeCell ref="B148:J148"/>
    <mergeCell ref="K148:N148"/>
    <mergeCell ref="O148:P148"/>
    <mergeCell ref="Q148:R148"/>
    <mergeCell ref="S148:T148"/>
    <mergeCell ref="U148:V148"/>
    <mergeCell ref="AA146:AD146"/>
    <mergeCell ref="B147:J147"/>
    <mergeCell ref="K147:N147"/>
    <mergeCell ref="O147:P147"/>
    <mergeCell ref="Q147:R147"/>
    <mergeCell ref="S147:T147"/>
    <mergeCell ref="U147:V147"/>
    <mergeCell ref="W147:X147"/>
    <mergeCell ref="Y147:Z147"/>
    <mergeCell ref="AA147:AD147"/>
    <mergeCell ref="Y145:Z145"/>
    <mergeCell ref="AA145:AD145"/>
    <mergeCell ref="B146:J146"/>
    <mergeCell ref="K146:N146"/>
    <mergeCell ref="O146:P146"/>
    <mergeCell ref="Q146:R146"/>
    <mergeCell ref="S146:T146"/>
    <mergeCell ref="U146:V146"/>
    <mergeCell ref="W146:X146"/>
    <mergeCell ref="Y146:Z146"/>
    <mergeCell ref="W144:X144"/>
    <mergeCell ref="Y144:Z144"/>
    <mergeCell ref="AA144:AD144"/>
    <mergeCell ref="B145:J145"/>
    <mergeCell ref="K145:N145"/>
    <mergeCell ref="O145:P145"/>
    <mergeCell ref="Q145:R145"/>
    <mergeCell ref="S145:T145"/>
    <mergeCell ref="U145:V145"/>
    <mergeCell ref="W145:X145"/>
    <mergeCell ref="B144:J144"/>
    <mergeCell ref="K144:N144"/>
    <mergeCell ref="O144:P144"/>
    <mergeCell ref="Q144:R144"/>
    <mergeCell ref="S144:T144"/>
    <mergeCell ref="U144:V144"/>
    <mergeCell ref="AA142:AD142"/>
    <mergeCell ref="B143:J143"/>
    <mergeCell ref="K143:N143"/>
    <mergeCell ref="O143:P143"/>
    <mergeCell ref="Q143:R143"/>
    <mergeCell ref="S143:T143"/>
    <mergeCell ref="U143:V143"/>
    <mergeCell ref="W143:X143"/>
    <mergeCell ref="Y143:Z143"/>
    <mergeCell ref="AA143:AD143"/>
    <mergeCell ref="Y141:Z141"/>
    <mergeCell ref="AA141:AD141"/>
    <mergeCell ref="B142:J142"/>
    <mergeCell ref="K142:N142"/>
    <mergeCell ref="O142:P142"/>
    <mergeCell ref="Q142:R142"/>
    <mergeCell ref="S142:T142"/>
    <mergeCell ref="U142:V142"/>
    <mergeCell ref="W142:X142"/>
    <mergeCell ref="Y142:Z142"/>
    <mergeCell ref="W140:X140"/>
    <mergeCell ref="Y140:Z140"/>
    <mergeCell ref="AA140:AD140"/>
    <mergeCell ref="B141:J141"/>
    <mergeCell ref="K141:N141"/>
    <mergeCell ref="O141:P141"/>
    <mergeCell ref="Q141:R141"/>
    <mergeCell ref="S141:T141"/>
    <mergeCell ref="U141:V141"/>
    <mergeCell ref="W141:X141"/>
    <mergeCell ref="B140:J140"/>
    <mergeCell ref="K140:N140"/>
    <mergeCell ref="O140:P140"/>
    <mergeCell ref="Q140:R140"/>
    <mergeCell ref="S140:T140"/>
    <mergeCell ref="U140:V140"/>
    <mergeCell ref="AA138:AD138"/>
    <mergeCell ref="B139:J139"/>
    <mergeCell ref="K139:N139"/>
    <mergeCell ref="O139:P139"/>
    <mergeCell ref="Q139:R139"/>
    <mergeCell ref="S139:T139"/>
    <mergeCell ref="U139:V139"/>
    <mergeCell ref="W139:X139"/>
    <mergeCell ref="Y139:Z139"/>
    <mergeCell ref="AA139:AD139"/>
    <mergeCell ref="Y137:Z137"/>
    <mergeCell ref="AA137:AD137"/>
    <mergeCell ref="B138:J138"/>
    <mergeCell ref="K138:N138"/>
    <mergeCell ref="O138:P138"/>
    <mergeCell ref="Q138:R138"/>
    <mergeCell ref="S138:T138"/>
    <mergeCell ref="U138:V138"/>
    <mergeCell ref="W138:X138"/>
    <mergeCell ref="Y138:Z138"/>
    <mergeCell ref="W136:X136"/>
    <mergeCell ref="Y136:Z136"/>
    <mergeCell ref="AA136:AD136"/>
    <mergeCell ref="B137:J137"/>
    <mergeCell ref="K137:N137"/>
    <mergeCell ref="O137:P137"/>
    <mergeCell ref="Q137:R137"/>
    <mergeCell ref="S137:T137"/>
    <mergeCell ref="U137:V137"/>
    <mergeCell ref="W137:X137"/>
    <mergeCell ref="B136:J136"/>
    <mergeCell ref="K136:N136"/>
    <mergeCell ref="O136:P136"/>
    <mergeCell ref="Q136:R136"/>
    <mergeCell ref="S136:T136"/>
    <mergeCell ref="U136:V136"/>
    <mergeCell ref="B135:J135"/>
    <mergeCell ref="K135:N135"/>
    <mergeCell ref="O135:R135"/>
    <mergeCell ref="S135:V135"/>
    <mergeCell ref="W135:Z135"/>
    <mergeCell ref="AA135:AD135"/>
    <mergeCell ref="W132:X132"/>
    <mergeCell ref="Y132:Z132"/>
    <mergeCell ref="AA132:AD132"/>
    <mergeCell ref="B133:Z133"/>
    <mergeCell ref="AA133:AD133"/>
    <mergeCell ref="B134:AD134"/>
    <mergeCell ref="B132:J132"/>
    <mergeCell ref="K132:N132"/>
    <mergeCell ref="O132:P132"/>
    <mergeCell ref="Q132:R132"/>
    <mergeCell ref="S132:T132"/>
    <mergeCell ref="U132:V132"/>
    <mergeCell ref="AA130:AD130"/>
    <mergeCell ref="B131:J131"/>
    <mergeCell ref="K131:N131"/>
    <mergeCell ref="O131:P131"/>
    <mergeCell ref="Q131:R131"/>
    <mergeCell ref="S131:T131"/>
    <mergeCell ref="U131:V131"/>
    <mergeCell ref="W131:X131"/>
    <mergeCell ref="Y131:Z131"/>
    <mergeCell ref="AA131:AD131"/>
    <mergeCell ref="Y129:Z129"/>
    <mergeCell ref="AA129:AD129"/>
    <mergeCell ref="B130:J130"/>
    <mergeCell ref="K130:N130"/>
    <mergeCell ref="O130:P130"/>
    <mergeCell ref="Q130:R130"/>
    <mergeCell ref="S130:T130"/>
    <mergeCell ref="U130:V130"/>
    <mergeCell ref="W130:X130"/>
    <mergeCell ref="Y130:Z130"/>
    <mergeCell ref="W128:X128"/>
    <mergeCell ref="Y128:Z128"/>
    <mergeCell ref="AA128:AD128"/>
    <mergeCell ref="B129:J129"/>
    <mergeCell ref="K129:N129"/>
    <mergeCell ref="O129:P129"/>
    <mergeCell ref="Q129:R129"/>
    <mergeCell ref="S129:T129"/>
    <mergeCell ref="U129:V129"/>
    <mergeCell ref="W129:X129"/>
    <mergeCell ref="B128:J128"/>
    <mergeCell ref="K128:N128"/>
    <mergeCell ref="O128:P128"/>
    <mergeCell ref="Q128:R128"/>
    <mergeCell ref="S128:T128"/>
    <mergeCell ref="U128:V128"/>
    <mergeCell ref="B127:J127"/>
    <mergeCell ref="K127:N127"/>
    <mergeCell ref="O127:R127"/>
    <mergeCell ref="S127:V127"/>
    <mergeCell ref="W127:Z127"/>
    <mergeCell ref="AA127:AD127"/>
    <mergeCell ref="W124:X124"/>
    <mergeCell ref="Y124:Z124"/>
    <mergeCell ref="AA124:AD124"/>
    <mergeCell ref="B125:Z125"/>
    <mergeCell ref="AA125:AD125"/>
    <mergeCell ref="B126:AD126"/>
    <mergeCell ref="B124:J124"/>
    <mergeCell ref="K124:N124"/>
    <mergeCell ref="O124:P124"/>
    <mergeCell ref="Q124:R124"/>
    <mergeCell ref="S124:T124"/>
    <mergeCell ref="U124:V124"/>
    <mergeCell ref="AA122:AD122"/>
    <mergeCell ref="B123:J123"/>
    <mergeCell ref="K123:N123"/>
    <mergeCell ref="O123:P123"/>
    <mergeCell ref="Q123:R123"/>
    <mergeCell ref="S123:T123"/>
    <mergeCell ref="U123:V123"/>
    <mergeCell ref="W123:X123"/>
    <mergeCell ref="Y123:Z123"/>
    <mergeCell ref="AA123:AD123"/>
    <mergeCell ref="Y121:Z121"/>
    <mergeCell ref="AA121:AD121"/>
    <mergeCell ref="B122:J122"/>
    <mergeCell ref="K122:N122"/>
    <mergeCell ref="O122:P122"/>
    <mergeCell ref="Q122:R122"/>
    <mergeCell ref="S122:T122"/>
    <mergeCell ref="U122:V122"/>
    <mergeCell ref="W122:X122"/>
    <mergeCell ref="Y122:Z122"/>
    <mergeCell ref="W120:X120"/>
    <mergeCell ref="Y120:Z120"/>
    <mergeCell ref="AA120:AD120"/>
    <mergeCell ref="B121:J121"/>
    <mergeCell ref="K121:N121"/>
    <mergeCell ref="O121:P121"/>
    <mergeCell ref="Q121:R121"/>
    <mergeCell ref="S121:T121"/>
    <mergeCell ref="U121:V121"/>
    <mergeCell ref="W121:X121"/>
    <mergeCell ref="B120:J120"/>
    <mergeCell ref="K120:N120"/>
    <mergeCell ref="O120:P120"/>
    <mergeCell ref="Q120:R120"/>
    <mergeCell ref="S120:T120"/>
    <mergeCell ref="U120:V120"/>
    <mergeCell ref="B119:J119"/>
    <mergeCell ref="K119:N119"/>
    <mergeCell ref="O119:R119"/>
    <mergeCell ref="S119:V119"/>
    <mergeCell ref="W119:Z119"/>
    <mergeCell ref="AA119:AD119"/>
    <mergeCell ref="W116:X116"/>
    <mergeCell ref="Y116:Z116"/>
    <mergeCell ref="AA116:AD116"/>
    <mergeCell ref="B117:Z117"/>
    <mergeCell ref="AA117:AD117"/>
    <mergeCell ref="B118:AD118"/>
    <mergeCell ref="B116:J116"/>
    <mergeCell ref="K116:N116"/>
    <mergeCell ref="O116:P116"/>
    <mergeCell ref="Q116:R116"/>
    <mergeCell ref="S116:T116"/>
    <mergeCell ref="U116:V116"/>
    <mergeCell ref="AA114:AD114"/>
    <mergeCell ref="B115:J115"/>
    <mergeCell ref="K115:N115"/>
    <mergeCell ref="O115:P115"/>
    <mergeCell ref="Q115:R115"/>
    <mergeCell ref="S115:T115"/>
    <mergeCell ref="U115:V115"/>
    <mergeCell ref="W115:X115"/>
    <mergeCell ref="Y115:Z115"/>
    <mergeCell ref="AA115:AD115"/>
    <mergeCell ref="Y111:Z111"/>
    <mergeCell ref="AA111:AD111"/>
    <mergeCell ref="B112:Z112"/>
    <mergeCell ref="AA112:AD112"/>
    <mergeCell ref="B113:AD113"/>
    <mergeCell ref="B114:J114"/>
    <mergeCell ref="K114:N114"/>
    <mergeCell ref="O114:R114"/>
    <mergeCell ref="S114:V114"/>
    <mergeCell ref="W114:Z114"/>
    <mergeCell ref="W110:X110"/>
    <mergeCell ref="Y110:Z110"/>
    <mergeCell ref="AA110:AD110"/>
    <mergeCell ref="B111:J111"/>
    <mergeCell ref="K111:N111"/>
    <mergeCell ref="O111:P111"/>
    <mergeCell ref="Q111:R111"/>
    <mergeCell ref="S111:T111"/>
    <mergeCell ref="U111:V111"/>
    <mergeCell ref="W111:X111"/>
    <mergeCell ref="B110:J110"/>
    <mergeCell ref="K110:N110"/>
    <mergeCell ref="O110:P110"/>
    <mergeCell ref="Q110:R110"/>
    <mergeCell ref="S110:T110"/>
    <mergeCell ref="U110:V110"/>
    <mergeCell ref="B109:J109"/>
    <mergeCell ref="K109:N109"/>
    <mergeCell ref="O109:R109"/>
    <mergeCell ref="S109:V109"/>
    <mergeCell ref="W109:Z109"/>
    <mergeCell ref="AA109:AD109"/>
    <mergeCell ref="W106:X106"/>
    <mergeCell ref="Y106:Z106"/>
    <mergeCell ref="AA106:AD106"/>
    <mergeCell ref="B107:Z107"/>
    <mergeCell ref="AA107:AD107"/>
    <mergeCell ref="B108:AD108"/>
    <mergeCell ref="B106:J106"/>
    <mergeCell ref="K106:N106"/>
    <mergeCell ref="O106:P106"/>
    <mergeCell ref="Q106:R106"/>
    <mergeCell ref="S106:T106"/>
    <mergeCell ref="U106:V106"/>
    <mergeCell ref="AA104:AD104"/>
    <mergeCell ref="B105:J105"/>
    <mergeCell ref="K105:N105"/>
    <mergeCell ref="O105:P105"/>
    <mergeCell ref="Q105:R105"/>
    <mergeCell ref="S105:T105"/>
    <mergeCell ref="U105:V105"/>
    <mergeCell ref="W105:X105"/>
    <mergeCell ref="Y105:Z105"/>
    <mergeCell ref="AA105:AD105"/>
    <mergeCell ref="Y101:Z101"/>
    <mergeCell ref="AA101:AD101"/>
    <mergeCell ref="B102:Z102"/>
    <mergeCell ref="AA102:AD102"/>
    <mergeCell ref="B103:AD103"/>
    <mergeCell ref="B104:J104"/>
    <mergeCell ref="K104:N104"/>
    <mergeCell ref="O104:R104"/>
    <mergeCell ref="S104:V104"/>
    <mergeCell ref="W104:Z104"/>
    <mergeCell ref="W100:X100"/>
    <mergeCell ref="Y100:Z100"/>
    <mergeCell ref="AA100:AD100"/>
    <mergeCell ref="B101:J101"/>
    <mergeCell ref="K101:N101"/>
    <mergeCell ref="O101:P101"/>
    <mergeCell ref="Q101:R101"/>
    <mergeCell ref="S101:T101"/>
    <mergeCell ref="U101:V101"/>
    <mergeCell ref="W101:X101"/>
    <mergeCell ref="B100:J100"/>
    <mergeCell ref="K100:N100"/>
    <mergeCell ref="O100:P100"/>
    <mergeCell ref="Q100:R100"/>
    <mergeCell ref="S100:T100"/>
    <mergeCell ref="U100:V100"/>
    <mergeCell ref="AA96:AD96"/>
    <mergeCell ref="B97:Z97"/>
    <mergeCell ref="AA97:AD97"/>
    <mergeCell ref="B98:AD98"/>
    <mergeCell ref="B99:J99"/>
    <mergeCell ref="K99:N99"/>
    <mergeCell ref="O99:R99"/>
    <mergeCell ref="S99:V99"/>
    <mergeCell ref="W99:Z99"/>
    <mergeCell ref="AA99:AD99"/>
    <mergeCell ref="Y95:Z95"/>
    <mergeCell ref="AA95:AD95"/>
    <mergeCell ref="B96:J96"/>
    <mergeCell ref="K96:N96"/>
    <mergeCell ref="O96:P96"/>
    <mergeCell ref="Q96:R96"/>
    <mergeCell ref="S96:T96"/>
    <mergeCell ref="U96:V96"/>
    <mergeCell ref="W96:X96"/>
    <mergeCell ref="Y96:Z96"/>
    <mergeCell ref="W94:X94"/>
    <mergeCell ref="Y94:Z94"/>
    <mergeCell ref="AA94:AD94"/>
    <mergeCell ref="B95:J95"/>
    <mergeCell ref="K95:N95"/>
    <mergeCell ref="O95:P95"/>
    <mergeCell ref="Q95:R95"/>
    <mergeCell ref="S95:T95"/>
    <mergeCell ref="U95:V95"/>
    <mergeCell ref="W95:X95"/>
    <mergeCell ref="B94:J94"/>
    <mergeCell ref="K94:N94"/>
    <mergeCell ref="O94:P94"/>
    <mergeCell ref="Q94:R94"/>
    <mergeCell ref="S94:T94"/>
    <mergeCell ref="U94:V94"/>
    <mergeCell ref="AA90:AD90"/>
    <mergeCell ref="B91:Z91"/>
    <mergeCell ref="AA91:AD91"/>
    <mergeCell ref="B92:AD92"/>
    <mergeCell ref="B93:J93"/>
    <mergeCell ref="K93:N93"/>
    <mergeCell ref="O93:R93"/>
    <mergeCell ref="S93:V93"/>
    <mergeCell ref="W93:Z93"/>
    <mergeCell ref="AA93:AD93"/>
    <mergeCell ref="Y89:Z89"/>
    <mergeCell ref="AA89:AD89"/>
    <mergeCell ref="B90:J90"/>
    <mergeCell ref="K90:N90"/>
    <mergeCell ref="O90:P90"/>
    <mergeCell ref="Q90:R90"/>
    <mergeCell ref="S90:T90"/>
    <mergeCell ref="U90:V90"/>
    <mergeCell ref="W90:X90"/>
    <mergeCell ref="Y90:Z90"/>
    <mergeCell ref="W88:X88"/>
    <mergeCell ref="Y88:Z88"/>
    <mergeCell ref="AA88:AD88"/>
    <mergeCell ref="B89:J89"/>
    <mergeCell ref="K89:N89"/>
    <mergeCell ref="O89:P89"/>
    <mergeCell ref="Q89:R89"/>
    <mergeCell ref="S89:T89"/>
    <mergeCell ref="U89:V89"/>
    <mergeCell ref="W89:X89"/>
    <mergeCell ref="B88:J88"/>
    <mergeCell ref="K88:N88"/>
    <mergeCell ref="O88:P88"/>
    <mergeCell ref="Q88:R88"/>
    <mergeCell ref="S88:T88"/>
    <mergeCell ref="U88:V88"/>
    <mergeCell ref="AA86:AD86"/>
    <mergeCell ref="B87:J87"/>
    <mergeCell ref="K87:N87"/>
    <mergeCell ref="O87:P87"/>
    <mergeCell ref="Q87:R87"/>
    <mergeCell ref="S87:T87"/>
    <mergeCell ref="U87:V87"/>
    <mergeCell ref="W87:X87"/>
    <mergeCell ref="Y87:Z87"/>
    <mergeCell ref="AA87:AD87"/>
    <mergeCell ref="B85:Y85"/>
    <mergeCell ref="Z85:AD85"/>
    <mergeCell ref="B86:J86"/>
    <mergeCell ref="K86:N86"/>
    <mergeCell ref="O86:P86"/>
    <mergeCell ref="Q86:R86"/>
    <mergeCell ref="S86:T86"/>
    <mergeCell ref="U86:V86"/>
    <mergeCell ref="W86:X86"/>
    <mergeCell ref="Y86:Z86"/>
    <mergeCell ref="N83:Q83"/>
    <mergeCell ref="R83:U83"/>
    <mergeCell ref="V83:Y83"/>
    <mergeCell ref="B82:I82"/>
    <mergeCell ref="J82:M82"/>
    <mergeCell ref="N82:Q82"/>
    <mergeCell ref="R82:U82"/>
    <mergeCell ref="V82:Y82"/>
    <mergeCell ref="Z82:AD82"/>
    <mergeCell ref="B78:Y78"/>
    <mergeCell ref="Z78:AD78"/>
    <mergeCell ref="B79:AD79"/>
    <mergeCell ref="B80:I81"/>
    <mergeCell ref="J80:M81"/>
    <mergeCell ref="N80:Q81"/>
    <mergeCell ref="R80:U81"/>
    <mergeCell ref="V80:Y81"/>
    <mergeCell ref="Z80:AD81"/>
    <mergeCell ref="B77:I77"/>
    <mergeCell ref="J77:M77"/>
    <mergeCell ref="N77:Q77"/>
    <mergeCell ref="R77:U77"/>
    <mergeCell ref="V77:Y77"/>
    <mergeCell ref="Z77:AD77"/>
    <mergeCell ref="B74:AD74"/>
    <mergeCell ref="B75:I76"/>
    <mergeCell ref="J75:M76"/>
    <mergeCell ref="N75:Q76"/>
    <mergeCell ref="R75:U76"/>
    <mergeCell ref="V75:Y76"/>
    <mergeCell ref="Z75:AD76"/>
    <mergeCell ref="B65:I65"/>
    <mergeCell ref="B63:I63"/>
    <mergeCell ref="J63:M63"/>
    <mergeCell ref="N63:Q63"/>
    <mergeCell ref="R63:U63"/>
    <mergeCell ref="V63:Y63"/>
    <mergeCell ref="J65:M65"/>
    <mergeCell ref="N65:Q65"/>
    <mergeCell ref="R65:U65"/>
    <mergeCell ref="V65:Y65"/>
    <mergeCell ref="J62:M62"/>
    <mergeCell ref="N62:Q62"/>
    <mergeCell ref="R62:U62"/>
    <mergeCell ref="V62:Y62"/>
    <mergeCell ref="Z62:AD62"/>
    <mergeCell ref="B61:I61"/>
    <mergeCell ref="J61:M61"/>
    <mergeCell ref="N61:Q61"/>
    <mergeCell ref="R61:U61"/>
    <mergeCell ref="V61:Y61"/>
    <mergeCell ref="Z61:AD61"/>
    <mergeCell ref="B60:I60"/>
    <mergeCell ref="J60:M60"/>
    <mergeCell ref="N60:Q60"/>
    <mergeCell ref="R60:U60"/>
    <mergeCell ref="V60:Y60"/>
    <mergeCell ref="Z60:AD60"/>
    <mergeCell ref="B57:AD57"/>
    <mergeCell ref="B58:I59"/>
    <mergeCell ref="J58:M59"/>
    <mergeCell ref="N58:Q59"/>
    <mergeCell ref="R58:U59"/>
    <mergeCell ref="V58:Y59"/>
    <mergeCell ref="Z58:AD59"/>
    <mergeCell ref="B48:I48"/>
    <mergeCell ref="B46:I46"/>
    <mergeCell ref="J46:M46"/>
    <mergeCell ref="N46:Q46"/>
    <mergeCell ref="R46:U46"/>
    <mergeCell ref="V46:Y46"/>
    <mergeCell ref="J48:M48"/>
    <mergeCell ref="N48:Q48"/>
    <mergeCell ref="R48:U48"/>
    <mergeCell ref="V48:Y48"/>
    <mergeCell ref="J45:M45"/>
    <mergeCell ref="N45:Q45"/>
    <mergeCell ref="R45:U45"/>
    <mergeCell ref="V45:Y45"/>
    <mergeCell ref="Z45:AD45"/>
    <mergeCell ref="B44:I44"/>
    <mergeCell ref="J44:M44"/>
    <mergeCell ref="N44:Q44"/>
    <mergeCell ref="R44:U44"/>
    <mergeCell ref="V44:Y44"/>
    <mergeCell ref="Z44:AD44"/>
    <mergeCell ref="B43:I43"/>
    <mergeCell ref="J43:M43"/>
    <mergeCell ref="N43:Q43"/>
    <mergeCell ref="R43:U43"/>
    <mergeCell ref="V43:Y43"/>
    <mergeCell ref="Z43:AD43"/>
    <mergeCell ref="Z30:AD30"/>
    <mergeCell ref="B40:AD40"/>
    <mergeCell ref="B41:I42"/>
    <mergeCell ref="J41:M42"/>
    <mergeCell ref="N41:Q42"/>
    <mergeCell ref="R41:U42"/>
    <mergeCell ref="V41:Y42"/>
    <mergeCell ref="Z41:AD42"/>
    <mergeCell ref="B30:I30"/>
    <mergeCell ref="J30:M30"/>
    <mergeCell ref="B29:I29"/>
    <mergeCell ref="J29:M29"/>
    <mergeCell ref="N29:Q29"/>
    <mergeCell ref="R29:U29"/>
    <mergeCell ref="V29:Y29"/>
    <mergeCell ref="Z29:AD29"/>
    <mergeCell ref="B28:I28"/>
    <mergeCell ref="J28:M28"/>
    <mergeCell ref="N28:Q28"/>
    <mergeCell ref="R28:U28"/>
    <mergeCell ref="V28:Y28"/>
    <mergeCell ref="Z28:AD28"/>
    <mergeCell ref="B27:I27"/>
    <mergeCell ref="J27:M27"/>
    <mergeCell ref="N27:Q27"/>
    <mergeCell ref="R27:U27"/>
    <mergeCell ref="V27:Y27"/>
    <mergeCell ref="Z27:AD27"/>
    <mergeCell ref="B26:I26"/>
    <mergeCell ref="J26:M26"/>
    <mergeCell ref="N26:Q26"/>
    <mergeCell ref="R26:U26"/>
    <mergeCell ref="V26:Y26"/>
    <mergeCell ref="Z26:AD26"/>
    <mergeCell ref="B22:Y22"/>
    <mergeCell ref="Z22:AD22"/>
    <mergeCell ref="B23:AD23"/>
    <mergeCell ref="B24:I25"/>
    <mergeCell ref="J24:M25"/>
    <mergeCell ref="N24:Q25"/>
    <mergeCell ref="R24:U25"/>
    <mergeCell ref="V24:Y25"/>
    <mergeCell ref="Z24:AD25"/>
    <mergeCell ref="B12:I12"/>
    <mergeCell ref="J12:M12"/>
    <mergeCell ref="N12:Q12"/>
    <mergeCell ref="R12:U12"/>
    <mergeCell ref="V12:Y12"/>
    <mergeCell ref="Z12:AD12"/>
    <mergeCell ref="B11:I11"/>
    <mergeCell ref="J11:M11"/>
    <mergeCell ref="N11:Q11"/>
    <mergeCell ref="R11:U11"/>
    <mergeCell ref="V11:Y11"/>
    <mergeCell ref="Z11:AD11"/>
    <mergeCell ref="B10:I10"/>
    <mergeCell ref="J10:M10"/>
    <mergeCell ref="N10:Q10"/>
    <mergeCell ref="R10:U10"/>
    <mergeCell ref="V10:Y10"/>
    <mergeCell ref="Z10:AD10"/>
    <mergeCell ref="B9:I9"/>
    <mergeCell ref="J9:M9"/>
    <mergeCell ref="N9:Q9"/>
    <mergeCell ref="R9:U9"/>
    <mergeCell ref="V9:Y9"/>
    <mergeCell ref="Z9:AD9"/>
    <mergeCell ref="B6:AD6"/>
    <mergeCell ref="B7:I8"/>
    <mergeCell ref="J7:M8"/>
    <mergeCell ref="N7:Q8"/>
    <mergeCell ref="R7:U8"/>
    <mergeCell ref="V7:Y8"/>
    <mergeCell ref="Z7:AD8"/>
    <mergeCell ref="V1:X1"/>
    <mergeCell ref="AC1:AD1"/>
    <mergeCell ref="V2:X2"/>
    <mergeCell ref="AC2:AD2"/>
    <mergeCell ref="V3:AD3"/>
    <mergeCell ref="V4:AD4"/>
  </mergeCells>
  <printOptions horizontalCentered="1"/>
  <pageMargins left="0.18" right="0.17" top="0.16" bottom="0.42" header="0.17" footer="0.18"/>
  <pageSetup horizontalDpi="600" verticalDpi="600" orientation="portrait" scale="97" r:id="rId4"/>
  <headerFooter alignWithMargins="0">
    <oddFooter>&amp;L&amp;Z&amp;F&amp;T&amp;C
&amp;RPage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A1:AH164"/>
  <sheetViews>
    <sheetView showGridLines="0" view="pageBreakPreview" zoomScale="85" zoomScaleNormal="85" zoomScaleSheetLayoutView="85" zoomScalePageLayoutView="0" workbookViewId="0" topLeftCell="A43">
      <selection activeCell="AG53" sqref="AG53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58">
        <v>44950</v>
      </c>
      <c r="W1" s="59"/>
      <c r="X1" s="59"/>
      <c r="Y1" s="3"/>
      <c r="AB1" s="8" t="s">
        <v>6</v>
      </c>
      <c r="AC1" s="59" t="s">
        <v>505</v>
      </c>
      <c r="AD1" s="59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60">
        <v>118187</v>
      </c>
      <c r="W2" s="60"/>
      <c r="X2" s="60"/>
      <c r="Y2" s="3"/>
      <c r="AB2" s="8" t="s">
        <v>1</v>
      </c>
      <c r="AC2" s="60"/>
      <c r="AD2" s="60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59" t="s">
        <v>506</v>
      </c>
      <c r="W3" s="59"/>
      <c r="X3" s="59"/>
      <c r="Y3" s="59"/>
      <c r="Z3" s="59"/>
      <c r="AA3" s="59"/>
      <c r="AB3" s="59"/>
      <c r="AC3" s="59"/>
      <c r="AD3" s="59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61" t="s">
        <v>9</v>
      </c>
      <c r="W4" s="61"/>
      <c r="X4" s="61"/>
      <c r="Y4" s="61"/>
      <c r="Z4" s="61"/>
      <c r="AA4" s="61"/>
      <c r="AB4" s="61"/>
      <c r="AC4" s="61"/>
      <c r="AD4" s="61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62" t="s">
        <v>480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4"/>
      <c r="AE6" s="4"/>
    </row>
    <row r="7" spans="1:31" ht="19.5" customHeight="1">
      <c r="A7" s="4"/>
      <c r="B7" s="65" t="s">
        <v>477</v>
      </c>
      <c r="C7" s="66"/>
      <c r="D7" s="66"/>
      <c r="E7" s="66"/>
      <c r="F7" s="66"/>
      <c r="G7" s="66"/>
      <c r="H7" s="66"/>
      <c r="I7" s="67"/>
      <c r="J7" s="71" t="s">
        <v>491</v>
      </c>
      <c r="K7" s="72"/>
      <c r="L7" s="72"/>
      <c r="M7" s="73"/>
      <c r="N7" s="77" t="s">
        <v>489</v>
      </c>
      <c r="O7" s="72"/>
      <c r="P7" s="72"/>
      <c r="Q7" s="73"/>
      <c r="R7" s="79" t="s">
        <v>476</v>
      </c>
      <c r="S7" s="79"/>
      <c r="T7" s="79"/>
      <c r="U7" s="79"/>
      <c r="V7" s="81" t="s">
        <v>490</v>
      </c>
      <c r="W7" s="82"/>
      <c r="X7" s="82"/>
      <c r="Y7" s="82"/>
      <c r="Z7" s="82" t="s">
        <v>479</v>
      </c>
      <c r="AA7" s="82"/>
      <c r="AB7" s="82"/>
      <c r="AC7" s="82"/>
      <c r="AD7" s="82"/>
      <c r="AE7" s="4"/>
    </row>
    <row r="8" spans="1:31" ht="19.5" customHeight="1" thickBot="1">
      <c r="A8" s="4"/>
      <c r="B8" s="68"/>
      <c r="C8" s="69"/>
      <c r="D8" s="69"/>
      <c r="E8" s="69"/>
      <c r="F8" s="69"/>
      <c r="G8" s="69"/>
      <c r="H8" s="69"/>
      <c r="I8" s="70"/>
      <c r="J8" s="74"/>
      <c r="K8" s="75"/>
      <c r="L8" s="75"/>
      <c r="M8" s="76"/>
      <c r="N8" s="78"/>
      <c r="O8" s="75"/>
      <c r="P8" s="75"/>
      <c r="Q8" s="76"/>
      <c r="R8" s="80"/>
      <c r="S8" s="80"/>
      <c r="T8" s="80"/>
      <c r="U8" s="80"/>
      <c r="V8" s="83"/>
      <c r="W8" s="84"/>
      <c r="X8" s="84"/>
      <c r="Y8" s="84"/>
      <c r="Z8" s="84"/>
      <c r="AA8" s="84"/>
      <c r="AB8" s="84"/>
      <c r="AC8" s="84"/>
      <c r="AD8" s="84"/>
      <c r="AE8" s="4"/>
    </row>
    <row r="9" spans="1:31" ht="19.5" customHeight="1" thickBot="1">
      <c r="A9" s="4"/>
      <c r="B9" s="85" t="s">
        <v>478</v>
      </c>
      <c r="C9" s="86"/>
      <c r="D9" s="86"/>
      <c r="E9" s="86"/>
      <c r="F9" s="86"/>
      <c r="G9" s="86"/>
      <c r="H9" s="86"/>
      <c r="I9" s="87"/>
      <c r="J9" s="88">
        <v>5</v>
      </c>
      <c r="K9" s="89"/>
      <c r="L9" s="89"/>
      <c r="M9" s="90"/>
      <c r="N9" s="91" t="s">
        <v>543</v>
      </c>
      <c r="O9" s="89"/>
      <c r="P9" s="89"/>
      <c r="Q9" s="90"/>
      <c r="R9" s="91">
        <v>270</v>
      </c>
      <c r="S9" s="89"/>
      <c r="T9" s="89"/>
      <c r="U9" s="89"/>
      <c r="V9" s="146">
        <v>11.94</v>
      </c>
      <c r="W9" s="147"/>
      <c r="X9" s="147"/>
      <c r="Y9" s="147"/>
      <c r="Z9" s="85">
        <f aca="true" t="shared" si="0" ref="Z9:Z14">ROUND(J9*R9*V9,1)</f>
        <v>16119</v>
      </c>
      <c r="AA9" s="86"/>
      <c r="AB9" s="86"/>
      <c r="AC9" s="86"/>
      <c r="AD9" s="87"/>
      <c r="AE9" s="4"/>
    </row>
    <row r="10" spans="1:31" ht="19.5" customHeight="1">
      <c r="A10" s="4"/>
      <c r="B10" s="85" t="s">
        <v>492</v>
      </c>
      <c r="C10" s="86"/>
      <c r="D10" s="86"/>
      <c r="E10" s="86"/>
      <c r="F10" s="86"/>
      <c r="G10" s="86"/>
      <c r="H10" s="86"/>
      <c r="I10" s="87"/>
      <c r="J10" s="88">
        <v>76</v>
      </c>
      <c r="K10" s="89"/>
      <c r="L10" s="89"/>
      <c r="M10" s="90"/>
      <c r="N10" s="91" t="s">
        <v>286</v>
      </c>
      <c r="O10" s="89"/>
      <c r="P10" s="89"/>
      <c r="Q10" s="90"/>
      <c r="R10" s="91">
        <v>9.375</v>
      </c>
      <c r="S10" s="89"/>
      <c r="T10" s="89"/>
      <c r="U10" s="89"/>
      <c r="V10" s="92">
        <f>VLOOKUP(N10,Painting!$E$5:$F$250,2,1)</f>
        <v>1.33</v>
      </c>
      <c r="W10" s="93"/>
      <c r="X10" s="93"/>
      <c r="Y10" s="93"/>
      <c r="Z10" s="85">
        <f t="shared" si="0"/>
        <v>947.6</v>
      </c>
      <c r="AA10" s="86"/>
      <c r="AB10" s="86"/>
      <c r="AC10" s="86"/>
      <c r="AD10" s="87"/>
      <c r="AE10" s="4"/>
    </row>
    <row r="11" spans="1:31" ht="19.5" customHeight="1" thickBot="1">
      <c r="A11" s="4"/>
      <c r="B11" s="99" t="s">
        <v>493</v>
      </c>
      <c r="C11" s="100"/>
      <c r="D11" s="100"/>
      <c r="E11" s="100"/>
      <c r="F11" s="100"/>
      <c r="G11" s="100"/>
      <c r="H11" s="100"/>
      <c r="I11" s="101"/>
      <c r="J11" s="118">
        <f>J10*2</f>
        <v>152</v>
      </c>
      <c r="K11" s="119"/>
      <c r="L11" s="119"/>
      <c r="M11" s="120"/>
      <c r="N11" s="121" t="str">
        <f>N$10</f>
        <v>L4 x 4 x 5/16</v>
      </c>
      <c r="O11" s="122"/>
      <c r="P11" s="122"/>
      <c r="Q11" s="123"/>
      <c r="R11" s="94">
        <v>10.11</v>
      </c>
      <c r="S11" s="95"/>
      <c r="T11" s="95"/>
      <c r="U11" s="96"/>
      <c r="V11" s="97">
        <f>VLOOKUP(N11,Painting!$E$5:$F$250,2,1)</f>
        <v>1.33</v>
      </c>
      <c r="W11" s="98"/>
      <c r="X11" s="98"/>
      <c r="Y11" s="98"/>
      <c r="Z11" s="99">
        <f t="shared" si="0"/>
        <v>2043.8</v>
      </c>
      <c r="AA11" s="100"/>
      <c r="AB11" s="100"/>
      <c r="AC11" s="100"/>
      <c r="AD11" s="101"/>
      <c r="AE11" s="4"/>
    </row>
    <row r="12" spans="1:31" ht="30.75" customHeight="1" thickBot="1" thickTop="1">
      <c r="A12" s="4"/>
      <c r="B12" s="134" t="s">
        <v>544</v>
      </c>
      <c r="C12" s="135"/>
      <c r="D12" s="135"/>
      <c r="E12" s="135"/>
      <c r="F12" s="135"/>
      <c r="G12" s="135"/>
      <c r="H12" s="135"/>
      <c r="I12" s="136"/>
      <c r="J12" s="155">
        <v>8</v>
      </c>
      <c r="K12" s="156"/>
      <c r="L12" s="156"/>
      <c r="M12" s="157"/>
      <c r="N12" s="121" t="str">
        <f>N$10</f>
        <v>L4 x 4 x 5/16</v>
      </c>
      <c r="O12" s="122"/>
      <c r="P12" s="122"/>
      <c r="Q12" s="123"/>
      <c r="R12" s="94">
        <v>34.17</v>
      </c>
      <c r="S12" s="95"/>
      <c r="T12" s="95"/>
      <c r="U12" s="96"/>
      <c r="V12" s="97">
        <f>VLOOKUP(N12,Painting!$E$5:$F$250,2,1)</f>
        <v>1.33</v>
      </c>
      <c r="W12" s="98"/>
      <c r="X12" s="98"/>
      <c r="Y12" s="98"/>
      <c r="Z12" s="99">
        <f t="shared" si="0"/>
        <v>363.6</v>
      </c>
      <c r="AA12" s="100"/>
      <c r="AB12" s="100"/>
      <c r="AC12" s="100"/>
      <c r="AD12" s="101"/>
      <c r="AE12" s="4"/>
    </row>
    <row r="13" spans="1:31" ht="19.5" customHeight="1" thickBot="1" thickTop="1">
      <c r="A13" s="4"/>
      <c r="B13" s="148" t="s">
        <v>545</v>
      </c>
      <c r="C13" s="100"/>
      <c r="D13" s="100"/>
      <c r="E13" s="100"/>
      <c r="F13" s="100"/>
      <c r="G13" s="100"/>
      <c r="H13" s="100"/>
      <c r="I13" s="101"/>
      <c r="J13" s="137">
        <v>114</v>
      </c>
      <c r="K13" s="138"/>
      <c r="L13" s="138"/>
      <c r="M13" s="139"/>
      <c r="N13" s="140" t="s">
        <v>518</v>
      </c>
      <c r="O13" s="141"/>
      <c r="P13" s="141"/>
      <c r="Q13" s="142"/>
      <c r="R13" s="94">
        <v>4.16667</v>
      </c>
      <c r="S13" s="95"/>
      <c r="T13" s="95"/>
      <c r="U13" s="96"/>
      <c r="V13" s="143">
        <v>1</v>
      </c>
      <c r="W13" s="144"/>
      <c r="X13" s="144"/>
      <c r="Y13" s="144"/>
      <c r="Z13" s="99">
        <f t="shared" si="0"/>
        <v>475</v>
      </c>
      <c r="AA13" s="100"/>
      <c r="AB13" s="100"/>
      <c r="AC13" s="100"/>
      <c r="AD13" s="101"/>
      <c r="AE13" s="4"/>
    </row>
    <row r="14" spans="1:31" ht="19.5" customHeight="1" thickBot="1" thickTop="1">
      <c r="A14" s="4"/>
      <c r="B14" s="148" t="s">
        <v>546</v>
      </c>
      <c r="C14" s="100"/>
      <c r="D14" s="100"/>
      <c r="E14" s="100"/>
      <c r="F14" s="100"/>
      <c r="G14" s="100"/>
      <c r="H14" s="100"/>
      <c r="I14" s="101"/>
      <c r="J14" s="137">
        <f>840-114</f>
        <v>726</v>
      </c>
      <c r="K14" s="138"/>
      <c r="L14" s="138"/>
      <c r="M14" s="139"/>
      <c r="N14" s="140" t="s">
        <v>547</v>
      </c>
      <c r="O14" s="141"/>
      <c r="P14" s="141"/>
      <c r="Q14" s="142"/>
      <c r="R14" s="94">
        <v>4.16667</v>
      </c>
      <c r="S14" s="95"/>
      <c r="T14" s="95"/>
      <c r="U14" s="96"/>
      <c r="V14" s="143">
        <v>0.6667</v>
      </c>
      <c r="W14" s="144"/>
      <c r="X14" s="144"/>
      <c r="Y14" s="144"/>
      <c r="Z14" s="99">
        <f t="shared" si="0"/>
        <v>2016.8</v>
      </c>
      <c r="AA14" s="100"/>
      <c r="AB14" s="100"/>
      <c r="AC14" s="100"/>
      <c r="AD14" s="101"/>
      <c r="AE14" s="4"/>
    </row>
    <row r="15" spans="1:31" ht="19.5" customHeight="1" thickBot="1" thickTop="1">
      <c r="A15" s="4"/>
      <c r="B15" s="148" t="s">
        <v>533</v>
      </c>
      <c r="C15" s="100"/>
      <c r="D15" s="100"/>
      <c r="E15" s="100"/>
      <c r="F15" s="100"/>
      <c r="G15" s="100"/>
      <c r="H15" s="100"/>
      <c r="I15" s="101"/>
      <c r="J15" s="137">
        <v>5</v>
      </c>
      <c r="K15" s="138"/>
      <c r="L15" s="138"/>
      <c r="M15" s="139"/>
      <c r="N15" s="140" t="s">
        <v>41</v>
      </c>
      <c r="O15" s="141"/>
      <c r="P15" s="141"/>
      <c r="Q15" s="142"/>
      <c r="R15" s="94"/>
      <c r="S15" s="95"/>
      <c r="T15" s="95"/>
      <c r="U15" s="96"/>
      <c r="V15" s="97">
        <f>VLOOKUP(N15,Painting!$S$5:$T$14,2,1)</f>
        <v>4.594</v>
      </c>
      <c r="W15" s="98"/>
      <c r="X15" s="98"/>
      <c r="Y15" s="98"/>
      <c r="Z15" s="99">
        <f>ROUND(J15*V15,1)</f>
        <v>23</v>
      </c>
      <c r="AA15" s="100"/>
      <c r="AB15" s="100"/>
      <c r="AC15" s="100"/>
      <c r="AD15" s="101"/>
      <c r="AE15" s="4"/>
    </row>
    <row r="16" spans="1:31" ht="19.5" customHeight="1" thickBot="1" thickTop="1">
      <c r="A16" s="4"/>
      <c r="B16" s="148" t="s">
        <v>548</v>
      </c>
      <c r="C16" s="100"/>
      <c r="D16" s="100"/>
      <c r="E16" s="100"/>
      <c r="F16" s="100"/>
      <c r="G16" s="100"/>
      <c r="H16" s="100"/>
      <c r="I16" s="101"/>
      <c r="J16" s="137">
        <v>5</v>
      </c>
      <c r="K16" s="138"/>
      <c r="L16" s="138"/>
      <c r="M16" s="139"/>
      <c r="N16" s="140" t="s">
        <v>77</v>
      </c>
      <c r="O16" s="141"/>
      <c r="P16" s="141"/>
      <c r="Q16" s="142"/>
      <c r="R16" s="94"/>
      <c r="S16" s="95"/>
      <c r="T16" s="95"/>
      <c r="U16" s="96"/>
      <c r="V16" s="97">
        <f>VLOOKUP(N16,Painting!$S$5:$T$14,2,1)</f>
        <v>9.308</v>
      </c>
      <c r="W16" s="98"/>
      <c r="X16" s="98"/>
      <c r="Y16" s="98"/>
      <c r="Z16" s="99">
        <f>ROUND(J16*V16,1)</f>
        <v>46.5</v>
      </c>
      <c r="AA16" s="100"/>
      <c r="AB16" s="100"/>
      <c r="AC16" s="100"/>
      <c r="AD16" s="101"/>
      <c r="AE16" s="4"/>
    </row>
    <row r="17" spans="1:31" ht="19.5" customHeight="1" thickBot="1" thickTop="1">
      <c r="A17" s="4"/>
      <c r="B17" s="148" t="s">
        <v>549</v>
      </c>
      <c r="C17" s="100"/>
      <c r="D17" s="100"/>
      <c r="E17" s="100"/>
      <c r="F17" s="100"/>
      <c r="G17" s="100"/>
      <c r="H17" s="100"/>
      <c r="I17" s="101"/>
      <c r="J17" s="137">
        <v>5</v>
      </c>
      <c r="K17" s="138"/>
      <c r="L17" s="138"/>
      <c r="M17" s="139"/>
      <c r="N17" s="140" t="s">
        <v>72</v>
      </c>
      <c r="O17" s="141"/>
      <c r="P17" s="141"/>
      <c r="Q17" s="142"/>
      <c r="R17" s="94"/>
      <c r="S17" s="95"/>
      <c r="T17" s="95"/>
      <c r="U17" s="96"/>
      <c r="V17" s="97">
        <f>VLOOKUP(N17,Painting!$V$5:$W$14,2,1)</f>
        <v>9.184000000000001</v>
      </c>
      <c r="W17" s="98"/>
      <c r="X17" s="98"/>
      <c r="Y17" s="98"/>
      <c r="Z17" s="99">
        <f>ROUND(J17*V17,1)</f>
        <v>45.9</v>
      </c>
      <c r="AA17" s="100"/>
      <c r="AB17" s="100"/>
      <c r="AC17" s="100"/>
      <c r="AD17" s="101"/>
      <c r="AE17" s="4"/>
    </row>
    <row r="18" spans="1:31" ht="19.5" customHeight="1" thickBot="1" thickTop="1">
      <c r="A18" s="4"/>
      <c r="B18" s="148" t="s">
        <v>535</v>
      </c>
      <c r="C18" s="100"/>
      <c r="D18" s="100"/>
      <c r="E18" s="100"/>
      <c r="F18" s="100"/>
      <c r="G18" s="100"/>
      <c r="H18" s="100"/>
      <c r="I18" s="101"/>
      <c r="J18" s="137">
        <v>5</v>
      </c>
      <c r="K18" s="138"/>
      <c r="L18" s="138"/>
      <c r="M18" s="139"/>
      <c r="N18" s="140" t="s">
        <v>41</v>
      </c>
      <c r="O18" s="141"/>
      <c r="P18" s="141"/>
      <c r="Q18" s="142"/>
      <c r="R18" s="94"/>
      <c r="S18" s="95"/>
      <c r="T18" s="95"/>
      <c r="U18" s="96"/>
      <c r="V18" s="97">
        <f>VLOOKUP(N18,Painting!$S$5:$T$14,2,1)</f>
        <v>4.594</v>
      </c>
      <c r="W18" s="98"/>
      <c r="X18" s="98"/>
      <c r="Y18" s="98"/>
      <c r="Z18" s="99">
        <f>ROUND(J18*V18,1)</f>
        <v>23</v>
      </c>
      <c r="AA18" s="100"/>
      <c r="AB18" s="100"/>
      <c r="AC18" s="100"/>
      <c r="AD18" s="101"/>
      <c r="AE18" s="4"/>
    </row>
    <row r="19" spans="1:31" ht="19.5" customHeight="1" thickBot="1" thickTop="1">
      <c r="A19" s="4"/>
      <c r="B19" s="102" t="s">
        <v>10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3">
        <f>ROUND(SUM(Z9:Z11),0)</f>
        <v>19110</v>
      </c>
      <c r="AA19" s="104"/>
      <c r="AB19" s="104"/>
      <c r="AC19" s="104"/>
      <c r="AD19" s="105"/>
      <c r="AE19" s="4"/>
    </row>
    <row r="20" spans="1:31" ht="19.5" customHeight="1" thickBot="1">
      <c r="A20" s="4"/>
      <c r="B20" s="62" t="s">
        <v>481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4"/>
      <c r="AE20" s="4"/>
    </row>
    <row r="21" spans="1:31" ht="19.5" customHeight="1">
      <c r="A21" s="4"/>
      <c r="B21" s="65" t="s">
        <v>477</v>
      </c>
      <c r="C21" s="66"/>
      <c r="D21" s="66"/>
      <c r="E21" s="66"/>
      <c r="F21" s="66"/>
      <c r="G21" s="66"/>
      <c r="H21" s="66"/>
      <c r="I21" s="67"/>
      <c r="J21" s="71" t="str">
        <f>J$7</f>
        <v>No. Beams / X-Frames</v>
      </c>
      <c r="K21" s="72"/>
      <c r="L21" s="72"/>
      <c r="M21" s="73"/>
      <c r="N21" s="77" t="str">
        <f>N$7</f>
        <v>Beam Size/ X-frames</v>
      </c>
      <c r="O21" s="72"/>
      <c r="P21" s="72"/>
      <c r="Q21" s="73"/>
      <c r="R21" s="79" t="str">
        <f>R$7</f>
        <v>Length (ft)</v>
      </c>
      <c r="S21" s="79"/>
      <c r="T21" s="79"/>
      <c r="U21" s="79"/>
      <c r="V21" s="81" t="str">
        <f>V$7</f>
        <v>Beam/ ft2 or X-Frames/ft2</v>
      </c>
      <c r="W21" s="82"/>
      <c r="X21" s="82"/>
      <c r="Y21" s="82"/>
      <c r="Z21" s="82" t="str">
        <f>Z$7</f>
        <v>SQ. FT.</v>
      </c>
      <c r="AA21" s="82"/>
      <c r="AB21" s="82"/>
      <c r="AC21" s="82"/>
      <c r="AD21" s="82"/>
      <c r="AE21" s="4"/>
    </row>
    <row r="22" spans="1:31" ht="19.5" customHeight="1" thickBot="1">
      <c r="A22" s="4"/>
      <c r="B22" s="68"/>
      <c r="C22" s="69"/>
      <c r="D22" s="69"/>
      <c r="E22" s="69"/>
      <c r="F22" s="69"/>
      <c r="G22" s="69"/>
      <c r="H22" s="69"/>
      <c r="I22" s="70"/>
      <c r="J22" s="74"/>
      <c r="K22" s="75"/>
      <c r="L22" s="75"/>
      <c r="M22" s="76"/>
      <c r="N22" s="78"/>
      <c r="O22" s="75"/>
      <c r="P22" s="75"/>
      <c r="Q22" s="76"/>
      <c r="R22" s="80"/>
      <c r="S22" s="80"/>
      <c r="T22" s="80"/>
      <c r="U22" s="80"/>
      <c r="V22" s="83"/>
      <c r="W22" s="84"/>
      <c r="X22" s="84"/>
      <c r="Y22" s="84"/>
      <c r="Z22" s="84"/>
      <c r="AA22" s="84"/>
      <c r="AB22" s="84"/>
      <c r="AC22" s="84"/>
      <c r="AD22" s="84"/>
      <c r="AE22" s="4"/>
    </row>
    <row r="23" spans="1:31" ht="19.5" customHeight="1" thickBot="1">
      <c r="A23" s="4"/>
      <c r="B23" s="85" t="s">
        <v>478</v>
      </c>
      <c r="C23" s="86"/>
      <c r="D23" s="86"/>
      <c r="E23" s="86"/>
      <c r="F23" s="86"/>
      <c r="G23" s="86"/>
      <c r="H23" s="86"/>
      <c r="I23" s="87"/>
      <c r="J23" s="88">
        <v>5</v>
      </c>
      <c r="K23" s="89"/>
      <c r="L23" s="89"/>
      <c r="M23" s="90"/>
      <c r="N23" s="91" t="s">
        <v>543</v>
      </c>
      <c r="O23" s="89"/>
      <c r="P23" s="89"/>
      <c r="Q23" s="90"/>
      <c r="R23" s="91">
        <v>270</v>
      </c>
      <c r="S23" s="89"/>
      <c r="T23" s="89"/>
      <c r="U23" s="89"/>
      <c r="V23" s="146">
        <v>11.94</v>
      </c>
      <c r="W23" s="147"/>
      <c r="X23" s="147"/>
      <c r="Y23" s="147"/>
      <c r="Z23" s="85">
        <f aca="true" t="shared" si="1" ref="Z23:Z28">ROUND(J23*R23*V23,1)</f>
        <v>16119</v>
      </c>
      <c r="AA23" s="86"/>
      <c r="AB23" s="86"/>
      <c r="AC23" s="86"/>
      <c r="AD23" s="87"/>
      <c r="AE23" s="4"/>
    </row>
    <row r="24" spans="1:31" ht="19.5" customHeight="1">
      <c r="A24" s="4"/>
      <c r="B24" s="85" t="s">
        <v>492</v>
      </c>
      <c r="C24" s="86"/>
      <c r="D24" s="86"/>
      <c r="E24" s="86"/>
      <c r="F24" s="86"/>
      <c r="G24" s="86"/>
      <c r="H24" s="86"/>
      <c r="I24" s="87"/>
      <c r="J24" s="88">
        <v>76</v>
      </c>
      <c r="K24" s="89"/>
      <c r="L24" s="89"/>
      <c r="M24" s="90"/>
      <c r="N24" s="91" t="s">
        <v>286</v>
      </c>
      <c r="O24" s="89"/>
      <c r="P24" s="89"/>
      <c r="Q24" s="90"/>
      <c r="R24" s="91">
        <v>9.375</v>
      </c>
      <c r="S24" s="89"/>
      <c r="T24" s="89"/>
      <c r="U24" s="89"/>
      <c r="V24" s="92">
        <f>VLOOKUP(N24,Painting!$E$5:$F$250,2,1)</f>
        <v>1.33</v>
      </c>
      <c r="W24" s="93"/>
      <c r="X24" s="93"/>
      <c r="Y24" s="93"/>
      <c r="Z24" s="85">
        <f t="shared" si="1"/>
        <v>947.6</v>
      </c>
      <c r="AA24" s="86"/>
      <c r="AB24" s="86"/>
      <c r="AC24" s="86"/>
      <c r="AD24" s="87"/>
      <c r="AE24" s="4"/>
    </row>
    <row r="25" spans="1:31" ht="19.5" customHeight="1" thickBot="1">
      <c r="A25" s="4"/>
      <c r="B25" s="99" t="s">
        <v>493</v>
      </c>
      <c r="C25" s="100"/>
      <c r="D25" s="100"/>
      <c r="E25" s="100"/>
      <c r="F25" s="100"/>
      <c r="G25" s="100"/>
      <c r="H25" s="100"/>
      <c r="I25" s="101"/>
      <c r="J25" s="118">
        <f>J24*2</f>
        <v>152</v>
      </c>
      <c r="K25" s="119"/>
      <c r="L25" s="119"/>
      <c r="M25" s="120"/>
      <c r="N25" s="121" t="str">
        <f>N$10</f>
        <v>L4 x 4 x 5/16</v>
      </c>
      <c r="O25" s="122"/>
      <c r="P25" s="122"/>
      <c r="Q25" s="123"/>
      <c r="R25" s="94">
        <v>10.11</v>
      </c>
      <c r="S25" s="95"/>
      <c r="T25" s="95"/>
      <c r="U25" s="96"/>
      <c r="V25" s="97">
        <f>VLOOKUP(N25,Painting!$E$5:$F$250,2,1)</f>
        <v>1.33</v>
      </c>
      <c r="W25" s="98"/>
      <c r="X25" s="98"/>
      <c r="Y25" s="98"/>
      <c r="Z25" s="99">
        <f t="shared" si="1"/>
        <v>2043.8</v>
      </c>
      <c r="AA25" s="100"/>
      <c r="AB25" s="100"/>
      <c r="AC25" s="100"/>
      <c r="AD25" s="101"/>
      <c r="AE25" s="4"/>
    </row>
    <row r="26" spans="1:31" ht="30.75" customHeight="1" thickBot="1" thickTop="1">
      <c r="A26" s="4"/>
      <c r="B26" s="134" t="s">
        <v>544</v>
      </c>
      <c r="C26" s="135"/>
      <c r="D26" s="135"/>
      <c r="E26" s="135"/>
      <c r="F26" s="135"/>
      <c r="G26" s="135"/>
      <c r="H26" s="135"/>
      <c r="I26" s="136"/>
      <c r="J26" s="155">
        <v>8</v>
      </c>
      <c r="K26" s="156"/>
      <c r="L26" s="156"/>
      <c r="M26" s="157"/>
      <c r="N26" s="121" t="str">
        <f>N$10</f>
        <v>L4 x 4 x 5/16</v>
      </c>
      <c r="O26" s="122"/>
      <c r="P26" s="122"/>
      <c r="Q26" s="123"/>
      <c r="R26" s="94">
        <v>34.17</v>
      </c>
      <c r="S26" s="95"/>
      <c r="T26" s="95"/>
      <c r="U26" s="96"/>
      <c r="V26" s="97">
        <f>VLOOKUP(N26,Painting!$E$5:$F$250,2,1)</f>
        <v>1.33</v>
      </c>
      <c r="W26" s="98"/>
      <c r="X26" s="98"/>
      <c r="Y26" s="98"/>
      <c r="Z26" s="99">
        <f t="shared" si="1"/>
        <v>363.6</v>
      </c>
      <c r="AA26" s="100"/>
      <c r="AB26" s="100"/>
      <c r="AC26" s="100"/>
      <c r="AD26" s="101"/>
      <c r="AE26" s="4"/>
    </row>
    <row r="27" spans="1:31" ht="19.5" customHeight="1" thickBot="1" thickTop="1">
      <c r="A27" s="4"/>
      <c r="B27" s="148" t="s">
        <v>545</v>
      </c>
      <c r="C27" s="100"/>
      <c r="D27" s="100"/>
      <c r="E27" s="100"/>
      <c r="F27" s="100"/>
      <c r="G27" s="100"/>
      <c r="H27" s="100"/>
      <c r="I27" s="101"/>
      <c r="J27" s="137">
        <v>114</v>
      </c>
      <c r="K27" s="138"/>
      <c r="L27" s="138"/>
      <c r="M27" s="139"/>
      <c r="N27" s="140" t="s">
        <v>518</v>
      </c>
      <c r="O27" s="141"/>
      <c r="P27" s="141"/>
      <c r="Q27" s="142"/>
      <c r="R27" s="94">
        <v>4.16667</v>
      </c>
      <c r="S27" s="95"/>
      <c r="T27" s="95"/>
      <c r="U27" s="96"/>
      <c r="V27" s="143">
        <v>1</v>
      </c>
      <c r="W27" s="144"/>
      <c r="X27" s="144"/>
      <c r="Y27" s="144"/>
      <c r="Z27" s="99">
        <f t="shared" si="1"/>
        <v>475</v>
      </c>
      <c r="AA27" s="100"/>
      <c r="AB27" s="100"/>
      <c r="AC27" s="100"/>
      <c r="AD27" s="101"/>
      <c r="AE27" s="4"/>
    </row>
    <row r="28" spans="1:31" ht="19.5" customHeight="1" thickBot="1" thickTop="1">
      <c r="A28" s="4"/>
      <c r="B28" s="148" t="s">
        <v>546</v>
      </c>
      <c r="C28" s="100"/>
      <c r="D28" s="100"/>
      <c r="E28" s="100"/>
      <c r="F28" s="100"/>
      <c r="G28" s="100"/>
      <c r="H28" s="100"/>
      <c r="I28" s="101"/>
      <c r="J28" s="137">
        <f>840-114</f>
        <v>726</v>
      </c>
      <c r="K28" s="138"/>
      <c r="L28" s="138"/>
      <c r="M28" s="139"/>
      <c r="N28" s="140" t="s">
        <v>547</v>
      </c>
      <c r="O28" s="141"/>
      <c r="P28" s="141"/>
      <c r="Q28" s="142"/>
      <c r="R28" s="94">
        <v>4.16667</v>
      </c>
      <c r="S28" s="95"/>
      <c r="T28" s="95"/>
      <c r="U28" s="96"/>
      <c r="V28" s="143">
        <v>0.6667</v>
      </c>
      <c r="W28" s="144"/>
      <c r="X28" s="144"/>
      <c r="Y28" s="144"/>
      <c r="Z28" s="99">
        <f t="shared" si="1"/>
        <v>2016.8</v>
      </c>
      <c r="AA28" s="100"/>
      <c r="AB28" s="100"/>
      <c r="AC28" s="100"/>
      <c r="AD28" s="101"/>
      <c r="AE28" s="4"/>
    </row>
    <row r="29" spans="1:31" ht="19.5" customHeight="1" thickBot="1" thickTop="1">
      <c r="A29" s="4"/>
      <c r="B29" s="148" t="s">
        <v>533</v>
      </c>
      <c r="C29" s="100"/>
      <c r="D29" s="100"/>
      <c r="E29" s="100"/>
      <c r="F29" s="100"/>
      <c r="G29" s="100"/>
      <c r="H29" s="100"/>
      <c r="I29" s="101"/>
      <c r="J29" s="137">
        <v>5</v>
      </c>
      <c r="K29" s="138"/>
      <c r="L29" s="138"/>
      <c r="M29" s="139"/>
      <c r="N29" s="140" t="s">
        <v>41</v>
      </c>
      <c r="O29" s="141"/>
      <c r="P29" s="141"/>
      <c r="Q29" s="142"/>
      <c r="R29" s="94"/>
      <c r="S29" s="95"/>
      <c r="T29" s="95"/>
      <c r="U29" s="96"/>
      <c r="V29" s="97">
        <f>VLOOKUP(N29,Painting!$S$5:$T$14,2,1)</f>
        <v>4.594</v>
      </c>
      <c r="W29" s="98"/>
      <c r="X29" s="98"/>
      <c r="Y29" s="98"/>
      <c r="Z29" s="99">
        <f>ROUND(J29*V29,1)</f>
        <v>23</v>
      </c>
      <c r="AA29" s="100"/>
      <c r="AB29" s="100"/>
      <c r="AC29" s="100"/>
      <c r="AD29" s="101"/>
      <c r="AE29" s="4"/>
    </row>
    <row r="30" spans="1:31" ht="19.5" customHeight="1" thickBot="1" thickTop="1">
      <c r="A30" s="4"/>
      <c r="B30" s="148" t="s">
        <v>548</v>
      </c>
      <c r="C30" s="100"/>
      <c r="D30" s="100"/>
      <c r="E30" s="100"/>
      <c r="F30" s="100"/>
      <c r="G30" s="100"/>
      <c r="H30" s="100"/>
      <c r="I30" s="101"/>
      <c r="J30" s="137">
        <v>5</v>
      </c>
      <c r="K30" s="138"/>
      <c r="L30" s="138"/>
      <c r="M30" s="139"/>
      <c r="N30" s="140" t="s">
        <v>77</v>
      </c>
      <c r="O30" s="141"/>
      <c r="P30" s="141"/>
      <c r="Q30" s="142"/>
      <c r="R30" s="94"/>
      <c r="S30" s="95"/>
      <c r="T30" s="95"/>
      <c r="U30" s="96"/>
      <c r="V30" s="97">
        <f>VLOOKUP(N30,Painting!$S$5:$T$14,2,1)</f>
        <v>9.308</v>
      </c>
      <c r="W30" s="98"/>
      <c r="X30" s="98"/>
      <c r="Y30" s="98"/>
      <c r="Z30" s="99">
        <f>ROUND(J30*V30,1)</f>
        <v>46.5</v>
      </c>
      <c r="AA30" s="100"/>
      <c r="AB30" s="100"/>
      <c r="AC30" s="100"/>
      <c r="AD30" s="101"/>
      <c r="AE30" s="4"/>
    </row>
    <row r="31" spans="1:31" ht="19.5" customHeight="1" thickBot="1" thickTop="1">
      <c r="A31" s="4"/>
      <c r="B31" s="148" t="s">
        <v>549</v>
      </c>
      <c r="C31" s="100"/>
      <c r="D31" s="100"/>
      <c r="E31" s="100"/>
      <c r="F31" s="100"/>
      <c r="G31" s="100"/>
      <c r="H31" s="100"/>
      <c r="I31" s="101"/>
      <c r="J31" s="137">
        <v>5</v>
      </c>
      <c r="K31" s="138"/>
      <c r="L31" s="138"/>
      <c r="M31" s="139"/>
      <c r="N31" s="140" t="s">
        <v>72</v>
      </c>
      <c r="O31" s="141"/>
      <c r="P31" s="141"/>
      <c r="Q31" s="142"/>
      <c r="R31" s="94"/>
      <c r="S31" s="95"/>
      <c r="T31" s="95"/>
      <c r="U31" s="96"/>
      <c r="V31" s="97">
        <f>VLOOKUP(N31,Painting!$V$5:$W$14,2,1)</f>
        <v>9.184000000000001</v>
      </c>
      <c r="W31" s="98"/>
      <c r="X31" s="98"/>
      <c r="Y31" s="98"/>
      <c r="Z31" s="99">
        <f>ROUND(J31*V31,1)</f>
        <v>45.9</v>
      </c>
      <c r="AA31" s="100"/>
      <c r="AB31" s="100"/>
      <c r="AC31" s="100"/>
      <c r="AD31" s="101"/>
      <c r="AE31" s="4"/>
    </row>
    <row r="32" spans="1:31" ht="19.5" customHeight="1" thickBot="1" thickTop="1">
      <c r="A32" s="4"/>
      <c r="B32" s="148" t="s">
        <v>535</v>
      </c>
      <c r="C32" s="100"/>
      <c r="D32" s="100"/>
      <c r="E32" s="100"/>
      <c r="F32" s="100"/>
      <c r="G32" s="100"/>
      <c r="H32" s="100"/>
      <c r="I32" s="101"/>
      <c r="J32" s="137">
        <v>5</v>
      </c>
      <c r="K32" s="138"/>
      <c r="L32" s="138"/>
      <c r="M32" s="139"/>
      <c r="N32" s="140" t="s">
        <v>41</v>
      </c>
      <c r="O32" s="141"/>
      <c r="P32" s="141"/>
      <c r="Q32" s="142"/>
      <c r="R32" s="94"/>
      <c r="S32" s="95"/>
      <c r="T32" s="95"/>
      <c r="U32" s="96"/>
      <c r="V32" s="97">
        <f>VLOOKUP(N32,Painting!$S$5:$T$14,2,1)</f>
        <v>4.594</v>
      </c>
      <c r="W32" s="98"/>
      <c r="X32" s="98"/>
      <c r="Y32" s="98"/>
      <c r="Z32" s="99">
        <f>ROUND(J32*V32,1)</f>
        <v>23</v>
      </c>
      <c r="AA32" s="100"/>
      <c r="AB32" s="100"/>
      <c r="AC32" s="100"/>
      <c r="AD32" s="101"/>
      <c r="AE32" s="4"/>
    </row>
    <row r="33" spans="1:31" ht="19.5" customHeight="1" thickBot="1" thickTop="1">
      <c r="A33" s="4"/>
      <c r="B33" s="102" t="s">
        <v>10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3">
        <f>ROUND(SUM(Z23:Z25),0)</f>
        <v>19110</v>
      </c>
      <c r="AA33" s="104"/>
      <c r="AB33" s="104"/>
      <c r="AC33" s="104"/>
      <c r="AD33" s="105"/>
      <c r="AE33" s="4"/>
    </row>
    <row r="34" spans="1:34" ht="19.5" customHeight="1" thickBot="1">
      <c r="A34" s="4"/>
      <c r="B34" s="62" t="s">
        <v>482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4"/>
      <c r="AE34" s="4"/>
      <c r="AF34" s="4"/>
      <c r="AG34" s="4"/>
      <c r="AH34" s="4"/>
    </row>
    <row r="35" spans="1:34" ht="19.5" customHeight="1">
      <c r="A35" s="4"/>
      <c r="B35" s="65" t="s">
        <v>477</v>
      </c>
      <c r="C35" s="66"/>
      <c r="D35" s="66"/>
      <c r="E35" s="66"/>
      <c r="F35" s="66"/>
      <c r="G35" s="66"/>
      <c r="H35" s="66"/>
      <c r="I35" s="67"/>
      <c r="J35" s="71" t="str">
        <f>J$7</f>
        <v>No. Beams / X-Frames</v>
      </c>
      <c r="K35" s="72"/>
      <c r="L35" s="72"/>
      <c r="M35" s="73"/>
      <c r="N35" s="77" t="str">
        <f>N$7</f>
        <v>Beam Size/ X-frames</v>
      </c>
      <c r="O35" s="72"/>
      <c r="P35" s="72"/>
      <c r="Q35" s="73"/>
      <c r="R35" s="79" t="str">
        <f>R$7</f>
        <v>Length (ft)</v>
      </c>
      <c r="S35" s="79"/>
      <c r="T35" s="79"/>
      <c r="U35" s="79"/>
      <c r="V35" s="81" t="str">
        <f>V$7</f>
        <v>Beam/ ft2 or X-Frames/ft2</v>
      </c>
      <c r="W35" s="82"/>
      <c r="X35" s="82"/>
      <c r="Y35" s="82"/>
      <c r="Z35" s="82" t="str">
        <f>Z$7</f>
        <v>SQ. FT.</v>
      </c>
      <c r="AA35" s="82"/>
      <c r="AB35" s="82"/>
      <c r="AC35" s="82"/>
      <c r="AD35" s="82"/>
      <c r="AE35" s="4"/>
      <c r="AF35" s="4"/>
      <c r="AG35" s="4"/>
      <c r="AH35" s="4"/>
    </row>
    <row r="36" spans="1:34" ht="19.5" customHeight="1" thickBot="1">
      <c r="A36" s="4"/>
      <c r="B36" s="68"/>
      <c r="C36" s="69"/>
      <c r="D36" s="69"/>
      <c r="E36" s="69"/>
      <c r="F36" s="69"/>
      <c r="G36" s="69"/>
      <c r="H36" s="69"/>
      <c r="I36" s="70"/>
      <c r="J36" s="74"/>
      <c r="K36" s="75"/>
      <c r="L36" s="75"/>
      <c r="M36" s="76"/>
      <c r="N36" s="78"/>
      <c r="O36" s="75"/>
      <c r="P36" s="75"/>
      <c r="Q36" s="76"/>
      <c r="R36" s="80"/>
      <c r="S36" s="80"/>
      <c r="T36" s="80"/>
      <c r="U36" s="80"/>
      <c r="V36" s="83"/>
      <c r="W36" s="84"/>
      <c r="X36" s="84"/>
      <c r="Y36" s="84"/>
      <c r="Z36" s="84"/>
      <c r="AA36" s="84"/>
      <c r="AB36" s="84"/>
      <c r="AC36" s="84"/>
      <c r="AD36" s="84"/>
      <c r="AE36" s="4"/>
      <c r="AF36" s="4"/>
      <c r="AG36" s="4"/>
      <c r="AH36" s="4"/>
    </row>
    <row r="37" spans="1:31" ht="19.5" customHeight="1" thickBot="1">
      <c r="A37" s="4"/>
      <c r="B37" s="85" t="s">
        <v>478</v>
      </c>
      <c r="C37" s="86"/>
      <c r="D37" s="86"/>
      <c r="E37" s="86"/>
      <c r="F37" s="86"/>
      <c r="G37" s="86"/>
      <c r="H37" s="86"/>
      <c r="I37" s="87"/>
      <c r="J37" s="88">
        <v>5</v>
      </c>
      <c r="K37" s="89"/>
      <c r="L37" s="89"/>
      <c r="M37" s="90"/>
      <c r="N37" s="91" t="s">
        <v>543</v>
      </c>
      <c r="O37" s="89"/>
      <c r="P37" s="89"/>
      <c r="Q37" s="90"/>
      <c r="R37" s="91">
        <v>270</v>
      </c>
      <c r="S37" s="89"/>
      <c r="T37" s="89"/>
      <c r="U37" s="89"/>
      <c r="V37" s="146">
        <v>11.94</v>
      </c>
      <c r="W37" s="147"/>
      <c r="X37" s="147"/>
      <c r="Y37" s="147"/>
      <c r="Z37" s="85">
        <f aca="true" t="shared" si="2" ref="Z37:Z42">ROUND(J37*R37*V37,1)</f>
        <v>16119</v>
      </c>
      <c r="AA37" s="86"/>
      <c r="AB37" s="86"/>
      <c r="AC37" s="86"/>
      <c r="AD37" s="87"/>
      <c r="AE37" s="4"/>
    </row>
    <row r="38" spans="1:31" ht="19.5" customHeight="1">
      <c r="A38" s="4"/>
      <c r="B38" s="85" t="s">
        <v>492</v>
      </c>
      <c r="C38" s="86"/>
      <c r="D38" s="86"/>
      <c r="E38" s="86"/>
      <c r="F38" s="86"/>
      <c r="G38" s="86"/>
      <c r="H38" s="86"/>
      <c r="I38" s="87"/>
      <c r="J38" s="88">
        <v>76</v>
      </c>
      <c r="K38" s="89"/>
      <c r="L38" s="89"/>
      <c r="M38" s="90"/>
      <c r="N38" s="91" t="s">
        <v>286</v>
      </c>
      <c r="O38" s="89"/>
      <c r="P38" s="89"/>
      <c r="Q38" s="90"/>
      <c r="R38" s="91">
        <v>9.375</v>
      </c>
      <c r="S38" s="89"/>
      <c r="T38" s="89"/>
      <c r="U38" s="89"/>
      <c r="V38" s="92">
        <f>VLOOKUP(N38,Painting!$E$5:$F$250,2,1)</f>
        <v>1.33</v>
      </c>
      <c r="W38" s="93"/>
      <c r="X38" s="93"/>
      <c r="Y38" s="93"/>
      <c r="Z38" s="85">
        <f t="shared" si="2"/>
        <v>947.6</v>
      </c>
      <c r="AA38" s="86"/>
      <c r="AB38" s="86"/>
      <c r="AC38" s="86"/>
      <c r="AD38" s="87"/>
      <c r="AE38" s="4"/>
    </row>
    <row r="39" spans="1:31" ht="19.5" customHeight="1" thickBot="1">
      <c r="A39" s="4"/>
      <c r="B39" s="99" t="s">
        <v>493</v>
      </c>
      <c r="C39" s="100"/>
      <c r="D39" s="100"/>
      <c r="E39" s="100"/>
      <c r="F39" s="100"/>
      <c r="G39" s="100"/>
      <c r="H39" s="100"/>
      <c r="I39" s="101"/>
      <c r="J39" s="118">
        <f>J38*2</f>
        <v>152</v>
      </c>
      <c r="K39" s="119"/>
      <c r="L39" s="119"/>
      <c r="M39" s="120"/>
      <c r="N39" s="121" t="str">
        <f>N$10</f>
        <v>L4 x 4 x 5/16</v>
      </c>
      <c r="O39" s="122"/>
      <c r="P39" s="122"/>
      <c r="Q39" s="123"/>
      <c r="R39" s="94">
        <v>10.11</v>
      </c>
      <c r="S39" s="95"/>
      <c r="T39" s="95"/>
      <c r="U39" s="96"/>
      <c r="V39" s="97">
        <f>VLOOKUP(N39,Painting!$E$5:$F$250,2,1)</f>
        <v>1.33</v>
      </c>
      <c r="W39" s="98"/>
      <c r="X39" s="98"/>
      <c r="Y39" s="98"/>
      <c r="Z39" s="99">
        <f t="shared" si="2"/>
        <v>2043.8</v>
      </c>
      <c r="AA39" s="100"/>
      <c r="AB39" s="100"/>
      <c r="AC39" s="100"/>
      <c r="AD39" s="101"/>
      <c r="AE39" s="4"/>
    </row>
    <row r="40" spans="1:31" ht="30.75" customHeight="1" thickBot="1" thickTop="1">
      <c r="A40" s="4"/>
      <c r="B40" s="134" t="s">
        <v>544</v>
      </c>
      <c r="C40" s="135"/>
      <c r="D40" s="135"/>
      <c r="E40" s="135"/>
      <c r="F40" s="135"/>
      <c r="G40" s="135"/>
      <c r="H40" s="135"/>
      <c r="I40" s="136"/>
      <c r="J40" s="155">
        <v>8</v>
      </c>
      <c r="K40" s="156"/>
      <c r="L40" s="156"/>
      <c r="M40" s="157"/>
      <c r="N40" s="121" t="str">
        <f>N$10</f>
        <v>L4 x 4 x 5/16</v>
      </c>
      <c r="O40" s="122"/>
      <c r="P40" s="122"/>
      <c r="Q40" s="123"/>
      <c r="R40" s="94">
        <v>34.17</v>
      </c>
      <c r="S40" s="95"/>
      <c r="T40" s="95"/>
      <c r="U40" s="96"/>
      <c r="V40" s="97">
        <f>VLOOKUP(N40,Painting!$E$5:$F$250,2,1)</f>
        <v>1.33</v>
      </c>
      <c r="W40" s="98"/>
      <c r="X40" s="98"/>
      <c r="Y40" s="98"/>
      <c r="Z40" s="99">
        <f t="shared" si="2"/>
        <v>363.6</v>
      </c>
      <c r="AA40" s="100"/>
      <c r="AB40" s="100"/>
      <c r="AC40" s="100"/>
      <c r="AD40" s="101"/>
      <c r="AE40" s="4"/>
    </row>
    <row r="41" spans="1:31" ht="19.5" customHeight="1" thickBot="1" thickTop="1">
      <c r="A41" s="4"/>
      <c r="B41" s="148" t="s">
        <v>545</v>
      </c>
      <c r="C41" s="100"/>
      <c r="D41" s="100"/>
      <c r="E41" s="100"/>
      <c r="F41" s="100"/>
      <c r="G41" s="100"/>
      <c r="H41" s="100"/>
      <c r="I41" s="101"/>
      <c r="J41" s="137">
        <v>114</v>
      </c>
      <c r="K41" s="138"/>
      <c r="L41" s="138"/>
      <c r="M41" s="139"/>
      <c r="N41" s="140" t="s">
        <v>518</v>
      </c>
      <c r="O41" s="141"/>
      <c r="P41" s="141"/>
      <c r="Q41" s="142"/>
      <c r="R41" s="94">
        <v>4.16667</v>
      </c>
      <c r="S41" s="95"/>
      <c r="T41" s="95"/>
      <c r="U41" s="96"/>
      <c r="V41" s="143">
        <v>1</v>
      </c>
      <c r="W41" s="144"/>
      <c r="X41" s="144"/>
      <c r="Y41" s="144"/>
      <c r="Z41" s="99">
        <f t="shared" si="2"/>
        <v>475</v>
      </c>
      <c r="AA41" s="100"/>
      <c r="AB41" s="100"/>
      <c r="AC41" s="100"/>
      <c r="AD41" s="101"/>
      <c r="AE41" s="4"/>
    </row>
    <row r="42" spans="1:31" ht="19.5" customHeight="1" thickBot="1" thickTop="1">
      <c r="A42" s="4"/>
      <c r="B42" s="148" t="s">
        <v>546</v>
      </c>
      <c r="C42" s="100"/>
      <c r="D42" s="100"/>
      <c r="E42" s="100"/>
      <c r="F42" s="100"/>
      <c r="G42" s="100"/>
      <c r="H42" s="100"/>
      <c r="I42" s="101"/>
      <c r="J42" s="137">
        <f>840-114</f>
        <v>726</v>
      </c>
      <c r="K42" s="138"/>
      <c r="L42" s="138"/>
      <c r="M42" s="139"/>
      <c r="N42" s="140" t="s">
        <v>547</v>
      </c>
      <c r="O42" s="141"/>
      <c r="P42" s="141"/>
      <c r="Q42" s="142"/>
      <c r="R42" s="94">
        <v>4.16667</v>
      </c>
      <c r="S42" s="95"/>
      <c r="T42" s="95"/>
      <c r="U42" s="96"/>
      <c r="V42" s="143">
        <v>0.6667</v>
      </c>
      <c r="W42" s="144"/>
      <c r="X42" s="144"/>
      <c r="Y42" s="144"/>
      <c r="Z42" s="99">
        <f t="shared" si="2"/>
        <v>2016.8</v>
      </c>
      <c r="AA42" s="100"/>
      <c r="AB42" s="100"/>
      <c r="AC42" s="100"/>
      <c r="AD42" s="101"/>
      <c r="AE42" s="4"/>
    </row>
    <row r="43" spans="1:31" ht="19.5" customHeight="1" thickBot="1" thickTop="1">
      <c r="A43" s="4"/>
      <c r="B43" s="148" t="s">
        <v>533</v>
      </c>
      <c r="C43" s="100"/>
      <c r="D43" s="100"/>
      <c r="E43" s="100"/>
      <c r="F43" s="100"/>
      <c r="G43" s="100"/>
      <c r="H43" s="100"/>
      <c r="I43" s="101"/>
      <c r="J43" s="137">
        <v>5</v>
      </c>
      <c r="K43" s="138"/>
      <c r="L43" s="138"/>
      <c r="M43" s="139"/>
      <c r="N43" s="140" t="s">
        <v>41</v>
      </c>
      <c r="O43" s="141"/>
      <c r="P43" s="141"/>
      <c r="Q43" s="142"/>
      <c r="R43" s="94"/>
      <c r="S43" s="95"/>
      <c r="T43" s="95"/>
      <c r="U43" s="96"/>
      <c r="V43" s="97">
        <f>VLOOKUP(N43,Painting!$S$5:$T$14,2,1)</f>
        <v>4.594</v>
      </c>
      <c r="W43" s="98"/>
      <c r="X43" s="98"/>
      <c r="Y43" s="98"/>
      <c r="Z43" s="99">
        <f>ROUND(J43*V43,1)</f>
        <v>23</v>
      </c>
      <c r="AA43" s="100"/>
      <c r="AB43" s="100"/>
      <c r="AC43" s="100"/>
      <c r="AD43" s="101"/>
      <c r="AE43" s="4"/>
    </row>
    <row r="44" spans="1:31" ht="19.5" customHeight="1" thickBot="1" thickTop="1">
      <c r="A44" s="4"/>
      <c r="B44" s="148" t="s">
        <v>548</v>
      </c>
      <c r="C44" s="100"/>
      <c r="D44" s="100"/>
      <c r="E44" s="100"/>
      <c r="F44" s="100"/>
      <c r="G44" s="100"/>
      <c r="H44" s="100"/>
      <c r="I44" s="101"/>
      <c r="J44" s="137">
        <v>5</v>
      </c>
      <c r="K44" s="138"/>
      <c r="L44" s="138"/>
      <c r="M44" s="139"/>
      <c r="N44" s="140" t="s">
        <v>77</v>
      </c>
      <c r="O44" s="141"/>
      <c r="P44" s="141"/>
      <c r="Q44" s="142"/>
      <c r="R44" s="94"/>
      <c r="S44" s="95"/>
      <c r="T44" s="95"/>
      <c r="U44" s="96"/>
      <c r="V44" s="97">
        <f>VLOOKUP(N44,Painting!$S$5:$T$14,2,1)</f>
        <v>9.308</v>
      </c>
      <c r="W44" s="98"/>
      <c r="X44" s="98"/>
      <c r="Y44" s="98"/>
      <c r="Z44" s="99">
        <f>ROUND(J44*V44,1)</f>
        <v>46.5</v>
      </c>
      <c r="AA44" s="100"/>
      <c r="AB44" s="100"/>
      <c r="AC44" s="100"/>
      <c r="AD44" s="101"/>
      <c r="AE44" s="4"/>
    </row>
    <row r="45" spans="1:31" ht="19.5" customHeight="1" thickBot="1" thickTop="1">
      <c r="A45" s="4"/>
      <c r="B45" s="148" t="s">
        <v>549</v>
      </c>
      <c r="C45" s="100"/>
      <c r="D45" s="100"/>
      <c r="E45" s="100"/>
      <c r="F45" s="100"/>
      <c r="G45" s="100"/>
      <c r="H45" s="100"/>
      <c r="I45" s="101"/>
      <c r="J45" s="137">
        <v>5</v>
      </c>
      <c r="K45" s="138"/>
      <c r="L45" s="138"/>
      <c r="M45" s="139"/>
      <c r="N45" s="140" t="s">
        <v>72</v>
      </c>
      <c r="O45" s="141"/>
      <c r="P45" s="141"/>
      <c r="Q45" s="142"/>
      <c r="R45" s="94"/>
      <c r="S45" s="95"/>
      <c r="T45" s="95"/>
      <c r="U45" s="96"/>
      <c r="V45" s="97">
        <f>VLOOKUP(N45,Painting!$V$5:$W$14,2,1)</f>
        <v>9.184000000000001</v>
      </c>
      <c r="W45" s="98"/>
      <c r="X45" s="98"/>
      <c r="Y45" s="98"/>
      <c r="Z45" s="99">
        <f>ROUND(J45*V45,1)</f>
        <v>45.9</v>
      </c>
      <c r="AA45" s="100"/>
      <c r="AB45" s="100"/>
      <c r="AC45" s="100"/>
      <c r="AD45" s="101"/>
      <c r="AE45" s="4"/>
    </row>
    <row r="46" spans="1:31" ht="19.5" customHeight="1" thickBot="1" thickTop="1">
      <c r="A46" s="4"/>
      <c r="B46" s="148" t="s">
        <v>535</v>
      </c>
      <c r="C46" s="100"/>
      <c r="D46" s="100"/>
      <c r="E46" s="100"/>
      <c r="F46" s="100"/>
      <c r="G46" s="100"/>
      <c r="H46" s="100"/>
      <c r="I46" s="101"/>
      <c r="J46" s="137">
        <v>5</v>
      </c>
      <c r="K46" s="138"/>
      <c r="L46" s="138"/>
      <c r="M46" s="139"/>
      <c r="N46" s="140" t="s">
        <v>41</v>
      </c>
      <c r="O46" s="141"/>
      <c r="P46" s="141"/>
      <c r="Q46" s="142"/>
      <c r="R46" s="94"/>
      <c r="S46" s="95"/>
      <c r="T46" s="95"/>
      <c r="U46" s="96"/>
      <c r="V46" s="97">
        <f>VLOOKUP(N46,Painting!$S$5:$T$14,2,1)</f>
        <v>4.594</v>
      </c>
      <c r="W46" s="98"/>
      <c r="X46" s="98"/>
      <c r="Y46" s="98"/>
      <c r="Z46" s="99">
        <f>ROUND(J46*V46,1)</f>
        <v>23</v>
      </c>
      <c r="AA46" s="100"/>
      <c r="AB46" s="100"/>
      <c r="AC46" s="100"/>
      <c r="AD46" s="101"/>
      <c r="AE46" s="4"/>
    </row>
    <row r="47" spans="1:31" ht="19.5" customHeight="1" thickBot="1" thickTop="1">
      <c r="A47" s="4"/>
      <c r="B47" s="102" t="s">
        <v>10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3">
        <f>ROUND(SUM(Z37:Z39),0)</f>
        <v>19110</v>
      </c>
      <c r="AA47" s="104"/>
      <c r="AB47" s="104"/>
      <c r="AC47" s="104"/>
      <c r="AD47" s="105"/>
      <c r="AE47" s="4"/>
    </row>
    <row r="48" spans="1:34" ht="19.5" customHeight="1" thickBot="1">
      <c r="A48" s="4"/>
      <c r="B48" s="62" t="s">
        <v>483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4"/>
      <c r="AE48" s="4"/>
      <c r="AF48" s="4"/>
      <c r="AG48" s="4"/>
      <c r="AH48" s="4"/>
    </row>
    <row r="49" spans="1:34" ht="19.5" customHeight="1">
      <c r="A49" s="4"/>
      <c r="B49" s="65" t="s">
        <v>477</v>
      </c>
      <c r="C49" s="66"/>
      <c r="D49" s="66"/>
      <c r="E49" s="66"/>
      <c r="F49" s="66"/>
      <c r="G49" s="66"/>
      <c r="H49" s="66"/>
      <c r="I49" s="67"/>
      <c r="J49" s="71" t="str">
        <f>J$7</f>
        <v>No. Beams / X-Frames</v>
      </c>
      <c r="K49" s="72"/>
      <c r="L49" s="72"/>
      <c r="M49" s="73"/>
      <c r="N49" s="77" t="str">
        <f>N$7</f>
        <v>Beam Size/ X-frames</v>
      </c>
      <c r="O49" s="72"/>
      <c r="P49" s="72"/>
      <c r="Q49" s="73"/>
      <c r="R49" s="79" t="str">
        <f>R$7</f>
        <v>Length (ft)</v>
      </c>
      <c r="S49" s="79"/>
      <c r="T49" s="79"/>
      <c r="U49" s="79"/>
      <c r="V49" s="81" t="str">
        <f>V$7</f>
        <v>Beam/ ft2 or X-Frames/ft2</v>
      </c>
      <c r="W49" s="82"/>
      <c r="X49" s="82"/>
      <c r="Y49" s="82"/>
      <c r="Z49" s="82" t="str">
        <f>Z$7</f>
        <v>SQ. FT.</v>
      </c>
      <c r="AA49" s="82"/>
      <c r="AB49" s="82"/>
      <c r="AC49" s="82"/>
      <c r="AD49" s="82"/>
      <c r="AE49" s="4"/>
      <c r="AF49" s="4"/>
      <c r="AG49" s="4"/>
      <c r="AH49" s="4"/>
    </row>
    <row r="50" spans="1:34" ht="19.5" customHeight="1" thickBot="1">
      <c r="A50" s="4"/>
      <c r="B50" s="68"/>
      <c r="C50" s="69"/>
      <c r="D50" s="69"/>
      <c r="E50" s="69"/>
      <c r="F50" s="69"/>
      <c r="G50" s="69"/>
      <c r="H50" s="69"/>
      <c r="I50" s="70"/>
      <c r="J50" s="74"/>
      <c r="K50" s="75"/>
      <c r="L50" s="75"/>
      <c r="M50" s="76"/>
      <c r="N50" s="78"/>
      <c r="O50" s="75"/>
      <c r="P50" s="75"/>
      <c r="Q50" s="76"/>
      <c r="R50" s="80"/>
      <c r="S50" s="80"/>
      <c r="T50" s="80"/>
      <c r="U50" s="80"/>
      <c r="V50" s="83"/>
      <c r="W50" s="84"/>
      <c r="X50" s="84"/>
      <c r="Y50" s="84"/>
      <c r="Z50" s="84"/>
      <c r="AA50" s="84"/>
      <c r="AB50" s="84"/>
      <c r="AC50" s="84"/>
      <c r="AD50" s="84"/>
      <c r="AE50" s="4"/>
      <c r="AF50" s="4"/>
      <c r="AG50" s="4"/>
      <c r="AH50" s="4"/>
    </row>
    <row r="51" spans="1:31" ht="19.5" customHeight="1" thickBot="1">
      <c r="A51" s="4"/>
      <c r="B51" s="85" t="s">
        <v>478</v>
      </c>
      <c r="C51" s="86"/>
      <c r="D51" s="86"/>
      <c r="E51" s="86"/>
      <c r="F51" s="86"/>
      <c r="G51" s="86"/>
      <c r="H51" s="86"/>
      <c r="I51" s="87"/>
      <c r="J51" s="88">
        <v>5</v>
      </c>
      <c r="K51" s="89"/>
      <c r="L51" s="89"/>
      <c r="M51" s="90"/>
      <c r="N51" s="91" t="s">
        <v>543</v>
      </c>
      <c r="O51" s="89"/>
      <c r="P51" s="89"/>
      <c r="Q51" s="90"/>
      <c r="R51" s="91">
        <v>270</v>
      </c>
      <c r="S51" s="89"/>
      <c r="T51" s="89"/>
      <c r="U51" s="89"/>
      <c r="V51" s="146">
        <v>11.94</v>
      </c>
      <c r="W51" s="147"/>
      <c r="X51" s="147"/>
      <c r="Y51" s="147"/>
      <c r="Z51" s="85">
        <f aca="true" t="shared" si="3" ref="Z51:Z56">ROUND(J51*R51*V51,1)</f>
        <v>16119</v>
      </c>
      <c r="AA51" s="86"/>
      <c r="AB51" s="86"/>
      <c r="AC51" s="86"/>
      <c r="AD51" s="87"/>
      <c r="AE51" s="4"/>
    </row>
    <row r="52" spans="1:31" ht="19.5" customHeight="1">
      <c r="A52" s="4"/>
      <c r="B52" s="85" t="s">
        <v>492</v>
      </c>
      <c r="C52" s="86"/>
      <c r="D52" s="86"/>
      <c r="E52" s="86"/>
      <c r="F52" s="86"/>
      <c r="G52" s="86"/>
      <c r="H52" s="86"/>
      <c r="I52" s="87"/>
      <c r="J52" s="88">
        <v>76</v>
      </c>
      <c r="K52" s="89"/>
      <c r="L52" s="89"/>
      <c r="M52" s="90"/>
      <c r="N52" s="91" t="s">
        <v>286</v>
      </c>
      <c r="O52" s="89"/>
      <c r="P52" s="89"/>
      <c r="Q52" s="90"/>
      <c r="R52" s="91">
        <v>9.375</v>
      </c>
      <c r="S52" s="89"/>
      <c r="T52" s="89"/>
      <c r="U52" s="89"/>
      <c r="V52" s="92">
        <f>VLOOKUP(N52,Painting!$E$5:$F$250,2,1)</f>
        <v>1.33</v>
      </c>
      <c r="W52" s="93"/>
      <c r="X52" s="93"/>
      <c r="Y52" s="93"/>
      <c r="Z52" s="85">
        <f t="shared" si="3"/>
        <v>947.6</v>
      </c>
      <c r="AA52" s="86"/>
      <c r="AB52" s="86"/>
      <c r="AC52" s="86"/>
      <c r="AD52" s="87"/>
      <c r="AE52" s="4"/>
    </row>
    <row r="53" spans="1:31" ht="19.5" customHeight="1" thickBot="1">
      <c r="A53" s="4"/>
      <c r="B53" s="99" t="s">
        <v>493</v>
      </c>
      <c r="C53" s="100"/>
      <c r="D53" s="100"/>
      <c r="E53" s="100"/>
      <c r="F53" s="100"/>
      <c r="G53" s="100"/>
      <c r="H53" s="100"/>
      <c r="I53" s="101"/>
      <c r="J53" s="118">
        <f>J52*2</f>
        <v>152</v>
      </c>
      <c r="K53" s="119"/>
      <c r="L53" s="119"/>
      <c r="M53" s="120"/>
      <c r="N53" s="121" t="str">
        <f>N$10</f>
        <v>L4 x 4 x 5/16</v>
      </c>
      <c r="O53" s="122"/>
      <c r="P53" s="122"/>
      <c r="Q53" s="123"/>
      <c r="R53" s="94">
        <v>10.11</v>
      </c>
      <c r="S53" s="95"/>
      <c r="T53" s="95"/>
      <c r="U53" s="96"/>
      <c r="V53" s="97">
        <f>VLOOKUP(N53,Painting!$E$5:$F$250,2,1)</f>
        <v>1.33</v>
      </c>
      <c r="W53" s="98"/>
      <c r="X53" s="98"/>
      <c r="Y53" s="98"/>
      <c r="Z53" s="99">
        <f t="shared" si="3"/>
        <v>2043.8</v>
      </c>
      <c r="AA53" s="100"/>
      <c r="AB53" s="100"/>
      <c r="AC53" s="100"/>
      <c r="AD53" s="101"/>
      <c r="AE53" s="4"/>
    </row>
    <row r="54" spans="1:31" ht="30.75" customHeight="1" thickBot="1" thickTop="1">
      <c r="A54" s="4"/>
      <c r="B54" s="134" t="s">
        <v>544</v>
      </c>
      <c r="C54" s="135"/>
      <c r="D54" s="135"/>
      <c r="E54" s="135"/>
      <c r="F54" s="135"/>
      <c r="G54" s="135"/>
      <c r="H54" s="135"/>
      <c r="I54" s="136"/>
      <c r="J54" s="155">
        <v>8</v>
      </c>
      <c r="K54" s="156"/>
      <c r="L54" s="156"/>
      <c r="M54" s="157"/>
      <c r="N54" s="121" t="str">
        <f>N$10</f>
        <v>L4 x 4 x 5/16</v>
      </c>
      <c r="O54" s="122"/>
      <c r="P54" s="122"/>
      <c r="Q54" s="123"/>
      <c r="R54" s="94">
        <v>34.17</v>
      </c>
      <c r="S54" s="95"/>
      <c r="T54" s="95"/>
      <c r="U54" s="96"/>
      <c r="V54" s="97">
        <f>VLOOKUP(N54,Painting!$E$5:$F$250,2,1)</f>
        <v>1.33</v>
      </c>
      <c r="W54" s="98"/>
      <c r="X54" s="98"/>
      <c r="Y54" s="98"/>
      <c r="Z54" s="99">
        <f t="shared" si="3"/>
        <v>363.6</v>
      </c>
      <c r="AA54" s="100"/>
      <c r="AB54" s="100"/>
      <c r="AC54" s="100"/>
      <c r="AD54" s="101"/>
      <c r="AE54" s="4"/>
    </row>
    <row r="55" spans="1:31" ht="19.5" customHeight="1" thickBot="1" thickTop="1">
      <c r="A55" s="4"/>
      <c r="B55" s="148" t="s">
        <v>545</v>
      </c>
      <c r="C55" s="100"/>
      <c r="D55" s="100"/>
      <c r="E55" s="100"/>
      <c r="F55" s="100"/>
      <c r="G55" s="100"/>
      <c r="H55" s="100"/>
      <c r="I55" s="101"/>
      <c r="J55" s="137">
        <v>114</v>
      </c>
      <c r="K55" s="138"/>
      <c r="L55" s="138"/>
      <c r="M55" s="139"/>
      <c r="N55" s="140" t="s">
        <v>518</v>
      </c>
      <c r="O55" s="141"/>
      <c r="P55" s="141"/>
      <c r="Q55" s="142"/>
      <c r="R55" s="94">
        <v>4.16667</v>
      </c>
      <c r="S55" s="95"/>
      <c r="T55" s="95"/>
      <c r="U55" s="96"/>
      <c r="V55" s="143">
        <v>1</v>
      </c>
      <c r="W55" s="144"/>
      <c r="X55" s="144"/>
      <c r="Y55" s="144"/>
      <c r="Z55" s="99">
        <f t="shared" si="3"/>
        <v>475</v>
      </c>
      <c r="AA55" s="100"/>
      <c r="AB55" s="100"/>
      <c r="AC55" s="100"/>
      <c r="AD55" s="101"/>
      <c r="AE55" s="4"/>
    </row>
    <row r="56" spans="1:31" ht="19.5" customHeight="1" thickBot="1" thickTop="1">
      <c r="A56" s="4"/>
      <c r="B56" s="148" t="s">
        <v>546</v>
      </c>
      <c r="C56" s="100"/>
      <c r="D56" s="100"/>
      <c r="E56" s="100"/>
      <c r="F56" s="100"/>
      <c r="G56" s="100"/>
      <c r="H56" s="100"/>
      <c r="I56" s="101"/>
      <c r="J56" s="137">
        <f>840-114</f>
        <v>726</v>
      </c>
      <c r="K56" s="138"/>
      <c r="L56" s="138"/>
      <c r="M56" s="139"/>
      <c r="N56" s="140" t="s">
        <v>547</v>
      </c>
      <c r="O56" s="141"/>
      <c r="P56" s="141"/>
      <c r="Q56" s="142"/>
      <c r="R56" s="94">
        <v>4.16667</v>
      </c>
      <c r="S56" s="95"/>
      <c r="T56" s="95"/>
      <c r="U56" s="96"/>
      <c r="V56" s="143">
        <v>0.6667</v>
      </c>
      <c r="W56" s="144"/>
      <c r="X56" s="144"/>
      <c r="Y56" s="144"/>
      <c r="Z56" s="99">
        <f t="shared" si="3"/>
        <v>2016.8</v>
      </c>
      <c r="AA56" s="100"/>
      <c r="AB56" s="100"/>
      <c r="AC56" s="100"/>
      <c r="AD56" s="101"/>
      <c r="AE56" s="4"/>
    </row>
    <row r="57" spans="1:31" ht="19.5" customHeight="1" thickBot="1" thickTop="1">
      <c r="A57" s="4"/>
      <c r="B57" s="148" t="s">
        <v>533</v>
      </c>
      <c r="C57" s="100"/>
      <c r="D57" s="100"/>
      <c r="E57" s="100"/>
      <c r="F57" s="100"/>
      <c r="G57" s="100"/>
      <c r="H57" s="100"/>
      <c r="I57" s="101"/>
      <c r="J57" s="137">
        <v>5</v>
      </c>
      <c r="K57" s="138"/>
      <c r="L57" s="138"/>
      <c r="M57" s="139"/>
      <c r="N57" s="140" t="s">
        <v>41</v>
      </c>
      <c r="O57" s="141"/>
      <c r="P57" s="141"/>
      <c r="Q57" s="142"/>
      <c r="R57" s="94"/>
      <c r="S57" s="95"/>
      <c r="T57" s="95"/>
      <c r="U57" s="96"/>
      <c r="V57" s="97">
        <f>VLOOKUP(N57,Painting!$S$5:$T$14,2,1)</f>
        <v>4.594</v>
      </c>
      <c r="W57" s="98"/>
      <c r="X57" s="98"/>
      <c r="Y57" s="98"/>
      <c r="Z57" s="99">
        <f>ROUND(J57*V57,1)</f>
        <v>23</v>
      </c>
      <c r="AA57" s="100"/>
      <c r="AB57" s="100"/>
      <c r="AC57" s="100"/>
      <c r="AD57" s="101"/>
      <c r="AE57" s="4"/>
    </row>
    <row r="58" spans="1:31" ht="19.5" customHeight="1" thickBot="1" thickTop="1">
      <c r="A58" s="4"/>
      <c r="B58" s="148" t="s">
        <v>548</v>
      </c>
      <c r="C58" s="100"/>
      <c r="D58" s="100"/>
      <c r="E58" s="100"/>
      <c r="F58" s="100"/>
      <c r="G58" s="100"/>
      <c r="H58" s="100"/>
      <c r="I58" s="101"/>
      <c r="J58" s="137">
        <v>5</v>
      </c>
      <c r="K58" s="138"/>
      <c r="L58" s="138"/>
      <c r="M58" s="139"/>
      <c r="N58" s="140" t="s">
        <v>77</v>
      </c>
      <c r="O58" s="141"/>
      <c r="P58" s="141"/>
      <c r="Q58" s="142"/>
      <c r="R58" s="94"/>
      <c r="S58" s="95"/>
      <c r="T58" s="95"/>
      <c r="U58" s="96"/>
      <c r="V58" s="97">
        <f>VLOOKUP(N58,Painting!$S$5:$T$14,2,1)</f>
        <v>9.308</v>
      </c>
      <c r="W58" s="98"/>
      <c r="X58" s="98"/>
      <c r="Y58" s="98"/>
      <c r="Z58" s="99">
        <f>ROUND(J58*V58,1)</f>
        <v>46.5</v>
      </c>
      <c r="AA58" s="100"/>
      <c r="AB58" s="100"/>
      <c r="AC58" s="100"/>
      <c r="AD58" s="101"/>
      <c r="AE58" s="4"/>
    </row>
    <row r="59" spans="1:31" ht="19.5" customHeight="1" thickBot="1" thickTop="1">
      <c r="A59" s="4"/>
      <c r="B59" s="148" t="s">
        <v>549</v>
      </c>
      <c r="C59" s="100"/>
      <c r="D59" s="100"/>
      <c r="E59" s="100"/>
      <c r="F59" s="100"/>
      <c r="G59" s="100"/>
      <c r="H59" s="100"/>
      <c r="I59" s="101"/>
      <c r="J59" s="137">
        <v>5</v>
      </c>
      <c r="K59" s="138"/>
      <c r="L59" s="138"/>
      <c r="M59" s="139"/>
      <c r="N59" s="140" t="s">
        <v>72</v>
      </c>
      <c r="O59" s="141"/>
      <c r="P59" s="141"/>
      <c r="Q59" s="142"/>
      <c r="R59" s="94"/>
      <c r="S59" s="95"/>
      <c r="T59" s="95"/>
      <c r="U59" s="96"/>
      <c r="V59" s="97">
        <f>VLOOKUP(N59,Painting!$V$5:$W$14,2,1)</f>
        <v>9.184000000000001</v>
      </c>
      <c r="W59" s="98"/>
      <c r="X59" s="98"/>
      <c r="Y59" s="98"/>
      <c r="Z59" s="99">
        <f>ROUND(J59*V59,1)</f>
        <v>45.9</v>
      </c>
      <c r="AA59" s="100"/>
      <c r="AB59" s="100"/>
      <c r="AC59" s="100"/>
      <c r="AD59" s="101"/>
      <c r="AE59" s="4"/>
    </row>
    <row r="60" spans="1:31" ht="19.5" customHeight="1" thickBot="1" thickTop="1">
      <c r="A60" s="4"/>
      <c r="B60" s="148" t="s">
        <v>535</v>
      </c>
      <c r="C60" s="100"/>
      <c r="D60" s="100"/>
      <c r="E60" s="100"/>
      <c r="F60" s="100"/>
      <c r="G60" s="100"/>
      <c r="H60" s="100"/>
      <c r="I60" s="101"/>
      <c r="J60" s="137">
        <v>5</v>
      </c>
      <c r="K60" s="138"/>
      <c r="L60" s="138"/>
      <c r="M60" s="139"/>
      <c r="N60" s="140" t="s">
        <v>41</v>
      </c>
      <c r="O60" s="141"/>
      <c r="P60" s="141"/>
      <c r="Q60" s="142"/>
      <c r="R60" s="94"/>
      <c r="S60" s="95"/>
      <c r="T60" s="95"/>
      <c r="U60" s="96"/>
      <c r="V60" s="97">
        <f>VLOOKUP(N60,Painting!$S$5:$T$14,2,1)</f>
        <v>4.594</v>
      </c>
      <c r="W60" s="98"/>
      <c r="X60" s="98"/>
      <c r="Y60" s="98"/>
      <c r="Z60" s="99">
        <f>ROUND(J60*V60,1)</f>
        <v>23</v>
      </c>
      <c r="AA60" s="100"/>
      <c r="AB60" s="100"/>
      <c r="AC60" s="100"/>
      <c r="AD60" s="101"/>
      <c r="AE60" s="4"/>
    </row>
    <row r="61" spans="1:31" ht="19.5" customHeight="1" thickBot="1" thickTop="1">
      <c r="A61" s="4"/>
      <c r="B61" s="102" t="s">
        <v>10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3">
        <f>ROUND(SUM(Z51:Z53),0)</f>
        <v>19110</v>
      </c>
      <c r="AA61" s="104"/>
      <c r="AB61" s="104"/>
      <c r="AC61" s="104"/>
      <c r="AD61" s="105"/>
      <c r="AE61" s="4"/>
    </row>
    <row r="62" spans="1:31" ht="19.5" customHeight="1" thickBot="1">
      <c r="A62" s="4"/>
      <c r="B62" s="62" t="s">
        <v>484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4"/>
      <c r="AE62" s="4"/>
    </row>
    <row r="63" spans="1:31" ht="19.5" customHeight="1">
      <c r="A63" s="4"/>
      <c r="B63" s="65" t="s">
        <v>477</v>
      </c>
      <c r="C63" s="66"/>
      <c r="D63" s="66"/>
      <c r="E63" s="66"/>
      <c r="F63" s="66"/>
      <c r="G63" s="66"/>
      <c r="H63" s="66"/>
      <c r="I63" s="67"/>
      <c r="J63" s="71" t="s">
        <v>474</v>
      </c>
      <c r="K63" s="72"/>
      <c r="L63" s="72"/>
      <c r="M63" s="73"/>
      <c r="N63" s="77" t="s">
        <v>475</v>
      </c>
      <c r="O63" s="72"/>
      <c r="P63" s="72"/>
      <c r="Q63" s="73"/>
      <c r="R63" s="79" t="s">
        <v>476</v>
      </c>
      <c r="S63" s="79"/>
      <c r="T63" s="79"/>
      <c r="U63" s="79"/>
      <c r="V63" s="81" t="s">
        <v>488</v>
      </c>
      <c r="W63" s="82"/>
      <c r="X63" s="82"/>
      <c r="Y63" s="82"/>
      <c r="Z63" s="82" t="s">
        <v>486</v>
      </c>
      <c r="AA63" s="82"/>
      <c r="AB63" s="82"/>
      <c r="AC63" s="82"/>
      <c r="AD63" s="82"/>
      <c r="AE63" s="4"/>
    </row>
    <row r="64" spans="1:31" ht="19.5" customHeight="1" thickBot="1">
      <c r="A64" s="4"/>
      <c r="B64" s="68"/>
      <c r="C64" s="69"/>
      <c r="D64" s="69"/>
      <c r="E64" s="69"/>
      <c r="F64" s="69"/>
      <c r="G64" s="69"/>
      <c r="H64" s="69"/>
      <c r="I64" s="70"/>
      <c r="J64" s="74"/>
      <c r="K64" s="75"/>
      <c r="L64" s="75"/>
      <c r="M64" s="76"/>
      <c r="N64" s="78"/>
      <c r="O64" s="75"/>
      <c r="P64" s="75"/>
      <c r="Q64" s="76"/>
      <c r="R64" s="80"/>
      <c r="S64" s="80"/>
      <c r="T64" s="80"/>
      <c r="U64" s="80"/>
      <c r="V64" s="83"/>
      <c r="W64" s="84"/>
      <c r="X64" s="84"/>
      <c r="Y64" s="84"/>
      <c r="Z64" s="84"/>
      <c r="AA64" s="84"/>
      <c r="AB64" s="84"/>
      <c r="AC64" s="84"/>
      <c r="AD64" s="84"/>
      <c r="AE64" s="4"/>
    </row>
    <row r="65" spans="1:32" ht="19.5" customHeight="1" thickBot="1">
      <c r="A65" s="4"/>
      <c r="B65" s="85" t="str">
        <f>B$9</f>
        <v>B1 - B5</v>
      </c>
      <c r="C65" s="86"/>
      <c r="D65" s="86"/>
      <c r="E65" s="86"/>
      <c r="F65" s="86"/>
      <c r="G65" s="86"/>
      <c r="H65" s="86"/>
      <c r="I65" s="87"/>
      <c r="J65" s="130">
        <f>J$9</f>
        <v>5</v>
      </c>
      <c r="K65" s="131"/>
      <c r="L65" s="131"/>
      <c r="M65" s="132"/>
      <c r="N65" s="133" t="str">
        <f>N$9</f>
        <v>G 50"x14"</v>
      </c>
      <c r="O65" s="131"/>
      <c r="P65" s="131"/>
      <c r="Q65" s="132"/>
      <c r="R65" s="133">
        <f>R$9</f>
        <v>270</v>
      </c>
      <c r="S65" s="131"/>
      <c r="T65" s="131"/>
      <c r="U65" s="131"/>
      <c r="V65" s="92">
        <f>R65*J65</f>
        <v>1350</v>
      </c>
      <c r="W65" s="93"/>
      <c r="X65" s="93"/>
      <c r="Y65" s="93"/>
      <c r="Z65" s="106">
        <f>V65/60</f>
        <v>22.5</v>
      </c>
      <c r="AA65" s="106"/>
      <c r="AB65" s="106"/>
      <c r="AC65" s="106"/>
      <c r="AD65" s="106"/>
      <c r="AE65" s="4"/>
      <c r="AF65" s="19">
        <v>250</v>
      </c>
    </row>
    <row r="66" spans="1:31" ht="19.5" customHeight="1" thickBot="1" thickTop="1">
      <c r="A66" s="4"/>
      <c r="B66" s="102" t="s">
        <v>10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7">
        <f>SUM(Z64:Z65)</f>
        <v>22.5</v>
      </c>
      <c r="AA66" s="107"/>
      <c r="AB66" s="107"/>
      <c r="AC66" s="107"/>
      <c r="AD66" s="107"/>
      <c r="AE66" s="4"/>
    </row>
    <row r="67" spans="1:31" ht="19.5" customHeight="1" thickBot="1">
      <c r="A67" s="4"/>
      <c r="B67" s="62" t="s">
        <v>485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4"/>
      <c r="AE67" s="4"/>
    </row>
    <row r="68" spans="1:31" ht="19.5" customHeight="1">
      <c r="A68" s="4"/>
      <c r="B68" s="65" t="s">
        <v>477</v>
      </c>
      <c r="C68" s="66"/>
      <c r="D68" s="66"/>
      <c r="E68" s="66"/>
      <c r="F68" s="66"/>
      <c r="G68" s="66"/>
      <c r="H68" s="66"/>
      <c r="I68" s="67"/>
      <c r="J68" s="71" t="str">
        <f>J49</f>
        <v>No. Beams / X-Frames</v>
      </c>
      <c r="K68" s="72"/>
      <c r="L68" s="72"/>
      <c r="M68" s="73"/>
      <c r="N68" s="77" t="str">
        <f>N49</f>
        <v>Beam Size/ X-frames</v>
      </c>
      <c r="O68" s="72"/>
      <c r="P68" s="72"/>
      <c r="Q68" s="73"/>
      <c r="R68" s="79" t="s">
        <v>476</v>
      </c>
      <c r="S68" s="79"/>
      <c r="T68" s="79"/>
      <c r="U68" s="79"/>
      <c r="V68" s="81" t="s">
        <v>488</v>
      </c>
      <c r="W68" s="82"/>
      <c r="X68" s="82"/>
      <c r="Y68" s="82"/>
      <c r="Z68" s="82" t="s">
        <v>487</v>
      </c>
      <c r="AA68" s="82"/>
      <c r="AB68" s="82"/>
      <c r="AC68" s="82"/>
      <c r="AD68" s="82"/>
      <c r="AE68" s="4"/>
    </row>
    <row r="69" spans="1:31" ht="19.5" customHeight="1" thickBot="1">
      <c r="A69" s="4"/>
      <c r="B69" s="68"/>
      <c r="C69" s="69"/>
      <c r="D69" s="69"/>
      <c r="E69" s="69"/>
      <c r="F69" s="69"/>
      <c r="G69" s="69"/>
      <c r="H69" s="69"/>
      <c r="I69" s="70"/>
      <c r="J69" s="74"/>
      <c r="K69" s="75"/>
      <c r="L69" s="75"/>
      <c r="M69" s="76"/>
      <c r="N69" s="78"/>
      <c r="O69" s="75"/>
      <c r="P69" s="75"/>
      <c r="Q69" s="76"/>
      <c r="R69" s="80"/>
      <c r="S69" s="80"/>
      <c r="T69" s="80"/>
      <c r="U69" s="80"/>
      <c r="V69" s="83"/>
      <c r="W69" s="84"/>
      <c r="X69" s="84"/>
      <c r="Y69" s="84"/>
      <c r="Z69" s="84"/>
      <c r="AA69" s="84"/>
      <c r="AB69" s="84"/>
      <c r="AC69" s="84"/>
      <c r="AD69" s="84"/>
      <c r="AE69" s="4"/>
    </row>
    <row r="70" spans="1:32" ht="19.5" customHeight="1" thickBot="1">
      <c r="A70" s="4"/>
      <c r="B70" s="85" t="str">
        <f>B$9</f>
        <v>B1 - B5</v>
      </c>
      <c r="C70" s="86"/>
      <c r="D70" s="86"/>
      <c r="E70" s="86"/>
      <c r="F70" s="86"/>
      <c r="G70" s="86"/>
      <c r="H70" s="86"/>
      <c r="I70" s="87"/>
      <c r="J70" s="130">
        <f>J$9</f>
        <v>5</v>
      </c>
      <c r="K70" s="131"/>
      <c r="L70" s="131"/>
      <c r="M70" s="132"/>
      <c r="N70" s="133" t="str">
        <f>N$9</f>
        <v>G 50"x14"</v>
      </c>
      <c r="O70" s="131"/>
      <c r="P70" s="131"/>
      <c r="Q70" s="132"/>
      <c r="R70" s="133">
        <f>R$9</f>
        <v>270</v>
      </c>
      <c r="S70" s="131"/>
      <c r="T70" s="131"/>
      <c r="U70" s="131"/>
      <c r="V70" s="92">
        <f>J70*R70</f>
        <v>1350</v>
      </c>
      <c r="W70" s="93"/>
      <c r="X70" s="93"/>
      <c r="Y70" s="93"/>
      <c r="Z70" s="106">
        <f>ROUND(V70/AF70,0)</f>
        <v>9</v>
      </c>
      <c r="AA70" s="106"/>
      <c r="AB70" s="106"/>
      <c r="AC70" s="106"/>
      <c r="AD70" s="106"/>
      <c r="AE70" s="4"/>
      <c r="AF70" s="19">
        <v>150</v>
      </c>
    </row>
    <row r="71" spans="1:32" ht="19.5" customHeight="1" thickBot="1">
      <c r="A71" s="4"/>
      <c r="B71" s="85" t="str">
        <f>B$10</f>
        <v>X-Frames (Bottom)</v>
      </c>
      <c r="C71" s="86"/>
      <c r="D71" s="86"/>
      <c r="E71" s="86"/>
      <c r="F71" s="86"/>
      <c r="G71" s="86"/>
      <c r="H71" s="86"/>
      <c r="I71" s="87"/>
      <c r="J71" s="130">
        <f>J$10</f>
        <v>76</v>
      </c>
      <c r="K71" s="131"/>
      <c r="L71" s="131"/>
      <c r="M71" s="132"/>
      <c r="N71" s="133" t="str">
        <f>N$10</f>
        <v>L4 x 4 x 5/16</v>
      </c>
      <c r="O71" s="131"/>
      <c r="P71" s="131"/>
      <c r="Q71" s="132"/>
      <c r="R71" s="133"/>
      <c r="S71" s="131"/>
      <c r="T71" s="131"/>
      <c r="U71" s="131"/>
      <c r="V71" s="92"/>
      <c r="W71" s="93"/>
      <c r="X71" s="93"/>
      <c r="Y71" s="93"/>
      <c r="Z71" s="124">
        <f>SUM(J71:M72)*0.025</f>
        <v>2.1</v>
      </c>
      <c r="AA71" s="125"/>
      <c r="AB71" s="125"/>
      <c r="AC71" s="125"/>
      <c r="AD71" s="126"/>
      <c r="AE71" s="4"/>
      <c r="AF71" s="19">
        <v>0.025</v>
      </c>
    </row>
    <row r="72" spans="1:32" ht="19.5" customHeight="1" thickBot="1">
      <c r="A72" s="4"/>
      <c r="B72" s="145" t="s">
        <v>550</v>
      </c>
      <c r="C72" s="86"/>
      <c r="D72" s="86"/>
      <c r="E72" s="86"/>
      <c r="F72" s="86"/>
      <c r="G72" s="86"/>
      <c r="H72" s="86"/>
      <c r="I72" s="87"/>
      <c r="J72" s="118">
        <v>8</v>
      </c>
      <c r="K72" s="119"/>
      <c r="L72" s="119"/>
      <c r="M72" s="120"/>
      <c r="N72" s="121" t="str">
        <f>N$10</f>
        <v>L4 x 4 x 5/16</v>
      </c>
      <c r="O72" s="122"/>
      <c r="P72" s="122"/>
      <c r="Q72" s="123"/>
      <c r="R72" s="121"/>
      <c r="S72" s="122"/>
      <c r="T72" s="122"/>
      <c r="U72" s="123"/>
      <c r="V72" s="97"/>
      <c r="W72" s="98"/>
      <c r="X72" s="98"/>
      <c r="Y72" s="98"/>
      <c r="Z72" s="127"/>
      <c r="AA72" s="128"/>
      <c r="AB72" s="128"/>
      <c r="AC72" s="128"/>
      <c r="AD72" s="129"/>
      <c r="AE72" s="4"/>
      <c r="AF72" s="19">
        <v>0.025</v>
      </c>
    </row>
    <row r="73" spans="1:31" ht="19.5" customHeight="1" thickBot="1" thickTop="1">
      <c r="A73" s="4"/>
      <c r="B73" s="102" t="s">
        <v>10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7">
        <f>SUM(Z70:Z72)</f>
        <v>11.1</v>
      </c>
      <c r="AA73" s="107"/>
      <c r="AB73" s="107"/>
      <c r="AC73" s="107"/>
      <c r="AD73" s="107"/>
      <c r="AE73" s="4"/>
    </row>
    <row r="74" spans="1:31" ht="19.5" customHeight="1">
      <c r="A74" s="4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9"/>
      <c r="P74" s="109"/>
      <c r="Q74" s="108"/>
      <c r="R74" s="108"/>
      <c r="S74" s="109"/>
      <c r="T74" s="109"/>
      <c r="U74" s="108"/>
      <c r="V74" s="108"/>
      <c r="W74" s="109"/>
      <c r="X74" s="109"/>
      <c r="Y74" s="108"/>
      <c r="Z74" s="108"/>
      <c r="AA74" s="110"/>
      <c r="AB74" s="110"/>
      <c r="AC74" s="110"/>
      <c r="AD74" s="110"/>
      <c r="AE74" s="4"/>
    </row>
    <row r="75" spans="1:31" ht="19.5" customHeight="1">
      <c r="A75" s="4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9"/>
      <c r="P75" s="109"/>
      <c r="Q75" s="108"/>
      <c r="R75" s="108"/>
      <c r="S75" s="109"/>
      <c r="T75" s="109"/>
      <c r="U75" s="108"/>
      <c r="V75" s="108"/>
      <c r="W75" s="109"/>
      <c r="X75" s="109"/>
      <c r="Y75" s="108"/>
      <c r="Z75" s="108"/>
      <c r="AA75" s="110"/>
      <c r="AB75" s="110"/>
      <c r="AC75" s="110"/>
      <c r="AD75" s="110"/>
      <c r="AE75" s="4"/>
    </row>
    <row r="76" spans="1:31" ht="19.5" customHeight="1">
      <c r="A76" s="4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9"/>
      <c r="P76" s="109"/>
      <c r="Q76" s="108"/>
      <c r="R76" s="108"/>
      <c r="S76" s="109"/>
      <c r="T76" s="109"/>
      <c r="U76" s="108"/>
      <c r="V76" s="108"/>
      <c r="W76" s="109"/>
      <c r="X76" s="109"/>
      <c r="Y76" s="108"/>
      <c r="Z76" s="108"/>
      <c r="AA76" s="110"/>
      <c r="AB76" s="110"/>
      <c r="AC76" s="110"/>
      <c r="AD76" s="110"/>
      <c r="AE76" s="4"/>
    </row>
    <row r="77" spans="1:31" ht="19.5" customHeight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9"/>
      <c r="P77" s="109"/>
      <c r="Q77" s="108"/>
      <c r="R77" s="108"/>
      <c r="S77" s="109"/>
      <c r="T77" s="109"/>
      <c r="U77" s="108"/>
      <c r="V77" s="108"/>
      <c r="W77" s="109"/>
      <c r="X77" s="109"/>
      <c r="Y77" s="108"/>
      <c r="Z77" s="108"/>
      <c r="AA77" s="110"/>
      <c r="AB77" s="110"/>
      <c r="AC77" s="110"/>
      <c r="AD77" s="110"/>
      <c r="AE77" s="4"/>
    </row>
    <row r="78" spans="1:31" ht="19.5" customHeight="1">
      <c r="A78" s="4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9"/>
      <c r="P78" s="109"/>
      <c r="Q78" s="108"/>
      <c r="R78" s="108"/>
      <c r="S78" s="109"/>
      <c r="T78" s="109"/>
      <c r="U78" s="108"/>
      <c r="V78" s="108"/>
      <c r="W78" s="109"/>
      <c r="X78" s="109"/>
      <c r="Y78" s="108"/>
      <c r="Z78" s="108"/>
      <c r="AA78" s="110"/>
      <c r="AB78" s="110"/>
      <c r="AC78" s="110"/>
      <c r="AD78" s="110"/>
      <c r="AE78" s="4"/>
    </row>
    <row r="79" spans="1:31" ht="19.5" customHeight="1">
      <c r="A79" s="4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2"/>
      <c r="AB79" s="112"/>
      <c r="AC79" s="112"/>
      <c r="AD79" s="112"/>
      <c r="AE79" s="4"/>
    </row>
    <row r="80" spans="1:31" ht="19.5" customHeight="1">
      <c r="A80" s="4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4"/>
    </row>
    <row r="81" spans="1:31" ht="19.5" customHeight="1">
      <c r="A81" s="4"/>
      <c r="B81" s="114"/>
      <c r="C81" s="114"/>
      <c r="D81" s="114"/>
      <c r="E81" s="114"/>
      <c r="F81" s="114"/>
      <c r="G81" s="114"/>
      <c r="H81" s="114"/>
      <c r="I81" s="114"/>
      <c r="J81" s="114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4"/>
    </row>
    <row r="82" spans="1:31" ht="19.5" customHeight="1">
      <c r="A82" s="4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9"/>
      <c r="P82" s="109"/>
      <c r="Q82" s="108"/>
      <c r="R82" s="108"/>
      <c r="S82" s="109"/>
      <c r="T82" s="109"/>
      <c r="U82" s="108"/>
      <c r="V82" s="108"/>
      <c r="W82" s="109"/>
      <c r="X82" s="109"/>
      <c r="Y82" s="108"/>
      <c r="Z82" s="108"/>
      <c r="AA82" s="110"/>
      <c r="AB82" s="110"/>
      <c r="AC82" s="110"/>
      <c r="AD82" s="110"/>
      <c r="AE82" s="4"/>
    </row>
    <row r="83" spans="1:31" ht="19.5" customHeight="1">
      <c r="A83" s="4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9"/>
      <c r="P83" s="109"/>
      <c r="Q83" s="108"/>
      <c r="R83" s="108"/>
      <c r="S83" s="109"/>
      <c r="T83" s="109"/>
      <c r="U83" s="108"/>
      <c r="V83" s="108"/>
      <c r="W83" s="109"/>
      <c r="X83" s="109"/>
      <c r="Y83" s="108"/>
      <c r="Z83" s="108"/>
      <c r="AA83" s="110"/>
      <c r="AB83" s="110"/>
      <c r="AC83" s="110"/>
      <c r="AD83" s="110"/>
      <c r="AE83" s="4"/>
    </row>
    <row r="84" spans="1:31" ht="19.5" customHeight="1">
      <c r="A84" s="4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9"/>
      <c r="P84" s="109"/>
      <c r="Q84" s="108"/>
      <c r="R84" s="108"/>
      <c r="S84" s="109"/>
      <c r="T84" s="109"/>
      <c r="U84" s="108"/>
      <c r="V84" s="108"/>
      <c r="W84" s="109"/>
      <c r="X84" s="109"/>
      <c r="Y84" s="108"/>
      <c r="Z84" s="108"/>
      <c r="AA84" s="110"/>
      <c r="AB84" s="110"/>
      <c r="AC84" s="110"/>
      <c r="AD84" s="110"/>
      <c r="AE84" s="4"/>
    </row>
    <row r="85" spans="1:31" ht="19.5" customHeight="1">
      <c r="A85" s="4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2"/>
      <c r="AB85" s="112"/>
      <c r="AC85" s="112"/>
      <c r="AD85" s="112"/>
      <c r="AE85" s="4"/>
    </row>
    <row r="86" spans="1:31" ht="19.5" customHeight="1">
      <c r="A86" s="4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4"/>
    </row>
    <row r="87" spans="1:31" ht="19.5" customHeight="1">
      <c r="A87" s="4"/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4"/>
    </row>
    <row r="88" spans="1:31" ht="19.5" customHeight="1">
      <c r="A88" s="4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9"/>
      <c r="P88" s="109"/>
      <c r="Q88" s="108"/>
      <c r="R88" s="108"/>
      <c r="S88" s="109"/>
      <c r="T88" s="109"/>
      <c r="U88" s="108"/>
      <c r="V88" s="108"/>
      <c r="W88" s="109"/>
      <c r="X88" s="109"/>
      <c r="Y88" s="108"/>
      <c r="Z88" s="108"/>
      <c r="AA88" s="110"/>
      <c r="AB88" s="110"/>
      <c r="AC88" s="110"/>
      <c r="AD88" s="110"/>
      <c r="AE88" s="4"/>
    </row>
    <row r="89" spans="1:31" ht="19.5" customHeight="1">
      <c r="A89" s="4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9"/>
      <c r="P89" s="109"/>
      <c r="Q89" s="108"/>
      <c r="R89" s="108"/>
      <c r="S89" s="109"/>
      <c r="T89" s="109"/>
      <c r="U89" s="108"/>
      <c r="V89" s="108"/>
      <c r="W89" s="109"/>
      <c r="X89" s="109"/>
      <c r="Y89" s="108"/>
      <c r="Z89" s="108"/>
      <c r="AA89" s="110"/>
      <c r="AB89" s="110"/>
      <c r="AC89" s="110"/>
      <c r="AD89" s="110"/>
      <c r="AE89" s="4"/>
    </row>
    <row r="90" spans="1:31" ht="19.5" customHeight="1">
      <c r="A90" s="4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2"/>
      <c r="AB90" s="112"/>
      <c r="AC90" s="112"/>
      <c r="AD90" s="112"/>
      <c r="AE90" s="4"/>
    </row>
    <row r="91" spans="1:31" ht="19.5" customHeight="1">
      <c r="A91" s="4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4"/>
    </row>
    <row r="92" spans="1:31" ht="19.5" customHeight="1">
      <c r="A92" s="4"/>
      <c r="B92" s="114"/>
      <c r="C92" s="114"/>
      <c r="D92" s="114"/>
      <c r="E92" s="114"/>
      <c r="F92" s="114"/>
      <c r="G92" s="114"/>
      <c r="H92" s="114"/>
      <c r="I92" s="114"/>
      <c r="J92" s="114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4"/>
    </row>
    <row r="93" spans="1:31" ht="19.5" customHeight="1">
      <c r="A93" s="4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9"/>
      <c r="P93" s="109"/>
      <c r="Q93" s="108"/>
      <c r="R93" s="108"/>
      <c r="S93" s="109"/>
      <c r="T93" s="109"/>
      <c r="U93" s="108"/>
      <c r="V93" s="108"/>
      <c r="W93" s="109"/>
      <c r="X93" s="109"/>
      <c r="Y93" s="108"/>
      <c r="Z93" s="108"/>
      <c r="AA93" s="110"/>
      <c r="AB93" s="110"/>
      <c r="AC93" s="110"/>
      <c r="AD93" s="110"/>
      <c r="AE93" s="4"/>
    </row>
    <row r="94" spans="1:31" ht="19.5" customHeight="1">
      <c r="A94" s="4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9"/>
      <c r="P94" s="109"/>
      <c r="Q94" s="108"/>
      <c r="R94" s="108"/>
      <c r="S94" s="109"/>
      <c r="T94" s="109"/>
      <c r="U94" s="108"/>
      <c r="V94" s="108"/>
      <c r="W94" s="109"/>
      <c r="X94" s="109"/>
      <c r="Y94" s="108"/>
      <c r="Z94" s="108"/>
      <c r="AA94" s="110"/>
      <c r="AB94" s="110"/>
      <c r="AC94" s="110"/>
      <c r="AD94" s="110"/>
      <c r="AE94" s="4"/>
    </row>
    <row r="95" spans="1:31" ht="19.5" customHeight="1">
      <c r="A95" s="4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2"/>
      <c r="AB95" s="112"/>
      <c r="AC95" s="112"/>
      <c r="AD95" s="112"/>
      <c r="AE95" s="4"/>
    </row>
    <row r="96" spans="1:31" ht="19.5" customHeight="1">
      <c r="A96" s="4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4"/>
    </row>
    <row r="97" spans="1:31" ht="19.5" customHeight="1">
      <c r="A97" s="4"/>
      <c r="B97" s="114"/>
      <c r="C97" s="114"/>
      <c r="D97" s="114"/>
      <c r="E97" s="114"/>
      <c r="F97" s="114"/>
      <c r="G97" s="114"/>
      <c r="H97" s="114"/>
      <c r="I97" s="114"/>
      <c r="J97" s="114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4"/>
    </row>
    <row r="98" spans="1:31" ht="19.5" customHeight="1">
      <c r="A98" s="4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9"/>
      <c r="P98" s="109"/>
      <c r="Q98" s="108"/>
      <c r="R98" s="108"/>
      <c r="S98" s="109"/>
      <c r="T98" s="109"/>
      <c r="U98" s="108"/>
      <c r="V98" s="108"/>
      <c r="W98" s="109"/>
      <c r="X98" s="109"/>
      <c r="Y98" s="108"/>
      <c r="Z98" s="108"/>
      <c r="AA98" s="110"/>
      <c r="AB98" s="110"/>
      <c r="AC98" s="110"/>
      <c r="AD98" s="110"/>
      <c r="AE98" s="4"/>
    </row>
    <row r="99" spans="1:31" ht="19.5" customHeight="1">
      <c r="A99" s="4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9"/>
      <c r="P99" s="109"/>
      <c r="Q99" s="108"/>
      <c r="R99" s="108"/>
      <c r="S99" s="109"/>
      <c r="T99" s="109"/>
      <c r="U99" s="108"/>
      <c r="V99" s="108"/>
      <c r="W99" s="109"/>
      <c r="X99" s="109"/>
      <c r="Y99" s="108"/>
      <c r="Z99" s="108"/>
      <c r="AA99" s="110"/>
      <c r="AB99" s="110"/>
      <c r="AC99" s="110"/>
      <c r="AD99" s="110"/>
      <c r="AE99" s="4"/>
    </row>
    <row r="100" spans="1:31" ht="19.5" customHeight="1">
      <c r="A100" s="4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2"/>
      <c r="AB100" s="112"/>
      <c r="AC100" s="112"/>
      <c r="AD100" s="112"/>
      <c r="AE100" s="4"/>
    </row>
    <row r="101" spans="1:31" ht="19.5" customHeight="1">
      <c r="A101" s="4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4"/>
    </row>
    <row r="102" spans="1:31" ht="19.5" customHeight="1">
      <c r="A102" s="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4"/>
    </row>
    <row r="103" spans="1:31" ht="19.5" customHeight="1">
      <c r="A103" s="4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9"/>
      <c r="P103" s="109"/>
      <c r="Q103" s="108"/>
      <c r="R103" s="108"/>
      <c r="S103" s="109"/>
      <c r="T103" s="109"/>
      <c r="U103" s="108"/>
      <c r="V103" s="108"/>
      <c r="W103" s="109"/>
      <c r="X103" s="109"/>
      <c r="Y103" s="108"/>
      <c r="Z103" s="108"/>
      <c r="AA103" s="110"/>
      <c r="AB103" s="110"/>
      <c r="AC103" s="110"/>
      <c r="AD103" s="110"/>
      <c r="AE103" s="4"/>
    </row>
    <row r="104" spans="1:31" ht="19.5" customHeight="1">
      <c r="A104" s="4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9"/>
      <c r="P104" s="109"/>
      <c r="Q104" s="108"/>
      <c r="R104" s="108"/>
      <c r="S104" s="109"/>
      <c r="T104" s="109"/>
      <c r="U104" s="108"/>
      <c r="V104" s="108"/>
      <c r="W104" s="109"/>
      <c r="X104" s="109"/>
      <c r="Y104" s="108"/>
      <c r="Z104" s="108"/>
      <c r="AA104" s="110"/>
      <c r="AB104" s="110"/>
      <c r="AC104" s="110"/>
      <c r="AD104" s="110"/>
      <c r="AE104" s="4"/>
    </row>
    <row r="105" spans="1:31" ht="19.5" customHeight="1">
      <c r="A105" s="4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2"/>
      <c r="AB105" s="112"/>
      <c r="AC105" s="112"/>
      <c r="AD105" s="112"/>
      <c r="AE105" s="4"/>
    </row>
    <row r="106" spans="1:31" ht="19.5" customHeight="1">
      <c r="A106" s="4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4"/>
    </row>
    <row r="107" spans="1:31" ht="19.5" customHeight="1">
      <c r="A107" s="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4"/>
    </row>
    <row r="108" spans="1:31" ht="19.5" customHeight="1">
      <c r="A108" s="4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9"/>
      <c r="P108" s="109"/>
      <c r="Q108" s="108"/>
      <c r="R108" s="108"/>
      <c r="S108" s="109"/>
      <c r="T108" s="109"/>
      <c r="U108" s="108"/>
      <c r="V108" s="108"/>
      <c r="W108" s="109"/>
      <c r="X108" s="109"/>
      <c r="Y108" s="108"/>
      <c r="Z108" s="108"/>
      <c r="AA108" s="110"/>
      <c r="AB108" s="110"/>
      <c r="AC108" s="110"/>
      <c r="AD108" s="110"/>
      <c r="AE108" s="4"/>
    </row>
    <row r="109" spans="1:31" ht="19.5" customHeight="1">
      <c r="A109" s="4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9"/>
      <c r="P109" s="109"/>
      <c r="Q109" s="108"/>
      <c r="R109" s="108"/>
      <c r="S109" s="109"/>
      <c r="T109" s="109"/>
      <c r="U109" s="108"/>
      <c r="V109" s="108"/>
      <c r="W109" s="109"/>
      <c r="X109" s="109"/>
      <c r="Y109" s="108"/>
      <c r="Z109" s="108"/>
      <c r="AA109" s="110"/>
      <c r="AB109" s="110"/>
      <c r="AC109" s="110"/>
      <c r="AD109" s="110"/>
      <c r="AE109" s="4"/>
    </row>
    <row r="110" spans="1:31" ht="19.5" customHeight="1">
      <c r="A110" s="4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9"/>
      <c r="P110" s="109"/>
      <c r="Q110" s="108"/>
      <c r="R110" s="108"/>
      <c r="S110" s="109"/>
      <c r="T110" s="109"/>
      <c r="U110" s="108"/>
      <c r="V110" s="108"/>
      <c r="W110" s="109"/>
      <c r="X110" s="109"/>
      <c r="Y110" s="108"/>
      <c r="Z110" s="108"/>
      <c r="AA110" s="110"/>
      <c r="AB110" s="110"/>
      <c r="AC110" s="110"/>
      <c r="AD110" s="110"/>
      <c r="AE110" s="4"/>
    </row>
    <row r="111" spans="1:31" ht="19.5" customHeight="1">
      <c r="A111" s="4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9"/>
      <c r="P111" s="109"/>
      <c r="Q111" s="108"/>
      <c r="R111" s="108"/>
      <c r="S111" s="109"/>
      <c r="T111" s="109"/>
      <c r="U111" s="108"/>
      <c r="V111" s="108"/>
      <c r="W111" s="109"/>
      <c r="X111" s="109"/>
      <c r="Y111" s="108"/>
      <c r="Z111" s="108"/>
      <c r="AA111" s="110"/>
      <c r="AB111" s="110"/>
      <c r="AC111" s="110"/>
      <c r="AD111" s="110"/>
      <c r="AE111" s="4"/>
    </row>
    <row r="112" spans="1:31" ht="19.5" customHeight="1">
      <c r="A112" s="4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9"/>
      <c r="P112" s="109"/>
      <c r="Q112" s="108"/>
      <c r="R112" s="108"/>
      <c r="S112" s="109"/>
      <c r="T112" s="109"/>
      <c r="U112" s="108"/>
      <c r="V112" s="108"/>
      <c r="W112" s="109"/>
      <c r="X112" s="109"/>
      <c r="Y112" s="108"/>
      <c r="Z112" s="108"/>
      <c r="AA112" s="110"/>
      <c r="AB112" s="110"/>
      <c r="AC112" s="110"/>
      <c r="AD112" s="110"/>
      <c r="AE112" s="4"/>
    </row>
    <row r="113" spans="1:31" ht="19.5" customHeight="1">
      <c r="A113" s="4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2"/>
      <c r="AB113" s="112"/>
      <c r="AC113" s="112"/>
      <c r="AD113" s="112"/>
      <c r="AE113" s="4"/>
    </row>
    <row r="114" spans="1:31" ht="19.5" customHeight="1">
      <c r="A114" s="4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4"/>
    </row>
    <row r="115" spans="1:31" ht="19.5" customHeight="1">
      <c r="A115" s="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4"/>
    </row>
    <row r="116" spans="1:31" ht="19.5" customHeight="1">
      <c r="A116" s="4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9"/>
      <c r="P116" s="109"/>
      <c r="Q116" s="108"/>
      <c r="R116" s="108"/>
      <c r="S116" s="109"/>
      <c r="T116" s="109"/>
      <c r="U116" s="108"/>
      <c r="V116" s="108"/>
      <c r="W116" s="109"/>
      <c r="X116" s="109"/>
      <c r="Y116" s="108"/>
      <c r="Z116" s="108"/>
      <c r="AA116" s="110"/>
      <c r="AB116" s="110"/>
      <c r="AC116" s="110"/>
      <c r="AD116" s="110"/>
      <c r="AE116" s="4"/>
    </row>
    <row r="117" spans="1:31" ht="19.5" customHeight="1">
      <c r="A117" s="4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9"/>
      <c r="P117" s="109"/>
      <c r="Q117" s="108"/>
      <c r="R117" s="108"/>
      <c r="S117" s="109"/>
      <c r="T117" s="109"/>
      <c r="U117" s="108"/>
      <c r="V117" s="108"/>
      <c r="W117" s="109"/>
      <c r="X117" s="109"/>
      <c r="Y117" s="108"/>
      <c r="Z117" s="108"/>
      <c r="AA117" s="110"/>
      <c r="AB117" s="110"/>
      <c r="AC117" s="110"/>
      <c r="AD117" s="110"/>
      <c r="AE117" s="4"/>
    </row>
    <row r="118" spans="1:31" ht="19.5" customHeight="1">
      <c r="A118" s="4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9"/>
      <c r="P118" s="109"/>
      <c r="Q118" s="108"/>
      <c r="R118" s="108"/>
      <c r="S118" s="109"/>
      <c r="T118" s="109"/>
      <c r="U118" s="108"/>
      <c r="V118" s="108"/>
      <c r="W118" s="109"/>
      <c r="X118" s="109"/>
      <c r="Y118" s="108"/>
      <c r="Z118" s="108"/>
      <c r="AA118" s="110"/>
      <c r="AB118" s="110"/>
      <c r="AC118" s="110"/>
      <c r="AD118" s="110"/>
      <c r="AE118" s="4"/>
    </row>
    <row r="119" spans="1:31" ht="19.5" customHeight="1">
      <c r="A119" s="4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9"/>
      <c r="P119" s="109"/>
      <c r="Q119" s="108"/>
      <c r="R119" s="108"/>
      <c r="S119" s="109"/>
      <c r="T119" s="109"/>
      <c r="U119" s="108"/>
      <c r="V119" s="108"/>
      <c r="W119" s="109"/>
      <c r="X119" s="109"/>
      <c r="Y119" s="108"/>
      <c r="Z119" s="108"/>
      <c r="AA119" s="110"/>
      <c r="AB119" s="110"/>
      <c r="AC119" s="110"/>
      <c r="AD119" s="110"/>
      <c r="AE119" s="4"/>
    </row>
    <row r="120" spans="1:31" ht="19.5" customHeight="1">
      <c r="A120" s="4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9"/>
      <c r="P120" s="109"/>
      <c r="Q120" s="108"/>
      <c r="R120" s="108"/>
      <c r="S120" s="109"/>
      <c r="T120" s="109"/>
      <c r="U120" s="108"/>
      <c r="V120" s="108"/>
      <c r="W120" s="109"/>
      <c r="X120" s="109"/>
      <c r="Y120" s="108"/>
      <c r="Z120" s="108"/>
      <c r="AA120" s="110"/>
      <c r="AB120" s="110"/>
      <c r="AC120" s="110"/>
      <c r="AD120" s="110"/>
      <c r="AE120" s="4"/>
    </row>
    <row r="121" spans="1:31" ht="19.5" customHeight="1">
      <c r="A121" s="4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2"/>
      <c r="AB121" s="112"/>
      <c r="AC121" s="112"/>
      <c r="AD121" s="112"/>
      <c r="AE121" s="4"/>
    </row>
    <row r="122" spans="1:31" ht="19.5" customHeight="1">
      <c r="A122" s="4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4"/>
    </row>
    <row r="123" spans="1:31" ht="19.5" customHeight="1">
      <c r="A123" s="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4"/>
    </row>
    <row r="124" spans="1:31" ht="19.5" customHeight="1">
      <c r="A124" s="4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9"/>
      <c r="P124" s="109"/>
      <c r="Q124" s="108"/>
      <c r="R124" s="108"/>
      <c r="S124" s="109"/>
      <c r="T124" s="109"/>
      <c r="U124" s="108"/>
      <c r="V124" s="108"/>
      <c r="W124" s="109"/>
      <c r="X124" s="109"/>
      <c r="Y124" s="108"/>
      <c r="Z124" s="108"/>
      <c r="AA124" s="110"/>
      <c r="AB124" s="110"/>
      <c r="AC124" s="110"/>
      <c r="AD124" s="110"/>
      <c r="AE124" s="4"/>
    </row>
    <row r="125" spans="1:31" ht="19.5" customHeight="1">
      <c r="A125" s="4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9"/>
      <c r="P125" s="109"/>
      <c r="Q125" s="108"/>
      <c r="R125" s="108"/>
      <c r="S125" s="109"/>
      <c r="T125" s="109"/>
      <c r="U125" s="108"/>
      <c r="V125" s="108"/>
      <c r="W125" s="109"/>
      <c r="X125" s="109"/>
      <c r="Y125" s="108"/>
      <c r="Z125" s="108"/>
      <c r="AA125" s="110"/>
      <c r="AB125" s="110"/>
      <c r="AC125" s="110"/>
      <c r="AD125" s="110"/>
      <c r="AE125" s="4"/>
    </row>
    <row r="126" spans="1:31" ht="19.5" customHeight="1">
      <c r="A126" s="4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9"/>
      <c r="P126" s="109"/>
      <c r="Q126" s="108"/>
      <c r="R126" s="108"/>
      <c r="S126" s="109"/>
      <c r="T126" s="109"/>
      <c r="U126" s="108"/>
      <c r="V126" s="108"/>
      <c r="W126" s="109"/>
      <c r="X126" s="109"/>
      <c r="Y126" s="108"/>
      <c r="Z126" s="108"/>
      <c r="AA126" s="110"/>
      <c r="AB126" s="110"/>
      <c r="AC126" s="110"/>
      <c r="AD126" s="110"/>
      <c r="AE126" s="4"/>
    </row>
    <row r="127" spans="1:31" ht="19.5" customHeight="1">
      <c r="A127" s="4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9"/>
      <c r="P127" s="109"/>
      <c r="Q127" s="108"/>
      <c r="R127" s="108"/>
      <c r="S127" s="109"/>
      <c r="T127" s="109"/>
      <c r="U127" s="108"/>
      <c r="V127" s="108"/>
      <c r="W127" s="109"/>
      <c r="X127" s="109"/>
      <c r="Y127" s="108"/>
      <c r="Z127" s="108"/>
      <c r="AA127" s="110"/>
      <c r="AB127" s="110"/>
      <c r="AC127" s="110"/>
      <c r="AD127" s="110"/>
      <c r="AE127" s="4"/>
    </row>
    <row r="128" spans="1:31" ht="19.5" customHeight="1">
      <c r="A128" s="4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9"/>
      <c r="P128" s="109"/>
      <c r="Q128" s="108"/>
      <c r="R128" s="108"/>
      <c r="S128" s="109"/>
      <c r="T128" s="109"/>
      <c r="U128" s="108"/>
      <c r="V128" s="108"/>
      <c r="W128" s="109"/>
      <c r="X128" s="109"/>
      <c r="Y128" s="108"/>
      <c r="Z128" s="108"/>
      <c r="AA128" s="110"/>
      <c r="AB128" s="110"/>
      <c r="AC128" s="110"/>
      <c r="AD128" s="110"/>
      <c r="AE128" s="4"/>
    </row>
    <row r="129" spans="1:31" ht="19.5" customHeight="1">
      <c r="A129" s="4"/>
      <c r="B129" s="117"/>
      <c r="C129" s="117"/>
      <c r="D129" s="117"/>
      <c r="E129" s="117"/>
      <c r="F129" s="117"/>
      <c r="G129" s="117"/>
      <c r="H129" s="117"/>
      <c r="I129" s="117"/>
      <c r="J129" s="117"/>
      <c r="K129" s="108"/>
      <c r="L129" s="108"/>
      <c r="M129" s="108"/>
      <c r="N129" s="108"/>
      <c r="O129" s="109"/>
      <c r="P129" s="109"/>
      <c r="Q129" s="108"/>
      <c r="R129" s="108"/>
      <c r="S129" s="109"/>
      <c r="T129" s="109"/>
      <c r="U129" s="108"/>
      <c r="V129" s="108"/>
      <c r="W129" s="109"/>
      <c r="X129" s="109"/>
      <c r="Y129" s="108"/>
      <c r="Z129" s="108"/>
      <c r="AA129" s="110"/>
      <c r="AB129" s="110"/>
      <c r="AC129" s="110"/>
      <c r="AD129" s="110"/>
      <c r="AE129" s="4"/>
    </row>
    <row r="130" spans="1:31" ht="19.5" customHeight="1">
      <c r="A130" s="4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9"/>
      <c r="P130" s="109"/>
      <c r="Q130" s="108"/>
      <c r="R130" s="108"/>
      <c r="S130" s="109"/>
      <c r="T130" s="109"/>
      <c r="U130" s="108"/>
      <c r="V130" s="108"/>
      <c r="W130" s="109"/>
      <c r="X130" s="109"/>
      <c r="Y130" s="108"/>
      <c r="Z130" s="108"/>
      <c r="AA130" s="110"/>
      <c r="AB130" s="110"/>
      <c r="AC130" s="110"/>
      <c r="AD130" s="110"/>
      <c r="AE130" s="4"/>
    </row>
    <row r="131" spans="1:31" ht="19.5" customHeight="1">
      <c r="A131" s="4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9"/>
      <c r="P131" s="109"/>
      <c r="Q131" s="108"/>
      <c r="R131" s="108"/>
      <c r="S131" s="109"/>
      <c r="T131" s="109"/>
      <c r="U131" s="108"/>
      <c r="V131" s="108"/>
      <c r="W131" s="109"/>
      <c r="X131" s="109"/>
      <c r="Y131" s="108"/>
      <c r="Z131" s="108"/>
      <c r="AA131" s="110"/>
      <c r="AB131" s="110"/>
      <c r="AC131" s="110"/>
      <c r="AD131" s="110"/>
      <c r="AE131" s="4"/>
    </row>
    <row r="132" spans="1:31" ht="19.5" customHeight="1">
      <c r="A132" s="4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9"/>
      <c r="P132" s="109"/>
      <c r="Q132" s="108"/>
      <c r="R132" s="108"/>
      <c r="S132" s="109"/>
      <c r="T132" s="109"/>
      <c r="U132" s="108"/>
      <c r="V132" s="108"/>
      <c r="W132" s="109"/>
      <c r="X132" s="109"/>
      <c r="Y132" s="108"/>
      <c r="Z132" s="108"/>
      <c r="AA132" s="110"/>
      <c r="AB132" s="110"/>
      <c r="AC132" s="110"/>
      <c r="AD132" s="110"/>
      <c r="AE132" s="4"/>
    </row>
    <row r="133" spans="1:31" ht="19.5" customHeight="1">
      <c r="A133" s="4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9"/>
      <c r="P133" s="109"/>
      <c r="Q133" s="108"/>
      <c r="R133" s="108"/>
      <c r="S133" s="109"/>
      <c r="T133" s="109"/>
      <c r="U133" s="108"/>
      <c r="V133" s="108"/>
      <c r="W133" s="109"/>
      <c r="X133" s="109"/>
      <c r="Y133" s="108"/>
      <c r="Z133" s="108"/>
      <c r="AA133" s="110"/>
      <c r="AB133" s="110"/>
      <c r="AC133" s="110"/>
      <c r="AD133" s="110"/>
      <c r="AE133" s="4"/>
    </row>
    <row r="134" spans="1:31" ht="19.5" customHeight="1">
      <c r="A134" s="4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9"/>
      <c r="P134" s="109"/>
      <c r="Q134" s="108"/>
      <c r="R134" s="108"/>
      <c r="S134" s="109"/>
      <c r="T134" s="109"/>
      <c r="U134" s="108"/>
      <c r="V134" s="108"/>
      <c r="W134" s="109"/>
      <c r="X134" s="109"/>
      <c r="Y134" s="108"/>
      <c r="Z134" s="108"/>
      <c r="AA134" s="110"/>
      <c r="AB134" s="110"/>
      <c r="AC134" s="110"/>
      <c r="AD134" s="110"/>
      <c r="AE134" s="4"/>
    </row>
    <row r="135" spans="1:31" ht="19.5" customHeight="1">
      <c r="A135" s="4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9"/>
      <c r="P135" s="109"/>
      <c r="Q135" s="108"/>
      <c r="R135" s="108"/>
      <c r="S135" s="109"/>
      <c r="T135" s="109"/>
      <c r="U135" s="108"/>
      <c r="V135" s="108"/>
      <c r="W135" s="109"/>
      <c r="X135" s="109"/>
      <c r="Y135" s="108"/>
      <c r="Z135" s="108"/>
      <c r="AA135" s="110"/>
      <c r="AB135" s="110"/>
      <c r="AC135" s="110"/>
      <c r="AD135" s="110"/>
      <c r="AE135" s="4"/>
    </row>
    <row r="136" spans="1:31" ht="19.5" customHeight="1">
      <c r="A136" s="4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9"/>
      <c r="P136" s="109"/>
      <c r="Q136" s="108"/>
      <c r="R136" s="108"/>
      <c r="S136" s="109"/>
      <c r="T136" s="109"/>
      <c r="U136" s="108"/>
      <c r="V136" s="108"/>
      <c r="W136" s="109"/>
      <c r="X136" s="109"/>
      <c r="Y136" s="108"/>
      <c r="Z136" s="108"/>
      <c r="AA136" s="110"/>
      <c r="AB136" s="110"/>
      <c r="AC136" s="110"/>
      <c r="AD136" s="110"/>
      <c r="AE136" s="4"/>
    </row>
    <row r="137" spans="1:31" ht="19.5" customHeight="1">
      <c r="A137" s="4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9"/>
      <c r="P137" s="109"/>
      <c r="Q137" s="108"/>
      <c r="R137" s="108"/>
      <c r="S137" s="109"/>
      <c r="T137" s="109"/>
      <c r="U137" s="108"/>
      <c r="V137" s="108"/>
      <c r="W137" s="109"/>
      <c r="X137" s="109"/>
      <c r="Y137" s="108"/>
      <c r="Z137" s="108"/>
      <c r="AA137" s="110"/>
      <c r="AB137" s="110"/>
      <c r="AC137" s="110"/>
      <c r="AD137" s="110"/>
      <c r="AE137" s="4"/>
    </row>
    <row r="138" spans="1:31" ht="19.5" customHeight="1">
      <c r="A138" s="4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2"/>
      <c r="AB138" s="112"/>
      <c r="AC138" s="112"/>
      <c r="AD138" s="112"/>
      <c r="AE138" s="4"/>
    </row>
    <row r="139" spans="1:31" ht="19.5" customHeight="1">
      <c r="A139" s="4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4"/>
    </row>
    <row r="140" spans="1:31" ht="19.5" customHeight="1">
      <c r="A140" s="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4"/>
    </row>
    <row r="141" spans="1:31" ht="19.5" customHeight="1">
      <c r="A141" s="4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9"/>
      <c r="P141" s="109"/>
      <c r="Q141" s="108"/>
      <c r="R141" s="108"/>
      <c r="S141" s="109"/>
      <c r="T141" s="109"/>
      <c r="U141" s="108"/>
      <c r="V141" s="108"/>
      <c r="W141" s="109"/>
      <c r="X141" s="109"/>
      <c r="Y141" s="108"/>
      <c r="Z141" s="108"/>
      <c r="AA141" s="110"/>
      <c r="AB141" s="110"/>
      <c r="AC141" s="110"/>
      <c r="AD141" s="110"/>
      <c r="AE141" s="4"/>
    </row>
    <row r="142" spans="1:31" ht="19.5" customHeight="1">
      <c r="A142" s="4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9"/>
      <c r="P142" s="109"/>
      <c r="Q142" s="108"/>
      <c r="R142" s="108"/>
      <c r="S142" s="109"/>
      <c r="T142" s="109"/>
      <c r="U142" s="108"/>
      <c r="V142" s="108"/>
      <c r="W142" s="109"/>
      <c r="X142" s="109"/>
      <c r="Y142" s="108"/>
      <c r="Z142" s="108"/>
      <c r="AA142" s="110"/>
      <c r="AB142" s="110"/>
      <c r="AC142" s="110"/>
      <c r="AD142" s="110"/>
      <c r="AE142" s="4"/>
    </row>
    <row r="143" spans="1:31" ht="19.5" customHeight="1">
      <c r="A143" s="4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9"/>
      <c r="P143" s="109"/>
      <c r="Q143" s="108"/>
      <c r="R143" s="108"/>
      <c r="S143" s="109"/>
      <c r="T143" s="109"/>
      <c r="U143" s="108"/>
      <c r="V143" s="108"/>
      <c r="W143" s="109"/>
      <c r="X143" s="109"/>
      <c r="Y143" s="108"/>
      <c r="Z143" s="108"/>
      <c r="AA143" s="110"/>
      <c r="AB143" s="110"/>
      <c r="AC143" s="110"/>
      <c r="AD143" s="110"/>
      <c r="AE143" s="4"/>
    </row>
    <row r="144" spans="1:31" ht="19.5" customHeight="1">
      <c r="A144" s="4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9"/>
      <c r="P144" s="109"/>
      <c r="Q144" s="108"/>
      <c r="R144" s="108"/>
      <c r="S144" s="109"/>
      <c r="T144" s="109"/>
      <c r="U144" s="108"/>
      <c r="V144" s="108"/>
      <c r="W144" s="109"/>
      <c r="X144" s="109"/>
      <c r="Y144" s="108"/>
      <c r="Z144" s="108"/>
      <c r="AA144" s="110"/>
      <c r="AB144" s="110"/>
      <c r="AC144" s="110"/>
      <c r="AD144" s="110"/>
      <c r="AE144" s="4"/>
    </row>
    <row r="145" spans="1:31" ht="19.5" customHeight="1">
      <c r="A145" s="4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9"/>
      <c r="P145" s="109"/>
      <c r="Q145" s="108"/>
      <c r="R145" s="108"/>
      <c r="S145" s="109"/>
      <c r="T145" s="109"/>
      <c r="U145" s="108"/>
      <c r="V145" s="108"/>
      <c r="W145" s="109"/>
      <c r="X145" s="109"/>
      <c r="Y145" s="108"/>
      <c r="Z145" s="108"/>
      <c r="AA145" s="110"/>
      <c r="AB145" s="110"/>
      <c r="AC145" s="110"/>
      <c r="AD145" s="110"/>
      <c r="AE145" s="4"/>
    </row>
    <row r="146" spans="1:31" ht="19.5" customHeight="1">
      <c r="A146" s="4"/>
      <c r="B146" s="117"/>
      <c r="C146" s="117"/>
      <c r="D146" s="117"/>
      <c r="E146" s="117"/>
      <c r="F146" s="117"/>
      <c r="G146" s="117"/>
      <c r="H146" s="117"/>
      <c r="I146" s="117"/>
      <c r="J146" s="117"/>
      <c r="K146" s="108"/>
      <c r="L146" s="108"/>
      <c r="M146" s="108"/>
      <c r="N146" s="108"/>
      <c r="O146" s="109"/>
      <c r="P146" s="109"/>
      <c r="Q146" s="108"/>
      <c r="R146" s="108"/>
      <c r="S146" s="109"/>
      <c r="T146" s="109"/>
      <c r="U146" s="108"/>
      <c r="V146" s="108"/>
      <c r="W146" s="109"/>
      <c r="X146" s="109"/>
      <c r="Y146" s="108"/>
      <c r="Z146" s="108"/>
      <c r="AA146" s="110"/>
      <c r="AB146" s="110"/>
      <c r="AC146" s="110"/>
      <c r="AD146" s="110"/>
      <c r="AE146" s="4"/>
    </row>
    <row r="147" spans="1:31" ht="19.5" customHeight="1">
      <c r="A147" s="4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9"/>
      <c r="P147" s="109"/>
      <c r="Q147" s="108"/>
      <c r="R147" s="108"/>
      <c r="S147" s="109"/>
      <c r="T147" s="109"/>
      <c r="U147" s="108"/>
      <c r="V147" s="108"/>
      <c r="W147" s="109"/>
      <c r="X147" s="109"/>
      <c r="Y147" s="108"/>
      <c r="Z147" s="108"/>
      <c r="AA147" s="110"/>
      <c r="AB147" s="110"/>
      <c r="AC147" s="110"/>
      <c r="AD147" s="110"/>
      <c r="AE147" s="4"/>
    </row>
    <row r="148" spans="1:31" ht="19.5" customHeight="1">
      <c r="A148" s="4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9"/>
      <c r="P148" s="109"/>
      <c r="Q148" s="108"/>
      <c r="R148" s="108"/>
      <c r="S148" s="109"/>
      <c r="T148" s="109"/>
      <c r="U148" s="108"/>
      <c r="V148" s="108"/>
      <c r="W148" s="109"/>
      <c r="X148" s="109"/>
      <c r="Y148" s="108"/>
      <c r="Z148" s="108"/>
      <c r="AA148" s="110"/>
      <c r="AB148" s="110"/>
      <c r="AC148" s="110"/>
      <c r="AD148" s="110"/>
      <c r="AE148" s="4"/>
    </row>
    <row r="149" spans="1:31" ht="19.5" customHeight="1">
      <c r="A149" s="4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9"/>
      <c r="P149" s="109"/>
      <c r="Q149" s="108"/>
      <c r="R149" s="108"/>
      <c r="S149" s="109"/>
      <c r="T149" s="109"/>
      <c r="U149" s="108"/>
      <c r="V149" s="108"/>
      <c r="W149" s="109"/>
      <c r="X149" s="109"/>
      <c r="Y149" s="108"/>
      <c r="Z149" s="108"/>
      <c r="AA149" s="110"/>
      <c r="AB149" s="110"/>
      <c r="AC149" s="110"/>
      <c r="AD149" s="110"/>
      <c r="AE149" s="4"/>
    </row>
    <row r="150" spans="1:31" ht="19.5" customHeight="1">
      <c r="A150" s="4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9"/>
      <c r="P150" s="109"/>
      <c r="Q150" s="108"/>
      <c r="R150" s="108"/>
      <c r="S150" s="109"/>
      <c r="T150" s="109"/>
      <c r="U150" s="108"/>
      <c r="V150" s="108"/>
      <c r="W150" s="109"/>
      <c r="X150" s="109"/>
      <c r="Y150" s="108"/>
      <c r="Z150" s="108"/>
      <c r="AA150" s="110"/>
      <c r="AB150" s="110"/>
      <c r="AC150" s="110"/>
      <c r="AD150" s="110"/>
      <c r="AE150" s="4"/>
    </row>
    <row r="151" spans="1:31" ht="19.5" customHeight="1">
      <c r="A151" s="4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9"/>
      <c r="P151" s="109"/>
      <c r="Q151" s="108"/>
      <c r="R151" s="108"/>
      <c r="S151" s="109"/>
      <c r="T151" s="109"/>
      <c r="U151" s="108"/>
      <c r="V151" s="108"/>
      <c r="W151" s="109"/>
      <c r="X151" s="109"/>
      <c r="Y151" s="108"/>
      <c r="Z151" s="108"/>
      <c r="AA151" s="110"/>
      <c r="AB151" s="110"/>
      <c r="AC151" s="110"/>
      <c r="AD151" s="110"/>
      <c r="AE151" s="4"/>
    </row>
    <row r="152" spans="1:31" ht="19.5" customHeight="1">
      <c r="A152" s="4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9"/>
      <c r="P152" s="109"/>
      <c r="Q152" s="108"/>
      <c r="R152" s="108"/>
      <c r="S152" s="109"/>
      <c r="T152" s="109"/>
      <c r="U152" s="108"/>
      <c r="V152" s="108"/>
      <c r="W152" s="109"/>
      <c r="X152" s="109"/>
      <c r="Y152" s="108"/>
      <c r="Z152" s="108"/>
      <c r="AA152" s="110"/>
      <c r="AB152" s="110"/>
      <c r="AC152" s="110"/>
      <c r="AD152" s="110"/>
      <c r="AE152" s="4"/>
    </row>
    <row r="153" spans="1:31" ht="19.5" customHeight="1">
      <c r="A153" s="4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9"/>
      <c r="P153" s="109"/>
      <c r="Q153" s="108"/>
      <c r="R153" s="108"/>
      <c r="S153" s="109"/>
      <c r="T153" s="109"/>
      <c r="U153" s="108"/>
      <c r="V153" s="108"/>
      <c r="W153" s="109"/>
      <c r="X153" s="109"/>
      <c r="Y153" s="108"/>
      <c r="Z153" s="108"/>
      <c r="AA153" s="110"/>
      <c r="AB153" s="110"/>
      <c r="AC153" s="110"/>
      <c r="AD153" s="110"/>
      <c r="AE153" s="4"/>
    </row>
    <row r="154" spans="1:31" ht="19.5" customHeight="1">
      <c r="A154" s="4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9"/>
      <c r="P154" s="109"/>
      <c r="Q154" s="108"/>
      <c r="R154" s="108"/>
      <c r="S154" s="109"/>
      <c r="T154" s="109"/>
      <c r="U154" s="108"/>
      <c r="V154" s="108"/>
      <c r="W154" s="109"/>
      <c r="X154" s="109"/>
      <c r="Y154" s="108"/>
      <c r="Z154" s="108"/>
      <c r="AA154" s="110"/>
      <c r="AB154" s="110"/>
      <c r="AC154" s="110"/>
      <c r="AD154" s="110"/>
      <c r="AE154" s="4"/>
    </row>
    <row r="155" spans="1:31" ht="19.5" customHeight="1">
      <c r="A155" s="4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2"/>
      <c r="AB155" s="112"/>
      <c r="AC155" s="112"/>
      <c r="AD155" s="112"/>
      <c r="AE155" s="4"/>
    </row>
    <row r="156" spans="1:31" ht="19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ht="19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ht="19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ht="19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ht="19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19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19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19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2:30" ht="19.5" customHeight="1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</sheetData>
  <sheetProtection/>
  <mergeCells count="892">
    <mergeCell ref="B61:Y61"/>
    <mergeCell ref="Z61:AD61"/>
    <mergeCell ref="Z71:AD72"/>
    <mergeCell ref="B60:I60"/>
    <mergeCell ref="J60:M60"/>
    <mergeCell ref="N60:Q60"/>
    <mergeCell ref="R60:U60"/>
    <mergeCell ref="V60:Y60"/>
    <mergeCell ref="Z60:AD60"/>
    <mergeCell ref="B72:I72"/>
    <mergeCell ref="B59:I59"/>
    <mergeCell ref="J59:M59"/>
    <mergeCell ref="N59:Q59"/>
    <mergeCell ref="R59:U59"/>
    <mergeCell ref="V59:Y59"/>
    <mergeCell ref="Z59:AD59"/>
    <mergeCell ref="B58:I58"/>
    <mergeCell ref="J58:M58"/>
    <mergeCell ref="N58:Q58"/>
    <mergeCell ref="R58:U58"/>
    <mergeCell ref="V58:Y58"/>
    <mergeCell ref="Z58:AD58"/>
    <mergeCell ref="Z56:AD56"/>
    <mergeCell ref="B57:I57"/>
    <mergeCell ref="J57:M57"/>
    <mergeCell ref="N57:Q57"/>
    <mergeCell ref="R57:U57"/>
    <mergeCell ref="V57:Y57"/>
    <mergeCell ref="Z57:AD57"/>
    <mergeCell ref="B47:Y47"/>
    <mergeCell ref="Z47:AD47"/>
    <mergeCell ref="B55:I55"/>
    <mergeCell ref="J55:M55"/>
    <mergeCell ref="N55:Q55"/>
    <mergeCell ref="R55:U55"/>
    <mergeCell ref="V55:Y55"/>
    <mergeCell ref="Z55:AD55"/>
    <mergeCell ref="Z54:AD54"/>
    <mergeCell ref="B53:I53"/>
    <mergeCell ref="B46:I46"/>
    <mergeCell ref="J46:M46"/>
    <mergeCell ref="N46:Q46"/>
    <mergeCell ref="R46:U46"/>
    <mergeCell ref="V46:Y46"/>
    <mergeCell ref="Z46:AD46"/>
    <mergeCell ref="B45:I45"/>
    <mergeCell ref="J45:M45"/>
    <mergeCell ref="N45:Q45"/>
    <mergeCell ref="R45:U45"/>
    <mergeCell ref="V45:Y45"/>
    <mergeCell ref="Z45:AD45"/>
    <mergeCell ref="B44:I44"/>
    <mergeCell ref="J44:M44"/>
    <mergeCell ref="N44:Q44"/>
    <mergeCell ref="R44:U44"/>
    <mergeCell ref="V44:Y44"/>
    <mergeCell ref="Z44:AD44"/>
    <mergeCell ref="Z42:AD42"/>
    <mergeCell ref="B43:I43"/>
    <mergeCell ref="J43:M43"/>
    <mergeCell ref="N43:Q43"/>
    <mergeCell ref="R43:U43"/>
    <mergeCell ref="V43:Y43"/>
    <mergeCell ref="Z43:AD43"/>
    <mergeCell ref="B33:Y33"/>
    <mergeCell ref="Z33:AD33"/>
    <mergeCell ref="B41:I41"/>
    <mergeCell ref="J41:M41"/>
    <mergeCell ref="N41:Q41"/>
    <mergeCell ref="R41:U41"/>
    <mergeCell ref="V41:Y41"/>
    <mergeCell ref="Z41:AD41"/>
    <mergeCell ref="Z40:AD40"/>
    <mergeCell ref="B39:I39"/>
    <mergeCell ref="B32:I32"/>
    <mergeCell ref="J32:M32"/>
    <mergeCell ref="N32:Q32"/>
    <mergeCell ref="R32:U32"/>
    <mergeCell ref="V32:Y32"/>
    <mergeCell ref="Z32:AD32"/>
    <mergeCell ref="B31:I31"/>
    <mergeCell ref="J31:M31"/>
    <mergeCell ref="N31:Q31"/>
    <mergeCell ref="R31:U31"/>
    <mergeCell ref="V31:Y31"/>
    <mergeCell ref="Z31:AD31"/>
    <mergeCell ref="B30:I30"/>
    <mergeCell ref="J30:M30"/>
    <mergeCell ref="N30:Q30"/>
    <mergeCell ref="R30:U30"/>
    <mergeCell ref="V30:Y30"/>
    <mergeCell ref="Z30:AD30"/>
    <mergeCell ref="Z28:AD28"/>
    <mergeCell ref="B29:I29"/>
    <mergeCell ref="J29:M29"/>
    <mergeCell ref="N29:Q29"/>
    <mergeCell ref="R29:U29"/>
    <mergeCell ref="V29:Y29"/>
    <mergeCell ref="Z29:AD29"/>
    <mergeCell ref="N27:Q27"/>
    <mergeCell ref="R27:U27"/>
    <mergeCell ref="V27:Y27"/>
    <mergeCell ref="B28:I28"/>
    <mergeCell ref="J28:M28"/>
    <mergeCell ref="N28:Q28"/>
    <mergeCell ref="R28:U28"/>
    <mergeCell ref="V28:Y28"/>
    <mergeCell ref="B17:I17"/>
    <mergeCell ref="J17:M17"/>
    <mergeCell ref="N17:Q17"/>
    <mergeCell ref="R17:U17"/>
    <mergeCell ref="V17:Y17"/>
    <mergeCell ref="Z17:AD17"/>
    <mergeCell ref="B18:I18"/>
    <mergeCell ref="J18:M18"/>
    <mergeCell ref="N18:Q18"/>
    <mergeCell ref="R18:U18"/>
    <mergeCell ref="V18:Y18"/>
    <mergeCell ref="Z18:AD18"/>
    <mergeCell ref="B16:I16"/>
    <mergeCell ref="J16:M16"/>
    <mergeCell ref="N16:Q16"/>
    <mergeCell ref="R16:U16"/>
    <mergeCell ref="V16:Y16"/>
    <mergeCell ref="Z16:AD16"/>
    <mergeCell ref="B15:I15"/>
    <mergeCell ref="J15:M15"/>
    <mergeCell ref="N15:Q15"/>
    <mergeCell ref="R15:U15"/>
    <mergeCell ref="V15:Y15"/>
    <mergeCell ref="Z15:AD15"/>
    <mergeCell ref="B14:I14"/>
    <mergeCell ref="J14:M14"/>
    <mergeCell ref="N14:Q14"/>
    <mergeCell ref="R14:U14"/>
    <mergeCell ref="V14:Y14"/>
    <mergeCell ref="Z14:AD14"/>
    <mergeCell ref="W154:X154"/>
    <mergeCell ref="Y154:Z154"/>
    <mergeCell ref="AA154:AD154"/>
    <mergeCell ref="B155:Z155"/>
    <mergeCell ref="AA155:AD155"/>
    <mergeCell ref="B12:I12"/>
    <mergeCell ref="J12:M12"/>
    <mergeCell ref="N12:Q12"/>
    <mergeCell ref="R12:U12"/>
    <mergeCell ref="V12:Y12"/>
    <mergeCell ref="B154:J154"/>
    <mergeCell ref="K154:N154"/>
    <mergeCell ref="O154:P154"/>
    <mergeCell ref="Q154:R154"/>
    <mergeCell ref="S154:T154"/>
    <mergeCell ref="U154:V154"/>
    <mergeCell ref="AA152:AD152"/>
    <mergeCell ref="B153:J153"/>
    <mergeCell ref="K153:N153"/>
    <mergeCell ref="O153:P153"/>
    <mergeCell ref="Q153:R153"/>
    <mergeCell ref="S153:T153"/>
    <mergeCell ref="U153:V153"/>
    <mergeCell ref="W153:X153"/>
    <mergeCell ref="Y153:Z153"/>
    <mergeCell ref="AA153:AD153"/>
    <mergeCell ref="Y151:Z151"/>
    <mergeCell ref="AA151:AD151"/>
    <mergeCell ref="B152:J152"/>
    <mergeCell ref="K152:N152"/>
    <mergeCell ref="O152:P152"/>
    <mergeCell ref="Q152:R152"/>
    <mergeCell ref="S152:T152"/>
    <mergeCell ref="U152:V152"/>
    <mergeCell ref="W152:X152"/>
    <mergeCell ref="Y152:Z152"/>
    <mergeCell ref="W150:X150"/>
    <mergeCell ref="Y150:Z150"/>
    <mergeCell ref="AA150:AD150"/>
    <mergeCell ref="B151:J151"/>
    <mergeCell ref="K151:N151"/>
    <mergeCell ref="O151:P151"/>
    <mergeCell ref="Q151:R151"/>
    <mergeCell ref="S151:T151"/>
    <mergeCell ref="U151:V151"/>
    <mergeCell ref="W151:X151"/>
    <mergeCell ref="B150:J150"/>
    <mergeCell ref="K150:N150"/>
    <mergeCell ref="O150:P150"/>
    <mergeCell ref="Q150:R150"/>
    <mergeCell ref="S150:T150"/>
    <mergeCell ref="U150:V150"/>
    <mergeCell ref="AA148:AD148"/>
    <mergeCell ref="B149:J149"/>
    <mergeCell ref="K149:N149"/>
    <mergeCell ref="O149:P149"/>
    <mergeCell ref="Q149:R149"/>
    <mergeCell ref="S149:T149"/>
    <mergeCell ref="U149:V149"/>
    <mergeCell ref="W149:X149"/>
    <mergeCell ref="Y149:Z149"/>
    <mergeCell ref="AA149:AD149"/>
    <mergeCell ref="Y147:Z147"/>
    <mergeCell ref="AA147:AD147"/>
    <mergeCell ref="B148:J148"/>
    <mergeCell ref="K148:N148"/>
    <mergeCell ref="O148:P148"/>
    <mergeCell ref="Q148:R148"/>
    <mergeCell ref="S148:T148"/>
    <mergeCell ref="U148:V148"/>
    <mergeCell ref="W148:X148"/>
    <mergeCell ref="Y148:Z148"/>
    <mergeCell ref="W146:X146"/>
    <mergeCell ref="Y146:Z146"/>
    <mergeCell ref="AA146:AD146"/>
    <mergeCell ref="B147:J147"/>
    <mergeCell ref="K147:N147"/>
    <mergeCell ref="O147:P147"/>
    <mergeCell ref="Q147:R147"/>
    <mergeCell ref="S147:T147"/>
    <mergeCell ref="U147:V147"/>
    <mergeCell ref="W147:X147"/>
    <mergeCell ref="B146:J146"/>
    <mergeCell ref="K146:N146"/>
    <mergeCell ref="O146:P146"/>
    <mergeCell ref="Q146:R146"/>
    <mergeCell ref="S146:T146"/>
    <mergeCell ref="U146:V146"/>
    <mergeCell ref="AA144:AD144"/>
    <mergeCell ref="B145:J145"/>
    <mergeCell ref="K145:N145"/>
    <mergeCell ref="O145:P145"/>
    <mergeCell ref="Q145:R145"/>
    <mergeCell ref="S145:T145"/>
    <mergeCell ref="U145:V145"/>
    <mergeCell ref="W145:X145"/>
    <mergeCell ref="Y145:Z145"/>
    <mergeCell ref="AA145:AD145"/>
    <mergeCell ref="Y143:Z143"/>
    <mergeCell ref="AA143:AD143"/>
    <mergeCell ref="B144:J144"/>
    <mergeCell ref="K144:N144"/>
    <mergeCell ref="O144:P144"/>
    <mergeCell ref="Q144:R144"/>
    <mergeCell ref="S144:T144"/>
    <mergeCell ref="U144:V144"/>
    <mergeCell ref="W144:X144"/>
    <mergeCell ref="Y144:Z144"/>
    <mergeCell ref="W142:X142"/>
    <mergeCell ref="Y142:Z142"/>
    <mergeCell ref="AA142:AD142"/>
    <mergeCell ref="B143:J143"/>
    <mergeCell ref="K143:N143"/>
    <mergeCell ref="O143:P143"/>
    <mergeCell ref="Q143:R143"/>
    <mergeCell ref="S143:T143"/>
    <mergeCell ref="U143:V143"/>
    <mergeCell ref="W143:X143"/>
    <mergeCell ref="B142:J142"/>
    <mergeCell ref="K142:N142"/>
    <mergeCell ref="O142:P142"/>
    <mergeCell ref="Q142:R142"/>
    <mergeCell ref="S142:T142"/>
    <mergeCell ref="U142:V142"/>
    <mergeCell ref="AA140:AD140"/>
    <mergeCell ref="B141:J141"/>
    <mergeCell ref="K141:N141"/>
    <mergeCell ref="O141:P141"/>
    <mergeCell ref="Q141:R141"/>
    <mergeCell ref="S141:T141"/>
    <mergeCell ref="U141:V141"/>
    <mergeCell ref="W141:X141"/>
    <mergeCell ref="Y141:Z141"/>
    <mergeCell ref="AA141:AD141"/>
    <mergeCell ref="Y137:Z137"/>
    <mergeCell ref="AA137:AD137"/>
    <mergeCell ref="B138:Z138"/>
    <mergeCell ref="AA138:AD138"/>
    <mergeCell ref="B139:AD139"/>
    <mergeCell ref="B140:J140"/>
    <mergeCell ref="K140:N140"/>
    <mergeCell ref="O140:R140"/>
    <mergeCell ref="S140:V140"/>
    <mergeCell ref="W140:Z140"/>
    <mergeCell ref="W136:X136"/>
    <mergeCell ref="Y136:Z136"/>
    <mergeCell ref="AA136:AD136"/>
    <mergeCell ref="B137:J137"/>
    <mergeCell ref="K137:N137"/>
    <mergeCell ref="O137:P137"/>
    <mergeCell ref="Q137:R137"/>
    <mergeCell ref="S137:T137"/>
    <mergeCell ref="U137:V137"/>
    <mergeCell ref="W137:X137"/>
    <mergeCell ref="B136:J136"/>
    <mergeCell ref="K136:N136"/>
    <mergeCell ref="O136:P136"/>
    <mergeCell ref="Q136:R136"/>
    <mergeCell ref="S136:T136"/>
    <mergeCell ref="U136:V136"/>
    <mergeCell ref="AA134:AD134"/>
    <mergeCell ref="B135:J135"/>
    <mergeCell ref="K135:N135"/>
    <mergeCell ref="O135:P135"/>
    <mergeCell ref="Q135:R135"/>
    <mergeCell ref="S135:T135"/>
    <mergeCell ref="U135:V135"/>
    <mergeCell ref="W135:X135"/>
    <mergeCell ref="Y135:Z135"/>
    <mergeCell ref="AA135:AD135"/>
    <mergeCell ref="Y133:Z133"/>
    <mergeCell ref="AA133:AD133"/>
    <mergeCell ref="B134:J134"/>
    <mergeCell ref="K134:N134"/>
    <mergeCell ref="O134:P134"/>
    <mergeCell ref="Q134:R134"/>
    <mergeCell ref="S134:T134"/>
    <mergeCell ref="U134:V134"/>
    <mergeCell ref="W134:X134"/>
    <mergeCell ref="Y134:Z134"/>
    <mergeCell ref="W132:X132"/>
    <mergeCell ref="Y132:Z132"/>
    <mergeCell ref="AA132:AD132"/>
    <mergeCell ref="B133:J133"/>
    <mergeCell ref="K133:N133"/>
    <mergeCell ref="O133:P133"/>
    <mergeCell ref="Q133:R133"/>
    <mergeCell ref="S133:T133"/>
    <mergeCell ref="U133:V133"/>
    <mergeCell ref="W133:X133"/>
    <mergeCell ref="B132:J132"/>
    <mergeCell ref="K132:N132"/>
    <mergeCell ref="O132:P132"/>
    <mergeCell ref="Q132:R132"/>
    <mergeCell ref="S132:T132"/>
    <mergeCell ref="U132:V132"/>
    <mergeCell ref="AA130:AD130"/>
    <mergeCell ref="B131:J131"/>
    <mergeCell ref="K131:N131"/>
    <mergeCell ref="O131:P131"/>
    <mergeCell ref="Q131:R131"/>
    <mergeCell ref="S131:T131"/>
    <mergeCell ref="U131:V131"/>
    <mergeCell ref="W131:X131"/>
    <mergeCell ref="Y131:Z131"/>
    <mergeCell ref="AA131:AD131"/>
    <mergeCell ref="Y129:Z129"/>
    <mergeCell ref="AA129:AD129"/>
    <mergeCell ref="B130:J130"/>
    <mergeCell ref="K130:N130"/>
    <mergeCell ref="O130:P130"/>
    <mergeCell ref="Q130:R130"/>
    <mergeCell ref="S130:T130"/>
    <mergeCell ref="U130:V130"/>
    <mergeCell ref="W130:X130"/>
    <mergeCell ref="Y130:Z130"/>
    <mergeCell ref="W128:X128"/>
    <mergeCell ref="Y128:Z128"/>
    <mergeCell ref="AA128:AD128"/>
    <mergeCell ref="B129:J129"/>
    <mergeCell ref="K129:N129"/>
    <mergeCell ref="O129:P129"/>
    <mergeCell ref="Q129:R129"/>
    <mergeCell ref="S129:T129"/>
    <mergeCell ref="U129:V129"/>
    <mergeCell ref="W129:X129"/>
    <mergeCell ref="B128:J128"/>
    <mergeCell ref="K128:N128"/>
    <mergeCell ref="O128:P128"/>
    <mergeCell ref="Q128:R128"/>
    <mergeCell ref="S128:T128"/>
    <mergeCell ref="U128:V128"/>
    <mergeCell ref="AA126:AD126"/>
    <mergeCell ref="B127:J127"/>
    <mergeCell ref="K127:N127"/>
    <mergeCell ref="O127:P127"/>
    <mergeCell ref="Q127:R127"/>
    <mergeCell ref="S127:T127"/>
    <mergeCell ref="U127:V127"/>
    <mergeCell ref="W127:X127"/>
    <mergeCell ref="Y127:Z127"/>
    <mergeCell ref="AA127:AD127"/>
    <mergeCell ref="Y125:Z125"/>
    <mergeCell ref="AA125:AD125"/>
    <mergeCell ref="B126:J126"/>
    <mergeCell ref="K126:N126"/>
    <mergeCell ref="O126:P126"/>
    <mergeCell ref="Q126:R126"/>
    <mergeCell ref="S126:T126"/>
    <mergeCell ref="U126:V126"/>
    <mergeCell ref="W126:X126"/>
    <mergeCell ref="Y126:Z126"/>
    <mergeCell ref="W124:X124"/>
    <mergeCell ref="Y124:Z124"/>
    <mergeCell ref="AA124:AD124"/>
    <mergeCell ref="B125:J125"/>
    <mergeCell ref="K125:N125"/>
    <mergeCell ref="O125:P125"/>
    <mergeCell ref="Q125:R125"/>
    <mergeCell ref="S125:T125"/>
    <mergeCell ref="U125:V125"/>
    <mergeCell ref="W125:X125"/>
    <mergeCell ref="B124:J124"/>
    <mergeCell ref="K124:N124"/>
    <mergeCell ref="O124:P124"/>
    <mergeCell ref="Q124:R124"/>
    <mergeCell ref="S124:T124"/>
    <mergeCell ref="U124:V124"/>
    <mergeCell ref="B123:J123"/>
    <mergeCell ref="K123:N123"/>
    <mergeCell ref="O123:R123"/>
    <mergeCell ref="S123:V123"/>
    <mergeCell ref="W123:Z123"/>
    <mergeCell ref="AA123:AD123"/>
    <mergeCell ref="W120:X120"/>
    <mergeCell ref="Y120:Z120"/>
    <mergeCell ref="AA120:AD120"/>
    <mergeCell ref="B121:Z121"/>
    <mergeCell ref="AA121:AD121"/>
    <mergeCell ref="B122:AD122"/>
    <mergeCell ref="B120:J120"/>
    <mergeCell ref="K120:N120"/>
    <mergeCell ref="O120:P120"/>
    <mergeCell ref="Q120:R120"/>
    <mergeCell ref="S120:T120"/>
    <mergeCell ref="U120:V120"/>
    <mergeCell ref="AA118:AD118"/>
    <mergeCell ref="B119:J119"/>
    <mergeCell ref="K119:N119"/>
    <mergeCell ref="O119:P119"/>
    <mergeCell ref="Q119:R119"/>
    <mergeCell ref="S119:T119"/>
    <mergeCell ref="U119:V119"/>
    <mergeCell ref="W119:X119"/>
    <mergeCell ref="Y119:Z119"/>
    <mergeCell ref="AA119:AD119"/>
    <mergeCell ref="Y117:Z117"/>
    <mergeCell ref="AA117:AD117"/>
    <mergeCell ref="B118:J118"/>
    <mergeCell ref="K118:N118"/>
    <mergeCell ref="O118:P118"/>
    <mergeCell ref="Q118:R118"/>
    <mergeCell ref="S118:T118"/>
    <mergeCell ref="U118:V118"/>
    <mergeCell ref="W118:X118"/>
    <mergeCell ref="Y118:Z118"/>
    <mergeCell ref="W116:X116"/>
    <mergeCell ref="Y116:Z116"/>
    <mergeCell ref="AA116:AD116"/>
    <mergeCell ref="B117:J117"/>
    <mergeCell ref="K117:N117"/>
    <mergeCell ref="O117:P117"/>
    <mergeCell ref="Q117:R117"/>
    <mergeCell ref="S117:T117"/>
    <mergeCell ref="U117:V117"/>
    <mergeCell ref="W117:X117"/>
    <mergeCell ref="B116:J116"/>
    <mergeCell ref="K116:N116"/>
    <mergeCell ref="O116:P116"/>
    <mergeCell ref="Q116:R116"/>
    <mergeCell ref="S116:T116"/>
    <mergeCell ref="U116:V116"/>
    <mergeCell ref="B115:J115"/>
    <mergeCell ref="K115:N115"/>
    <mergeCell ref="O115:R115"/>
    <mergeCell ref="S115:V115"/>
    <mergeCell ref="W115:Z115"/>
    <mergeCell ref="AA115:AD115"/>
    <mergeCell ref="W112:X112"/>
    <mergeCell ref="Y112:Z112"/>
    <mergeCell ref="AA112:AD112"/>
    <mergeCell ref="B113:Z113"/>
    <mergeCell ref="AA113:AD113"/>
    <mergeCell ref="B114:AD114"/>
    <mergeCell ref="B112:J112"/>
    <mergeCell ref="K112:N112"/>
    <mergeCell ref="O112:P112"/>
    <mergeCell ref="Q112:R112"/>
    <mergeCell ref="S112:T112"/>
    <mergeCell ref="U112:V112"/>
    <mergeCell ref="AA110:AD110"/>
    <mergeCell ref="B111:J111"/>
    <mergeCell ref="K111:N111"/>
    <mergeCell ref="O111:P111"/>
    <mergeCell ref="Q111:R111"/>
    <mergeCell ref="S111:T111"/>
    <mergeCell ref="U111:V111"/>
    <mergeCell ref="W111:X111"/>
    <mergeCell ref="Y111:Z111"/>
    <mergeCell ref="AA111:AD111"/>
    <mergeCell ref="Y109:Z109"/>
    <mergeCell ref="AA109:AD109"/>
    <mergeCell ref="B110:J110"/>
    <mergeCell ref="K110:N110"/>
    <mergeCell ref="O110:P110"/>
    <mergeCell ref="Q110:R110"/>
    <mergeCell ref="S110:T110"/>
    <mergeCell ref="U110:V110"/>
    <mergeCell ref="W110:X110"/>
    <mergeCell ref="Y110:Z110"/>
    <mergeCell ref="W108:X108"/>
    <mergeCell ref="Y108:Z108"/>
    <mergeCell ref="AA108:AD108"/>
    <mergeCell ref="B109:J109"/>
    <mergeCell ref="K109:N109"/>
    <mergeCell ref="O109:P109"/>
    <mergeCell ref="Q109:R109"/>
    <mergeCell ref="S109:T109"/>
    <mergeCell ref="U109:V109"/>
    <mergeCell ref="W109:X109"/>
    <mergeCell ref="B108:J108"/>
    <mergeCell ref="K108:N108"/>
    <mergeCell ref="O108:P108"/>
    <mergeCell ref="Q108:R108"/>
    <mergeCell ref="S108:T108"/>
    <mergeCell ref="U108:V108"/>
    <mergeCell ref="B107:J107"/>
    <mergeCell ref="K107:N107"/>
    <mergeCell ref="O107:R107"/>
    <mergeCell ref="S107:V107"/>
    <mergeCell ref="W107:Z107"/>
    <mergeCell ref="AA107:AD107"/>
    <mergeCell ref="W104:X104"/>
    <mergeCell ref="Y104:Z104"/>
    <mergeCell ref="AA104:AD104"/>
    <mergeCell ref="B105:Z105"/>
    <mergeCell ref="AA105:AD105"/>
    <mergeCell ref="B106:AD106"/>
    <mergeCell ref="B104:J104"/>
    <mergeCell ref="K104:N104"/>
    <mergeCell ref="O104:P104"/>
    <mergeCell ref="Q104:R104"/>
    <mergeCell ref="S104:T104"/>
    <mergeCell ref="U104:V104"/>
    <mergeCell ref="AA102:AD102"/>
    <mergeCell ref="B103:J103"/>
    <mergeCell ref="K103:N103"/>
    <mergeCell ref="O103:P103"/>
    <mergeCell ref="Q103:R103"/>
    <mergeCell ref="S103:T103"/>
    <mergeCell ref="U103:V103"/>
    <mergeCell ref="W103:X103"/>
    <mergeCell ref="Y103:Z103"/>
    <mergeCell ref="AA103:AD103"/>
    <mergeCell ref="Y99:Z99"/>
    <mergeCell ref="AA99:AD99"/>
    <mergeCell ref="B100:Z100"/>
    <mergeCell ref="AA100:AD100"/>
    <mergeCell ref="B101:AD101"/>
    <mergeCell ref="B102:J102"/>
    <mergeCell ref="K102:N102"/>
    <mergeCell ref="O102:R102"/>
    <mergeCell ref="S102:V102"/>
    <mergeCell ref="W102:Z102"/>
    <mergeCell ref="W98:X98"/>
    <mergeCell ref="Y98:Z98"/>
    <mergeCell ref="AA98:AD98"/>
    <mergeCell ref="B99:J99"/>
    <mergeCell ref="K99:N99"/>
    <mergeCell ref="O99:P99"/>
    <mergeCell ref="Q99:R99"/>
    <mergeCell ref="S99:T99"/>
    <mergeCell ref="U99:V99"/>
    <mergeCell ref="W99:X99"/>
    <mergeCell ref="B98:J98"/>
    <mergeCell ref="K98:N98"/>
    <mergeCell ref="O98:P98"/>
    <mergeCell ref="Q98:R98"/>
    <mergeCell ref="S98:T98"/>
    <mergeCell ref="U98:V98"/>
    <mergeCell ref="B97:J97"/>
    <mergeCell ref="K97:N97"/>
    <mergeCell ref="O97:R97"/>
    <mergeCell ref="S97:V97"/>
    <mergeCell ref="W97:Z97"/>
    <mergeCell ref="AA97:AD97"/>
    <mergeCell ref="W94:X94"/>
    <mergeCell ref="Y94:Z94"/>
    <mergeCell ref="AA94:AD94"/>
    <mergeCell ref="B95:Z95"/>
    <mergeCell ref="AA95:AD95"/>
    <mergeCell ref="B96:AD96"/>
    <mergeCell ref="B94:J94"/>
    <mergeCell ref="K94:N94"/>
    <mergeCell ref="O94:P94"/>
    <mergeCell ref="Q94:R94"/>
    <mergeCell ref="S94:T94"/>
    <mergeCell ref="U94:V94"/>
    <mergeCell ref="AA92:AD92"/>
    <mergeCell ref="B93:J93"/>
    <mergeCell ref="K93:N93"/>
    <mergeCell ref="O93:P93"/>
    <mergeCell ref="Q93:R93"/>
    <mergeCell ref="S93:T93"/>
    <mergeCell ref="U93:V93"/>
    <mergeCell ref="W93:X93"/>
    <mergeCell ref="Y93:Z93"/>
    <mergeCell ref="AA93:AD93"/>
    <mergeCell ref="Y89:Z89"/>
    <mergeCell ref="AA89:AD89"/>
    <mergeCell ref="B90:Z90"/>
    <mergeCell ref="AA90:AD90"/>
    <mergeCell ref="B91:AD91"/>
    <mergeCell ref="B92:J92"/>
    <mergeCell ref="K92:N92"/>
    <mergeCell ref="O92:R92"/>
    <mergeCell ref="S92:V92"/>
    <mergeCell ref="W92:Z92"/>
    <mergeCell ref="W88:X88"/>
    <mergeCell ref="Y88:Z88"/>
    <mergeCell ref="AA88:AD88"/>
    <mergeCell ref="B89:J89"/>
    <mergeCell ref="K89:N89"/>
    <mergeCell ref="O89:P89"/>
    <mergeCell ref="Q89:R89"/>
    <mergeCell ref="S89:T89"/>
    <mergeCell ref="U89:V89"/>
    <mergeCell ref="W89:X89"/>
    <mergeCell ref="B88:J88"/>
    <mergeCell ref="K88:N88"/>
    <mergeCell ref="O88:P88"/>
    <mergeCell ref="Q88:R88"/>
    <mergeCell ref="S88:T88"/>
    <mergeCell ref="U88:V88"/>
    <mergeCell ref="AA84:AD84"/>
    <mergeCell ref="B85:Z85"/>
    <mergeCell ref="AA85:AD85"/>
    <mergeCell ref="B86:AD86"/>
    <mergeCell ref="B87:J87"/>
    <mergeCell ref="K87:N87"/>
    <mergeCell ref="O87:R87"/>
    <mergeCell ref="S87:V87"/>
    <mergeCell ref="W87:Z87"/>
    <mergeCell ref="AA87:AD87"/>
    <mergeCell ref="Y83:Z83"/>
    <mergeCell ref="AA83:AD83"/>
    <mergeCell ref="B84:J84"/>
    <mergeCell ref="K84:N84"/>
    <mergeCell ref="O84:P84"/>
    <mergeCell ref="Q84:R84"/>
    <mergeCell ref="S84:T84"/>
    <mergeCell ref="U84:V84"/>
    <mergeCell ref="W84:X84"/>
    <mergeCell ref="Y84:Z84"/>
    <mergeCell ref="W82:X82"/>
    <mergeCell ref="Y82:Z82"/>
    <mergeCell ref="AA82:AD82"/>
    <mergeCell ref="B83:J83"/>
    <mergeCell ref="K83:N83"/>
    <mergeCell ref="O83:P83"/>
    <mergeCell ref="Q83:R83"/>
    <mergeCell ref="S83:T83"/>
    <mergeCell ref="U83:V83"/>
    <mergeCell ref="W83:X83"/>
    <mergeCell ref="B82:J82"/>
    <mergeCell ref="K82:N82"/>
    <mergeCell ref="O82:P82"/>
    <mergeCell ref="Q82:R82"/>
    <mergeCell ref="S82:T82"/>
    <mergeCell ref="U82:V82"/>
    <mergeCell ref="AA78:AD78"/>
    <mergeCell ref="B79:Z79"/>
    <mergeCell ref="AA79:AD79"/>
    <mergeCell ref="B80:AD80"/>
    <mergeCell ref="B81:J81"/>
    <mergeCell ref="K81:N81"/>
    <mergeCell ref="O81:R81"/>
    <mergeCell ref="S81:V81"/>
    <mergeCell ref="W81:Z81"/>
    <mergeCell ref="AA81:AD81"/>
    <mergeCell ref="Y77:Z77"/>
    <mergeCell ref="AA77:AD77"/>
    <mergeCell ref="B78:J78"/>
    <mergeCell ref="K78:N78"/>
    <mergeCell ref="O78:P78"/>
    <mergeCell ref="Q78:R78"/>
    <mergeCell ref="S78:T78"/>
    <mergeCell ref="U78:V78"/>
    <mergeCell ref="W78:X78"/>
    <mergeCell ref="Y78:Z78"/>
    <mergeCell ref="W76:X76"/>
    <mergeCell ref="Y76:Z76"/>
    <mergeCell ref="AA76:AD76"/>
    <mergeCell ref="B77:J77"/>
    <mergeCell ref="K77:N77"/>
    <mergeCell ref="O77:P77"/>
    <mergeCell ref="Q77:R77"/>
    <mergeCell ref="S77:T77"/>
    <mergeCell ref="U77:V77"/>
    <mergeCell ref="W77:X77"/>
    <mergeCell ref="B76:J76"/>
    <mergeCell ref="K76:N76"/>
    <mergeCell ref="O76:P76"/>
    <mergeCell ref="Q76:R76"/>
    <mergeCell ref="S76:T76"/>
    <mergeCell ref="U76:V76"/>
    <mergeCell ref="AA74:AD74"/>
    <mergeCell ref="B75:J75"/>
    <mergeCell ref="K75:N75"/>
    <mergeCell ref="O75:P75"/>
    <mergeCell ref="Q75:R75"/>
    <mergeCell ref="S75:T75"/>
    <mergeCell ref="U75:V75"/>
    <mergeCell ref="W75:X75"/>
    <mergeCell ref="Y75:Z75"/>
    <mergeCell ref="AA75:AD75"/>
    <mergeCell ref="B73:Y73"/>
    <mergeCell ref="Z73:AD73"/>
    <mergeCell ref="B74:J74"/>
    <mergeCell ref="K74:N74"/>
    <mergeCell ref="O74:P74"/>
    <mergeCell ref="Q74:R74"/>
    <mergeCell ref="S74:T74"/>
    <mergeCell ref="U74:V74"/>
    <mergeCell ref="W74:X74"/>
    <mergeCell ref="Y74:Z74"/>
    <mergeCell ref="J72:M72"/>
    <mergeCell ref="N72:Q72"/>
    <mergeCell ref="R72:U72"/>
    <mergeCell ref="V72:Y72"/>
    <mergeCell ref="B71:I71"/>
    <mergeCell ref="J71:M71"/>
    <mergeCell ref="N71:Q71"/>
    <mergeCell ref="R71:U71"/>
    <mergeCell ref="V71:Y71"/>
    <mergeCell ref="B70:I70"/>
    <mergeCell ref="J70:M70"/>
    <mergeCell ref="N70:Q70"/>
    <mergeCell ref="R70:U70"/>
    <mergeCell ref="V70:Y70"/>
    <mergeCell ref="Z70:AD70"/>
    <mergeCell ref="B66:Y66"/>
    <mergeCell ref="Z66:AD66"/>
    <mergeCell ref="B67:AD67"/>
    <mergeCell ref="B68:I69"/>
    <mergeCell ref="J68:M69"/>
    <mergeCell ref="N68:Q69"/>
    <mergeCell ref="R68:U69"/>
    <mergeCell ref="V68:Y69"/>
    <mergeCell ref="Z68:AD69"/>
    <mergeCell ref="B65:I65"/>
    <mergeCell ref="J65:M65"/>
    <mergeCell ref="N65:Q65"/>
    <mergeCell ref="R65:U65"/>
    <mergeCell ref="V65:Y65"/>
    <mergeCell ref="Z65:AD65"/>
    <mergeCell ref="B62:AD62"/>
    <mergeCell ref="B63:I64"/>
    <mergeCell ref="J63:M64"/>
    <mergeCell ref="N63:Q64"/>
    <mergeCell ref="R63:U64"/>
    <mergeCell ref="V63:Y64"/>
    <mergeCell ref="Z63:AD64"/>
    <mergeCell ref="B56:I56"/>
    <mergeCell ref="B54:I54"/>
    <mergeCell ref="J54:M54"/>
    <mergeCell ref="N54:Q54"/>
    <mergeCell ref="R54:U54"/>
    <mergeCell ref="V54:Y54"/>
    <mergeCell ref="J56:M56"/>
    <mergeCell ref="N56:Q56"/>
    <mergeCell ref="R56:U56"/>
    <mergeCell ref="V56:Y56"/>
    <mergeCell ref="J53:M53"/>
    <mergeCell ref="N53:Q53"/>
    <mergeCell ref="R53:U53"/>
    <mergeCell ref="V53:Y53"/>
    <mergeCell ref="Z53:AD53"/>
    <mergeCell ref="B52:I52"/>
    <mergeCell ref="J52:M52"/>
    <mergeCell ref="N52:Q52"/>
    <mergeCell ref="R52:U52"/>
    <mergeCell ref="V52:Y52"/>
    <mergeCell ref="Z52:AD52"/>
    <mergeCell ref="B51:I51"/>
    <mergeCell ref="J51:M51"/>
    <mergeCell ref="N51:Q51"/>
    <mergeCell ref="R51:U51"/>
    <mergeCell ref="V51:Y51"/>
    <mergeCell ref="Z51:AD51"/>
    <mergeCell ref="B48:AD48"/>
    <mergeCell ref="B49:I50"/>
    <mergeCell ref="J49:M50"/>
    <mergeCell ref="N49:Q50"/>
    <mergeCell ref="R49:U50"/>
    <mergeCell ref="V49:Y50"/>
    <mergeCell ref="Z49:AD50"/>
    <mergeCell ref="B42:I42"/>
    <mergeCell ref="B40:I40"/>
    <mergeCell ref="J40:M40"/>
    <mergeCell ref="N40:Q40"/>
    <mergeCell ref="R40:U40"/>
    <mergeCell ref="V40:Y40"/>
    <mergeCell ref="J42:M42"/>
    <mergeCell ref="N42:Q42"/>
    <mergeCell ref="R42:U42"/>
    <mergeCell ref="V42:Y42"/>
    <mergeCell ref="J39:M39"/>
    <mergeCell ref="N39:Q39"/>
    <mergeCell ref="R39:U39"/>
    <mergeCell ref="V39:Y39"/>
    <mergeCell ref="Z39:AD39"/>
    <mergeCell ref="B38:I38"/>
    <mergeCell ref="J38:M38"/>
    <mergeCell ref="N38:Q38"/>
    <mergeCell ref="R38:U38"/>
    <mergeCell ref="V38:Y38"/>
    <mergeCell ref="Z38:AD38"/>
    <mergeCell ref="B37:I37"/>
    <mergeCell ref="J37:M37"/>
    <mergeCell ref="N37:Q37"/>
    <mergeCell ref="R37:U37"/>
    <mergeCell ref="V37:Y37"/>
    <mergeCell ref="Z37:AD37"/>
    <mergeCell ref="Z27:AD27"/>
    <mergeCell ref="B34:AD34"/>
    <mergeCell ref="B35:I36"/>
    <mergeCell ref="J35:M36"/>
    <mergeCell ref="N35:Q36"/>
    <mergeCell ref="R35:U36"/>
    <mergeCell ref="V35:Y36"/>
    <mergeCell ref="Z35:AD36"/>
    <mergeCell ref="B27:I27"/>
    <mergeCell ref="J27:M27"/>
    <mergeCell ref="B26:I26"/>
    <mergeCell ref="J26:M26"/>
    <mergeCell ref="N26:Q26"/>
    <mergeCell ref="R26:U26"/>
    <mergeCell ref="V26:Y26"/>
    <mergeCell ref="Z26:AD26"/>
    <mergeCell ref="B25:I25"/>
    <mergeCell ref="J25:M25"/>
    <mergeCell ref="N25:Q25"/>
    <mergeCell ref="R25:U25"/>
    <mergeCell ref="V25:Y25"/>
    <mergeCell ref="Z25:AD25"/>
    <mergeCell ref="B24:I24"/>
    <mergeCell ref="J24:M24"/>
    <mergeCell ref="N24:Q24"/>
    <mergeCell ref="R24:U24"/>
    <mergeCell ref="V24:Y24"/>
    <mergeCell ref="Z24:AD24"/>
    <mergeCell ref="B23:I23"/>
    <mergeCell ref="J23:M23"/>
    <mergeCell ref="N23:Q23"/>
    <mergeCell ref="R23:U23"/>
    <mergeCell ref="V23:Y23"/>
    <mergeCell ref="Z23:AD23"/>
    <mergeCell ref="B19:Y19"/>
    <mergeCell ref="Z19:AD19"/>
    <mergeCell ref="B20:AD20"/>
    <mergeCell ref="B21:I22"/>
    <mergeCell ref="J21:M22"/>
    <mergeCell ref="N21:Q22"/>
    <mergeCell ref="R21:U22"/>
    <mergeCell ref="V21:Y22"/>
    <mergeCell ref="Z21:AD22"/>
    <mergeCell ref="B11:I11"/>
    <mergeCell ref="J11:M11"/>
    <mergeCell ref="N11:Q11"/>
    <mergeCell ref="R11:U11"/>
    <mergeCell ref="V11:Y11"/>
    <mergeCell ref="Z11:AD11"/>
    <mergeCell ref="B10:I10"/>
    <mergeCell ref="J10:M10"/>
    <mergeCell ref="N10:Q10"/>
    <mergeCell ref="R10:U10"/>
    <mergeCell ref="V10:Y10"/>
    <mergeCell ref="Z10:AD10"/>
    <mergeCell ref="Z12:AD12"/>
    <mergeCell ref="B13:I13"/>
    <mergeCell ref="J13:M13"/>
    <mergeCell ref="N13:Q13"/>
    <mergeCell ref="R13:U13"/>
    <mergeCell ref="V13:Y13"/>
    <mergeCell ref="Z13:AD13"/>
    <mergeCell ref="B9:I9"/>
    <mergeCell ref="J9:M9"/>
    <mergeCell ref="N9:Q9"/>
    <mergeCell ref="R9:U9"/>
    <mergeCell ref="V9:Y9"/>
    <mergeCell ref="Z9:AD9"/>
    <mergeCell ref="B6:AD6"/>
    <mergeCell ref="B7:I8"/>
    <mergeCell ref="J7:M8"/>
    <mergeCell ref="N7:Q8"/>
    <mergeCell ref="R7:U8"/>
    <mergeCell ref="V7:Y8"/>
    <mergeCell ref="Z7:AD8"/>
    <mergeCell ref="V1:X1"/>
    <mergeCell ref="AC1:AD1"/>
    <mergeCell ref="V2:X2"/>
    <mergeCell ref="AC2:AD2"/>
    <mergeCell ref="V3:AD3"/>
    <mergeCell ref="V4:AD4"/>
  </mergeCells>
  <printOptions horizontalCentered="1"/>
  <pageMargins left="0.18" right="0.17" top="0.16" bottom="0.42" header="0.17" footer="0.18"/>
  <pageSetup horizontalDpi="600" verticalDpi="600" orientation="portrait" scale="79" r:id="rId2"/>
  <headerFooter alignWithMargins="0">
    <oddFooter>&amp;L&amp;Z&amp;F&amp;T&amp;C
&amp;RPage &amp;P</oddFooter>
  </headerFooter>
  <rowBreaks count="2" manualBreakCount="2">
    <brk id="47" max="30" man="1"/>
    <brk id="73" max="3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AH148"/>
  <sheetViews>
    <sheetView showGridLines="0" tabSelected="1" view="pageBreakPreview" zoomScale="85" zoomScaleNormal="85" zoomScaleSheetLayoutView="85" zoomScalePageLayoutView="0" workbookViewId="0" topLeftCell="A36">
      <selection activeCell="Z55" sqref="Z55:AD56"/>
    </sheetView>
  </sheetViews>
  <sheetFormatPr defaultColWidth="9.140625" defaultRowHeight="12.75"/>
  <cols>
    <col min="1" max="1" width="10.7109375" style="0" customWidth="1"/>
    <col min="2" max="30" width="3.28125" style="0" customWidth="1"/>
    <col min="31" max="31" width="1.57421875" style="0" customWidth="1"/>
  </cols>
  <sheetData>
    <row r="1" spans="4:30" ht="19.5" customHeight="1">
      <c r="D1" s="2"/>
      <c r="E1" s="2"/>
      <c r="F1" s="5" t="s">
        <v>7</v>
      </c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T1" s="6"/>
      <c r="U1" s="8" t="s">
        <v>3</v>
      </c>
      <c r="V1" s="58">
        <v>44950</v>
      </c>
      <c r="W1" s="59"/>
      <c r="X1" s="59"/>
      <c r="Y1" s="3"/>
      <c r="AB1" s="8" t="s">
        <v>6</v>
      </c>
      <c r="AC1" s="59" t="s">
        <v>505</v>
      </c>
      <c r="AD1" s="59"/>
    </row>
    <row r="2" spans="4:30" ht="19.5" customHeight="1">
      <c r="D2" s="2"/>
      <c r="F2" s="5" t="s">
        <v>5</v>
      </c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T2" s="6"/>
      <c r="U2" s="8" t="s">
        <v>8</v>
      </c>
      <c r="V2" s="60">
        <v>118187</v>
      </c>
      <c r="W2" s="60"/>
      <c r="X2" s="60"/>
      <c r="Y2" s="3"/>
      <c r="AB2" s="8" t="s">
        <v>1</v>
      </c>
      <c r="AC2" s="60"/>
      <c r="AD2" s="60"/>
    </row>
    <row r="3" spans="6:30" ht="19.5" customHeight="1"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T3" s="6"/>
      <c r="U3" s="8" t="s">
        <v>2</v>
      </c>
      <c r="V3" s="59" t="s">
        <v>506</v>
      </c>
      <c r="W3" s="59"/>
      <c r="X3" s="59"/>
      <c r="Y3" s="59"/>
      <c r="Z3" s="59"/>
      <c r="AA3" s="59"/>
      <c r="AB3" s="59"/>
      <c r="AC3" s="59"/>
      <c r="AD3" s="59"/>
    </row>
    <row r="4" spans="3:30" ht="19.5" customHeight="1">
      <c r="C4" s="2"/>
      <c r="D4" s="2"/>
      <c r="E4" s="2"/>
      <c r="F4" s="5" t="s">
        <v>0</v>
      </c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T4" s="6"/>
      <c r="U4" s="8" t="s">
        <v>4</v>
      </c>
      <c r="V4" s="61" t="s">
        <v>9</v>
      </c>
      <c r="W4" s="61"/>
      <c r="X4" s="61"/>
      <c r="Y4" s="61"/>
      <c r="Z4" s="61"/>
      <c r="AA4" s="61"/>
      <c r="AB4" s="61"/>
      <c r="AC4" s="61"/>
      <c r="AD4" s="61"/>
    </row>
    <row r="5" spans="2:30" ht="17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  <c r="W5" s="9"/>
      <c r="X5" s="9"/>
      <c r="Y5" s="9"/>
      <c r="Z5" s="9"/>
      <c r="AA5" s="9"/>
      <c r="AB5" s="9"/>
      <c r="AC5" s="9"/>
      <c r="AD5" s="9"/>
    </row>
    <row r="6" spans="1:31" ht="19.5" customHeight="1" thickBot="1">
      <c r="A6" s="4"/>
      <c r="B6" s="62" t="s">
        <v>480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4"/>
      <c r="AE6" s="4"/>
    </row>
    <row r="7" spans="1:31" ht="19.5" customHeight="1">
      <c r="A7" s="4"/>
      <c r="B7" s="65" t="s">
        <v>477</v>
      </c>
      <c r="C7" s="66"/>
      <c r="D7" s="66"/>
      <c r="E7" s="66"/>
      <c r="F7" s="66"/>
      <c r="G7" s="66"/>
      <c r="H7" s="66"/>
      <c r="I7" s="67"/>
      <c r="J7" s="71" t="s">
        <v>491</v>
      </c>
      <c r="K7" s="72"/>
      <c r="L7" s="72"/>
      <c r="M7" s="73"/>
      <c r="N7" s="77" t="s">
        <v>489</v>
      </c>
      <c r="O7" s="72"/>
      <c r="P7" s="72"/>
      <c r="Q7" s="73"/>
      <c r="R7" s="79" t="s">
        <v>476</v>
      </c>
      <c r="S7" s="79"/>
      <c r="T7" s="79"/>
      <c r="U7" s="79"/>
      <c r="V7" s="81" t="s">
        <v>490</v>
      </c>
      <c r="W7" s="82"/>
      <c r="X7" s="82"/>
      <c r="Y7" s="82"/>
      <c r="Z7" s="82" t="s">
        <v>479</v>
      </c>
      <c r="AA7" s="82"/>
      <c r="AB7" s="82"/>
      <c r="AC7" s="82"/>
      <c r="AD7" s="82"/>
      <c r="AE7" s="4"/>
    </row>
    <row r="8" spans="1:31" ht="19.5" customHeight="1" thickBot="1">
      <c r="A8" s="4"/>
      <c r="B8" s="68"/>
      <c r="C8" s="69"/>
      <c r="D8" s="69"/>
      <c r="E8" s="69"/>
      <c r="F8" s="69"/>
      <c r="G8" s="69"/>
      <c r="H8" s="69"/>
      <c r="I8" s="70"/>
      <c r="J8" s="74"/>
      <c r="K8" s="75"/>
      <c r="L8" s="75"/>
      <c r="M8" s="76"/>
      <c r="N8" s="78"/>
      <c r="O8" s="75"/>
      <c r="P8" s="75"/>
      <c r="Q8" s="76"/>
      <c r="R8" s="80"/>
      <c r="S8" s="80"/>
      <c r="T8" s="80"/>
      <c r="U8" s="80"/>
      <c r="V8" s="83"/>
      <c r="W8" s="84"/>
      <c r="X8" s="84"/>
      <c r="Y8" s="84"/>
      <c r="Z8" s="84"/>
      <c r="AA8" s="84"/>
      <c r="AB8" s="84"/>
      <c r="AC8" s="84"/>
      <c r="AD8" s="84"/>
      <c r="AE8" s="4"/>
    </row>
    <row r="9" spans="1:31" ht="19.5" customHeight="1" thickBot="1">
      <c r="A9" s="4"/>
      <c r="B9" s="85" t="s">
        <v>551</v>
      </c>
      <c r="C9" s="86"/>
      <c r="D9" s="86"/>
      <c r="E9" s="86"/>
      <c r="F9" s="86"/>
      <c r="G9" s="86"/>
      <c r="H9" s="86"/>
      <c r="I9" s="87"/>
      <c r="J9" s="88">
        <v>7</v>
      </c>
      <c r="K9" s="89"/>
      <c r="L9" s="89"/>
      <c r="M9" s="90"/>
      <c r="N9" s="91" t="s">
        <v>458</v>
      </c>
      <c r="O9" s="89"/>
      <c r="P9" s="89"/>
      <c r="Q9" s="90"/>
      <c r="R9" s="91">
        <v>174.84</v>
      </c>
      <c r="S9" s="89"/>
      <c r="T9" s="89"/>
      <c r="U9" s="89"/>
      <c r="V9" s="92">
        <f>VLOOKUP(N9,Painting!$A$5:$B$250,2,1)</f>
        <v>9.36</v>
      </c>
      <c r="W9" s="93"/>
      <c r="X9" s="93"/>
      <c r="Y9" s="93"/>
      <c r="Z9" s="85">
        <f aca="true" t="shared" si="0" ref="Z9:Z14">ROUND(J9*R9*V9,1)</f>
        <v>11455.5</v>
      </c>
      <c r="AA9" s="86"/>
      <c r="AB9" s="86"/>
      <c r="AC9" s="86"/>
      <c r="AD9" s="87"/>
      <c r="AE9" s="4"/>
    </row>
    <row r="10" spans="1:31" ht="19.5" customHeight="1" thickBot="1">
      <c r="A10" s="4"/>
      <c r="B10" s="85" t="s">
        <v>551</v>
      </c>
      <c r="C10" s="86"/>
      <c r="D10" s="86"/>
      <c r="E10" s="86"/>
      <c r="F10" s="86"/>
      <c r="G10" s="86"/>
      <c r="H10" s="86"/>
      <c r="I10" s="87"/>
      <c r="J10" s="158">
        <v>7</v>
      </c>
      <c r="K10" s="159"/>
      <c r="L10" s="159"/>
      <c r="M10" s="160"/>
      <c r="N10" s="161" t="s">
        <v>552</v>
      </c>
      <c r="O10" s="100"/>
      <c r="P10" s="100"/>
      <c r="Q10" s="162"/>
      <c r="R10" s="163">
        <v>34.66</v>
      </c>
      <c r="S10" s="159"/>
      <c r="T10" s="159"/>
      <c r="U10" s="160"/>
      <c r="V10" s="164">
        <v>9.885</v>
      </c>
      <c r="W10" s="165"/>
      <c r="X10" s="165"/>
      <c r="Y10" s="165"/>
      <c r="Z10" s="99">
        <f t="shared" si="0"/>
        <v>2398.3</v>
      </c>
      <c r="AA10" s="100"/>
      <c r="AB10" s="100"/>
      <c r="AC10" s="100"/>
      <c r="AD10" s="101"/>
      <c r="AE10" s="4"/>
    </row>
    <row r="11" spans="1:31" ht="19.5" customHeight="1">
      <c r="A11" s="4"/>
      <c r="B11" s="85" t="s">
        <v>492</v>
      </c>
      <c r="C11" s="86"/>
      <c r="D11" s="86"/>
      <c r="E11" s="86"/>
      <c r="F11" s="86"/>
      <c r="G11" s="86"/>
      <c r="H11" s="86"/>
      <c r="I11" s="87"/>
      <c r="J11" s="88">
        <v>84</v>
      </c>
      <c r="K11" s="89"/>
      <c r="L11" s="89"/>
      <c r="M11" s="90"/>
      <c r="N11" s="91" t="s">
        <v>250</v>
      </c>
      <c r="O11" s="89"/>
      <c r="P11" s="89"/>
      <c r="Q11" s="90"/>
      <c r="R11" s="91">
        <v>8.27</v>
      </c>
      <c r="S11" s="89"/>
      <c r="T11" s="89"/>
      <c r="U11" s="89"/>
      <c r="V11" s="92">
        <f>VLOOKUP(N11,Painting!$E$5:$F$250,2,1)</f>
        <v>1</v>
      </c>
      <c r="W11" s="93"/>
      <c r="X11" s="93"/>
      <c r="Y11" s="93"/>
      <c r="Z11" s="85">
        <f t="shared" si="0"/>
        <v>694.7</v>
      </c>
      <c r="AA11" s="86"/>
      <c r="AB11" s="86"/>
      <c r="AC11" s="86"/>
      <c r="AD11" s="87"/>
      <c r="AE11" s="4"/>
    </row>
    <row r="12" spans="1:31" ht="19.5" customHeight="1" thickBot="1">
      <c r="A12" s="4"/>
      <c r="B12" s="99" t="s">
        <v>493</v>
      </c>
      <c r="C12" s="100"/>
      <c r="D12" s="100"/>
      <c r="E12" s="100"/>
      <c r="F12" s="100"/>
      <c r="G12" s="100"/>
      <c r="H12" s="100"/>
      <c r="I12" s="101"/>
      <c r="J12" s="118">
        <f>J11*2</f>
        <v>168</v>
      </c>
      <c r="K12" s="119"/>
      <c r="L12" s="119"/>
      <c r="M12" s="120"/>
      <c r="N12" s="121" t="str">
        <f>N$11</f>
        <v>L3 x 3 x 5/16</v>
      </c>
      <c r="O12" s="122"/>
      <c r="P12" s="122"/>
      <c r="Q12" s="123"/>
      <c r="R12" s="94">
        <v>8.64</v>
      </c>
      <c r="S12" s="95"/>
      <c r="T12" s="95"/>
      <c r="U12" s="96"/>
      <c r="V12" s="97">
        <f>VLOOKUP(N12,Painting!$E$5:$F$250,2,1)</f>
        <v>1</v>
      </c>
      <c r="W12" s="98"/>
      <c r="X12" s="98"/>
      <c r="Y12" s="98"/>
      <c r="Z12" s="99">
        <f t="shared" si="0"/>
        <v>1451.5</v>
      </c>
      <c r="AA12" s="100"/>
      <c r="AB12" s="100"/>
      <c r="AC12" s="100"/>
      <c r="AD12" s="101"/>
      <c r="AE12" s="4"/>
    </row>
    <row r="13" spans="1:31" ht="35.25" customHeight="1" thickBot="1" thickTop="1">
      <c r="A13" s="4"/>
      <c r="B13" s="134" t="s">
        <v>553</v>
      </c>
      <c r="C13" s="135"/>
      <c r="D13" s="135"/>
      <c r="E13" s="135"/>
      <c r="F13" s="135"/>
      <c r="G13" s="135"/>
      <c r="H13" s="135"/>
      <c r="I13" s="136"/>
      <c r="J13" s="137">
        <v>12</v>
      </c>
      <c r="K13" s="138"/>
      <c r="L13" s="138"/>
      <c r="M13" s="139"/>
      <c r="N13" s="140" t="s">
        <v>286</v>
      </c>
      <c r="O13" s="141"/>
      <c r="P13" s="141"/>
      <c r="Q13" s="142"/>
      <c r="R13" s="94">
        <v>27.25</v>
      </c>
      <c r="S13" s="95"/>
      <c r="T13" s="95"/>
      <c r="U13" s="96"/>
      <c r="V13" s="97">
        <f>VLOOKUP(N13,Painting!$E$5:$F$250,2,1)</f>
        <v>1.33</v>
      </c>
      <c r="W13" s="98"/>
      <c r="X13" s="98"/>
      <c r="Y13" s="98"/>
      <c r="Z13" s="99">
        <f t="shared" si="0"/>
        <v>434.9</v>
      </c>
      <c r="AA13" s="100"/>
      <c r="AB13" s="100"/>
      <c r="AC13" s="100"/>
      <c r="AD13" s="101"/>
      <c r="AE13" s="4"/>
    </row>
    <row r="14" spans="1:31" ht="19.5" customHeight="1" thickBot="1" thickTop="1">
      <c r="A14" s="4"/>
      <c r="B14" s="148" t="s">
        <v>554</v>
      </c>
      <c r="C14" s="100"/>
      <c r="D14" s="100"/>
      <c r="E14" s="100"/>
      <c r="F14" s="100"/>
      <c r="G14" s="100"/>
      <c r="H14" s="100"/>
      <c r="I14" s="101"/>
      <c r="J14" s="137">
        <v>28</v>
      </c>
      <c r="K14" s="138"/>
      <c r="L14" s="138"/>
      <c r="M14" s="139"/>
      <c r="N14" s="140" t="s">
        <v>555</v>
      </c>
      <c r="O14" s="141"/>
      <c r="P14" s="141"/>
      <c r="Q14" s="142"/>
      <c r="R14" s="94">
        <v>1</v>
      </c>
      <c r="S14" s="95"/>
      <c r="T14" s="95"/>
      <c r="U14" s="96"/>
      <c r="V14" s="143">
        <v>5</v>
      </c>
      <c r="W14" s="144"/>
      <c r="X14" s="144"/>
      <c r="Y14" s="144"/>
      <c r="Z14" s="99">
        <f t="shared" si="0"/>
        <v>140</v>
      </c>
      <c r="AA14" s="100"/>
      <c r="AB14" s="100"/>
      <c r="AC14" s="100"/>
      <c r="AD14" s="101"/>
      <c r="AE14" s="4"/>
    </row>
    <row r="15" spans="1:31" ht="19.5" customHeight="1" thickBot="1" thickTop="1">
      <c r="A15" s="4"/>
      <c r="B15" s="102" t="s">
        <v>10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3">
        <f>ROUND(SUM(Z9:Z14),0)</f>
        <v>16575</v>
      </c>
      <c r="AA15" s="104"/>
      <c r="AB15" s="104"/>
      <c r="AC15" s="104"/>
      <c r="AD15" s="105"/>
      <c r="AE15" s="4"/>
    </row>
    <row r="16" spans="1:31" ht="19.5" customHeight="1" thickBot="1">
      <c r="A16" s="4"/>
      <c r="B16" s="62" t="s">
        <v>481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4"/>
    </row>
    <row r="17" spans="1:31" ht="19.5" customHeight="1">
      <c r="A17" s="4"/>
      <c r="B17" s="65" t="s">
        <v>477</v>
      </c>
      <c r="C17" s="66"/>
      <c r="D17" s="66"/>
      <c r="E17" s="66"/>
      <c r="F17" s="66"/>
      <c r="G17" s="66"/>
      <c r="H17" s="66"/>
      <c r="I17" s="67"/>
      <c r="J17" s="71" t="str">
        <f>J$7</f>
        <v>No. Beams / X-Frames</v>
      </c>
      <c r="K17" s="72"/>
      <c r="L17" s="72"/>
      <c r="M17" s="73"/>
      <c r="N17" s="77" t="str">
        <f>N$7</f>
        <v>Beam Size/ X-frames</v>
      </c>
      <c r="O17" s="72"/>
      <c r="P17" s="72"/>
      <c r="Q17" s="73"/>
      <c r="R17" s="79" t="str">
        <f>R$7</f>
        <v>Length (ft)</v>
      </c>
      <c r="S17" s="79"/>
      <c r="T17" s="79"/>
      <c r="U17" s="79"/>
      <c r="V17" s="81" t="str">
        <f>V$7</f>
        <v>Beam/ ft2 or X-Frames/ft2</v>
      </c>
      <c r="W17" s="82"/>
      <c r="X17" s="82"/>
      <c r="Y17" s="82"/>
      <c r="Z17" s="82" t="str">
        <f>Z$7</f>
        <v>SQ. FT.</v>
      </c>
      <c r="AA17" s="82"/>
      <c r="AB17" s="82"/>
      <c r="AC17" s="82"/>
      <c r="AD17" s="82"/>
      <c r="AE17" s="4"/>
    </row>
    <row r="18" spans="1:31" ht="19.5" customHeight="1" thickBot="1">
      <c r="A18" s="4"/>
      <c r="B18" s="68"/>
      <c r="C18" s="69"/>
      <c r="D18" s="69"/>
      <c r="E18" s="69"/>
      <c r="F18" s="69"/>
      <c r="G18" s="69"/>
      <c r="H18" s="69"/>
      <c r="I18" s="70"/>
      <c r="J18" s="74"/>
      <c r="K18" s="75"/>
      <c r="L18" s="75"/>
      <c r="M18" s="76"/>
      <c r="N18" s="78"/>
      <c r="O18" s="75"/>
      <c r="P18" s="75"/>
      <c r="Q18" s="76"/>
      <c r="R18" s="80"/>
      <c r="S18" s="80"/>
      <c r="T18" s="80"/>
      <c r="U18" s="80"/>
      <c r="V18" s="83"/>
      <c r="W18" s="84"/>
      <c r="X18" s="84"/>
      <c r="Y18" s="84"/>
      <c r="Z18" s="84"/>
      <c r="AA18" s="84"/>
      <c r="AB18" s="84"/>
      <c r="AC18" s="84"/>
      <c r="AD18" s="84"/>
      <c r="AE18" s="4"/>
    </row>
    <row r="19" spans="1:31" ht="19.5" customHeight="1" thickBot="1">
      <c r="A19" s="4"/>
      <c r="B19" s="85" t="s">
        <v>551</v>
      </c>
      <c r="C19" s="86"/>
      <c r="D19" s="86"/>
      <c r="E19" s="86"/>
      <c r="F19" s="86"/>
      <c r="G19" s="86"/>
      <c r="H19" s="86"/>
      <c r="I19" s="87"/>
      <c r="J19" s="88">
        <v>7</v>
      </c>
      <c r="K19" s="89"/>
      <c r="L19" s="89"/>
      <c r="M19" s="90"/>
      <c r="N19" s="91" t="s">
        <v>458</v>
      </c>
      <c r="O19" s="89"/>
      <c r="P19" s="89"/>
      <c r="Q19" s="90"/>
      <c r="R19" s="91">
        <v>174.84</v>
      </c>
      <c r="S19" s="89"/>
      <c r="T19" s="89"/>
      <c r="U19" s="89"/>
      <c r="V19" s="92">
        <f>VLOOKUP(N19,Painting!$A$5:$B$250,2,1)</f>
        <v>9.36</v>
      </c>
      <c r="W19" s="93"/>
      <c r="X19" s="93"/>
      <c r="Y19" s="93"/>
      <c r="Z19" s="85">
        <f aca="true" t="shared" si="1" ref="Z19:Z24">ROUND(J19*R19*V19,1)</f>
        <v>11455.5</v>
      </c>
      <c r="AA19" s="86"/>
      <c r="AB19" s="86"/>
      <c r="AC19" s="86"/>
      <c r="AD19" s="87"/>
      <c r="AE19" s="4"/>
    </row>
    <row r="20" spans="1:31" ht="19.5" customHeight="1" thickBot="1">
      <c r="A20" s="4"/>
      <c r="B20" s="85" t="s">
        <v>551</v>
      </c>
      <c r="C20" s="86"/>
      <c r="D20" s="86"/>
      <c r="E20" s="86"/>
      <c r="F20" s="86"/>
      <c r="G20" s="86"/>
      <c r="H20" s="86"/>
      <c r="I20" s="87"/>
      <c r="J20" s="158">
        <v>7</v>
      </c>
      <c r="K20" s="159"/>
      <c r="L20" s="159"/>
      <c r="M20" s="160"/>
      <c r="N20" s="161" t="s">
        <v>552</v>
      </c>
      <c r="O20" s="100"/>
      <c r="P20" s="100"/>
      <c r="Q20" s="162"/>
      <c r="R20" s="163">
        <v>34.66</v>
      </c>
      <c r="S20" s="159"/>
      <c r="T20" s="159"/>
      <c r="U20" s="160"/>
      <c r="V20" s="164">
        <v>9.885</v>
      </c>
      <c r="W20" s="165"/>
      <c r="X20" s="165"/>
      <c r="Y20" s="165"/>
      <c r="Z20" s="99">
        <f t="shared" si="1"/>
        <v>2398.3</v>
      </c>
      <c r="AA20" s="100"/>
      <c r="AB20" s="100"/>
      <c r="AC20" s="100"/>
      <c r="AD20" s="101"/>
      <c r="AE20" s="4"/>
    </row>
    <row r="21" spans="1:31" ht="19.5" customHeight="1">
      <c r="A21" s="4"/>
      <c r="B21" s="85" t="s">
        <v>492</v>
      </c>
      <c r="C21" s="86"/>
      <c r="D21" s="86"/>
      <c r="E21" s="86"/>
      <c r="F21" s="86"/>
      <c r="G21" s="86"/>
      <c r="H21" s="86"/>
      <c r="I21" s="87"/>
      <c r="J21" s="88">
        <v>84</v>
      </c>
      <c r="K21" s="89"/>
      <c r="L21" s="89"/>
      <c r="M21" s="90"/>
      <c r="N21" s="91" t="s">
        <v>250</v>
      </c>
      <c r="O21" s="89"/>
      <c r="P21" s="89"/>
      <c r="Q21" s="90"/>
      <c r="R21" s="91">
        <v>8.27</v>
      </c>
      <c r="S21" s="89"/>
      <c r="T21" s="89"/>
      <c r="U21" s="89"/>
      <c r="V21" s="92">
        <f>VLOOKUP(N21,Painting!$E$5:$F$250,2,1)</f>
        <v>1</v>
      </c>
      <c r="W21" s="93"/>
      <c r="X21" s="93"/>
      <c r="Y21" s="93"/>
      <c r="Z21" s="85">
        <f t="shared" si="1"/>
        <v>694.7</v>
      </c>
      <c r="AA21" s="86"/>
      <c r="AB21" s="86"/>
      <c r="AC21" s="86"/>
      <c r="AD21" s="87"/>
      <c r="AE21" s="4"/>
    </row>
    <row r="22" spans="1:31" ht="19.5" customHeight="1" thickBot="1">
      <c r="A22" s="4"/>
      <c r="B22" s="99" t="s">
        <v>493</v>
      </c>
      <c r="C22" s="100"/>
      <c r="D22" s="100"/>
      <c r="E22" s="100"/>
      <c r="F22" s="100"/>
      <c r="G22" s="100"/>
      <c r="H22" s="100"/>
      <c r="I22" s="101"/>
      <c r="J22" s="118">
        <f>J21*2</f>
        <v>168</v>
      </c>
      <c r="K22" s="119"/>
      <c r="L22" s="119"/>
      <c r="M22" s="120"/>
      <c r="N22" s="121" t="str">
        <f>N$11</f>
        <v>L3 x 3 x 5/16</v>
      </c>
      <c r="O22" s="122"/>
      <c r="P22" s="122"/>
      <c r="Q22" s="123"/>
      <c r="R22" s="94">
        <v>8.64</v>
      </c>
      <c r="S22" s="95"/>
      <c r="T22" s="95"/>
      <c r="U22" s="96"/>
      <c r="V22" s="97">
        <f>VLOOKUP(N22,Painting!$E$5:$F$250,2,1)</f>
        <v>1</v>
      </c>
      <c r="W22" s="98"/>
      <c r="X22" s="98"/>
      <c r="Y22" s="98"/>
      <c r="Z22" s="99">
        <f t="shared" si="1"/>
        <v>1451.5</v>
      </c>
      <c r="AA22" s="100"/>
      <c r="AB22" s="100"/>
      <c r="AC22" s="100"/>
      <c r="AD22" s="101"/>
      <c r="AE22" s="4"/>
    </row>
    <row r="23" spans="1:31" ht="35.25" customHeight="1" thickBot="1" thickTop="1">
      <c r="A23" s="4"/>
      <c r="B23" s="134" t="s">
        <v>553</v>
      </c>
      <c r="C23" s="135"/>
      <c r="D23" s="135"/>
      <c r="E23" s="135"/>
      <c r="F23" s="135"/>
      <c r="G23" s="135"/>
      <c r="H23" s="135"/>
      <c r="I23" s="136"/>
      <c r="J23" s="137">
        <v>12</v>
      </c>
      <c r="K23" s="138"/>
      <c r="L23" s="138"/>
      <c r="M23" s="139"/>
      <c r="N23" s="140" t="s">
        <v>286</v>
      </c>
      <c r="O23" s="141"/>
      <c r="P23" s="141"/>
      <c r="Q23" s="142"/>
      <c r="R23" s="94">
        <v>27.25</v>
      </c>
      <c r="S23" s="95"/>
      <c r="T23" s="95"/>
      <c r="U23" s="96"/>
      <c r="V23" s="97">
        <f>VLOOKUP(N23,Painting!$E$5:$F$250,2,1)</f>
        <v>1.33</v>
      </c>
      <c r="W23" s="98"/>
      <c r="X23" s="98"/>
      <c r="Y23" s="98"/>
      <c r="Z23" s="99">
        <f t="shared" si="1"/>
        <v>434.9</v>
      </c>
      <c r="AA23" s="100"/>
      <c r="AB23" s="100"/>
      <c r="AC23" s="100"/>
      <c r="AD23" s="101"/>
      <c r="AE23" s="4"/>
    </row>
    <row r="24" spans="1:31" ht="19.5" customHeight="1" thickBot="1" thickTop="1">
      <c r="A24" s="4"/>
      <c r="B24" s="148" t="s">
        <v>554</v>
      </c>
      <c r="C24" s="100"/>
      <c r="D24" s="100"/>
      <c r="E24" s="100"/>
      <c r="F24" s="100"/>
      <c r="G24" s="100"/>
      <c r="H24" s="100"/>
      <c r="I24" s="101"/>
      <c r="J24" s="137">
        <v>28</v>
      </c>
      <c r="K24" s="138"/>
      <c r="L24" s="138"/>
      <c r="M24" s="139"/>
      <c r="N24" s="140" t="s">
        <v>555</v>
      </c>
      <c r="O24" s="141"/>
      <c r="P24" s="141"/>
      <c r="Q24" s="142"/>
      <c r="R24" s="94">
        <v>1</v>
      </c>
      <c r="S24" s="95"/>
      <c r="T24" s="95"/>
      <c r="U24" s="96"/>
      <c r="V24" s="143">
        <v>5</v>
      </c>
      <c r="W24" s="144"/>
      <c r="X24" s="144"/>
      <c r="Y24" s="144"/>
      <c r="Z24" s="99">
        <f t="shared" si="1"/>
        <v>140</v>
      </c>
      <c r="AA24" s="100"/>
      <c r="AB24" s="100"/>
      <c r="AC24" s="100"/>
      <c r="AD24" s="101"/>
      <c r="AE24" s="4"/>
    </row>
    <row r="25" spans="1:31" ht="19.5" customHeight="1" thickBot="1" thickTop="1">
      <c r="A25" s="4"/>
      <c r="B25" s="102" t="s">
        <v>10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3">
        <f>ROUND(SUM(Z19:Z24),0)</f>
        <v>16575</v>
      </c>
      <c r="AA25" s="104"/>
      <c r="AB25" s="104"/>
      <c r="AC25" s="104"/>
      <c r="AD25" s="105"/>
      <c r="AE25" s="4"/>
    </row>
    <row r="26" spans="1:34" ht="19.5" customHeight="1" thickBot="1">
      <c r="A26" s="4"/>
      <c r="B26" s="62" t="s">
        <v>482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4"/>
      <c r="AE26" s="4"/>
      <c r="AF26" s="4"/>
      <c r="AG26" s="4"/>
      <c r="AH26" s="4"/>
    </row>
    <row r="27" spans="1:34" ht="19.5" customHeight="1">
      <c r="A27" s="4"/>
      <c r="B27" s="65" t="s">
        <v>477</v>
      </c>
      <c r="C27" s="66"/>
      <c r="D27" s="66"/>
      <c r="E27" s="66"/>
      <c r="F27" s="66"/>
      <c r="G27" s="66"/>
      <c r="H27" s="66"/>
      <c r="I27" s="67"/>
      <c r="J27" s="71" t="str">
        <f>J$7</f>
        <v>No. Beams / X-Frames</v>
      </c>
      <c r="K27" s="72"/>
      <c r="L27" s="72"/>
      <c r="M27" s="73"/>
      <c r="N27" s="77" t="str">
        <f>N$7</f>
        <v>Beam Size/ X-frames</v>
      </c>
      <c r="O27" s="72"/>
      <c r="P27" s="72"/>
      <c r="Q27" s="73"/>
      <c r="R27" s="79" t="str">
        <f>R$7</f>
        <v>Length (ft)</v>
      </c>
      <c r="S27" s="79"/>
      <c r="T27" s="79"/>
      <c r="U27" s="79"/>
      <c r="V27" s="81" t="str">
        <f>V$7</f>
        <v>Beam/ ft2 or X-Frames/ft2</v>
      </c>
      <c r="W27" s="82"/>
      <c r="X27" s="82"/>
      <c r="Y27" s="82"/>
      <c r="Z27" s="82" t="str">
        <f>Z$7</f>
        <v>SQ. FT.</v>
      </c>
      <c r="AA27" s="82"/>
      <c r="AB27" s="82"/>
      <c r="AC27" s="82"/>
      <c r="AD27" s="82"/>
      <c r="AE27" s="4"/>
      <c r="AF27" s="4"/>
      <c r="AG27" s="4"/>
      <c r="AH27" s="4"/>
    </row>
    <row r="28" spans="1:34" ht="19.5" customHeight="1" thickBot="1">
      <c r="A28" s="4"/>
      <c r="B28" s="68"/>
      <c r="C28" s="69"/>
      <c r="D28" s="69"/>
      <c r="E28" s="69"/>
      <c r="F28" s="69"/>
      <c r="G28" s="69"/>
      <c r="H28" s="69"/>
      <c r="I28" s="70"/>
      <c r="J28" s="74"/>
      <c r="K28" s="75"/>
      <c r="L28" s="75"/>
      <c r="M28" s="76"/>
      <c r="N28" s="78"/>
      <c r="O28" s="75"/>
      <c r="P28" s="75"/>
      <c r="Q28" s="76"/>
      <c r="R28" s="80"/>
      <c r="S28" s="80"/>
      <c r="T28" s="80"/>
      <c r="U28" s="80"/>
      <c r="V28" s="83"/>
      <c r="W28" s="84"/>
      <c r="X28" s="84"/>
      <c r="Y28" s="84"/>
      <c r="Z28" s="84"/>
      <c r="AA28" s="84"/>
      <c r="AB28" s="84"/>
      <c r="AC28" s="84"/>
      <c r="AD28" s="84"/>
      <c r="AE28" s="4"/>
      <c r="AF28" s="4"/>
      <c r="AG28" s="4"/>
      <c r="AH28" s="4"/>
    </row>
    <row r="29" spans="1:31" ht="19.5" customHeight="1" thickBot="1">
      <c r="A29" s="4"/>
      <c r="B29" s="85" t="s">
        <v>551</v>
      </c>
      <c r="C29" s="86"/>
      <c r="D29" s="86"/>
      <c r="E29" s="86"/>
      <c r="F29" s="86"/>
      <c r="G29" s="86"/>
      <c r="H29" s="86"/>
      <c r="I29" s="87"/>
      <c r="J29" s="88">
        <v>7</v>
      </c>
      <c r="K29" s="89"/>
      <c r="L29" s="89"/>
      <c r="M29" s="90"/>
      <c r="N29" s="91" t="s">
        <v>458</v>
      </c>
      <c r="O29" s="89"/>
      <c r="P29" s="89"/>
      <c r="Q29" s="90"/>
      <c r="R29" s="91">
        <v>174.84</v>
      </c>
      <c r="S29" s="89"/>
      <c r="T29" s="89"/>
      <c r="U29" s="89"/>
      <c r="V29" s="92">
        <f>VLOOKUP(N29,Painting!$A$5:$B$250,2,1)</f>
        <v>9.36</v>
      </c>
      <c r="W29" s="93"/>
      <c r="X29" s="93"/>
      <c r="Y29" s="93"/>
      <c r="Z29" s="85">
        <f aca="true" t="shared" si="2" ref="Z29:Z34">ROUND(J29*R29*V29,1)</f>
        <v>11455.5</v>
      </c>
      <c r="AA29" s="86"/>
      <c r="AB29" s="86"/>
      <c r="AC29" s="86"/>
      <c r="AD29" s="87"/>
      <c r="AE29" s="4"/>
    </row>
    <row r="30" spans="1:31" ht="19.5" customHeight="1" thickBot="1">
      <c r="A30" s="4"/>
      <c r="B30" s="85" t="s">
        <v>551</v>
      </c>
      <c r="C30" s="86"/>
      <c r="D30" s="86"/>
      <c r="E30" s="86"/>
      <c r="F30" s="86"/>
      <c r="G30" s="86"/>
      <c r="H30" s="86"/>
      <c r="I30" s="87"/>
      <c r="J30" s="158">
        <v>7</v>
      </c>
      <c r="K30" s="159"/>
      <c r="L30" s="159"/>
      <c r="M30" s="160"/>
      <c r="N30" s="161" t="s">
        <v>552</v>
      </c>
      <c r="O30" s="100"/>
      <c r="P30" s="100"/>
      <c r="Q30" s="162"/>
      <c r="R30" s="163">
        <v>34.66</v>
      </c>
      <c r="S30" s="159"/>
      <c r="T30" s="159"/>
      <c r="U30" s="160"/>
      <c r="V30" s="164">
        <v>9.885</v>
      </c>
      <c r="W30" s="165"/>
      <c r="X30" s="165"/>
      <c r="Y30" s="165"/>
      <c r="Z30" s="99">
        <f t="shared" si="2"/>
        <v>2398.3</v>
      </c>
      <c r="AA30" s="100"/>
      <c r="AB30" s="100"/>
      <c r="AC30" s="100"/>
      <c r="AD30" s="101"/>
      <c r="AE30" s="4"/>
    </row>
    <row r="31" spans="1:31" ht="19.5" customHeight="1">
      <c r="A31" s="4"/>
      <c r="B31" s="85" t="s">
        <v>492</v>
      </c>
      <c r="C31" s="86"/>
      <c r="D31" s="86"/>
      <c r="E31" s="86"/>
      <c r="F31" s="86"/>
      <c r="G31" s="86"/>
      <c r="H31" s="86"/>
      <c r="I31" s="87"/>
      <c r="J31" s="88">
        <v>84</v>
      </c>
      <c r="K31" s="89"/>
      <c r="L31" s="89"/>
      <c r="M31" s="90"/>
      <c r="N31" s="91" t="s">
        <v>250</v>
      </c>
      <c r="O31" s="89"/>
      <c r="P31" s="89"/>
      <c r="Q31" s="90"/>
      <c r="R31" s="91">
        <v>8.27</v>
      </c>
      <c r="S31" s="89"/>
      <c r="T31" s="89"/>
      <c r="U31" s="89"/>
      <c r="V31" s="92">
        <f>VLOOKUP(N31,Painting!$E$5:$F$250,2,1)</f>
        <v>1</v>
      </c>
      <c r="W31" s="93"/>
      <c r="X31" s="93"/>
      <c r="Y31" s="93"/>
      <c r="Z31" s="85">
        <f t="shared" si="2"/>
        <v>694.7</v>
      </c>
      <c r="AA31" s="86"/>
      <c r="AB31" s="86"/>
      <c r="AC31" s="86"/>
      <c r="AD31" s="87"/>
      <c r="AE31" s="4"/>
    </row>
    <row r="32" spans="1:31" ht="19.5" customHeight="1" thickBot="1">
      <c r="A32" s="4"/>
      <c r="B32" s="99" t="s">
        <v>493</v>
      </c>
      <c r="C32" s="100"/>
      <c r="D32" s="100"/>
      <c r="E32" s="100"/>
      <c r="F32" s="100"/>
      <c r="G32" s="100"/>
      <c r="H32" s="100"/>
      <c r="I32" s="101"/>
      <c r="J32" s="118">
        <f>J31*2</f>
        <v>168</v>
      </c>
      <c r="K32" s="119"/>
      <c r="L32" s="119"/>
      <c r="M32" s="120"/>
      <c r="N32" s="121" t="str">
        <f>N$11</f>
        <v>L3 x 3 x 5/16</v>
      </c>
      <c r="O32" s="122"/>
      <c r="P32" s="122"/>
      <c r="Q32" s="123"/>
      <c r="R32" s="94">
        <v>8.64</v>
      </c>
      <c r="S32" s="95"/>
      <c r="T32" s="95"/>
      <c r="U32" s="96"/>
      <c r="V32" s="97">
        <f>VLOOKUP(N32,Painting!$E$5:$F$250,2,1)</f>
        <v>1</v>
      </c>
      <c r="W32" s="98"/>
      <c r="X32" s="98"/>
      <c r="Y32" s="98"/>
      <c r="Z32" s="99">
        <f t="shared" si="2"/>
        <v>1451.5</v>
      </c>
      <c r="AA32" s="100"/>
      <c r="AB32" s="100"/>
      <c r="AC32" s="100"/>
      <c r="AD32" s="101"/>
      <c r="AE32" s="4"/>
    </row>
    <row r="33" spans="1:31" ht="35.25" customHeight="1" thickBot="1" thickTop="1">
      <c r="A33" s="4"/>
      <c r="B33" s="134" t="s">
        <v>553</v>
      </c>
      <c r="C33" s="135"/>
      <c r="D33" s="135"/>
      <c r="E33" s="135"/>
      <c r="F33" s="135"/>
      <c r="G33" s="135"/>
      <c r="H33" s="135"/>
      <c r="I33" s="136"/>
      <c r="J33" s="137">
        <v>12</v>
      </c>
      <c r="K33" s="138"/>
      <c r="L33" s="138"/>
      <c r="M33" s="139"/>
      <c r="N33" s="140" t="s">
        <v>286</v>
      </c>
      <c r="O33" s="141"/>
      <c r="P33" s="141"/>
      <c r="Q33" s="142"/>
      <c r="R33" s="94">
        <v>27.25</v>
      </c>
      <c r="S33" s="95"/>
      <c r="T33" s="95"/>
      <c r="U33" s="96"/>
      <c r="V33" s="97">
        <f>VLOOKUP(N33,Painting!$E$5:$F$250,2,1)</f>
        <v>1.33</v>
      </c>
      <c r="W33" s="98"/>
      <c r="X33" s="98"/>
      <c r="Y33" s="98"/>
      <c r="Z33" s="99">
        <f t="shared" si="2"/>
        <v>434.9</v>
      </c>
      <c r="AA33" s="100"/>
      <c r="AB33" s="100"/>
      <c r="AC33" s="100"/>
      <c r="AD33" s="101"/>
      <c r="AE33" s="4"/>
    </row>
    <row r="34" spans="1:31" ht="19.5" customHeight="1" thickBot="1" thickTop="1">
      <c r="A34" s="4"/>
      <c r="B34" s="148" t="s">
        <v>554</v>
      </c>
      <c r="C34" s="100"/>
      <c r="D34" s="100"/>
      <c r="E34" s="100"/>
      <c r="F34" s="100"/>
      <c r="G34" s="100"/>
      <c r="H34" s="100"/>
      <c r="I34" s="101"/>
      <c r="J34" s="137">
        <v>28</v>
      </c>
      <c r="K34" s="138"/>
      <c r="L34" s="138"/>
      <c r="M34" s="139"/>
      <c r="N34" s="140" t="s">
        <v>555</v>
      </c>
      <c r="O34" s="141"/>
      <c r="P34" s="141"/>
      <c r="Q34" s="142"/>
      <c r="R34" s="94">
        <v>1</v>
      </c>
      <c r="S34" s="95"/>
      <c r="T34" s="95"/>
      <c r="U34" s="96"/>
      <c r="V34" s="143">
        <v>5</v>
      </c>
      <c r="W34" s="144"/>
      <c r="X34" s="144"/>
      <c r="Y34" s="144"/>
      <c r="Z34" s="99">
        <f t="shared" si="2"/>
        <v>140</v>
      </c>
      <c r="AA34" s="100"/>
      <c r="AB34" s="100"/>
      <c r="AC34" s="100"/>
      <c r="AD34" s="101"/>
      <c r="AE34" s="4"/>
    </row>
    <row r="35" spans="1:31" ht="19.5" customHeight="1" thickBot="1" thickTop="1">
      <c r="A35" s="4"/>
      <c r="B35" s="102" t="s">
        <v>10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3">
        <f>ROUND(SUM(Z29:Z34),0)</f>
        <v>16575</v>
      </c>
      <c r="AA35" s="104"/>
      <c r="AB35" s="104"/>
      <c r="AC35" s="104"/>
      <c r="AD35" s="105"/>
      <c r="AE35" s="4"/>
    </row>
    <row r="36" spans="1:34" ht="19.5" customHeight="1" thickBot="1">
      <c r="A36" s="4"/>
      <c r="B36" s="62" t="s">
        <v>483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4"/>
      <c r="AE36" s="4"/>
      <c r="AF36" s="4"/>
      <c r="AG36" s="4"/>
      <c r="AH36" s="4"/>
    </row>
    <row r="37" spans="1:34" ht="19.5" customHeight="1">
      <c r="A37" s="4"/>
      <c r="B37" s="65" t="s">
        <v>477</v>
      </c>
      <c r="C37" s="66"/>
      <c r="D37" s="66"/>
      <c r="E37" s="66"/>
      <c r="F37" s="66"/>
      <c r="G37" s="66"/>
      <c r="H37" s="66"/>
      <c r="I37" s="67"/>
      <c r="J37" s="71" t="str">
        <f>J$7</f>
        <v>No. Beams / X-Frames</v>
      </c>
      <c r="K37" s="72"/>
      <c r="L37" s="72"/>
      <c r="M37" s="73"/>
      <c r="N37" s="77" t="str">
        <f>N$7</f>
        <v>Beam Size/ X-frames</v>
      </c>
      <c r="O37" s="72"/>
      <c r="P37" s="72"/>
      <c r="Q37" s="73"/>
      <c r="R37" s="79" t="str">
        <f>R$7</f>
        <v>Length (ft)</v>
      </c>
      <c r="S37" s="79"/>
      <c r="T37" s="79"/>
      <c r="U37" s="79"/>
      <c r="V37" s="81" t="str">
        <f>V$7</f>
        <v>Beam/ ft2 or X-Frames/ft2</v>
      </c>
      <c r="W37" s="82"/>
      <c r="X37" s="82"/>
      <c r="Y37" s="82"/>
      <c r="Z37" s="82" t="str">
        <f>Z$7</f>
        <v>SQ. FT.</v>
      </c>
      <c r="AA37" s="82"/>
      <c r="AB37" s="82"/>
      <c r="AC37" s="82"/>
      <c r="AD37" s="82"/>
      <c r="AE37" s="4"/>
      <c r="AF37" s="4"/>
      <c r="AG37" s="4"/>
      <c r="AH37" s="4"/>
    </row>
    <row r="38" spans="1:34" ht="19.5" customHeight="1" thickBot="1">
      <c r="A38" s="4"/>
      <c r="B38" s="68"/>
      <c r="C38" s="69"/>
      <c r="D38" s="69"/>
      <c r="E38" s="69"/>
      <c r="F38" s="69"/>
      <c r="G38" s="69"/>
      <c r="H38" s="69"/>
      <c r="I38" s="70"/>
      <c r="J38" s="74"/>
      <c r="K38" s="75"/>
      <c r="L38" s="75"/>
      <c r="M38" s="76"/>
      <c r="N38" s="78"/>
      <c r="O38" s="75"/>
      <c r="P38" s="75"/>
      <c r="Q38" s="76"/>
      <c r="R38" s="80"/>
      <c r="S38" s="80"/>
      <c r="T38" s="80"/>
      <c r="U38" s="80"/>
      <c r="V38" s="83"/>
      <c r="W38" s="84"/>
      <c r="X38" s="84"/>
      <c r="Y38" s="84"/>
      <c r="Z38" s="84"/>
      <c r="AA38" s="84"/>
      <c r="AB38" s="84"/>
      <c r="AC38" s="84"/>
      <c r="AD38" s="84"/>
      <c r="AE38" s="4"/>
      <c r="AF38" s="4"/>
      <c r="AG38" s="4"/>
      <c r="AH38" s="4"/>
    </row>
    <row r="39" spans="1:31" ht="19.5" customHeight="1" thickBot="1">
      <c r="A39" s="4"/>
      <c r="B39" s="85" t="s">
        <v>551</v>
      </c>
      <c r="C39" s="86"/>
      <c r="D39" s="86"/>
      <c r="E39" s="86"/>
      <c r="F39" s="86"/>
      <c r="G39" s="86"/>
      <c r="H39" s="86"/>
      <c r="I39" s="87"/>
      <c r="J39" s="88">
        <v>7</v>
      </c>
      <c r="K39" s="89"/>
      <c r="L39" s="89"/>
      <c r="M39" s="90"/>
      <c r="N39" s="91" t="s">
        <v>458</v>
      </c>
      <c r="O39" s="89"/>
      <c r="P39" s="89"/>
      <c r="Q39" s="90"/>
      <c r="R39" s="91">
        <v>174.84</v>
      </c>
      <c r="S39" s="89"/>
      <c r="T39" s="89"/>
      <c r="U39" s="89"/>
      <c r="V39" s="92">
        <f>VLOOKUP(N39,Painting!$A$5:$B$250,2,1)</f>
        <v>9.36</v>
      </c>
      <c r="W39" s="93"/>
      <c r="X39" s="93"/>
      <c r="Y39" s="93"/>
      <c r="Z39" s="85">
        <f aca="true" t="shared" si="3" ref="Z39:Z44">ROUND(J39*R39*V39,1)</f>
        <v>11455.5</v>
      </c>
      <c r="AA39" s="86"/>
      <c r="AB39" s="86"/>
      <c r="AC39" s="86"/>
      <c r="AD39" s="87"/>
      <c r="AE39" s="4"/>
    </row>
    <row r="40" spans="1:31" ht="19.5" customHeight="1" thickBot="1">
      <c r="A40" s="4"/>
      <c r="B40" s="85" t="s">
        <v>551</v>
      </c>
      <c r="C40" s="86"/>
      <c r="D40" s="86"/>
      <c r="E40" s="86"/>
      <c r="F40" s="86"/>
      <c r="G40" s="86"/>
      <c r="H40" s="86"/>
      <c r="I40" s="87"/>
      <c r="J40" s="158">
        <v>7</v>
      </c>
      <c r="K40" s="159"/>
      <c r="L40" s="159"/>
      <c r="M40" s="160"/>
      <c r="N40" s="161" t="s">
        <v>552</v>
      </c>
      <c r="O40" s="100"/>
      <c r="P40" s="100"/>
      <c r="Q40" s="162"/>
      <c r="R40" s="163">
        <v>34.66</v>
      </c>
      <c r="S40" s="159"/>
      <c r="T40" s="159"/>
      <c r="U40" s="160"/>
      <c r="V40" s="164">
        <v>9.885</v>
      </c>
      <c r="W40" s="165"/>
      <c r="X40" s="165"/>
      <c r="Y40" s="165"/>
      <c r="Z40" s="99">
        <f t="shared" si="3"/>
        <v>2398.3</v>
      </c>
      <c r="AA40" s="100"/>
      <c r="AB40" s="100"/>
      <c r="AC40" s="100"/>
      <c r="AD40" s="101"/>
      <c r="AE40" s="4"/>
    </row>
    <row r="41" spans="1:31" ht="19.5" customHeight="1">
      <c r="A41" s="4"/>
      <c r="B41" s="85" t="s">
        <v>492</v>
      </c>
      <c r="C41" s="86"/>
      <c r="D41" s="86"/>
      <c r="E41" s="86"/>
      <c r="F41" s="86"/>
      <c r="G41" s="86"/>
      <c r="H41" s="86"/>
      <c r="I41" s="87"/>
      <c r="J41" s="88">
        <v>84</v>
      </c>
      <c r="K41" s="89"/>
      <c r="L41" s="89"/>
      <c r="M41" s="90"/>
      <c r="N41" s="91" t="s">
        <v>250</v>
      </c>
      <c r="O41" s="89"/>
      <c r="P41" s="89"/>
      <c r="Q41" s="90"/>
      <c r="R41" s="91">
        <v>8.27</v>
      </c>
      <c r="S41" s="89"/>
      <c r="T41" s="89"/>
      <c r="U41" s="89"/>
      <c r="V41" s="92">
        <f>VLOOKUP(N41,Painting!$E$5:$F$250,2,1)</f>
        <v>1</v>
      </c>
      <c r="W41" s="93"/>
      <c r="X41" s="93"/>
      <c r="Y41" s="93"/>
      <c r="Z41" s="85">
        <f t="shared" si="3"/>
        <v>694.7</v>
      </c>
      <c r="AA41" s="86"/>
      <c r="AB41" s="86"/>
      <c r="AC41" s="86"/>
      <c r="AD41" s="87"/>
      <c r="AE41" s="4"/>
    </row>
    <row r="42" spans="1:31" ht="19.5" customHeight="1" thickBot="1">
      <c r="A42" s="4"/>
      <c r="B42" s="99" t="s">
        <v>493</v>
      </c>
      <c r="C42" s="100"/>
      <c r="D42" s="100"/>
      <c r="E42" s="100"/>
      <c r="F42" s="100"/>
      <c r="G42" s="100"/>
      <c r="H42" s="100"/>
      <c r="I42" s="101"/>
      <c r="J42" s="118">
        <f>J41*2</f>
        <v>168</v>
      </c>
      <c r="K42" s="119"/>
      <c r="L42" s="119"/>
      <c r="M42" s="120"/>
      <c r="N42" s="121" t="str">
        <f>N$11</f>
        <v>L3 x 3 x 5/16</v>
      </c>
      <c r="O42" s="122"/>
      <c r="P42" s="122"/>
      <c r="Q42" s="123"/>
      <c r="R42" s="94">
        <v>8.64</v>
      </c>
      <c r="S42" s="95"/>
      <c r="T42" s="95"/>
      <c r="U42" s="96"/>
      <c r="V42" s="97">
        <f>VLOOKUP(N42,Painting!$E$5:$F$250,2,1)</f>
        <v>1</v>
      </c>
      <c r="W42" s="98"/>
      <c r="X42" s="98"/>
      <c r="Y42" s="98"/>
      <c r="Z42" s="99">
        <f t="shared" si="3"/>
        <v>1451.5</v>
      </c>
      <c r="AA42" s="100"/>
      <c r="AB42" s="100"/>
      <c r="AC42" s="100"/>
      <c r="AD42" s="101"/>
      <c r="AE42" s="4"/>
    </row>
    <row r="43" spans="1:31" ht="35.25" customHeight="1" thickBot="1" thickTop="1">
      <c r="A43" s="4"/>
      <c r="B43" s="134" t="s">
        <v>553</v>
      </c>
      <c r="C43" s="135"/>
      <c r="D43" s="135"/>
      <c r="E43" s="135"/>
      <c r="F43" s="135"/>
      <c r="G43" s="135"/>
      <c r="H43" s="135"/>
      <c r="I43" s="136"/>
      <c r="J43" s="137">
        <v>12</v>
      </c>
      <c r="K43" s="138"/>
      <c r="L43" s="138"/>
      <c r="M43" s="139"/>
      <c r="N43" s="140" t="s">
        <v>286</v>
      </c>
      <c r="O43" s="141"/>
      <c r="P43" s="141"/>
      <c r="Q43" s="142"/>
      <c r="R43" s="94">
        <v>27.25</v>
      </c>
      <c r="S43" s="95"/>
      <c r="T43" s="95"/>
      <c r="U43" s="96"/>
      <c r="V43" s="97">
        <f>VLOOKUP(N43,Painting!$E$5:$F$250,2,1)</f>
        <v>1.33</v>
      </c>
      <c r="W43" s="98"/>
      <c r="X43" s="98"/>
      <c r="Y43" s="98"/>
      <c r="Z43" s="99">
        <f t="shared" si="3"/>
        <v>434.9</v>
      </c>
      <c r="AA43" s="100"/>
      <c r="AB43" s="100"/>
      <c r="AC43" s="100"/>
      <c r="AD43" s="101"/>
      <c r="AE43" s="4"/>
    </row>
    <row r="44" spans="1:31" ht="19.5" customHeight="1" thickBot="1" thickTop="1">
      <c r="A44" s="4"/>
      <c r="B44" s="148" t="s">
        <v>554</v>
      </c>
      <c r="C44" s="100"/>
      <c r="D44" s="100"/>
      <c r="E44" s="100"/>
      <c r="F44" s="100"/>
      <c r="G44" s="100"/>
      <c r="H44" s="100"/>
      <c r="I44" s="101"/>
      <c r="J44" s="137">
        <v>28</v>
      </c>
      <c r="K44" s="138"/>
      <c r="L44" s="138"/>
      <c r="M44" s="139"/>
      <c r="N44" s="140" t="s">
        <v>555</v>
      </c>
      <c r="O44" s="141"/>
      <c r="P44" s="141"/>
      <c r="Q44" s="142"/>
      <c r="R44" s="94">
        <v>1</v>
      </c>
      <c r="S44" s="95"/>
      <c r="T44" s="95"/>
      <c r="U44" s="96"/>
      <c r="V44" s="143">
        <v>5</v>
      </c>
      <c r="W44" s="144"/>
      <c r="X44" s="144"/>
      <c r="Y44" s="144"/>
      <c r="Z44" s="99">
        <f t="shared" si="3"/>
        <v>140</v>
      </c>
      <c r="AA44" s="100"/>
      <c r="AB44" s="100"/>
      <c r="AC44" s="100"/>
      <c r="AD44" s="101"/>
      <c r="AE44" s="4"/>
    </row>
    <row r="45" spans="1:31" ht="19.5" customHeight="1" thickBot="1" thickTop="1">
      <c r="A45" s="4"/>
      <c r="B45" s="102" t="s">
        <v>10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3">
        <f>ROUND(SUM(Z39:Z44),0)</f>
        <v>16575</v>
      </c>
      <c r="AA45" s="104"/>
      <c r="AB45" s="104"/>
      <c r="AC45" s="104"/>
      <c r="AD45" s="105"/>
      <c r="AE45" s="4"/>
    </row>
    <row r="46" spans="1:31" ht="19.5" customHeight="1" thickBot="1">
      <c r="A46" s="4"/>
      <c r="B46" s="62" t="s">
        <v>484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4"/>
      <c r="AE46" s="4"/>
    </row>
    <row r="47" spans="1:31" ht="19.5" customHeight="1">
      <c r="A47" s="4"/>
      <c r="B47" s="65" t="s">
        <v>477</v>
      </c>
      <c r="C47" s="66"/>
      <c r="D47" s="66"/>
      <c r="E47" s="66"/>
      <c r="F47" s="66"/>
      <c r="G47" s="66"/>
      <c r="H47" s="66"/>
      <c r="I47" s="67"/>
      <c r="J47" s="71" t="s">
        <v>474</v>
      </c>
      <c r="K47" s="72"/>
      <c r="L47" s="72"/>
      <c r="M47" s="73"/>
      <c r="N47" s="77" t="s">
        <v>475</v>
      </c>
      <c r="O47" s="72"/>
      <c r="P47" s="72"/>
      <c r="Q47" s="73"/>
      <c r="R47" s="79" t="s">
        <v>476</v>
      </c>
      <c r="S47" s="79"/>
      <c r="T47" s="79"/>
      <c r="U47" s="79"/>
      <c r="V47" s="81" t="s">
        <v>488</v>
      </c>
      <c r="W47" s="82"/>
      <c r="X47" s="82"/>
      <c r="Y47" s="82"/>
      <c r="Z47" s="82" t="s">
        <v>486</v>
      </c>
      <c r="AA47" s="82"/>
      <c r="AB47" s="82"/>
      <c r="AC47" s="82"/>
      <c r="AD47" s="82"/>
      <c r="AE47" s="4"/>
    </row>
    <row r="48" spans="1:31" ht="19.5" customHeight="1" thickBot="1">
      <c r="A48" s="4"/>
      <c r="B48" s="68"/>
      <c r="C48" s="69"/>
      <c r="D48" s="69"/>
      <c r="E48" s="69"/>
      <c r="F48" s="69"/>
      <c r="G48" s="69"/>
      <c r="H48" s="69"/>
      <c r="I48" s="70"/>
      <c r="J48" s="74"/>
      <c r="K48" s="75"/>
      <c r="L48" s="75"/>
      <c r="M48" s="76"/>
      <c r="N48" s="78"/>
      <c r="O48" s="75"/>
      <c r="P48" s="75"/>
      <c r="Q48" s="76"/>
      <c r="R48" s="80"/>
      <c r="S48" s="80"/>
      <c r="T48" s="80"/>
      <c r="U48" s="80"/>
      <c r="V48" s="83"/>
      <c r="W48" s="84"/>
      <c r="X48" s="84"/>
      <c r="Y48" s="84"/>
      <c r="Z48" s="84"/>
      <c r="AA48" s="84"/>
      <c r="AB48" s="84"/>
      <c r="AC48" s="84"/>
      <c r="AD48" s="84"/>
      <c r="AE48" s="4"/>
    </row>
    <row r="49" spans="1:32" ht="19.5" customHeight="1" thickBot="1">
      <c r="A49" s="4"/>
      <c r="B49" s="85" t="str">
        <f>B$9</f>
        <v>B1 - B7 (Section 1)</v>
      </c>
      <c r="C49" s="86"/>
      <c r="D49" s="86"/>
      <c r="E49" s="86"/>
      <c r="F49" s="86"/>
      <c r="G49" s="86"/>
      <c r="H49" s="86"/>
      <c r="I49" s="87"/>
      <c r="J49" s="130">
        <f>J$9</f>
        <v>7</v>
      </c>
      <c r="K49" s="131"/>
      <c r="L49" s="131"/>
      <c r="M49" s="132"/>
      <c r="N49" s="133" t="str">
        <f>N$9</f>
        <v>W33 x 220</v>
      </c>
      <c r="O49" s="131"/>
      <c r="P49" s="131"/>
      <c r="Q49" s="132"/>
      <c r="R49" s="166">
        <v>208</v>
      </c>
      <c r="S49" s="167"/>
      <c r="T49" s="167"/>
      <c r="U49" s="167"/>
      <c r="V49" s="92">
        <f>J49*R49</f>
        <v>1456</v>
      </c>
      <c r="W49" s="93"/>
      <c r="X49" s="93"/>
      <c r="Y49" s="93"/>
      <c r="Z49" s="106">
        <f>V49/60</f>
        <v>24.266666666666666</v>
      </c>
      <c r="AA49" s="106"/>
      <c r="AB49" s="106"/>
      <c r="AC49" s="106"/>
      <c r="AD49" s="106"/>
      <c r="AE49" s="4"/>
      <c r="AF49" s="19"/>
    </row>
    <row r="50" spans="1:31" ht="19.5" customHeight="1" thickBot="1" thickTop="1">
      <c r="A50" s="4"/>
      <c r="B50" s="102" t="s">
        <v>10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7">
        <f>SUM(Z48:Z49)</f>
        <v>24.266666666666666</v>
      </c>
      <c r="AA50" s="107"/>
      <c r="AB50" s="107"/>
      <c r="AC50" s="107"/>
      <c r="AD50" s="107"/>
      <c r="AE50" s="4"/>
    </row>
    <row r="51" spans="1:31" ht="19.5" customHeight="1" thickBot="1">
      <c r="A51" s="4"/>
      <c r="B51" s="62" t="s">
        <v>485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4"/>
      <c r="AE51" s="4"/>
    </row>
    <row r="52" spans="1:31" ht="19.5" customHeight="1">
      <c r="A52" s="4"/>
      <c r="B52" s="65" t="s">
        <v>477</v>
      </c>
      <c r="C52" s="66"/>
      <c r="D52" s="66"/>
      <c r="E52" s="66"/>
      <c r="F52" s="66"/>
      <c r="G52" s="66"/>
      <c r="H52" s="66"/>
      <c r="I52" s="67"/>
      <c r="J52" s="71" t="str">
        <f>J37</f>
        <v>No. Beams / X-Frames</v>
      </c>
      <c r="K52" s="72"/>
      <c r="L52" s="72"/>
      <c r="M52" s="73"/>
      <c r="N52" s="77" t="str">
        <f>N37</f>
        <v>Beam Size/ X-frames</v>
      </c>
      <c r="O52" s="72"/>
      <c r="P52" s="72"/>
      <c r="Q52" s="73"/>
      <c r="R52" s="79" t="s">
        <v>476</v>
      </c>
      <c r="S52" s="79"/>
      <c r="T52" s="79"/>
      <c r="U52" s="79"/>
      <c r="V52" s="81" t="s">
        <v>488</v>
      </c>
      <c r="W52" s="82"/>
      <c r="X52" s="82"/>
      <c r="Y52" s="82"/>
      <c r="Z52" s="82" t="s">
        <v>487</v>
      </c>
      <c r="AA52" s="82"/>
      <c r="AB52" s="82"/>
      <c r="AC52" s="82"/>
      <c r="AD52" s="82"/>
      <c r="AE52" s="4"/>
    </row>
    <row r="53" spans="1:31" ht="19.5" customHeight="1" thickBot="1">
      <c r="A53" s="4"/>
      <c r="B53" s="68"/>
      <c r="C53" s="69"/>
      <c r="D53" s="69"/>
      <c r="E53" s="69"/>
      <c r="F53" s="69"/>
      <c r="G53" s="69"/>
      <c r="H53" s="69"/>
      <c r="I53" s="70"/>
      <c r="J53" s="74"/>
      <c r="K53" s="75"/>
      <c r="L53" s="75"/>
      <c r="M53" s="76"/>
      <c r="N53" s="78"/>
      <c r="O53" s="75"/>
      <c r="P53" s="75"/>
      <c r="Q53" s="76"/>
      <c r="R53" s="80"/>
      <c r="S53" s="80"/>
      <c r="T53" s="80"/>
      <c r="U53" s="80"/>
      <c r="V53" s="83"/>
      <c r="W53" s="84"/>
      <c r="X53" s="84"/>
      <c r="Y53" s="84"/>
      <c r="Z53" s="84"/>
      <c r="AA53" s="84"/>
      <c r="AB53" s="84"/>
      <c r="AC53" s="84"/>
      <c r="AD53" s="84"/>
      <c r="AE53" s="4"/>
    </row>
    <row r="54" spans="1:32" ht="19.5" customHeight="1" thickBot="1">
      <c r="A54" s="4"/>
      <c r="B54" s="85" t="str">
        <f>B$9</f>
        <v>B1 - B7 (Section 1)</v>
      </c>
      <c r="C54" s="86"/>
      <c r="D54" s="86"/>
      <c r="E54" s="86"/>
      <c r="F54" s="86"/>
      <c r="G54" s="86"/>
      <c r="H54" s="86"/>
      <c r="I54" s="87"/>
      <c r="J54" s="130">
        <f>J$9</f>
        <v>7</v>
      </c>
      <c r="K54" s="131"/>
      <c r="L54" s="131"/>
      <c r="M54" s="132"/>
      <c r="N54" s="133" t="str">
        <f>N$9</f>
        <v>W33 x 220</v>
      </c>
      <c r="O54" s="131"/>
      <c r="P54" s="131"/>
      <c r="Q54" s="132"/>
      <c r="R54" s="166">
        <v>208</v>
      </c>
      <c r="S54" s="167"/>
      <c r="T54" s="167"/>
      <c r="U54" s="167"/>
      <c r="V54" s="92">
        <f>J54*R54</f>
        <v>1456</v>
      </c>
      <c r="W54" s="93"/>
      <c r="X54" s="93"/>
      <c r="Y54" s="93"/>
      <c r="Z54" s="106">
        <f>ROUND(V54/AF54,0)</f>
        <v>10</v>
      </c>
      <c r="AA54" s="106"/>
      <c r="AB54" s="106"/>
      <c r="AC54" s="106"/>
      <c r="AD54" s="106"/>
      <c r="AE54" s="4"/>
      <c r="AF54" s="19">
        <v>150</v>
      </c>
    </row>
    <row r="55" spans="1:32" ht="19.5" customHeight="1">
      <c r="A55" s="4"/>
      <c r="B55" s="85" t="str">
        <f>B$11</f>
        <v>X-Frames (Bottom)</v>
      </c>
      <c r="C55" s="86"/>
      <c r="D55" s="86"/>
      <c r="E55" s="86"/>
      <c r="F55" s="86"/>
      <c r="G55" s="86"/>
      <c r="H55" s="86"/>
      <c r="I55" s="87"/>
      <c r="J55" s="130">
        <f>J$11</f>
        <v>84</v>
      </c>
      <c r="K55" s="131"/>
      <c r="L55" s="131"/>
      <c r="M55" s="132"/>
      <c r="N55" s="133" t="str">
        <f>N$11</f>
        <v>L3 x 3 x 5/16</v>
      </c>
      <c r="O55" s="131"/>
      <c r="P55" s="131"/>
      <c r="Q55" s="132"/>
      <c r="R55" s="133"/>
      <c r="S55" s="131"/>
      <c r="T55" s="131"/>
      <c r="U55" s="131"/>
      <c r="V55" s="92"/>
      <c r="W55" s="93"/>
      <c r="X55" s="93"/>
      <c r="Y55" s="93"/>
      <c r="Z55" s="124">
        <f>SUM(J55:M56)*AF55</f>
        <v>2.4000000000000004</v>
      </c>
      <c r="AA55" s="125"/>
      <c r="AB55" s="125"/>
      <c r="AC55" s="125"/>
      <c r="AD55" s="126"/>
      <c r="AE55" s="4"/>
      <c r="AF55" s="19">
        <v>0.025</v>
      </c>
    </row>
    <row r="56" spans="1:32" ht="27.75" customHeight="1" thickBot="1">
      <c r="A56" s="4"/>
      <c r="B56" s="134" t="s">
        <v>550</v>
      </c>
      <c r="C56" s="135"/>
      <c r="D56" s="135"/>
      <c r="E56" s="135"/>
      <c r="F56" s="135"/>
      <c r="G56" s="135"/>
      <c r="H56" s="135"/>
      <c r="I56" s="136"/>
      <c r="J56" s="137">
        <v>12</v>
      </c>
      <c r="K56" s="138"/>
      <c r="L56" s="138"/>
      <c r="M56" s="139"/>
      <c r="N56" s="140" t="s">
        <v>286</v>
      </c>
      <c r="O56" s="141"/>
      <c r="P56" s="141"/>
      <c r="Q56" s="142"/>
      <c r="R56" s="94"/>
      <c r="S56" s="95"/>
      <c r="T56" s="95"/>
      <c r="U56" s="96"/>
      <c r="V56" s="97"/>
      <c r="W56" s="98"/>
      <c r="X56" s="98"/>
      <c r="Y56" s="98"/>
      <c r="Z56" s="127"/>
      <c r="AA56" s="128"/>
      <c r="AB56" s="128"/>
      <c r="AC56" s="128"/>
      <c r="AD56" s="129"/>
      <c r="AE56" s="4"/>
      <c r="AF56" s="19">
        <v>0.05</v>
      </c>
    </row>
    <row r="57" spans="1:31" ht="19.5" customHeight="1" thickBot="1" thickTop="1">
      <c r="A57" s="4"/>
      <c r="B57" s="102" t="s">
        <v>10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7">
        <f>SUM(Z54:Z56)</f>
        <v>12.4</v>
      </c>
      <c r="AA57" s="107"/>
      <c r="AB57" s="107"/>
      <c r="AC57" s="107"/>
      <c r="AD57" s="107"/>
      <c r="AE57" s="4"/>
    </row>
    <row r="58" spans="1:31" ht="19.5" customHeight="1">
      <c r="A58" s="4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9"/>
      <c r="P58" s="109"/>
      <c r="Q58" s="108"/>
      <c r="R58" s="108"/>
      <c r="S58" s="109"/>
      <c r="T58" s="109"/>
      <c r="U58" s="108"/>
      <c r="V58" s="108"/>
      <c r="W58" s="109"/>
      <c r="X58" s="109"/>
      <c r="Y58" s="108"/>
      <c r="Z58" s="108"/>
      <c r="AA58" s="110"/>
      <c r="AB58" s="110"/>
      <c r="AC58" s="110"/>
      <c r="AD58" s="110"/>
      <c r="AE58" s="4"/>
    </row>
    <row r="59" spans="1:31" ht="19.5" customHeight="1">
      <c r="A59" s="4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9"/>
      <c r="P59" s="109"/>
      <c r="Q59" s="108"/>
      <c r="R59" s="108"/>
      <c r="S59" s="109"/>
      <c r="T59" s="109"/>
      <c r="U59" s="108"/>
      <c r="V59" s="108"/>
      <c r="W59" s="109"/>
      <c r="X59" s="109"/>
      <c r="Y59" s="108"/>
      <c r="Z59" s="108"/>
      <c r="AA59" s="110"/>
      <c r="AB59" s="110"/>
      <c r="AC59" s="110"/>
      <c r="AD59" s="110"/>
      <c r="AE59" s="4"/>
    </row>
    <row r="60" spans="1:31" ht="19.5" customHeight="1">
      <c r="A60" s="4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9"/>
      <c r="P60" s="109"/>
      <c r="Q60" s="108"/>
      <c r="R60" s="108"/>
      <c r="S60" s="109"/>
      <c r="T60" s="109"/>
      <c r="U60" s="108"/>
      <c r="V60" s="108"/>
      <c r="W60" s="109"/>
      <c r="X60" s="109"/>
      <c r="Y60" s="108"/>
      <c r="Z60" s="108"/>
      <c r="AA60" s="110"/>
      <c r="AB60" s="110"/>
      <c r="AC60" s="110"/>
      <c r="AD60" s="110"/>
      <c r="AE60" s="4"/>
    </row>
    <row r="61" spans="1:31" ht="19.5" customHeight="1">
      <c r="A61" s="4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9"/>
      <c r="P61" s="109"/>
      <c r="Q61" s="108"/>
      <c r="R61" s="108"/>
      <c r="S61" s="109"/>
      <c r="T61" s="109"/>
      <c r="U61" s="108"/>
      <c r="V61" s="108"/>
      <c r="W61" s="109"/>
      <c r="X61" s="109"/>
      <c r="Y61" s="108"/>
      <c r="Z61" s="108"/>
      <c r="AA61" s="110"/>
      <c r="AB61" s="110"/>
      <c r="AC61" s="110"/>
      <c r="AD61" s="110"/>
      <c r="AE61" s="4"/>
    </row>
    <row r="62" spans="1:31" ht="19.5" customHeight="1">
      <c r="A62" s="4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9"/>
      <c r="P62" s="109"/>
      <c r="Q62" s="108"/>
      <c r="R62" s="108"/>
      <c r="S62" s="109"/>
      <c r="T62" s="109"/>
      <c r="U62" s="108"/>
      <c r="V62" s="108"/>
      <c r="W62" s="109"/>
      <c r="X62" s="109"/>
      <c r="Y62" s="108"/>
      <c r="Z62" s="108"/>
      <c r="AA62" s="110"/>
      <c r="AB62" s="110"/>
      <c r="AC62" s="110"/>
      <c r="AD62" s="110"/>
      <c r="AE62" s="4"/>
    </row>
    <row r="63" spans="1:31" ht="19.5" customHeight="1">
      <c r="A63" s="4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2"/>
      <c r="AB63" s="112"/>
      <c r="AC63" s="112"/>
      <c r="AD63" s="112"/>
      <c r="AE63" s="4"/>
    </row>
    <row r="64" spans="1:31" ht="19.5" customHeight="1">
      <c r="A64" s="4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4"/>
    </row>
    <row r="65" spans="1:31" ht="19.5" customHeight="1">
      <c r="A65" s="4"/>
      <c r="B65" s="114"/>
      <c r="C65" s="114"/>
      <c r="D65" s="114"/>
      <c r="E65" s="114"/>
      <c r="F65" s="114"/>
      <c r="G65" s="114"/>
      <c r="H65" s="114"/>
      <c r="I65" s="114"/>
      <c r="J65" s="114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4"/>
    </row>
    <row r="66" spans="1:31" ht="19.5" customHeight="1">
      <c r="A66" s="4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9"/>
      <c r="P66" s="109"/>
      <c r="Q66" s="108"/>
      <c r="R66" s="108"/>
      <c r="S66" s="109"/>
      <c r="T66" s="109"/>
      <c r="U66" s="108"/>
      <c r="V66" s="108"/>
      <c r="W66" s="109"/>
      <c r="X66" s="109"/>
      <c r="Y66" s="108"/>
      <c r="Z66" s="108"/>
      <c r="AA66" s="110"/>
      <c r="AB66" s="110"/>
      <c r="AC66" s="110"/>
      <c r="AD66" s="110"/>
      <c r="AE66" s="4"/>
    </row>
    <row r="67" spans="1:31" ht="19.5" customHeight="1">
      <c r="A67" s="4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9"/>
      <c r="P67" s="109"/>
      <c r="Q67" s="108"/>
      <c r="R67" s="108"/>
      <c r="S67" s="109"/>
      <c r="T67" s="109"/>
      <c r="U67" s="108"/>
      <c r="V67" s="108"/>
      <c r="W67" s="109"/>
      <c r="X67" s="109"/>
      <c r="Y67" s="108"/>
      <c r="Z67" s="108"/>
      <c r="AA67" s="110"/>
      <c r="AB67" s="110"/>
      <c r="AC67" s="110"/>
      <c r="AD67" s="110"/>
      <c r="AE67" s="4"/>
    </row>
    <row r="68" spans="1:31" ht="19.5" customHeight="1">
      <c r="A68" s="4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9"/>
      <c r="P68" s="109"/>
      <c r="Q68" s="108"/>
      <c r="R68" s="108"/>
      <c r="S68" s="109"/>
      <c r="T68" s="109"/>
      <c r="U68" s="108"/>
      <c r="V68" s="108"/>
      <c r="W68" s="109"/>
      <c r="X68" s="109"/>
      <c r="Y68" s="108"/>
      <c r="Z68" s="108"/>
      <c r="AA68" s="110"/>
      <c r="AB68" s="110"/>
      <c r="AC68" s="110"/>
      <c r="AD68" s="110"/>
      <c r="AE68" s="4"/>
    </row>
    <row r="69" spans="1:31" ht="19.5" customHeight="1">
      <c r="A69" s="4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2"/>
      <c r="AB69" s="112"/>
      <c r="AC69" s="112"/>
      <c r="AD69" s="112"/>
      <c r="AE69" s="4"/>
    </row>
    <row r="70" spans="1:31" ht="19.5" customHeight="1">
      <c r="A70" s="4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4"/>
    </row>
    <row r="71" spans="1:31" ht="19.5" customHeight="1">
      <c r="A71" s="4"/>
      <c r="B71" s="114"/>
      <c r="C71" s="114"/>
      <c r="D71" s="114"/>
      <c r="E71" s="114"/>
      <c r="F71" s="114"/>
      <c r="G71" s="114"/>
      <c r="H71" s="114"/>
      <c r="I71" s="114"/>
      <c r="J71" s="114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4"/>
    </row>
    <row r="72" spans="1:31" ht="19.5" customHeight="1">
      <c r="A72" s="4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9"/>
      <c r="P72" s="109"/>
      <c r="Q72" s="108"/>
      <c r="R72" s="108"/>
      <c r="S72" s="109"/>
      <c r="T72" s="109"/>
      <c r="U72" s="108"/>
      <c r="V72" s="108"/>
      <c r="W72" s="109"/>
      <c r="X72" s="109"/>
      <c r="Y72" s="108"/>
      <c r="Z72" s="108"/>
      <c r="AA72" s="110"/>
      <c r="AB72" s="110"/>
      <c r="AC72" s="110"/>
      <c r="AD72" s="110"/>
      <c r="AE72" s="4"/>
    </row>
    <row r="73" spans="1:31" ht="19.5" customHeight="1">
      <c r="A73" s="4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9"/>
      <c r="P73" s="109"/>
      <c r="Q73" s="108"/>
      <c r="R73" s="108"/>
      <c r="S73" s="109"/>
      <c r="T73" s="109"/>
      <c r="U73" s="108"/>
      <c r="V73" s="108"/>
      <c r="W73" s="109"/>
      <c r="X73" s="109"/>
      <c r="Y73" s="108"/>
      <c r="Z73" s="108"/>
      <c r="AA73" s="110"/>
      <c r="AB73" s="110"/>
      <c r="AC73" s="110"/>
      <c r="AD73" s="110"/>
      <c r="AE73" s="4"/>
    </row>
    <row r="74" spans="1:31" ht="19.5" customHeight="1">
      <c r="A74" s="4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2"/>
      <c r="AB74" s="112"/>
      <c r="AC74" s="112"/>
      <c r="AD74" s="112"/>
      <c r="AE74" s="4"/>
    </row>
    <row r="75" spans="1:31" ht="19.5" customHeight="1">
      <c r="A75" s="4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4"/>
    </row>
    <row r="76" spans="1:31" ht="19.5" customHeight="1">
      <c r="A76" s="4"/>
      <c r="B76" s="114"/>
      <c r="C76" s="114"/>
      <c r="D76" s="114"/>
      <c r="E76" s="114"/>
      <c r="F76" s="114"/>
      <c r="G76" s="114"/>
      <c r="H76" s="114"/>
      <c r="I76" s="114"/>
      <c r="J76" s="114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4"/>
    </row>
    <row r="77" spans="1:31" ht="19.5" customHeight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9"/>
      <c r="P77" s="109"/>
      <c r="Q77" s="108"/>
      <c r="R77" s="108"/>
      <c r="S77" s="109"/>
      <c r="T77" s="109"/>
      <c r="U77" s="108"/>
      <c r="V77" s="108"/>
      <c r="W77" s="109"/>
      <c r="X77" s="109"/>
      <c r="Y77" s="108"/>
      <c r="Z77" s="108"/>
      <c r="AA77" s="110"/>
      <c r="AB77" s="110"/>
      <c r="AC77" s="110"/>
      <c r="AD77" s="110"/>
      <c r="AE77" s="4"/>
    </row>
    <row r="78" spans="1:31" ht="19.5" customHeight="1">
      <c r="A78" s="4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9"/>
      <c r="P78" s="109"/>
      <c r="Q78" s="108"/>
      <c r="R78" s="108"/>
      <c r="S78" s="109"/>
      <c r="T78" s="109"/>
      <c r="U78" s="108"/>
      <c r="V78" s="108"/>
      <c r="W78" s="109"/>
      <c r="X78" s="109"/>
      <c r="Y78" s="108"/>
      <c r="Z78" s="108"/>
      <c r="AA78" s="110"/>
      <c r="AB78" s="110"/>
      <c r="AC78" s="110"/>
      <c r="AD78" s="110"/>
      <c r="AE78" s="4"/>
    </row>
    <row r="79" spans="1:31" ht="19.5" customHeight="1">
      <c r="A79" s="4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2"/>
      <c r="AB79" s="112"/>
      <c r="AC79" s="112"/>
      <c r="AD79" s="112"/>
      <c r="AE79" s="4"/>
    </row>
    <row r="80" spans="1:31" ht="19.5" customHeight="1">
      <c r="A80" s="4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4"/>
    </row>
    <row r="81" spans="1:31" ht="19.5" customHeight="1">
      <c r="A81" s="4"/>
      <c r="B81" s="114"/>
      <c r="C81" s="114"/>
      <c r="D81" s="114"/>
      <c r="E81" s="114"/>
      <c r="F81" s="114"/>
      <c r="G81" s="114"/>
      <c r="H81" s="114"/>
      <c r="I81" s="114"/>
      <c r="J81" s="114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4"/>
    </row>
    <row r="82" spans="1:31" ht="19.5" customHeight="1">
      <c r="A82" s="4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9"/>
      <c r="P82" s="109"/>
      <c r="Q82" s="108"/>
      <c r="R82" s="108"/>
      <c r="S82" s="109"/>
      <c r="T82" s="109"/>
      <c r="U82" s="108"/>
      <c r="V82" s="108"/>
      <c r="W82" s="109"/>
      <c r="X82" s="109"/>
      <c r="Y82" s="108"/>
      <c r="Z82" s="108"/>
      <c r="AA82" s="110"/>
      <c r="AB82" s="110"/>
      <c r="AC82" s="110"/>
      <c r="AD82" s="110"/>
      <c r="AE82" s="4"/>
    </row>
    <row r="83" spans="1:31" ht="19.5" customHeight="1">
      <c r="A83" s="4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9"/>
      <c r="P83" s="109"/>
      <c r="Q83" s="108"/>
      <c r="R83" s="108"/>
      <c r="S83" s="109"/>
      <c r="T83" s="109"/>
      <c r="U83" s="108"/>
      <c r="V83" s="108"/>
      <c r="W83" s="109"/>
      <c r="X83" s="109"/>
      <c r="Y83" s="108"/>
      <c r="Z83" s="108"/>
      <c r="AA83" s="110"/>
      <c r="AB83" s="110"/>
      <c r="AC83" s="110"/>
      <c r="AD83" s="110"/>
      <c r="AE83" s="4"/>
    </row>
    <row r="84" spans="1:31" ht="19.5" customHeight="1">
      <c r="A84" s="4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2"/>
      <c r="AB84" s="112"/>
      <c r="AC84" s="112"/>
      <c r="AD84" s="112"/>
      <c r="AE84" s="4"/>
    </row>
    <row r="85" spans="1:31" ht="19.5" customHeight="1">
      <c r="A85" s="4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4"/>
    </row>
    <row r="86" spans="1:31" ht="19.5" customHeight="1">
      <c r="A86" s="4"/>
      <c r="B86" s="114"/>
      <c r="C86" s="114"/>
      <c r="D86" s="114"/>
      <c r="E86" s="114"/>
      <c r="F86" s="114"/>
      <c r="G86" s="114"/>
      <c r="H86" s="114"/>
      <c r="I86" s="114"/>
      <c r="J86" s="114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4"/>
    </row>
    <row r="87" spans="1:31" ht="19.5" customHeight="1">
      <c r="A87" s="4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9"/>
      <c r="P87" s="109"/>
      <c r="Q87" s="108"/>
      <c r="R87" s="108"/>
      <c r="S87" s="109"/>
      <c r="T87" s="109"/>
      <c r="U87" s="108"/>
      <c r="V87" s="108"/>
      <c r="W87" s="109"/>
      <c r="X87" s="109"/>
      <c r="Y87" s="108"/>
      <c r="Z87" s="108"/>
      <c r="AA87" s="110"/>
      <c r="AB87" s="110"/>
      <c r="AC87" s="110"/>
      <c r="AD87" s="110"/>
      <c r="AE87" s="4"/>
    </row>
    <row r="88" spans="1:31" ht="19.5" customHeight="1">
      <c r="A88" s="4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9"/>
      <c r="P88" s="109"/>
      <c r="Q88" s="108"/>
      <c r="R88" s="108"/>
      <c r="S88" s="109"/>
      <c r="T88" s="109"/>
      <c r="U88" s="108"/>
      <c r="V88" s="108"/>
      <c r="W88" s="109"/>
      <c r="X88" s="109"/>
      <c r="Y88" s="108"/>
      <c r="Z88" s="108"/>
      <c r="AA88" s="110"/>
      <c r="AB88" s="110"/>
      <c r="AC88" s="110"/>
      <c r="AD88" s="110"/>
      <c r="AE88" s="4"/>
    </row>
    <row r="89" spans="1:31" ht="19.5" customHeight="1">
      <c r="A89" s="4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2"/>
      <c r="AB89" s="112"/>
      <c r="AC89" s="112"/>
      <c r="AD89" s="112"/>
      <c r="AE89" s="4"/>
    </row>
    <row r="90" spans="1:31" ht="19.5" customHeight="1">
      <c r="A90" s="4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4"/>
    </row>
    <row r="91" spans="1:31" ht="19.5" customHeight="1">
      <c r="A91" s="4"/>
      <c r="B91" s="114"/>
      <c r="C91" s="114"/>
      <c r="D91" s="114"/>
      <c r="E91" s="114"/>
      <c r="F91" s="114"/>
      <c r="G91" s="114"/>
      <c r="H91" s="114"/>
      <c r="I91" s="114"/>
      <c r="J91" s="114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4"/>
    </row>
    <row r="92" spans="1:31" ht="19.5" customHeight="1">
      <c r="A92" s="4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9"/>
      <c r="P92" s="109"/>
      <c r="Q92" s="108"/>
      <c r="R92" s="108"/>
      <c r="S92" s="109"/>
      <c r="T92" s="109"/>
      <c r="U92" s="108"/>
      <c r="V92" s="108"/>
      <c r="W92" s="109"/>
      <c r="X92" s="109"/>
      <c r="Y92" s="108"/>
      <c r="Z92" s="108"/>
      <c r="AA92" s="110"/>
      <c r="AB92" s="110"/>
      <c r="AC92" s="110"/>
      <c r="AD92" s="110"/>
      <c r="AE92" s="4"/>
    </row>
    <row r="93" spans="1:31" ht="19.5" customHeight="1">
      <c r="A93" s="4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9"/>
      <c r="P93" s="109"/>
      <c r="Q93" s="108"/>
      <c r="R93" s="108"/>
      <c r="S93" s="109"/>
      <c r="T93" s="109"/>
      <c r="U93" s="108"/>
      <c r="V93" s="108"/>
      <c r="W93" s="109"/>
      <c r="X93" s="109"/>
      <c r="Y93" s="108"/>
      <c r="Z93" s="108"/>
      <c r="AA93" s="110"/>
      <c r="AB93" s="110"/>
      <c r="AC93" s="110"/>
      <c r="AD93" s="110"/>
      <c r="AE93" s="4"/>
    </row>
    <row r="94" spans="1:31" ht="19.5" customHeight="1">
      <c r="A94" s="4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9"/>
      <c r="P94" s="109"/>
      <c r="Q94" s="108"/>
      <c r="R94" s="108"/>
      <c r="S94" s="109"/>
      <c r="T94" s="109"/>
      <c r="U94" s="108"/>
      <c r="V94" s="108"/>
      <c r="W94" s="109"/>
      <c r="X94" s="109"/>
      <c r="Y94" s="108"/>
      <c r="Z94" s="108"/>
      <c r="AA94" s="110"/>
      <c r="AB94" s="110"/>
      <c r="AC94" s="110"/>
      <c r="AD94" s="110"/>
      <c r="AE94" s="4"/>
    </row>
    <row r="95" spans="1:31" ht="19.5" customHeight="1">
      <c r="A95" s="4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9"/>
      <c r="P95" s="109"/>
      <c r="Q95" s="108"/>
      <c r="R95" s="108"/>
      <c r="S95" s="109"/>
      <c r="T95" s="109"/>
      <c r="U95" s="108"/>
      <c r="V95" s="108"/>
      <c r="W95" s="109"/>
      <c r="X95" s="109"/>
      <c r="Y95" s="108"/>
      <c r="Z95" s="108"/>
      <c r="AA95" s="110"/>
      <c r="AB95" s="110"/>
      <c r="AC95" s="110"/>
      <c r="AD95" s="110"/>
      <c r="AE95" s="4"/>
    </row>
    <row r="96" spans="1:31" ht="19.5" customHeight="1">
      <c r="A96" s="4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9"/>
      <c r="P96" s="109"/>
      <c r="Q96" s="108"/>
      <c r="R96" s="108"/>
      <c r="S96" s="109"/>
      <c r="T96" s="109"/>
      <c r="U96" s="108"/>
      <c r="V96" s="108"/>
      <c r="W96" s="109"/>
      <c r="X96" s="109"/>
      <c r="Y96" s="108"/>
      <c r="Z96" s="108"/>
      <c r="AA96" s="110"/>
      <c r="AB96" s="110"/>
      <c r="AC96" s="110"/>
      <c r="AD96" s="110"/>
      <c r="AE96" s="4"/>
    </row>
    <row r="97" spans="1:31" ht="19.5" customHeight="1">
      <c r="A97" s="4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2"/>
      <c r="AB97" s="112"/>
      <c r="AC97" s="112"/>
      <c r="AD97" s="112"/>
      <c r="AE97" s="4"/>
    </row>
    <row r="98" spans="1:31" ht="19.5" customHeight="1">
      <c r="A98" s="4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4"/>
    </row>
    <row r="99" spans="1:31" ht="19.5" customHeight="1">
      <c r="A99" s="4"/>
      <c r="B99" s="114"/>
      <c r="C99" s="114"/>
      <c r="D99" s="114"/>
      <c r="E99" s="114"/>
      <c r="F99" s="114"/>
      <c r="G99" s="114"/>
      <c r="H99" s="114"/>
      <c r="I99" s="114"/>
      <c r="J99" s="114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4"/>
    </row>
    <row r="100" spans="1:31" ht="19.5" customHeight="1">
      <c r="A100" s="4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9"/>
      <c r="P100" s="109"/>
      <c r="Q100" s="108"/>
      <c r="R100" s="108"/>
      <c r="S100" s="109"/>
      <c r="T100" s="109"/>
      <c r="U100" s="108"/>
      <c r="V100" s="108"/>
      <c r="W100" s="109"/>
      <c r="X100" s="109"/>
      <c r="Y100" s="108"/>
      <c r="Z100" s="108"/>
      <c r="AA100" s="110"/>
      <c r="AB100" s="110"/>
      <c r="AC100" s="110"/>
      <c r="AD100" s="110"/>
      <c r="AE100" s="4"/>
    </row>
    <row r="101" spans="1:31" ht="19.5" customHeight="1">
      <c r="A101" s="4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9"/>
      <c r="P101" s="109"/>
      <c r="Q101" s="108"/>
      <c r="R101" s="108"/>
      <c r="S101" s="109"/>
      <c r="T101" s="109"/>
      <c r="U101" s="108"/>
      <c r="V101" s="108"/>
      <c r="W101" s="109"/>
      <c r="X101" s="109"/>
      <c r="Y101" s="108"/>
      <c r="Z101" s="108"/>
      <c r="AA101" s="110"/>
      <c r="AB101" s="110"/>
      <c r="AC101" s="110"/>
      <c r="AD101" s="110"/>
      <c r="AE101" s="4"/>
    </row>
    <row r="102" spans="1:31" ht="19.5" customHeight="1">
      <c r="A102" s="4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9"/>
      <c r="P102" s="109"/>
      <c r="Q102" s="108"/>
      <c r="R102" s="108"/>
      <c r="S102" s="109"/>
      <c r="T102" s="109"/>
      <c r="U102" s="108"/>
      <c r="V102" s="108"/>
      <c r="W102" s="109"/>
      <c r="X102" s="109"/>
      <c r="Y102" s="108"/>
      <c r="Z102" s="108"/>
      <c r="AA102" s="110"/>
      <c r="AB102" s="110"/>
      <c r="AC102" s="110"/>
      <c r="AD102" s="110"/>
      <c r="AE102" s="4"/>
    </row>
    <row r="103" spans="1:31" ht="19.5" customHeight="1">
      <c r="A103" s="4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9"/>
      <c r="P103" s="109"/>
      <c r="Q103" s="108"/>
      <c r="R103" s="108"/>
      <c r="S103" s="109"/>
      <c r="T103" s="109"/>
      <c r="U103" s="108"/>
      <c r="V103" s="108"/>
      <c r="W103" s="109"/>
      <c r="X103" s="109"/>
      <c r="Y103" s="108"/>
      <c r="Z103" s="108"/>
      <c r="AA103" s="110"/>
      <c r="AB103" s="110"/>
      <c r="AC103" s="110"/>
      <c r="AD103" s="110"/>
      <c r="AE103" s="4"/>
    </row>
    <row r="104" spans="1:31" ht="19.5" customHeight="1">
      <c r="A104" s="4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9"/>
      <c r="P104" s="109"/>
      <c r="Q104" s="108"/>
      <c r="R104" s="108"/>
      <c r="S104" s="109"/>
      <c r="T104" s="109"/>
      <c r="U104" s="108"/>
      <c r="V104" s="108"/>
      <c r="W104" s="109"/>
      <c r="X104" s="109"/>
      <c r="Y104" s="108"/>
      <c r="Z104" s="108"/>
      <c r="AA104" s="110"/>
      <c r="AB104" s="110"/>
      <c r="AC104" s="110"/>
      <c r="AD104" s="110"/>
      <c r="AE104" s="4"/>
    </row>
    <row r="105" spans="1:31" ht="19.5" customHeight="1">
      <c r="A105" s="4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2"/>
      <c r="AB105" s="112"/>
      <c r="AC105" s="112"/>
      <c r="AD105" s="112"/>
      <c r="AE105" s="4"/>
    </row>
    <row r="106" spans="1:31" ht="19.5" customHeight="1">
      <c r="A106" s="4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4"/>
    </row>
    <row r="107" spans="1:31" ht="19.5" customHeight="1">
      <c r="A107" s="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4"/>
    </row>
    <row r="108" spans="1:31" ht="19.5" customHeight="1">
      <c r="A108" s="4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9"/>
      <c r="P108" s="109"/>
      <c r="Q108" s="108"/>
      <c r="R108" s="108"/>
      <c r="S108" s="109"/>
      <c r="T108" s="109"/>
      <c r="U108" s="108"/>
      <c r="V108" s="108"/>
      <c r="W108" s="109"/>
      <c r="X108" s="109"/>
      <c r="Y108" s="108"/>
      <c r="Z108" s="108"/>
      <c r="AA108" s="110"/>
      <c r="AB108" s="110"/>
      <c r="AC108" s="110"/>
      <c r="AD108" s="110"/>
      <c r="AE108" s="4"/>
    </row>
    <row r="109" spans="1:31" ht="19.5" customHeight="1">
      <c r="A109" s="4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9"/>
      <c r="P109" s="109"/>
      <c r="Q109" s="108"/>
      <c r="R109" s="108"/>
      <c r="S109" s="109"/>
      <c r="T109" s="109"/>
      <c r="U109" s="108"/>
      <c r="V109" s="108"/>
      <c r="W109" s="109"/>
      <c r="X109" s="109"/>
      <c r="Y109" s="108"/>
      <c r="Z109" s="108"/>
      <c r="AA109" s="110"/>
      <c r="AB109" s="110"/>
      <c r="AC109" s="110"/>
      <c r="AD109" s="110"/>
      <c r="AE109" s="4"/>
    </row>
    <row r="110" spans="1:31" ht="19.5" customHeight="1">
      <c r="A110" s="4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9"/>
      <c r="P110" s="109"/>
      <c r="Q110" s="108"/>
      <c r="R110" s="108"/>
      <c r="S110" s="109"/>
      <c r="T110" s="109"/>
      <c r="U110" s="108"/>
      <c r="V110" s="108"/>
      <c r="W110" s="109"/>
      <c r="X110" s="109"/>
      <c r="Y110" s="108"/>
      <c r="Z110" s="108"/>
      <c r="AA110" s="110"/>
      <c r="AB110" s="110"/>
      <c r="AC110" s="110"/>
      <c r="AD110" s="110"/>
      <c r="AE110" s="4"/>
    </row>
    <row r="111" spans="1:31" ht="19.5" customHeight="1">
      <c r="A111" s="4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9"/>
      <c r="P111" s="109"/>
      <c r="Q111" s="108"/>
      <c r="R111" s="108"/>
      <c r="S111" s="109"/>
      <c r="T111" s="109"/>
      <c r="U111" s="108"/>
      <c r="V111" s="108"/>
      <c r="W111" s="109"/>
      <c r="X111" s="109"/>
      <c r="Y111" s="108"/>
      <c r="Z111" s="108"/>
      <c r="AA111" s="110"/>
      <c r="AB111" s="110"/>
      <c r="AC111" s="110"/>
      <c r="AD111" s="110"/>
      <c r="AE111" s="4"/>
    </row>
    <row r="112" spans="1:31" ht="19.5" customHeight="1">
      <c r="A112" s="4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9"/>
      <c r="P112" s="109"/>
      <c r="Q112" s="108"/>
      <c r="R112" s="108"/>
      <c r="S112" s="109"/>
      <c r="T112" s="109"/>
      <c r="U112" s="108"/>
      <c r="V112" s="108"/>
      <c r="W112" s="109"/>
      <c r="X112" s="109"/>
      <c r="Y112" s="108"/>
      <c r="Z112" s="108"/>
      <c r="AA112" s="110"/>
      <c r="AB112" s="110"/>
      <c r="AC112" s="110"/>
      <c r="AD112" s="110"/>
      <c r="AE112" s="4"/>
    </row>
    <row r="113" spans="1:31" ht="19.5" customHeight="1">
      <c r="A113" s="4"/>
      <c r="B113" s="117"/>
      <c r="C113" s="117"/>
      <c r="D113" s="117"/>
      <c r="E113" s="117"/>
      <c r="F113" s="117"/>
      <c r="G113" s="117"/>
      <c r="H113" s="117"/>
      <c r="I113" s="117"/>
      <c r="J113" s="117"/>
      <c r="K113" s="108"/>
      <c r="L113" s="108"/>
      <c r="M113" s="108"/>
      <c r="N113" s="108"/>
      <c r="O113" s="109"/>
      <c r="P113" s="109"/>
      <c r="Q113" s="108"/>
      <c r="R113" s="108"/>
      <c r="S113" s="109"/>
      <c r="T113" s="109"/>
      <c r="U113" s="108"/>
      <c r="V113" s="108"/>
      <c r="W113" s="109"/>
      <c r="X113" s="109"/>
      <c r="Y113" s="108"/>
      <c r="Z113" s="108"/>
      <c r="AA113" s="110"/>
      <c r="AB113" s="110"/>
      <c r="AC113" s="110"/>
      <c r="AD113" s="110"/>
      <c r="AE113" s="4"/>
    </row>
    <row r="114" spans="1:31" ht="19.5" customHeight="1">
      <c r="A114" s="4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9"/>
      <c r="P114" s="109"/>
      <c r="Q114" s="108"/>
      <c r="R114" s="108"/>
      <c r="S114" s="109"/>
      <c r="T114" s="109"/>
      <c r="U114" s="108"/>
      <c r="V114" s="108"/>
      <c r="W114" s="109"/>
      <c r="X114" s="109"/>
      <c r="Y114" s="108"/>
      <c r="Z114" s="108"/>
      <c r="AA114" s="110"/>
      <c r="AB114" s="110"/>
      <c r="AC114" s="110"/>
      <c r="AD114" s="110"/>
      <c r="AE114" s="4"/>
    </row>
    <row r="115" spans="1:31" ht="19.5" customHeight="1">
      <c r="A115" s="4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9"/>
      <c r="P115" s="109"/>
      <c r="Q115" s="108"/>
      <c r="R115" s="108"/>
      <c r="S115" s="109"/>
      <c r="T115" s="109"/>
      <c r="U115" s="108"/>
      <c r="V115" s="108"/>
      <c r="W115" s="109"/>
      <c r="X115" s="109"/>
      <c r="Y115" s="108"/>
      <c r="Z115" s="108"/>
      <c r="AA115" s="110"/>
      <c r="AB115" s="110"/>
      <c r="AC115" s="110"/>
      <c r="AD115" s="110"/>
      <c r="AE115" s="4"/>
    </row>
    <row r="116" spans="1:31" ht="19.5" customHeight="1">
      <c r="A116" s="4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9"/>
      <c r="P116" s="109"/>
      <c r="Q116" s="108"/>
      <c r="R116" s="108"/>
      <c r="S116" s="109"/>
      <c r="T116" s="109"/>
      <c r="U116" s="108"/>
      <c r="V116" s="108"/>
      <c r="W116" s="109"/>
      <c r="X116" s="109"/>
      <c r="Y116" s="108"/>
      <c r="Z116" s="108"/>
      <c r="AA116" s="110"/>
      <c r="AB116" s="110"/>
      <c r="AC116" s="110"/>
      <c r="AD116" s="110"/>
      <c r="AE116" s="4"/>
    </row>
    <row r="117" spans="1:31" ht="19.5" customHeight="1">
      <c r="A117" s="4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9"/>
      <c r="P117" s="109"/>
      <c r="Q117" s="108"/>
      <c r="R117" s="108"/>
      <c r="S117" s="109"/>
      <c r="T117" s="109"/>
      <c r="U117" s="108"/>
      <c r="V117" s="108"/>
      <c r="W117" s="109"/>
      <c r="X117" s="109"/>
      <c r="Y117" s="108"/>
      <c r="Z117" s="108"/>
      <c r="AA117" s="110"/>
      <c r="AB117" s="110"/>
      <c r="AC117" s="110"/>
      <c r="AD117" s="110"/>
      <c r="AE117" s="4"/>
    </row>
    <row r="118" spans="1:31" ht="19.5" customHeight="1">
      <c r="A118" s="4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9"/>
      <c r="P118" s="109"/>
      <c r="Q118" s="108"/>
      <c r="R118" s="108"/>
      <c r="S118" s="109"/>
      <c r="T118" s="109"/>
      <c r="U118" s="108"/>
      <c r="V118" s="108"/>
      <c r="W118" s="109"/>
      <c r="X118" s="109"/>
      <c r="Y118" s="108"/>
      <c r="Z118" s="108"/>
      <c r="AA118" s="110"/>
      <c r="AB118" s="110"/>
      <c r="AC118" s="110"/>
      <c r="AD118" s="110"/>
      <c r="AE118" s="4"/>
    </row>
    <row r="119" spans="1:31" ht="19.5" customHeight="1">
      <c r="A119" s="4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9"/>
      <c r="P119" s="109"/>
      <c r="Q119" s="108"/>
      <c r="R119" s="108"/>
      <c r="S119" s="109"/>
      <c r="T119" s="109"/>
      <c r="U119" s="108"/>
      <c r="V119" s="108"/>
      <c r="W119" s="109"/>
      <c r="X119" s="109"/>
      <c r="Y119" s="108"/>
      <c r="Z119" s="108"/>
      <c r="AA119" s="110"/>
      <c r="AB119" s="110"/>
      <c r="AC119" s="110"/>
      <c r="AD119" s="110"/>
      <c r="AE119" s="4"/>
    </row>
    <row r="120" spans="1:31" ht="19.5" customHeight="1">
      <c r="A120" s="4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9"/>
      <c r="P120" s="109"/>
      <c r="Q120" s="108"/>
      <c r="R120" s="108"/>
      <c r="S120" s="109"/>
      <c r="T120" s="109"/>
      <c r="U120" s="108"/>
      <c r="V120" s="108"/>
      <c r="W120" s="109"/>
      <c r="X120" s="109"/>
      <c r="Y120" s="108"/>
      <c r="Z120" s="108"/>
      <c r="AA120" s="110"/>
      <c r="AB120" s="110"/>
      <c r="AC120" s="110"/>
      <c r="AD120" s="110"/>
      <c r="AE120" s="4"/>
    </row>
    <row r="121" spans="1:31" ht="19.5" customHeight="1">
      <c r="A121" s="4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9"/>
      <c r="P121" s="109"/>
      <c r="Q121" s="108"/>
      <c r="R121" s="108"/>
      <c r="S121" s="109"/>
      <c r="T121" s="109"/>
      <c r="U121" s="108"/>
      <c r="V121" s="108"/>
      <c r="W121" s="109"/>
      <c r="X121" s="109"/>
      <c r="Y121" s="108"/>
      <c r="Z121" s="108"/>
      <c r="AA121" s="110"/>
      <c r="AB121" s="110"/>
      <c r="AC121" s="110"/>
      <c r="AD121" s="110"/>
      <c r="AE121" s="4"/>
    </row>
    <row r="122" spans="1:31" ht="19.5" customHeight="1">
      <c r="A122" s="4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2"/>
      <c r="AB122" s="112"/>
      <c r="AC122" s="112"/>
      <c r="AD122" s="112"/>
      <c r="AE122" s="4"/>
    </row>
    <row r="123" spans="1:31" ht="19.5" customHeight="1">
      <c r="A123" s="4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4"/>
    </row>
    <row r="124" spans="1:31" ht="19.5" customHeight="1">
      <c r="A124" s="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4"/>
    </row>
    <row r="125" spans="1:31" ht="19.5" customHeight="1">
      <c r="A125" s="4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9"/>
      <c r="P125" s="109"/>
      <c r="Q125" s="108"/>
      <c r="R125" s="108"/>
      <c r="S125" s="109"/>
      <c r="T125" s="109"/>
      <c r="U125" s="108"/>
      <c r="V125" s="108"/>
      <c r="W125" s="109"/>
      <c r="X125" s="109"/>
      <c r="Y125" s="108"/>
      <c r="Z125" s="108"/>
      <c r="AA125" s="110"/>
      <c r="AB125" s="110"/>
      <c r="AC125" s="110"/>
      <c r="AD125" s="110"/>
      <c r="AE125" s="4"/>
    </row>
    <row r="126" spans="1:31" ht="19.5" customHeight="1">
      <c r="A126" s="4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9"/>
      <c r="P126" s="109"/>
      <c r="Q126" s="108"/>
      <c r="R126" s="108"/>
      <c r="S126" s="109"/>
      <c r="T126" s="109"/>
      <c r="U126" s="108"/>
      <c r="V126" s="108"/>
      <c r="W126" s="109"/>
      <c r="X126" s="109"/>
      <c r="Y126" s="108"/>
      <c r="Z126" s="108"/>
      <c r="AA126" s="110"/>
      <c r="AB126" s="110"/>
      <c r="AC126" s="110"/>
      <c r="AD126" s="110"/>
      <c r="AE126" s="4"/>
    </row>
    <row r="127" spans="1:31" ht="19.5" customHeight="1">
      <c r="A127" s="4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9"/>
      <c r="P127" s="109"/>
      <c r="Q127" s="108"/>
      <c r="R127" s="108"/>
      <c r="S127" s="109"/>
      <c r="T127" s="109"/>
      <c r="U127" s="108"/>
      <c r="V127" s="108"/>
      <c r="W127" s="109"/>
      <c r="X127" s="109"/>
      <c r="Y127" s="108"/>
      <c r="Z127" s="108"/>
      <c r="AA127" s="110"/>
      <c r="AB127" s="110"/>
      <c r="AC127" s="110"/>
      <c r="AD127" s="110"/>
      <c r="AE127" s="4"/>
    </row>
    <row r="128" spans="1:31" ht="19.5" customHeight="1">
      <c r="A128" s="4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9"/>
      <c r="P128" s="109"/>
      <c r="Q128" s="108"/>
      <c r="R128" s="108"/>
      <c r="S128" s="109"/>
      <c r="T128" s="109"/>
      <c r="U128" s="108"/>
      <c r="V128" s="108"/>
      <c r="W128" s="109"/>
      <c r="X128" s="109"/>
      <c r="Y128" s="108"/>
      <c r="Z128" s="108"/>
      <c r="AA128" s="110"/>
      <c r="AB128" s="110"/>
      <c r="AC128" s="110"/>
      <c r="AD128" s="110"/>
      <c r="AE128" s="4"/>
    </row>
    <row r="129" spans="1:31" ht="19.5" customHeight="1">
      <c r="A129" s="4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9"/>
      <c r="P129" s="109"/>
      <c r="Q129" s="108"/>
      <c r="R129" s="108"/>
      <c r="S129" s="109"/>
      <c r="T129" s="109"/>
      <c r="U129" s="108"/>
      <c r="V129" s="108"/>
      <c r="W129" s="109"/>
      <c r="X129" s="109"/>
      <c r="Y129" s="108"/>
      <c r="Z129" s="108"/>
      <c r="AA129" s="110"/>
      <c r="AB129" s="110"/>
      <c r="AC129" s="110"/>
      <c r="AD129" s="110"/>
      <c r="AE129" s="4"/>
    </row>
    <row r="130" spans="1:31" ht="19.5" customHeight="1">
      <c r="A130" s="4"/>
      <c r="B130" s="117"/>
      <c r="C130" s="117"/>
      <c r="D130" s="117"/>
      <c r="E130" s="117"/>
      <c r="F130" s="117"/>
      <c r="G130" s="117"/>
      <c r="H130" s="117"/>
      <c r="I130" s="117"/>
      <c r="J130" s="117"/>
      <c r="K130" s="108"/>
      <c r="L130" s="108"/>
      <c r="M130" s="108"/>
      <c r="N130" s="108"/>
      <c r="O130" s="109"/>
      <c r="P130" s="109"/>
      <c r="Q130" s="108"/>
      <c r="R130" s="108"/>
      <c r="S130" s="109"/>
      <c r="T130" s="109"/>
      <c r="U130" s="108"/>
      <c r="V130" s="108"/>
      <c r="W130" s="109"/>
      <c r="X130" s="109"/>
      <c r="Y130" s="108"/>
      <c r="Z130" s="108"/>
      <c r="AA130" s="110"/>
      <c r="AB130" s="110"/>
      <c r="AC130" s="110"/>
      <c r="AD130" s="110"/>
      <c r="AE130" s="4"/>
    </row>
    <row r="131" spans="1:31" ht="19.5" customHeight="1">
      <c r="A131" s="4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9"/>
      <c r="P131" s="109"/>
      <c r="Q131" s="108"/>
      <c r="R131" s="108"/>
      <c r="S131" s="109"/>
      <c r="T131" s="109"/>
      <c r="U131" s="108"/>
      <c r="V131" s="108"/>
      <c r="W131" s="109"/>
      <c r="X131" s="109"/>
      <c r="Y131" s="108"/>
      <c r="Z131" s="108"/>
      <c r="AA131" s="110"/>
      <c r="AB131" s="110"/>
      <c r="AC131" s="110"/>
      <c r="AD131" s="110"/>
      <c r="AE131" s="4"/>
    </row>
    <row r="132" spans="1:31" ht="19.5" customHeight="1">
      <c r="A132" s="4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9"/>
      <c r="P132" s="109"/>
      <c r="Q132" s="108"/>
      <c r="R132" s="108"/>
      <c r="S132" s="109"/>
      <c r="T132" s="109"/>
      <c r="U132" s="108"/>
      <c r="V132" s="108"/>
      <c r="W132" s="109"/>
      <c r="X132" s="109"/>
      <c r="Y132" s="108"/>
      <c r="Z132" s="108"/>
      <c r="AA132" s="110"/>
      <c r="AB132" s="110"/>
      <c r="AC132" s="110"/>
      <c r="AD132" s="110"/>
      <c r="AE132" s="4"/>
    </row>
    <row r="133" spans="1:31" ht="19.5" customHeight="1">
      <c r="A133" s="4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9"/>
      <c r="P133" s="109"/>
      <c r="Q133" s="108"/>
      <c r="R133" s="108"/>
      <c r="S133" s="109"/>
      <c r="T133" s="109"/>
      <c r="U133" s="108"/>
      <c r="V133" s="108"/>
      <c r="W133" s="109"/>
      <c r="X133" s="109"/>
      <c r="Y133" s="108"/>
      <c r="Z133" s="108"/>
      <c r="AA133" s="110"/>
      <c r="AB133" s="110"/>
      <c r="AC133" s="110"/>
      <c r="AD133" s="110"/>
      <c r="AE133" s="4"/>
    </row>
    <row r="134" spans="1:31" ht="19.5" customHeight="1">
      <c r="A134" s="4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9"/>
      <c r="P134" s="109"/>
      <c r="Q134" s="108"/>
      <c r="R134" s="108"/>
      <c r="S134" s="109"/>
      <c r="T134" s="109"/>
      <c r="U134" s="108"/>
      <c r="V134" s="108"/>
      <c r="W134" s="109"/>
      <c r="X134" s="109"/>
      <c r="Y134" s="108"/>
      <c r="Z134" s="108"/>
      <c r="AA134" s="110"/>
      <c r="AB134" s="110"/>
      <c r="AC134" s="110"/>
      <c r="AD134" s="110"/>
      <c r="AE134" s="4"/>
    </row>
    <row r="135" spans="1:31" ht="19.5" customHeight="1">
      <c r="A135" s="4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9"/>
      <c r="P135" s="109"/>
      <c r="Q135" s="108"/>
      <c r="R135" s="108"/>
      <c r="S135" s="109"/>
      <c r="T135" s="109"/>
      <c r="U135" s="108"/>
      <c r="V135" s="108"/>
      <c r="W135" s="109"/>
      <c r="X135" s="109"/>
      <c r="Y135" s="108"/>
      <c r="Z135" s="108"/>
      <c r="AA135" s="110"/>
      <c r="AB135" s="110"/>
      <c r="AC135" s="110"/>
      <c r="AD135" s="110"/>
      <c r="AE135" s="4"/>
    </row>
    <row r="136" spans="1:31" ht="19.5" customHeight="1">
      <c r="A136" s="4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9"/>
      <c r="P136" s="109"/>
      <c r="Q136" s="108"/>
      <c r="R136" s="108"/>
      <c r="S136" s="109"/>
      <c r="T136" s="109"/>
      <c r="U136" s="108"/>
      <c r="V136" s="108"/>
      <c r="W136" s="109"/>
      <c r="X136" s="109"/>
      <c r="Y136" s="108"/>
      <c r="Z136" s="108"/>
      <c r="AA136" s="110"/>
      <c r="AB136" s="110"/>
      <c r="AC136" s="110"/>
      <c r="AD136" s="110"/>
      <c r="AE136" s="4"/>
    </row>
    <row r="137" spans="1:31" ht="19.5" customHeight="1">
      <c r="A137" s="4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9"/>
      <c r="P137" s="109"/>
      <c r="Q137" s="108"/>
      <c r="R137" s="108"/>
      <c r="S137" s="109"/>
      <c r="T137" s="109"/>
      <c r="U137" s="108"/>
      <c r="V137" s="108"/>
      <c r="W137" s="109"/>
      <c r="X137" s="109"/>
      <c r="Y137" s="108"/>
      <c r="Z137" s="108"/>
      <c r="AA137" s="110"/>
      <c r="AB137" s="110"/>
      <c r="AC137" s="110"/>
      <c r="AD137" s="110"/>
      <c r="AE137" s="4"/>
    </row>
    <row r="138" spans="1:31" ht="19.5" customHeight="1">
      <c r="A138" s="4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9"/>
      <c r="P138" s="109"/>
      <c r="Q138" s="108"/>
      <c r="R138" s="108"/>
      <c r="S138" s="109"/>
      <c r="T138" s="109"/>
      <c r="U138" s="108"/>
      <c r="V138" s="108"/>
      <c r="W138" s="109"/>
      <c r="X138" s="109"/>
      <c r="Y138" s="108"/>
      <c r="Z138" s="108"/>
      <c r="AA138" s="110"/>
      <c r="AB138" s="110"/>
      <c r="AC138" s="110"/>
      <c r="AD138" s="110"/>
      <c r="AE138" s="4"/>
    </row>
    <row r="139" spans="1:31" ht="19.5" customHeight="1">
      <c r="A139" s="4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2"/>
      <c r="AB139" s="112"/>
      <c r="AC139" s="112"/>
      <c r="AD139" s="112"/>
      <c r="AE139" s="4"/>
    </row>
    <row r="140" spans="1:31" ht="19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9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9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9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9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ht="19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ht="19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ht="19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2:30" ht="19.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</sheetData>
  <sheetProtection/>
  <mergeCells count="796">
    <mergeCell ref="W138:X138"/>
    <mergeCell ref="Y138:Z138"/>
    <mergeCell ref="AA138:AD138"/>
    <mergeCell ref="B139:Z139"/>
    <mergeCell ref="AA139:AD139"/>
    <mergeCell ref="B138:J138"/>
    <mergeCell ref="K138:N138"/>
    <mergeCell ref="O138:P138"/>
    <mergeCell ref="Q138:R138"/>
    <mergeCell ref="S138:T138"/>
    <mergeCell ref="U138:V138"/>
    <mergeCell ref="AA136:AD136"/>
    <mergeCell ref="B137:J137"/>
    <mergeCell ref="K137:N137"/>
    <mergeCell ref="O137:P137"/>
    <mergeCell ref="Q137:R137"/>
    <mergeCell ref="S137:T137"/>
    <mergeCell ref="U137:V137"/>
    <mergeCell ref="W137:X137"/>
    <mergeCell ref="Y137:Z137"/>
    <mergeCell ref="AA137:AD137"/>
    <mergeCell ref="Y135:Z135"/>
    <mergeCell ref="AA135:AD135"/>
    <mergeCell ref="B136:J136"/>
    <mergeCell ref="K136:N136"/>
    <mergeCell ref="O136:P136"/>
    <mergeCell ref="Q136:R136"/>
    <mergeCell ref="S136:T136"/>
    <mergeCell ref="U136:V136"/>
    <mergeCell ref="W136:X136"/>
    <mergeCell ref="Y136:Z136"/>
    <mergeCell ref="W134:X134"/>
    <mergeCell ref="Y134:Z134"/>
    <mergeCell ref="AA134:AD134"/>
    <mergeCell ref="B135:J135"/>
    <mergeCell ref="K135:N135"/>
    <mergeCell ref="O135:P135"/>
    <mergeCell ref="Q135:R135"/>
    <mergeCell ref="S135:T135"/>
    <mergeCell ref="U135:V135"/>
    <mergeCell ref="W135:X135"/>
    <mergeCell ref="B134:J134"/>
    <mergeCell ref="K134:N134"/>
    <mergeCell ref="O134:P134"/>
    <mergeCell ref="Q134:R134"/>
    <mergeCell ref="S134:T134"/>
    <mergeCell ref="U134:V134"/>
    <mergeCell ref="AA132:AD132"/>
    <mergeCell ref="B133:J133"/>
    <mergeCell ref="K133:N133"/>
    <mergeCell ref="O133:P133"/>
    <mergeCell ref="Q133:R133"/>
    <mergeCell ref="S133:T133"/>
    <mergeCell ref="U133:V133"/>
    <mergeCell ref="W133:X133"/>
    <mergeCell ref="Y133:Z133"/>
    <mergeCell ref="AA133:AD133"/>
    <mergeCell ref="Y131:Z131"/>
    <mergeCell ref="AA131:AD131"/>
    <mergeCell ref="B132:J132"/>
    <mergeCell ref="K132:N132"/>
    <mergeCell ref="O132:P132"/>
    <mergeCell ref="Q132:R132"/>
    <mergeCell ref="S132:T132"/>
    <mergeCell ref="U132:V132"/>
    <mergeCell ref="W132:X132"/>
    <mergeCell ref="Y132:Z132"/>
    <mergeCell ref="W130:X130"/>
    <mergeCell ref="Y130:Z130"/>
    <mergeCell ref="AA130:AD130"/>
    <mergeCell ref="B131:J131"/>
    <mergeCell ref="K131:N131"/>
    <mergeCell ref="O131:P131"/>
    <mergeCell ref="Q131:R131"/>
    <mergeCell ref="S131:T131"/>
    <mergeCell ref="U131:V131"/>
    <mergeCell ref="W131:X131"/>
    <mergeCell ref="B130:J130"/>
    <mergeCell ref="K130:N130"/>
    <mergeCell ref="O130:P130"/>
    <mergeCell ref="Q130:R130"/>
    <mergeCell ref="S130:T130"/>
    <mergeCell ref="U130:V130"/>
    <mergeCell ref="AA128:AD128"/>
    <mergeCell ref="B129:J129"/>
    <mergeCell ref="K129:N129"/>
    <mergeCell ref="O129:P129"/>
    <mergeCell ref="Q129:R129"/>
    <mergeCell ref="S129:T129"/>
    <mergeCell ref="U129:V129"/>
    <mergeCell ref="W129:X129"/>
    <mergeCell ref="Y129:Z129"/>
    <mergeCell ref="AA129:AD129"/>
    <mergeCell ref="Y127:Z127"/>
    <mergeCell ref="AA127:AD127"/>
    <mergeCell ref="B128:J128"/>
    <mergeCell ref="K128:N128"/>
    <mergeCell ref="O128:P128"/>
    <mergeCell ref="Q128:R128"/>
    <mergeCell ref="S128:T128"/>
    <mergeCell ref="U128:V128"/>
    <mergeCell ref="W128:X128"/>
    <mergeCell ref="Y128:Z128"/>
    <mergeCell ref="W126:X126"/>
    <mergeCell ref="Y126:Z126"/>
    <mergeCell ref="AA126:AD126"/>
    <mergeCell ref="B127:J127"/>
    <mergeCell ref="K127:N127"/>
    <mergeCell ref="O127:P127"/>
    <mergeCell ref="Q127:R127"/>
    <mergeCell ref="S127:T127"/>
    <mergeCell ref="U127:V127"/>
    <mergeCell ref="W127:X127"/>
    <mergeCell ref="B126:J126"/>
    <mergeCell ref="K126:N126"/>
    <mergeCell ref="O126:P126"/>
    <mergeCell ref="Q126:R126"/>
    <mergeCell ref="S126:T126"/>
    <mergeCell ref="U126:V126"/>
    <mergeCell ref="AA124:AD124"/>
    <mergeCell ref="B125:J125"/>
    <mergeCell ref="K125:N125"/>
    <mergeCell ref="O125:P125"/>
    <mergeCell ref="Q125:R125"/>
    <mergeCell ref="S125:T125"/>
    <mergeCell ref="U125:V125"/>
    <mergeCell ref="W125:X125"/>
    <mergeCell ref="Y125:Z125"/>
    <mergeCell ref="AA125:AD125"/>
    <mergeCell ref="Y121:Z121"/>
    <mergeCell ref="AA121:AD121"/>
    <mergeCell ref="B122:Z122"/>
    <mergeCell ref="AA122:AD122"/>
    <mergeCell ref="B123:AD123"/>
    <mergeCell ref="B124:J124"/>
    <mergeCell ref="K124:N124"/>
    <mergeCell ref="O124:R124"/>
    <mergeCell ref="S124:V124"/>
    <mergeCell ref="W124:Z124"/>
    <mergeCell ref="W120:X120"/>
    <mergeCell ref="Y120:Z120"/>
    <mergeCell ref="AA120:AD120"/>
    <mergeCell ref="B121:J121"/>
    <mergeCell ref="K121:N121"/>
    <mergeCell ref="O121:P121"/>
    <mergeCell ref="Q121:R121"/>
    <mergeCell ref="S121:T121"/>
    <mergeCell ref="U121:V121"/>
    <mergeCell ref="W121:X121"/>
    <mergeCell ref="B120:J120"/>
    <mergeCell ref="K120:N120"/>
    <mergeCell ref="O120:P120"/>
    <mergeCell ref="Q120:R120"/>
    <mergeCell ref="S120:T120"/>
    <mergeCell ref="U120:V120"/>
    <mergeCell ref="AA118:AD118"/>
    <mergeCell ref="B119:J119"/>
    <mergeCell ref="K119:N119"/>
    <mergeCell ref="O119:P119"/>
    <mergeCell ref="Q119:R119"/>
    <mergeCell ref="S119:T119"/>
    <mergeCell ref="U119:V119"/>
    <mergeCell ref="W119:X119"/>
    <mergeCell ref="Y119:Z119"/>
    <mergeCell ref="AA119:AD119"/>
    <mergeCell ref="Y117:Z117"/>
    <mergeCell ref="AA117:AD117"/>
    <mergeCell ref="B118:J118"/>
    <mergeCell ref="K118:N118"/>
    <mergeCell ref="O118:P118"/>
    <mergeCell ref="Q118:R118"/>
    <mergeCell ref="S118:T118"/>
    <mergeCell ref="U118:V118"/>
    <mergeCell ref="W118:X118"/>
    <mergeCell ref="Y118:Z118"/>
    <mergeCell ref="W116:X116"/>
    <mergeCell ref="Y116:Z116"/>
    <mergeCell ref="AA116:AD116"/>
    <mergeCell ref="B117:J117"/>
    <mergeCell ref="K117:N117"/>
    <mergeCell ref="O117:P117"/>
    <mergeCell ref="Q117:R117"/>
    <mergeCell ref="S117:T117"/>
    <mergeCell ref="U117:V117"/>
    <mergeCell ref="W117:X117"/>
    <mergeCell ref="B116:J116"/>
    <mergeCell ref="K116:N116"/>
    <mergeCell ref="O116:P116"/>
    <mergeCell ref="Q116:R116"/>
    <mergeCell ref="S116:T116"/>
    <mergeCell ref="U116:V116"/>
    <mergeCell ref="AA114:AD114"/>
    <mergeCell ref="B115:J115"/>
    <mergeCell ref="K115:N115"/>
    <mergeCell ref="O115:P115"/>
    <mergeCell ref="Q115:R115"/>
    <mergeCell ref="S115:T115"/>
    <mergeCell ref="U115:V115"/>
    <mergeCell ref="W115:X115"/>
    <mergeCell ref="Y115:Z115"/>
    <mergeCell ref="AA115:AD115"/>
    <mergeCell ref="Y113:Z113"/>
    <mergeCell ref="AA113:AD113"/>
    <mergeCell ref="B114:J114"/>
    <mergeCell ref="K114:N114"/>
    <mergeCell ref="O114:P114"/>
    <mergeCell ref="Q114:R114"/>
    <mergeCell ref="S114:T114"/>
    <mergeCell ref="U114:V114"/>
    <mergeCell ref="W114:X114"/>
    <mergeCell ref="Y114:Z114"/>
    <mergeCell ref="W112:X112"/>
    <mergeCell ref="Y112:Z112"/>
    <mergeCell ref="AA112:AD112"/>
    <mergeCell ref="B113:J113"/>
    <mergeCell ref="K113:N113"/>
    <mergeCell ref="O113:P113"/>
    <mergeCell ref="Q113:R113"/>
    <mergeCell ref="S113:T113"/>
    <mergeCell ref="U113:V113"/>
    <mergeCell ref="W113:X113"/>
    <mergeCell ref="B112:J112"/>
    <mergeCell ref="K112:N112"/>
    <mergeCell ref="O112:P112"/>
    <mergeCell ref="Q112:R112"/>
    <mergeCell ref="S112:T112"/>
    <mergeCell ref="U112:V112"/>
    <mergeCell ref="AA110:AD110"/>
    <mergeCell ref="B111:J111"/>
    <mergeCell ref="K111:N111"/>
    <mergeCell ref="O111:P111"/>
    <mergeCell ref="Q111:R111"/>
    <mergeCell ref="S111:T111"/>
    <mergeCell ref="U111:V111"/>
    <mergeCell ref="W111:X111"/>
    <mergeCell ref="Y111:Z111"/>
    <mergeCell ref="AA111:AD111"/>
    <mergeCell ref="Y109:Z109"/>
    <mergeCell ref="AA109:AD109"/>
    <mergeCell ref="B110:J110"/>
    <mergeCell ref="K110:N110"/>
    <mergeCell ref="O110:P110"/>
    <mergeCell ref="Q110:R110"/>
    <mergeCell ref="S110:T110"/>
    <mergeCell ref="U110:V110"/>
    <mergeCell ref="W110:X110"/>
    <mergeCell ref="Y110:Z110"/>
    <mergeCell ref="W108:X108"/>
    <mergeCell ref="Y108:Z108"/>
    <mergeCell ref="AA108:AD108"/>
    <mergeCell ref="B109:J109"/>
    <mergeCell ref="K109:N109"/>
    <mergeCell ref="O109:P109"/>
    <mergeCell ref="Q109:R109"/>
    <mergeCell ref="S109:T109"/>
    <mergeCell ref="U109:V109"/>
    <mergeCell ref="W109:X109"/>
    <mergeCell ref="B108:J108"/>
    <mergeCell ref="K108:N108"/>
    <mergeCell ref="O108:P108"/>
    <mergeCell ref="Q108:R108"/>
    <mergeCell ref="S108:T108"/>
    <mergeCell ref="U108:V108"/>
    <mergeCell ref="B107:J107"/>
    <mergeCell ref="K107:N107"/>
    <mergeCell ref="O107:R107"/>
    <mergeCell ref="S107:V107"/>
    <mergeCell ref="W107:Z107"/>
    <mergeCell ref="AA107:AD107"/>
    <mergeCell ref="W104:X104"/>
    <mergeCell ref="Y104:Z104"/>
    <mergeCell ref="AA104:AD104"/>
    <mergeCell ref="B105:Z105"/>
    <mergeCell ref="AA105:AD105"/>
    <mergeCell ref="B106:AD106"/>
    <mergeCell ref="B104:J104"/>
    <mergeCell ref="K104:N104"/>
    <mergeCell ref="O104:P104"/>
    <mergeCell ref="Q104:R104"/>
    <mergeCell ref="S104:T104"/>
    <mergeCell ref="U104:V104"/>
    <mergeCell ref="AA102:AD102"/>
    <mergeCell ref="B103:J103"/>
    <mergeCell ref="K103:N103"/>
    <mergeCell ref="O103:P103"/>
    <mergeCell ref="Q103:R103"/>
    <mergeCell ref="S103:T103"/>
    <mergeCell ref="U103:V103"/>
    <mergeCell ref="W103:X103"/>
    <mergeCell ref="Y103:Z103"/>
    <mergeCell ref="AA103:AD103"/>
    <mergeCell ref="Y101:Z101"/>
    <mergeCell ref="AA101:AD101"/>
    <mergeCell ref="B102:J102"/>
    <mergeCell ref="K102:N102"/>
    <mergeCell ref="O102:P102"/>
    <mergeCell ref="Q102:R102"/>
    <mergeCell ref="S102:T102"/>
    <mergeCell ref="U102:V102"/>
    <mergeCell ref="W102:X102"/>
    <mergeCell ref="Y102:Z102"/>
    <mergeCell ref="W100:X100"/>
    <mergeCell ref="Y100:Z100"/>
    <mergeCell ref="AA100:AD100"/>
    <mergeCell ref="B101:J101"/>
    <mergeCell ref="K101:N101"/>
    <mergeCell ref="O101:P101"/>
    <mergeCell ref="Q101:R101"/>
    <mergeCell ref="S101:T101"/>
    <mergeCell ref="U101:V101"/>
    <mergeCell ref="W101:X101"/>
    <mergeCell ref="B100:J100"/>
    <mergeCell ref="K100:N100"/>
    <mergeCell ref="O100:P100"/>
    <mergeCell ref="Q100:R100"/>
    <mergeCell ref="S100:T100"/>
    <mergeCell ref="U100:V100"/>
    <mergeCell ref="B99:J99"/>
    <mergeCell ref="K99:N99"/>
    <mergeCell ref="O99:R99"/>
    <mergeCell ref="S99:V99"/>
    <mergeCell ref="W99:Z99"/>
    <mergeCell ref="AA99:AD99"/>
    <mergeCell ref="W96:X96"/>
    <mergeCell ref="Y96:Z96"/>
    <mergeCell ref="AA96:AD96"/>
    <mergeCell ref="B97:Z97"/>
    <mergeCell ref="AA97:AD97"/>
    <mergeCell ref="B98:AD98"/>
    <mergeCell ref="B96:J96"/>
    <mergeCell ref="K96:N96"/>
    <mergeCell ref="O96:P96"/>
    <mergeCell ref="Q96:R96"/>
    <mergeCell ref="S96:T96"/>
    <mergeCell ref="U96:V96"/>
    <mergeCell ref="AA94:AD94"/>
    <mergeCell ref="B95:J95"/>
    <mergeCell ref="K95:N95"/>
    <mergeCell ref="O95:P95"/>
    <mergeCell ref="Q95:R95"/>
    <mergeCell ref="S95:T95"/>
    <mergeCell ref="U95:V95"/>
    <mergeCell ref="W95:X95"/>
    <mergeCell ref="Y95:Z95"/>
    <mergeCell ref="AA95:AD95"/>
    <mergeCell ref="Y93:Z93"/>
    <mergeCell ref="AA93:AD93"/>
    <mergeCell ref="B94:J94"/>
    <mergeCell ref="K94:N94"/>
    <mergeCell ref="O94:P94"/>
    <mergeCell ref="Q94:R94"/>
    <mergeCell ref="S94:T94"/>
    <mergeCell ref="U94:V94"/>
    <mergeCell ref="W94:X94"/>
    <mergeCell ref="Y94:Z94"/>
    <mergeCell ref="W92:X92"/>
    <mergeCell ref="Y92:Z92"/>
    <mergeCell ref="AA92:AD92"/>
    <mergeCell ref="B93:J93"/>
    <mergeCell ref="K93:N93"/>
    <mergeCell ref="O93:P93"/>
    <mergeCell ref="Q93:R93"/>
    <mergeCell ref="S93:T93"/>
    <mergeCell ref="U93:V93"/>
    <mergeCell ref="W93:X93"/>
    <mergeCell ref="B92:J92"/>
    <mergeCell ref="K92:N92"/>
    <mergeCell ref="O92:P92"/>
    <mergeCell ref="Q92:R92"/>
    <mergeCell ref="S92:T92"/>
    <mergeCell ref="U92:V92"/>
    <mergeCell ref="B91:J91"/>
    <mergeCell ref="K91:N91"/>
    <mergeCell ref="O91:R91"/>
    <mergeCell ref="S91:V91"/>
    <mergeCell ref="W91:Z91"/>
    <mergeCell ref="AA91:AD91"/>
    <mergeCell ref="W88:X88"/>
    <mergeCell ref="Y88:Z88"/>
    <mergeCell ref="AA88:AD88"/>
    <mergeCell ref="B89:Z89"/>
    <mergeCell ref="AA89:AD89"/>
    <mergeCell ref="B90:AD90"/>
    <mergeCell ref="B88:J88"/>
    <mergeCell ref="K88:N88"/>
    <mergeCell ref="O88:P88"/>
    <mergeCell ref="Q88:R88"/>
    <mergeCell ref="S88:T88"/>
    <mergeCell ref="U88:V88"/>
    <mergeCell ref="AA86:AD86"/>
    <mergeCell ref="B87:J87"/>
    <mergeCell ref="K87:N87"/>
    <mergeCell ref="O87:P87"/>
    <mergeCell ref="Q87:R87"/>
    <mergeCell ref="S87:T87"/>
    <mergeCell ref="U87:V87"/>
    <mergeCell ref="W87:X87"/>
    <mergeCell ref="Y87:Z87"/>
    <mergeCell ref="AA87:AD87"/>
    <mergeCell ref="Y83:Z83"/>
    <mergeCell ref="AA83:AD83"/>
    <mergeCell ref="B84:Z84"/>
    <mergeCell ref="AA84:AD84"/>
    <mergeCell ref="B85:AD85"/>
    <mergeCell ref="B86:J86"/>
    <mergeCell ref="K86:N86"/>
    <mergeCell ref="O86:R86"/>
    <mergeCell ref="S86:V86"/>
    <mergeCell ref="W86:Z86"/>
    <mergeCell ref="W82:X82"/>
    <mergeCell ref="Y82:Z82"/>
    <mergeCell ref="AA82:AD82"/>
    <mergeCell ref="B83:J83"/>
    <mergeCell ref="K83:N83"/>
    <mergeCell ref="O83:P83"/>
    <mergeCell ref="Q83:R83"/>
    <mergeCell ref="S83:T83"/>
    <mergeCell ref="U83:V83"/>
    <mergeCell ref="W83:X83"/>
    <mergeCell ref="B82:J82"/>
    <mergeCell ref="K82:N82"/>
    <mergeCell ref="O82:P82"/>
    <mergeCell ref="Q82:R82"/>
    <mergeCell ref="S82:T82"/>
    <mergeCell ref="U82:V82"/>
    <mergeCell ref="B81:J81"/>
    <mergeCell ref="K81:N81"/>
    <mergeCell ref="O81:R81"/>
    <mergeCell ref="S81:V81"/>
    <mergeCell ref="W81:Z81"/>
    <mergeCell ref="AA81:AD81"/>
    <mergeCell ref="W78:X78"/>
    <mergeCell ref="Y78:Z78"/>
    <mergeCell ref="AA78:AD78"/>
    <mergeCell ref="B79:Z79"/>
    <mergeCell ref="AA79:AD79"/>
    <mergeCell ref="B80:AD80"/>
    <mergeCell ref="B78:J78"/>
    <mergeCell ref="K78:N78"/>
    <mergeCell ref="O78:P78"/>
    <mergeCell ref="Q78:R78"/>
    <mergeCell ref="S78:T78"/>
    <mergeCell ref="U78:V78"/>
    <mergeCell ref="AA76:AD76"/>
    <mergeCell ref="B77:J77"/>
    <mergeCell ref="K77:N77"/>
    <mergeCell ref="O77:P77"/>
    <mergeCell ref="Q77:R77"/>
    <mergeCell ref="S77:T77"/>
    <mergeCell ref="U77:V77"/>
    <mergeCell ref="W77:X77"/>
    <mergeCell ref="Y77:Z77"/>
    <mergeCell ref="AA77:AD77"/>
    <mergeCell ref="Y73:Z73"/>
    <mergeCell ref="AA73:AD73"/>
    <mergeCell ref="B74:Z74"/>
    <mergeCell ref="AA74:AD74"/>
    <mergeCell ref="B75:AD75"/>
    <mergeCell ref="B76:J76"/>
    <mergeCell ref="K76:N76"/>
    <mergeCell ref="O76:R76"/>
    <mergeCell ref="S76:V76"/>
    <mergeCell ref="W76:Z76"/>
    <mergeCell ref="W72:X72"/>
    <mergeCell ref="Y72:Z72"/>
    <mergeCell ref="AA72:AD72"/>
    <mergeCell ref="B73:J73"/>
    <mergeCell ref="K73:N73"/>
    <mergeCell ref="O73:P73"/>
    <mergeCell ref="Q73:R73"/>
    <mergeCell ref="S73:T73"/>
    <mergeCell ref="U73:V73"/>
    <mergeCell ref="W73:X73"/>
    <mergeCell ref="B72:J72"/>
    <mergeCell ref="K72:N72"/>
    <mergeCell ref="O72:P72"/>
    <mergeCell ref="Q72:R72"/>
    <mergeCell ref="S72:T72"/>
    <mergeCell ref="U72:V72"/>
    <mergeCell ref="AA68:AD68"/>
    <mergeCell ref="B69:Z69"/>
    <mergeCell ref="AA69:AD69"/>
    <mergeCell ref="B70:AD70"/>
    <mergeCell ref="B71:J71"/>
    <mergeCell ref="K71:N71"/>
    <mergeCell ref="O71:R71"/>
    <mergeCell ref="S71:V71"/>
    <mergeCell ref="W71:Z71"/>
    <mergeCell ref="AA71:AD71"/>
    <mergeCell ref="Y67:Z67"/>
    <mergeCell ref="AA67:AD67"/>
    <mergeCell ref="B68:J68"/>
    <mergeCell ref="K68:N68"/>
    <mergeCell ref="O68:P68"/>
    <mergeCell ref="Q68:R68"/>
    <mergeCell ref="S68:T68"/>
    <mergeCell ref="U68:V68"/>
    <mergeCell ref="W68:X68"/>
    <mergeCell ref="Y68:Z68"/>
    <mergeCell ref="W66:X66"/>
    <mergeCell ref="Y66:Z66"/>
    <mergeCell ref="AA66:AD66"/>
    <mergeCell ref="B67:J67"/>
    <mergeCell ref="K67:N67"/>
    <mergeCell ref="O67:P67"/>
    <mergeCell ref="Q67:R67"/>
    <mergeCell ref="S67:T67"/>
    <mergeCell ref="U67:V67"/>
    <mergeCell ref="W67:X67"/>
    <mergeCell ref="B66:J66"/>
    <mergeCell ref="K66:N66"/>
    <mergeCell ref="O66:P66"/>
    <mergeCell ref="Q66:R66"/>
    <mergeCell ref="S66:T66"/>
    <mergeCell ref="U66:V66"/>
    <mergeCell ref="AA62:AD62"/>
    <mergeCell ref="B63:Z63"/>
    <mergeCell ref="AA63:AD63"/>
    <mergeCell ref="B64:AD64"/>
    <mergeCell ref="B65:J65"/>
    <mergeCell ref="K65:N65"/>
    <mergeCell ref="O65:R65"/>
    <mergeCell ref="S65:V65"/>
    <mergeCell ref="W65:Z65"/>
    <mergeCell ref="AA65:AD65"/>
    <mergeCell ref="Y61:Z61"/>
    <mergeCell ref="AA61:AD61"/>
    <mergeCell ref="B62:J62"/>
    <mergeCell ref="K62:N62"/>
    <mergeCell ref="O62:P62"/>
    <mergeCell ref="Q62:R62"/>
    <mergeCell ref="S62:T62"/>
    <mergeCell ref="U62:V62"/>
    <mergeCell ref="W62:X62"/>
    <mergeCell ref="Y62:Z62"/>
    <mergeCell ref="W60:X60"/>
    <mergeCell ref="Y60:Z60"/>
    <mergeCell ref="AA60:AD60"/>
    <mergeCell ref="B61:J61"/>
    <mergeCell ref="K61:N61"/>
    <mergeCell ref="O61:P61"/>
    <mergeCell ref="Q61:R61"/>
    <mergeCell ref="S61:T61"/>
    <mergeCell ref="U61:V61"/>
    <mergeCell ref="W61:X61"/>
    <mergeCell ref="B60:J60"/>
    <mergeCell ref="K60:N60"/>
    <mergeCell ref="O60:P60"/>
    <mergeCell ref="Q60:R60"/>
    <mergeCell ref="S60:T60"/>
    <mergeCell ref="U60:V60"/>
    <mergeCell ref="AA58:AD58"/>
    <mergeCell ref="B59:J59"/>
    <mergeCell ref="K59:N59"/>
    <mergeCell ref="O59:P59"/>
    <mergeCell ref="Q59:R59"/>
    <mergeCell ref="S59:T59"/>
    <mergeCell ref="U59:V59"/>
    <mergeCell ref="W59:X59"/>
    <mergeCell ref="Y59:Z59"/>
    <mergeCell ref="AA59:AD59"/>
    <mergeCell ref="B57:Y57"/>
    <mergeCell ref="Z57:AD57"/>
    <mergeCell ref="B58:J58"/>
    <mergeCell ref="K58:N58"/>
    <mergeCell ref="O58:P58"/>
    <mergeCell ref="Q58:R58"/>
    <mergeCell ref="S58:T58"/>
    <mergeCell ref="U58:V58"/>
    <mergeCell ref="W58:X58"/>
    <mergeCell ref="Y58:Z58"/>
    <mergeCell ref="B55:I55"/>
    <mergeCell ref="J55:M55"/>
    <mergeCell ref="N55:Q55"/>
    <mergeCell ref="R55:U55"/>
    <mergeCell ref="V55:Y55"/>
    <mergeCell ref="B56:I56"/>
    <mergeCell ref="J56:M56"/>
    <mergeCell ref="N56:Q56"/>
    <mergeCell ref="R56:U56"/>
    <mergeCell ref="V56:Y56"/>
    <mergeCell ref="B54:I54"/>
    <mergeCell ref="J54:M54"/>
    <mergeCell ref="N54:Q54"/>
    <mergeCell ref="R54:U54"/>
    <mergeCell ref="V54:Y54"/>
    <mergeCell ref="Z54:AD54"/>
    <mergeCell ref="B50:Y50"/>
    <mergeCell ref="Z50:AD50"/>
    <mergeCell ref="B51:AD51"/>
    <mergeCell ref="B52:I53"/>
    <mergeCell ref="J52:M53"/>
    <mergeCell ref="N52:Q53"/>
    <mergeCell ref="R52:U53"/>
    <mergeCell ref="V52:Y53"/>
    <mergeCell ref="Z52:AD53"/>
    <mergeCell ref="B49:I49"/>
    <mergeCell ref="J49:M49"/>
    <mergeCell ref="N49:Q49"/>
    <mergeCell ref="R49:U49"/>
    <mergeCell ref="V49:Y49"/>
    <mergeCell ref="Z49:AD49"/>
    <mergeCell ref="Z43:AD43"/>
    <mergeCell ref="B46:AD46"/>
    <mergeCell ref="B47:I48"/>
    <mergeCell ref="J47:M48"/>
    <mergeCell ref="N47:Q48"/>
    <mergeCell ref="R47:U48"/>
    <mergeCell ref="V47:Y48"/>
    <mergeCell ref="Z47:AD48"/>
    <mergeCell ref="B43:I43"/>
    <mergeCell ref="B42:I42"/>
    <mergeCell ref="J42:M42"/>
    <mergeCell ref="N42:Q42"/>
    <mergeCell ref="R42:U42"/>
    <mergeCell ref="V42:Y42"/>
    <mergeCell ref="Z42:AD42"/>
    <mergeCell ref="B41:I41"/>
    <mergeCell ref="J41:M41"/>
    <mergeCell ref="N41:Q41"/>
    <mergeCell ref="R41:U41"/>
    <mergeCell ref="V41:Y41"/>
    <mergeCell ref="Z41:AD41"/>
    <mergeCell ref="B40:I40"/>
    <mergeCell ref="J40:M40"/>
    <mergeCell ref="N40:Q40"/>
    <mergeCell ref="R40:U40"/>
    <mergeCell ref="V40:Y40"/>
    <mergeCell ref="Z40:AD40"/>
    <mergeCell ref="B39:I39"/>
    <mergeCell ref="J39:M39"/>
    <mergeCell ref="N39:Q39"/>
    <mergeCell ref="R39:U39"/>
    <mergeCell ref="V39:Y39"/>
    <mergeCell ref="Z39:AD39"/>
    <mergeCell ref="Z33:AD33"/>
    <mergeCell ref="B36:AD36"/>
    <mergeCell ref="B37:I38"/>
    <mergeCell ref="J37:M38"/>
    <mergeCell ref="N37:Q38"/>
    <mergeCell ref="R37:U38"/>
    <mergeCell ref="V37:Y38"/>
    <mergeCell ref="Z37:AD38"/>
    <mergeCell ref="B34:I34"/>
    <mergeCell ref="B32:I32"/>
    <mergeCell ref="J32:M32"/>
    <mergeCell ref="N32:Q32"/>
    <mergeCell ref="R32:U32"/>
    <mergeCell ref="V32:Y32"/>
    <mergeCell ref="Z32:AD32"/>
    <mergeCell ref="B31:I31"/>
    <mergeCell ref="J31:M31"/>
    <mergeCell ref="N31:Q31"/>
    <mergeCell ref="R31:U31"/>
    <mergeCell ref="V31:Y31"/>
    <mergeCell ref="Z31:AD31"/>
    <mergeCell ref="B30:I30"/>
    <mergeCell ref="J30:M30"/>
    <mergeCell ref="N30:Q30"/>
    <mergeCell ref="R30:U30"/>
    <mergeCell ref="V30:Y30"/>
    <mergeCell ref="Z30:AD30"/>
    <mergeCell ref="B29:I29"/>
    <mergeCell ref="J29:M29"/>
    <mergeCell ref="N29:Q29"/>
    <mergeCell ref="R29:U29"/>
    <mergeCell ref="V29:Y29"/>
    <mergeCell ref="Z29:AD29"/>
    <mergeCell ref="Z23:AD23"/>
    <mergeCell ref="B26:AD26"/>
    <mergeCell ref="B27:I28"/>
    <mergeCell ref="J27:M28"/>
    <mergeCell ref="N27:Q28"/>
    <mergeCell ref="R27:U28"/>
    <mergeCell ref="V27:Y28"/>
    <mergeCell ref="Z27:AD28"/>
    <mergeCell ref="B23:I23"/>
    <mergeCell ref="B22:I22"/>
    <mergeCell ref="J22:M22"/>
    <mergeCell ref="N22:Q22"/>
    <mergeCell ref="R22:U22"/>
    <mergeCell ref="V22:Y22"/>
    <mergeCell ref="Z22:AD22"/>
    <mergeCell ref="B21:I21"/>
    <mergeCell ref="J21:M21"/>
    <mergeCell ref="N21:Q21"/>
    <mergeCell ref="R21:U21"/>
    <mergeCell ref="V21:Y21"/>
    <mergeCell ref="Z21:AD21"/>
    <mergeCell ref="B20:I20"/>
    <mergeCell ref="J20:M20"/>
    <mergeCell ref="N20:Q20"/>
    <mergeCell ref="R20:U20"/>
    <mergeCell ref="V20:Y20"/>
    <mergeCell ref="Z20:AD20"/>
    <mergeCell ref="B19:I19"/>
    <mergeCell ref="J19:M19"/>
    <mergeCell ref="N19:Q19"/>
    <mergeCell ref="R19:U19"/>
    <mergeCell ref="V19:Y19"/>
    <mergeCell ref="Z19:AD19"/>
    <mergeCell ref="B15:Y15"/>
    <mergeCell ref="Z15:AD15"/>
    <mergeCell ref="B16:AD16"/>
    <mergeCell ref="B17:I18"/>
    <mergeCell ref="J17:M18"/>
    <mergeCell ref="N17:Q18"/>
    <mergeCell ref="R17:U18"/>
    <mergeCell ref="V17:Y18"/>
    <mergeCell ref="Z17:AD18"/>
    <mergeCell ref="B12:I12"/>
    <mergeCell ref="J12:M12"/>
    <mergeCell ref="N12:Q12"/>
    <mergeCell ref="R12:U12"/>
    <mergeCell ref="V12:Y12"/>
    <mergeCell ref="Z12:AD12"/>
    <mergeCell ref="B11:I11"/>
    <mergeCell ref="J11:M11"/>
    <mergeCell ref="N11:Q11"/>
    <mergeCell ref="R11:U11"/>
    <mergeCell ref="V11:Y11"/>
    <mergeCell ref="Z11:AD11"/>
    <mergeCell ref="B10:I10"/>
    <mergeCell ref="J10:M10"/>
    <mergeCell ref="N10:Q10"/>
    <mergeCell ref="R10:U10"/>
    <mergeCell ref="V10:Y10"/>
    <mergeCell ref="Z10:AD10"/>
    <mergeCell ref="B9:I9"/>
    <mergeCell ref="J9:M9"/>
    <mergeCell ref="N9:Q9"/>
    <mergeCell ref="R9:U9"/>
    <mergeCell ref="V9:Y9"/>
    <mergeCell ref="Z9:AD9"/>
    <mergeCell ref="B6:AD6"/>
    <mergeCell ref="B7:I8"/>
    <mergeCell ref="J7:M8"/>
    <mergeCell ref="N7:Q8"/>
    <mergeCell ref="R7:U8"/>
    <mergeCell ref="V7:Y8"/>
    <mergeCell ref="Z7:AD8"/>
    <mergeCell ref="V1:X1"/>
    <mergeCell ref="AC1:AD1"/>
    <mergeCell ref="V2:X2"/>
    <mergeCell ref="AC2:AD2"/>
    <mergeCell ref="V3:AD3"/>
    <mergeCell ref="V4:AD4"/>
    <mergeCell ref="B13:I13"/>
    <mergeCell ref="J13:M13"/>
    <mergeCell ref="N13:Q13"/>
    <mergeCell ref="R13:U13"/>
    <mergeCell ref="V13:Y13"/>
    <mergeCell ref="Z13:AD13"/>
    <mergeCell ref="B14:I14"/>
    <mergeCell ref="J14:M14"/>
    <mergeCell ref="N14:Q14"/>
    <mergeCell ref="R14:U14"/>
    <mergeCell ref="V14:Y14"/>
    <mergeCell ref="Z14:AD14"/>
    <mergeCell ref="V33:Y33"/>
    <mergeCell ref="J23:M23"/>
    <mergeCell ref="N23:Q23"/>
    <mergeCell ref="R23:U23"/>
    <mergeCell ref="V23:Y23"/>
    <mergeCell ref="B24:I24"/>
    <mergeCell ref="J24:M24"/>
    <mergeCell ref="N24:Q24"/>
    <mergeCell ref="R24:U24"/>
    <mergeCell ref="V24:Y24"/>
    <mergeCell ref="Z34:AD34"/>
    <mergeCell ref="B35:Y35"/>
    <mergeCell ref="Z35:AD35"/>
    <mergeCell ref="Z24:AD24"/>
    <mergeCell ref="B25:Y25"/>
    <mergeCell ref="Z25:AD25"/>
    <mergeCell ref="B33:I33"/>
    <mergeCell ref="J33:M33"/>
    <mergeCell ref="N33:Q33"/>
    <mergeCell ref="R33:U33"/>
    <mergeCell ref="N44:Q44"/>
    <mergeCell ref="R44:U44"/>
    <mergeCell ref="V44:Y44"/>
    <mergeCell ref="J34:M34"/>
    <mergeCell ref="N34:Q34"/>
    <mergeCell ref="R34:U34"/>
    <mergeCell ref="V34:Y34"/>
    <mergeCell ref="Z44:AD44"/>
    <mergeCell ref="B45:Y45"/>
    <mergeCell ref="Z45:AD45"/>
    <mergeCell ref="Z55:AD56"/>
    <mergeCell ref="J43:M43"/>
    <mergeCell ref="N43:Q43"/>
    <mergeCell ref="R43:U43"/>
    <mergeCell ref="V43:Y43"/>
    <mergeCell ref="B44:I44"/>
    <mergeCell ref="J44:M44"/>
  </mergeCells>
  <printOptions horizontalCentered="1"/>
  <pageMargins left="0.18" right="0.17" top="0.16" bottom="0.42" header="0.17" footer="0.18"/>
  <pageSetup horizontalDpi="600" verticalDpi="600" orientation="portrait" scale="80" r:id="rId2"/>
  <headerFooter alignWithMargins="0">
    <oddFooter>&amp;L&amp;Z&amp;F&amp;T&amp;C
&amp;RPage &amp;P</oddFooter>
  </headerFooter>
  <rowBreaks count="1" manualBreakCount="1">
    <brk id="45" max="3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203"/>
  <sheetViews>
    <sheetView zoomScale="115" zoomScaleNormal="115" zoomScalePageLayoutView="0" workbookViewId="0" topLeftCell="E1">
      <selection activeCell="S15" sqref="S15:T15"/>
    </sheetView>
  </sheetViews>
  <sheetFormatPr defaultColWidth="9.140625" defaultRowHeight="12.75"/>
  <cols>
    <col min="1" max="1" width="15.421875" style="0" customWidth="1"/>
    <col min="3" max="3" width="15.00390625" style="0" customWidth="1"/>
    <col min="5" max="5" width="20.8515625" style="0" customWidth="1"/>
    <col min="8" max="8" width="20.8515625" style="0" customWidth="1"/>
    <col min="11" max="11" width="20.28125" style="0" customWidth="1"/>
    <col min="13" max="13" width="10.421875" style="0" customWidth="1"/>
    <col min="15" max="15" width="20.28125" style="0" customWidth="1"/>
    <col min="17" max="17" width="11.57421875" style="0" customWidth="1"/>
  </cols>
  <sheetData>
    <row r="1" ht="13.5" thickBot="1"/>
    <row r="2" spans="1:21" ht="36.75" thickBot="1">
      <c r="A2" s="10" t="s">
        <v>11</v>
      </c>
      <c r="B2" s="11"/>
      <c r="C2" s="12"/>
      <c r="E2" s="13" t="s">
        <v>12</v>
      </c>
      <c r="F2" s="14"/>
      <c r="G2" s="15"/>
      <c r="H2" s="13" t="s">
        <v>12</v>
      </c>
      <c r="I2" s="14"/>
      <c r="K2" s="10" t="s">
        <v>13</v>
      </c>
      <c r="L2" s="16"/>
      <c r="M2" s="17"/>
      <c r="O2" s="174" t="s">
        <v>14</v>
      </c>
      <c r="P2" s="175"/>
      <c r="Q2" s="176"/>
      <c r="R2" s="18"/>
      <c r="S2" s="19"/>
      <c r="T2" s="19"/>
      <c r="U2" s="19"/>
    </row>
    <row r="3" spans="1:23" ht="13.5" thickBot="1">
      <c r="A3" s="170" t="s">
        <v>15</v>
      </c>
      <c r="B3" s="172" t="s">
        <v>16</v>
      </c>
      <c r="C3" s="173"/>
      <c r="D3" s="21"/>
      <c r="E3" s="170" t="s">
        <v>15</v>
      </c>
      <c r="F3" s="170" t="s">
        <v>16</v>
      </c>
      <c r="G3" s="22"/>
      <c r="H3" s="168" t="s">
        <v>15</v>
      </c>
      <c r="I3" s="168" t="s">
        <v>17</v>
      </c>
      <c r="J3" s="23"/>
      <c r="K3" s="170" t="s">
        <v>15</v>
      </c>
      <c r="L3" s="172" t="s">
        <v>16</v>
      </c>
      <c r="M3" s="173"/>
      <c r="N3" s="25"/>
      <c r="O3" s="170" t="s">
        <v>15</v>
      </c>
      <c r="P3" s="172" t="s">
        <v>16</v>
      </c>
      <c r="Q3" s="173"/>
      <c r="R3" s="18"/>
      <c r="S3" s="26" t="s">
        <v>18</v>
      </c>
      <c r="T3" s="27"/>
      <c r="U3" s="19"/>
      <c r="V3" s="26" t="s">
        <v>19</v>
      </c>
      <c r="W3" s="27"/>
    </row>
    <row r="4" spans="1:23" ht="53.25" thickBot="1">
      <c r="A4" s="177"/>
      <c r="B4" s="28" t="s">
        <v>20</v>
      </c>
      <c r="C4" s="29" t="s">
        <v>21</v>
      </c>
      <c r="D4" s="21"/>
      <c r="E4" s="178"/>
      <c r="F4" s="178"/>
      <c r="G4" s="30"/>
      <c r="H4" s="169"/>
      <c r="I4" s="169"/>
      <c r="J4" s="23"/>
      <c r="K4" s="171"/>
      <c r="L4" s="24" t="s">
        <v>20</v>
      </c>
      <c r="M4" s="31" t="s">
        <v>21</v>
      </c>
      <c r="N4" s="32"/>
      <c r="O4" s="171"/>
      <c r="P4" s="20" t="s">
        <v>20</v>
      </c>
      <c r="Q4" s="33" t="s">
        <v>21</v>
      </c>
      <c r="R4" s="34"/>
      <c r="S4" s="31" t="s">
        <v>22</v>
      </c>
      <c r="T4" s="20" t="s">
        <v>23</v>
      </c>
      <c r="U4" s="34"/>
      <c r="V4" s="31" t="s">
        <v>22</v>
      </c>
      <c r="W4" s="20" t="s">
        <v>23</v>
      </c>
    </row>
    <row r="5" spans="1:23" ht="12.75">
      <c r="A5" s="35" t="s">
        <v>24</v>
      </c>
      <c r="B5" s="36">
        <v>1.66</v>
      </c>
      <c r="C5" s="37">
        <v>2</v>
      </c>
      <c r="D5" s="32"/>
      <c r="E5" s="39" t="s">
        <v>25</v>
      </c>
      <c r="F5" s="57">
        <v>0.5</v>
      </c>
      <c r="G5" s="38"/>
      <c r="H5" s="39" t="s">
        <v>26</v>
      </c>
      <c r="I5" s="40">
        <v>56.9</v>
      </c>
      <c r="K5" s="39" t="s">
        <v>27</v>
      </c>
      <c r="L5" s="36">
        <v>3.31</v>
      </c>
      <c r="M5" s="37">
        <v>3.62</v>
      </c>
      <c r="O5" s="39" t="s">
        <v>28</v>
      </c>
      <c r="P5" s="41">
        <v>3.93</v>
      </c>
      <c r="Q5" s="37">
        <v>4.28</v>
      </c>
      <c r="S5" s="35" t="s">
        <v>29</v>
      </c>
      <c r="T5" s="42">
        <v>3.0220000000000002</v>
      </c>
      <c r="V5" s="35" t="s">
        <v>30</v>
      </c>
      <c r="W5" s="42">
        <v>3.616</v>
      </c>
    </row>
    <row r="6" spans="1:23" ht="12.75">
      <c r="A6" s="35" t="s">
        <v>31</v>
      </c>
      <c r="B6" s="36">
        <v>2.04</v>
      </c>
      <c r="C6" s="37">
        <v>2.46</v>
      </c>
      <c r="D6" s="19"/>
      <c r="E6" s="54" t="s">
        <v>32</v>
      </c>
      <c r="F6" s="56">
        <v>0.5</v>
      </c>
      <c r="G6" s="43"/>
      <c r="H6" s="35" t="s">
        <v>25</v>
      </c>
      <c r="I6" s="37"/>
      <c r="K6" s="35" t="s">
        <v>33</v>
      </c>
      <c r="L6" s="36">
        <v>2.27</v>
      </c>
      <c r="M6" s="37">
        <v>2.49</v>
      </c>
      <c r="O6" s="35" t="s">
        <v>34</v>
      </c>
      <c r="P6" s="36">
        <v>2.47</v>
      </c>
      <c r="Q6" s="37">
        <v>2.76</v>
      </c>
      <c r="S6" s="35" t="s">
        <v>35</v>
      </c>
      <c r="T6" s="42">
        <v>3.8080000000000003</v>
      </c>
      <c r="V6" s="35" t="s">
        <v>36</v>
      </c>
      <c r="W6" s="42">
        <v>4.4110000000000005</v>
      </c>
    </row>
    <row r="7" spans="1:23" ht="12.75">
      <c r="A7" s="35" t="s">
        <v>37</v>
      </c>
      <c r="B7" s="36">
        <v>2.06</v>
      </c>
      <c r="C7" s="37">
        <v>2.48</v>
      </c>
      <c r="D7" s="19"/>
      <c r="E7" s="35" t="s">
        <v>38</v>
      </c>
      <c r="F7" s="37">
        <v>0.5</v>
      </c>
      <c r="G7" s="43"/>
      <c r="H7" s="35" t="s">
        <v>32</v>
      </c>
      <c r="I7" s="37"/>
      <c r="K7" s="35" t="s">
        <v>39</v>
      </c>
      <c r="L7" s="36">
        <v>2.3</v>
      </c>
      <c r="M7" s="37">
        <v>2.52</v>
      </c>
      <c r="O7" s="35" t="s">
        <v>40</v>
      </c>
      <c r="P7" s="36">
        <v>2.46</v>
      </c>
      <c r="Q7" s="37">
        <v>2.74</v>
      </c>
      <c r="S7" s="35" t="s">
        <v>41</v>
      </c>
      <c r="T7" s="42">
        <v>4.594</v>
      </c>
      <c r="V7" s="35" t="s">
        <v>42</v>
      </c>
      <c r="W7" s="42">
        <v>5.207</v>
      </c>
    </row>
    <row r="8" spans="1:23" ht="12.75">
      <c r="A8" s="35" t="s">
        <v>43</v>
      </c>
      <c r="B8" s="36">
        <v>1.97</v>
      </c>
      <c r="C8" s="37">
        <v>2.3</v>
      </c>
      <c r="D8" s="19"/>
      <c r="E8" s="35" t="s">
        <v>44</v>
      </c>
      <c r="F8" s="37">
        <v>0.5</v>
      </c>
      <c r="G8" s="43"/>
      <c r="H8" s="35" t="s">
        <v>38</v>
      </c>
      <c r="I8" s="37"/>
      <c r="K8" s="35" t="s">
        <v>45</v>
      </c>
      <c r="L8" s="36">
        <v>2.3</v>
      </c>
      <c r="M8" s="37">
        <v>2.54</v>
      </c>
      <c r="O8" s="35" t="s">
        <v>46</v>
      </c>
      <c r="P8" s="36">
        <v>2.48</v>
      </c>
      <c r="Q8" s="37">
        <v>2.78</v>
      </c>
      <c r="S8" s="35" t="s">
        <v>47</v>
      </c>
      <c r="T8" s="42">
        <v>5.38</v>
      </c>
      <c r="V8" s="35" t="s">
        <v>48</v>
      </c>
      <c r="W8" s="42">
        <v>6.002</v>
      </c>
    </row>
    <row r="9" spans="1:23" ht="12.75">
      <c r="A9" s="35" t="s">
        <v>49</v>
      </c>
      <c r="B9" s="36">
        <v>2.46</v>
      </c>
      <c r="C9" s="37">
        <v>2.96</v>
      </c>
      <c r="D9" s="19"/>
      <c r="E9" s="35" t="s">
        <v>50</v>
      </c>
      <c r="F9" s="37">
        <v>0.42</v>
      </c>
      <c r="G9" s="43"/>
      <c r="H9" s="35" t="s">
        <v>44</v>
      </c>
      <c r="I9" s="37"/>
      <c r="K9" s="35" t="s">
        <v>51</v>
      </c>
      <c r="L9" s="36">
        <v>2.32</v>
      </c>
      <c r="M9" s="37">
        <v>2.57</v>
      </c>
      <c r="O9" s="35" t="s">
        <v>52</v>
      </c>
      <c r="P9" s="36">
        <v>2.46</v>
      </c>
      <c r="Q9" s="37">
        <v>2.75</v>
      </c>
      <c r="S9" s="35" t="s">
        <v>53</v>
      </c>
      <c r="T9" s="42">
        <v>6.165</v>
      </c>
      <c r="V9" s="35" t="s">
        <v>54</v>
      </c>
      <c r="W9" s="42">
        <v>6.798</v>
      </c>
    </row>
    <row r="10" spans="1:23" ht="12.75">
      <c r="A10" s="35" t="s">
        <v>55</v>
      </c>
      <c r="B10" s="36">
        <v>2</v>
      </c>
      <c r="C10" s="37">
        <v>2.34</v>
      </c>
      <c r="D10" s="19"/>
      <c r="E10" s="35" t="s">
        <v>56</v>
      </c>
      <c r="F10" s="37">
        <v>0.42</v>
      </c>
      <c r="G10" s="43"/>
      <c r="H10" s="35" t="s">
        <v>50</v>
      </c>
      <c r="I10" s="37"/>
      <c r="K10" s="35" t="s">
        <v>57</v>
      </c>
      <c r="L10" s="36">
        <v>2.69</v>
      </c>
      <c r="M10" s="37">
        <v>2.93</v>
      </c>
      <c r="O10" s="35" t="s">
        <v>58</v>
      </c>
      <c r="P10" s="36">
        <v>2.58</v>
      </c>
      <c r="Q10" s="37">
        <v>2.91</v>
      </c>
      <c r="S10" s="35" t="s">
        <v>59</v>
      </c>
      <c r="T10" s="42">
        <v>6.9510000000000005</v>
      </c>
      <c r="V10" s="35" t="s">
        <v>60</v>
      </c>
      <c r="W10" s="42">
        <v>7.593</v>
      </c>
    </row>
    <row r="11" spans="1:23" ht="12.75">
      <c r="A11" s="35" t="s">
        <v>61</v>
      </c>
      <c r="B11" s="36">
        <v>2.5</v>
      </c>
      <c r="C11" s="37">
        <v>3</v>
      </c>
      <c r="D11" s="19"/>
      <c r="E11" s="35" t="s">
        <v>62</v>
      </c>
      <c r="F11" s="37">
        <v>0.42</v>
      </c>
      <c r="G11" s="43"/>
      <c r="H11" s="35" t="s">
        <v>56</v>
      </c>
      <c r="I11" s="37"/>
      <c r="K11" s="35" t="s">
        <v>63</v>
      </c>
      <c r="L11" s="36">
        <v>2.7</v>
      </c>
      <c r="M11" s="37">
        <v>2.95</v>
      </c>
      <c r="O11" s="35" t="s">
        <v>64</v>
      </c>
      <c r="P11" s="36">
        <v>2.6</v>
      </c>
      <c r="Q11" s="37">
        <v>2.94</v>
      </c>
      <c r="S11" s="35" t="s">
        <v>65</v>
      </c>
      <c r="T11" s="42">
        <v>7.737</v>
      </c>
      <c r="V11" s="35" t="s">
        <v>66</v>
      </c>
      <c r="W11" s="42">
        <v>8.388</v>
      </c>
    </row>
    <row r="12" spans="1:23" ht="12.75">
      <c r="A12" s="35" t="s">
        <v>67</v>
      </c>
      <c r="B12" s="36">
        <v>2.53</v>
      </c>
      <c r="C12" s="37">
        <v>3.04</v>
      </c>
      <c r="D12" s="19"/>
      <c r="E12" s="35" t="s">
        <v>68</v>
      </c>
      <c r="F12" s="37">
        <v>0.5</v>
      </c>
      <c r="G12" s="43"/>
      <c r="H12" s="35" t="s">
        <v>62</v>
      </c>
      <c r="I12" s="37"/>
      <c r="K12" s="35" t="s">
        <v>69</v>
      </c>
      <c r="L12" s="36">
        <v>2.71</v>
      </c>
      <c r="M12" s="37">
        <v>2.97</v>
      </c>
      <c r="O12" s="35" t="s">
        <v>70</v>
      </c>
      <c r="P12" s="36">
        <v>2.61</v>
      </c>
      <c r="Q12" s="37">
        <v>2.97</v>
      </c>
      <c r="S12" s="35" t="s">
        <v>71</v>
      </c>
      <c r="T12" s="42">
        <v>8.523</v>
      </c>
      <c r="V12" s="35" t="s">
        <v>72</v>
      </c>
      <c r="W12" s="42">
        <v>9.184000000000001</v>
      </c>
    </row>
    <row r="13" spans="1:23" ht="13.5" thickBot="1">
      <c r="A13" s="35" t="s">
        <v>73</v>
      </c>
      <c r="B13" s="36">
        <v>1.93</v>
      </c>
      <c r="C13" s="37">
        <v>2.26</v>
      </c>
      <c r="D13" s="19"/>
      <c r="E13" s="35" t="s">
        <v>74</v>
      </c>
      <c r="F13" s="37">
        <v>0.5</v>
      </c>
      <c r="G13" s="43"/>
      <c r="H13" s="35" t="s">
        <v>68</v>
      </c>
      <c r="I13" s="37"/>
      <c r="K13" s="35" t="s">
        <v>75</v>
      </c>
      <c r="L13" s="36">
        <v>3.29</v>
      </c>
      <c r="M13" s="37">
        <v>3.57</v>
      </c>
      <c r="O13" s="35" t="s">
        <v>76</v>
      </c>
      <c r="P13" s="36">
        <v>2.79</v>
      </c>
      <c r="Q13" s="37">
        <v>3.08</v>
      </c>
      <c r="S13" s="35" t="s">
        <v>77</v>
      </c>
      <c r="T13" s="42">
        <v>9.308</v>
      </c>
      <c r="V13" s="44" t="s">
        <v>78</v>
      </c>
      <c r="W13" s="45">
        <v>9.979000000000001</v>
      </c>
    </row>
    <row r="14" spans="1:20" ht="13.5" thickBot="1">
      <c r="A14" s="35" t="s">
        <v>79</v>
      </c>
      <c r="B14" s="36">
        <v>2.27</v>
      </c>
      <c r="C14" s="37">
        <v>2.6</v>
      </c>
      <c r="D14" s="19"/>
      <c r="E14" s="35" t="s">
        <v>80</v>
      </c>
      <c r="F14" s="37">
        <v>0.5</v>
      </c>
      <c r="G14" s="43"/>
      <c r="H14" s="35" t="s">
        <v>74</v>
      </c>
      <c r="I14" s="37"/>
      <c r="K14" s="35" t="s">
        <v>81</v>
      </c>
      <c r="L14" s="36">
        <v>3.3</v>
      </c>
      <c r="M14" s="37">
        <v>3.59</v>
      </c>
      <c r="O14" s="35" t="s">
        <v>82</v>
      </c>
      <c r="P14" s="36">
        <v>2.79</v>
      </c>
      <c r="Q14" s="37">
        <v>3.08</v>
      </c>
      <c r="S14" s="44" t="s">
        <v>83</v>
      </c>
      <c r="T14" s="45">
        <v>10.094</v>
      </c>
    </row>
    <row r="15" spans="1:17" ht="12.75">
      <c r="A15" s="35" t="s">
        <v>84</v>
      </c>
      <c r="B15" s="36">
        <v>2.3</v>
      </c>
      <c r="C15" s="37">
        <v>2.63</v>
      </c>
      <c r="D15" s="19"/>
      <c r="E15" s="35" t="s">
        <v>85</v>
      </c>
      <c r="F15" s="37">
        <v>0.58</v>
      </c>
      <c r="G15" s="43"/>
      <c r="H15" s="35" t="s">
        <v>80</v>
      </c>
      <c r="I15" s="37"/>
      <c r="K15" s="35" t="s">
        <v>86</v>
      </c>
      <c r="L15" s="36">
        <v>0.82</v>
      </c>
      <c r="M15" s="37">
        <v>0.94</v>
      </c>
      <c r="O15" s="35" t="s">
        <v>87</v>
      </c>
      <c r="P15" s="36">
        <v>2.87</v>
      </c>
      <c r="Q15" s="37">
        <v>3.18</v>
      </c>
    </row>
    <row r="16" spans="1:17" ht="12.75">
      <c r="A16" s="35" t="s">
        <v>88</v>
      </c>
      <c r="B16" s="36">
        <v>2.32</v>
      </c>
      <c r="C16" s="37">
        <v>2.65</v>
      </c>
      <c r="D16" s="19"/>
      <c r="E16" s="35" t="s">
        <v>89</v>
      </c>
      <c r="F16" s="37">
        <v>0.58</v>
      </c>
      <c r="G16" s="43"/>
      <c r="H16" s="35" t="s">
        <v>85</v>
      </c>
      <c r="I16" s="37"/>
      <c r="K16" s="35" t="s">
        <v>90</v>
      </c>
      <c r="L16" s="36">
        <v>0.84</v>
      </c>
      <c r="M16" s="37">
        <v>0.96</v>
      </c>
      <c r="O16" s="35" t="s">
        <v>91</v>
      </c>
      <c r="P16" s="36">
        <v>2.8</v>
      </c>
      <c r="Q16" s="37">
        <v>3.1</v>
      </c>
    </row>
    <row r="17" spans="1:17" ht="12.75">
      <c r="A17" s="35" t="s">
        <v>92</v>
      </c>
      <c r="B17" s="36">
        <v>2.61</v>
      </c>
      <c r="C17" s="37">
        <v>3.05</v>
      </c>
      <c r="D17" s="19"/>
      <c r="E17" s="35" t="s">
        <v>93</v>
      </c>
      <c r="F17" s="37">
        <v>0.58</v>
      </c>
      <c r="G17" s="43"/>
      <c r="H17" s="35" t="s">
        <v>89</v>
      </c>
      <c r="I17" s="37"/>
      <c r="K17" s="35" t="s">
        <v>94</v>
      </c>
      <c r="L17" s="36">
        <v>0.84</v>
      </c>
      <c r="M17" s="37">
        <v>0.97</v>
      </c>
      <c r="O17" s="35" t="s">
        <v>95</v>
      </c>
      <c r="P17" s="36">
        <v>2.88</v>
      </c>
      <c r="Q17" s="37">
        <v>3.2</v>
      </c>
    </row>
    <row r="18" spans="1:17" ht="12.75">
      <c r="A18" s="35" t="s">
        <v>96</v>
      </c>
      <c r="B18" s="36">
        <v>2.63</v>
      </c>
      <c r="C18" s="37">
        <v>3.07</v>
      </c>
      <c r="D18" s="19"/>
      <c r="E18" s="35" t="s">
        <v>97</v>
      </c>
      <c r="F18" s="37">
        <v>0.33</v>
      </c>
      <c r="G18" s="43"/>
      <c r="H18" s="35" t="s">
        <v>93</v>
      </c>
      <c r="I18" s="37"/>
      <c r="K18" s="35" t="s">
        <v>98</v>
      </c>
      <c r="L18" s="36">
        <v>1.03</v>
      </c>
      <c r="M18" s="37">
        <v>1.16</v>
      </c>
      <c r="O18" s="35" t="s">
        <v>99</v>
      </c>
      <c r="P18" s="36">
        <v>2.89</v>
      </c>
      <c r="Q18" s="37">
        <v>3.22</v>
      </c>
    </row>
    <row r="19" spans="1:17" ht="12.75">
      <c r="A19" s="35" t="s">
        <v>100</v>
      </c>
      <c r="B19" s="36">
        <v>2.91</v>
      </c>
      <c r="C19" s="37">
        <v>3.45</v>
      </c>
      <c r="D19" s="19"/>
      <c r="E19" s="35" t="s">
        <v>101</v>
      </c>
      <c r="F19" s="37">
        <v>0.33</v>
      </c>
      <c r="G19" s="43"/>
      <c r="H19" s="35" t="s">
        <v>97</v>
      </c>
      <c r="I19" s="37"/>
      <c r="K19" s="35" t="s">
        <v>102</v>
      </c>
      <c r="L19" s="36">
        <v>1.05</v>
      </c>
      <c r="M19" s="37">
        <v>1.19</v>
      </c>
      <c r="O19" s="35" t="s">
        <v>103</v>
      </c>
      <c r="P19" s="36">
        <v>2.9</v>
      </c>
      <c r="Q19" s="37">
        <v>3.24</v>
      </c>
    </row>
    <row r="20" spans="1:17" ht="12.75">
      <c r="A20" s="35" t="s">
        <v>104</v>
      </c>
      <c r="B20" s="36">
        <v>2.94</v>
      </c>
      <c r="C20" s="37">
        <v>3.48</v>
      </c>
      <c r="D20" s="19"/>
      <c r="E20" s="35" t="s">
        <v>105</v>
      </c>
      <c r="F20" s="37">
        <v>0.33</v>
      </c>
      <c r="G20" s="43"/>
      <c r="H20" s="35" t="s">
        <v>101</v>
      </c>
      <c r="I20" s="37"/>
      <c r="K20" s="35" t="s">
        <v>106</v>
      </c>
      <c r="L20" s="36">
        <v>1.24</v>
      </c>
      <c r="M20" s="37">
        <v>1.39</v>
      </c>
      <c r="O20" s="35" t="s">
        <v>107</v>
      </c>
      <c r="P20" s="36">
        <v>3.11</v>
      </c>
      <c r="Q20" s="37">
        <v>3.44</v>
      </c>
    </row>
    <row r="21" spans="1:17" ht="12.75">
      <c r="A21" s="35" t="s">
        <v>108</v>
      </c>
      <c r="B21" s="36">
        <v>3.28</v>
      </c>
      <c r="C21" s="37">
        <v>3.95</v>
      </c>
      <c r="D21" s="19"/>
      <c r="E21" s="35" t="s">
        <v>109</v>
      </c>
      <c r="F21" s="37">
        <v>0.67</v>
      </c>
      <c r="G21" s="43"/>
      <c r="H21" s="35" t="s">
        <v>105</v>
      </c>
      <c r="I21" s="37"/>
      <c r="K21" s="35" t="s">
        <v>110</v>
      </c>
      <c r="L21" s="36">
        <v>1.25</v>
      </c>
      <c r="M21" s="37">
        <v>1.41</v>
      </c>
      <c r="O21" s="35" t="s">
        <v>111</v>
      </c>
      <c r="P21" s="36">
        <v>3.11</v>
      </c>
      <c r="Q21" s="37">
        <v>3.45</v>
      </c>
    </row>
    <row r="22" spans="1:17" ht="12.75">
      <c r="A22" s="35" t="s">
        <v>112</v>
      </c>
      <c r="B22" s="36">
        <v>3.31</v>
      </c>
      <c r="C22" s="37">
        <v>3.98</v>
      </c>
      <c r="D22" s="19"/>
      <c r="E22" s="35" t="s">
        <v>113</v>
      </c>
      <c r="F22" s="37">
        <v>0.67</v>
      </c>
      <c r="G22" s="43"/>
      <c r="H22" s="35" t="s">
        <v>109</v>
      </c>
      <c r="I22" s="37"/>
      <c r="K22" s="35" t="s">
        <v>114</v>
      </c>
      <c r="L22" s="36">
        <v>1.46</v>
      </c>
      <c r="M22" s="37">
        <v>1.63</v>
      </c>
      <c r="O22" s="35" t="s">
        <v>115</v>
      </c>
      <c r="P22" s="36">
        <v>3.12</v>
      </c>
      <c r="Q22" s="37">
        <v>3.47</v>
      </c>
    </row>
    <row r="23" spans="1:17" ht="12.75">
      <c r="A23" s="35" t="s">
        <v>116</v>
      </c>
      <c r="B23" s="36">
        <v>3.34</v>
      </c>
      <c r="C23" s="37">
        <v>4.01</v>
      </c>
      <c r="D23" s="46"/>
      <c r="E23" s="35" t="s">
        <v>117</v>
      </c>
      <c r="F23" s="37">
        <v>0.67</v>
      </c>
      <c r="G23" s="43"/>
      <c r="H23" s="35" t="s">
        <v>113</v>
      </c>
      <c r="I23" s="37"/>
      <c r="K23" s="35" t="s">
        <v>118</v>
      </c>
      <c r="L23" s="36">
        <v>1.47</v>
      </c>
      <c r="M23" s="37">
        <v>1.65</v>
      </c>
      <c r="O23" s="35" t="s">
        <v>119</v>
      </c>
      <c r="P23" s="36">
        <v>3.14</v>
      </c>
      <c r="Q23" s="37">
        <v>3.51</v>
      </c>
    </row>
    <row r="24" spans="1:17" ht="12.75">
      <c r="A24" s="35" t="s">
        <v>120</v>
      </c>
      <c r="B24" s="36">
        <v>3.37</v>
      </c>
      <c r="C24" s="37">
        <v>4.05</v>
      </c>
      <c r="D24" s="46"/>
      <c r="E24" s="35" t="s">
        <v>121</v>
      </c>
      <c r="F24" s="37">
        <v>0.83</v>
      </c>
      <c r="G24" s="43"/>
      <c r="H24" s="35" t="s">
        <v>117</v>
      </c>
      <c r="I24" s="37"/>
      <c r="K24" s="35" t="s">
        <v>122</v>
      </c>
      <c r="L24" s="36">
        <v>1.45</v>
      </c>
      <c r="M24" s="37">
        <v>1.61</v>
      </c>
      <c r="O24" s="35" t="s">
        <v>123</v>
      </c>
      <c r="P24" s="36">
        <v>3.91</v>
      </c>
      <c r="Q24" s="37">
        <v>4.24</v>
      </c>
    </row>
    <row r="25" spans="1:17" ht="12.75">
      <c r="A25" s="35" t="s">
        <v>124</v>
      </c>
      <c r="B25" s="36">
        <v>3.42</v>
      </c>
      <c r="C25" s="37">
        <v>4.11</v>
      </c>
      <c r="D25" s="46"/>
      <c r="E25" s="35" t="s">
        <v>125</v>
      </c>
      <c r="F25" s="37">
        <v>0.83</v>
      </c>
      <c r="G25" s="43"/>
      <c r="H25" s="35" t="s">
        <v>121</v>
      </c>
      <c r="I25" s="37">
        <v>7.7</v>
      </c>
      <c r="K25" s="35" t="s">
        <v>126</v>
      </c>
      <c r="L25" s="36">
        <v>1.67</v>
      </c>
      <c r="M25" s="37">
        <v>1.85</v>
      </c>
      <c r="O25" s="35" t="s">
        <v>127</v>
      </c>
      <c r="P25" s="36">
        <v>3.92</v>
      </c>
      <c r="Q25" s="37">
        <v>4.25</v>
      </c>
    </row>
    <row r="26" spans="1:17" ht="12.75">
      <c r="A26" s="35" t="s">
        <v>128</v>
      </c>
      <c r="B26" s="36">
        <v>3.48</v>
      </c>
      <c r="C26" s="37">
        <v>4.17</v>
      </c>
      <c r="D26" s="46"/>
      <c r="E26" s="35" t="s">
        <v>129</v>
      </c>
      <c r="F26" s="37">
        <v>0.83</v>
      </c>
      <c r="G26" s="43"/>
      <c r="H26" s="35" t="s">
        <v>125</v>
      </c>
      <c r="I26" s="37">
        <v>4.1</v>
      </c>
      <c r="K26" s="35" t="s">
        <v>130</v>
      </c>
      <c r="L26" s="36">
        <v>1.67</v>
      </c>
      <c r="M26" s="37">
        <v>1.86</v>
      </c>
      <c r="O26" s="35" t="s">
        <v>131</v>
      </c>
      <c r="P26" s="36">
        <v>3.93</v>
      </c>
      <c r="Q26" s="37">
        <v>4.27</v>
      </c>
    </row>
    <row r="27" spans="1:17" ht="12.75">
      <c r="A27" s="35" t="s">
        <v>132</v>
      </c>
      <c r="B27" s="36">
        <v>2.6</v>
      </c>
      <c r="C27" s="37">
        <v>2.93</v>
      </c>
      <c r="D27" s="46"/>
      <c r="E27" s="35" t="s">
        <v>133</v>
      </c>
      <c r="F27" s="37">
        <v>0.83</v>
      </c>
      <c r="G27" s="43"/>
      <c r="H27" s="35" t="s">
        <v>129</v>
      </c>
      <c r="I27" s="37">
        <v>3.07</v>
      </c>
      <c r="K27" s="35" t="s">
        <v>134</v>
      </c>
      <c r="L27" s="36">
        <v>1.66</v>
      </c>
      <c r="M27" s="37">
        <v>1.83</v>
      </c>
      <c r="O27" s="35" t="s">
        <v>135</v>
      </c>
      <c r="P27" s="36">
        <v>0.93</v>
      </c>
      <c r="Q27" s="37">
        <v>1.09</v>
      </c>
    </row>
    <row r="28" spans="1:17" ht="12.75">
      <c r="A28" s="35" t="s">
        <v>136</v>
      </c>
      <c r="B28" s="36">
        <v>2.63</v>
      </c>
      <c r="C28" s="37">
        <v>2.96</v>
      </c>
      <c r="D28" s="46"/>
      <c r="E28" s="35" t="s">
        <v>137</v>
      </c>
      <c r="F28" s="37">
        <v>0.83</v>
      </c>
      <c r="G28" s="43"/>
      <c r="H28" s="35" t="s">
        <v>133</v>
      </c>
      <c r="I28" s="37">
        <v>5.9</v>
      </c>
      <c r="K28" s="35" t="s">
        <v>138</v>
      </c>
      <c r="L28" s="36">
        <v>1.86</v>
      </c>
      <c r="M28" s="37">
        <v>2.05</v>
      </c>
      <c r="O28" s="35" t="s">
        <v>139</v>
      </c>
      <c r="P28" s="36">
        <v>0.95</v>
      </c>
      <c r="Q28" s="37">
        <v>1.13</v>
      </c>
    </row>
    <row r="29" spans="1:17" ht="12.75">
      <c r="A29" s="35" t="s">
        <v>140</v>
      </c>
      <c r="B29" s="36">
        <v>2.65</v>
      </c>
      <c r="C29" s="37">
        <v>2.98</v>
      </c>
      <c r="D29" s="46"/>
      <c r="E29" s="35" t="s">
        <v>141</v>
      </c>
      <c r="F29" s="37">
        <v>0.75</v>
      </c>
      <c r="G29" s="43"/>
      <c r="H29" s="35" t="s">
        <v>137</v>
      </c>
      <c r="I29" s="37">
        <v>4</v>
      </c>
      <c r="K29" s="35" t="s">
        <v>142</v>
      </c>
      <c r="L29" s="36">
        <v>1.86</v>
      </c>
      <c r="M29" s="37">
        <v>2.06</v>
      </c>
      <c r="O29" s="35" t="s">
        <v>143</v>
      </c>
      <c r="P29" s="36">
        <v>1.57</v>
      </c>
      <c r="Q29" s="37">
        <v>1.78</v>
      </c>
    </row>
    <row r="30" spans="1:17" ht="12.75">
      <c r="A30" s="35" t="s">
        <v>144</v>
      </c>
      <c r="B30" s="36">
        <v>2.68</v>
      </c>
      <c r="C30" s="37">
        <v>3.01</v>
      </c>
      <c r="D30" s="46"/>
      <c r="E30" s="35" t="s">
        <v>145</v>
      </c>
      <c r="F30" s="37">
        <v>0.75</v>
      </c>
      <c r="G30" s="43"/>
      <c r="H30" s="35" t="s">
        <v>141</v>
      </c>
      <c r="I30" s="37"/>
      <c r="K30" s="35" t="s">
        <v>146</v>
      </c>
      <c r="L30" s="36">
        <v>1.88</v>
      </c>
      <c r="M30" s="37">
        <v>2.09</v>
      </c>
      <c r="O30" s="35" t="s">
        <v>147</v>
      </c>
      <c r="P30" s="36">
        <v>1.69</v>
      </c>
      <c r="Q30" s="37">
        <v>1.93</v>
      </c>
    </row>
    <row r="31" spans="1:17" ht="12.75">
      <c r="A31" s="35" t="s">
        <v>148</v>
      </c>
      <c r="B31" s="36">
        <v>3.05</v>
      </c>
      <c r="C31" s="37">
        <v>3.53</v>
      </c>
      <c r="D31" s="46"/>
      <c r="E31" s="35" t="s">
        <v>149</v>
      </c>
      <c r="F31" s="37">
        <v>0.75</v>
      </c>
      <c r="G31" s="43"/>
      <c r="H31" s="35" t="s">
        <v>145</v>
      </c>
      <c r="I31" s="37"/>
      <c r="K31" s="35" t="s">
        <v>150</v>
      </c>
      <c r="L31" s="36">
        <v>2.07</v>
      </c>
      <c r="M31" s="37">
        <v>2.27</v>
      </c>
      <c r="O31" s="35" t="s">
        <v>151</v>
      </c>
      <c r="P31" s="36">
        <v>1.82</v>
      </c>
      <c r="Q31" s="37">
        <v>2.11</v>
      </c>
    </row>
    <row r="32" spans="1:17" ht="12.75">
      <c r="A32" s="35" t="s">
        <v>152</v>
      </c>
      <c r="B32" s="36">
        <v>3.08</v>
      </c>
      <c r="C32" s="37">
        <v>3.56</v>
      </c>
      <c r="D32" s="46"/>
      <c r="E32" s="35" t="s">
        <v>153</v>
      </c>
      <c r="F32" s="37">
        <v>0.75</v>
      </c>
      <c r="G32" s="43"/>
      <c r="H32" s="35" t="s">
        <v>149</v>
      </c>
      <c r="I32" s="37"/>
      <c r="K32" s="35" t="s">
        <v>154</v>
      </c>
      <c r="L32" s="36">
        <v>2.07</v>
      </c>
      <c r="M32" s="37">
        <v>2.28</v>
      </c>
      <c r="O32" s="35" t="s">
        <v>155</v>
      </c>
      <c r="P32" s="36">
        <v>1.69</v>
      </c>
      <c r="Q32" s="37">
        <v>1.94</v>
      </c>
    </row>
    <row r="33" spans="1:17" ht="12.75">
      <c r="A33" s="35" t="s">
        <v>156</v>
      </c>
      <c r="B33" s="36">
        <v>3.11</v>
      </c>
      <c r="C33" s="37">
        <v>3.59</v>
      </c>
      <c r="D33" s="46"/>
      <c r="E33" s="35" t="s">
        <v>157</v>
      </c>
      <c r="F33" s="37">
        <v>0.58</v>
      </c>
      <c r="G33" s="43"/>
      <c r="H33" s="35" t="s">
        <v>153</v>
      </c>
      <c r="I33" s="37"/>
      <c r="K33" s="35" t="s">
        <v>158</v>
      </c>
      <c r="L33" s="36">
        <v>2.09</v>
      </c>
      <c r="M33" s="37">
        <v>2.31</v>
      </c>
      <c r="O33" s="35" t="s">
        <v>159</v>
      </c>
      <c r="P33" s="36">
        <v>1.81</v>
      </c>
      <c r="Q33" s="37">
        <v>2.1</v>
      </c>
    </row>
    <row r="34" spans="1:17" ht="12.75">
      <c r="A34" s="35" t="s">
        <v>160</v>
      </c>
      <c r="B34" s="36">
        <v>3.57</v>
      </c>
      <c r="C34" s="37">
        <v>4.23</v>
      </c>
      <c r="D34" s="46"/>
      <c r="E34" s="35" t="s">
        <v>161</v>
      </c>
      <c r="F34" s="37">
        <v>0.58</v>
      </c>
      <c r="G34" s="43"/>
      <c r="H34" s="35" t="s">
        <v>157</v>
      </c>
      <c r="I34" s="37"/>
      <c r="K34" s="35"/>
      <c r="L34" s="36"/>
      <c r="M34" s="37"/>
      <c r="O34" s="35" t="s">
        <v>162</v>
      </c>
      <c r="P34" s="36">
        <v>1.85</v>
      </c>
      <c r="Q34" s="37">
        <v>2.1</v>
      </c>
    </row>
    <row r="35" spans="1:17" ht="12.75">
      <c r="A35" s="35" t="s">
        <v>163</v>
      </c>
      <c r="B35" s="36">
        <v>3.6</v>
      </c>
      <c r="C35" s="37">
        <v>4.27</v>
      </c>
      <c r="D35" s="46"/>
      <c r="E35" s="35" t="s">
        <v>164</v>
      </c>
      <c r="F35" s="37">
        <v>0.58</v>
      </c>
      <c r="G35" s="43"/>
      <c r="H35" s="35" t="s">
        <v>161</v>
      </c>
      <c r="I35" s="37"/>
      <c r="K35" s="35"/>
      <c r="L35" s="36"/>
      <c r="M35" s="37"/>
      <c r="O35" s="35" t="s">
        <v>165</v>
      </c>
      <c r="P35" s="36">
        <v>1.97</v>
      </c>
      <c r="Q35" s="37">
        <v>2.26</v>
      </c>
    </row>
    <row r="36" spans="1:17" ht="12.75">
      <c r="A36" s="35" t="s">
        <v>166</v>
      </c>
      <c r="B36" s="36">
        <v>3.63</v>
      </c>
      <c r="C36" s="37">
        <v>4.3</v>
      </c>
      <c r="D36" s="46"/>
      <c r="E36" s="35" t="s">
        <v>167</v>
      </c>
      <c r="F36" s="37">
        <v>0.54</v>
      </c>
      <c r="G36" s="43"/>
      <c r="H36" s="35" t="s">
        <v>164</v>
      </c>
      <c r="I36" s="37"/>
      <c r="K36" s="35"/>
      <c r="L36" s="36"/>
      <c r="M36" s="37"/>
      <c r="O36" s="35" t="s">
        <v>168</v>
      </c>
      <c r="P36" s="36">
        <v>1.98</v>
      </c>
      <c r="Q36" s="37">
        <v>2.28</v>
      </c>
    </row>
    <row r="37" spans="1:17" ht="12.75">
      <c r="A37" s="35" t="s">
        <v>169</v>
      </c>
      <c r="B37" s="36">
        <v>4.11</v>
      </c>
      <c r="C37" s="37">
        <v>4.94</v>
      </c>
      <c r="D37" s="46"/>
      <c r="E37" s="35" t="s">
        <v>170</v>
      </c>
      <c r="F37" s="37">
        <v>0.54</v>
      </c>
      <c r="G37" s="43"/>
      <c r="H37" s="35" t="s">
        <v>167</v>
      </c>
      <c r="I37" s="37"/>
      <c r="K37" s="35"/>
      <c r="L37" s="36"/>
      <c r="M37" s="37"/>
      <c r="O37" s="35" t="s">
        <v>171</v>
      </c>
      <c r="P37" s="36">
        <v>2.02</v>
      </c>
      <c r="Q37" s="37">
        <v>2.27</v>
      </c>
    </row>
    <row r="38" spans="1:17" ht="12.75">
      <c r="A38" s="35" t="s">
        <v>172</v>
      </c>
      <c r="B38" s="36">
        <v>4.13</v>
      </c>
      <c r="C38" s="37">
        <v>4.97</v>
      </c>
      <c r="D38" s="46"/>
      <c r="E38" s="35" t="s">
        <v>173</v>
      </c>
      <c r="F38" s="37">
        <v>0.67</v>
      </c>
      <c r="G38" s="43"/>
      <c r="H38" s="35" t="s">
        <v>170</v>
      </c>
      <c r="I38" s="37"/>
      <c r="K38" s="35"/>
      <c r="L38" s="36"/>
      <c r="M38" s="37"/>
      <c r="O38" s="35" t="s">
        <v>174</v>
      </c>
      <c r="P38" s="36">
        <v>2.03</v>
      </c>
      <c r="Q38" s="37">
        <v>2.28</v>
      </c>
    </row>
    <row r="39" spans="1:17" ht="12.75">
      <c r="A39" s="35" t="s">
        <v>175</v>
      </c>
      <c r="B39" s="36">
        <v>4.16</v>
      </c>
      <c r="C39" s="37">
        <v>5</v>
      </c>
      <c r="D39" s="46"/>
      <c r="E39" s="35" t="s">
        <v>176</v>
      </c>
      <c r="F39" s="37">
        <v>0.67</v>
      </c>
      <c r="G39" s="43"/>
      <c r="H39" s="35" t="s">
        <v>173</v>
      </c>
      <c r="I39" s="37">
        <v>3.19</v>
      </c>
      <c r="K39" s="35"/>
      <c r="L39" s="36"/>
      <c r="M39" s="37"/>
      <c r="O39" s="35" t="s">
        <v>177</v>
      </c>
      <c r="P39" s="36">
        <v>2.13</v>
      </c>
      <c r="Q39" s="37">
        <v>2.42</v>
      </c>
    </row>
    <row r="40" spans="1:17" ht="12.75">
      <c r="A40" s="35" t="s">
        <v>178</v>
      </c>
      <c r="B40" s="36">
        <v>4.19</v>
      </c>
      <c r="C40" s="37">
        <v>5.03</v>
      </c>
      <c r="D40" s="46"/>
      <c r="E40" s="35" t="s">
        <v>179</v>
      </c>
      <c r="F40" s="37">
        <v>0.67</v>
      </c>
      <c r="G40" s="43"/>
      <c r="H40" s="35" t="s">
        <v>176</v>
      </c>
      <c r="I40" s="37">
        <v>1.65</v>
      </c>
      <c r="K40" s="35"/>
      <c r="L40" s="36"/>
      <c r="M40" s="37"/>
      <c r="O40" s="35" t="s">
        <v>180</v>
      </c>
      <c r="P40" s="36">
        <v>2.14</v>
      </c>
      <c r="Q40" s="37">
        <v>2.43</v>
      </c>
    </row>
    <row r="41" spans="1:17" ht="12.75">
      <c r="A41" s="35" t="s">
        <v>181</v>
      </c>
      <c r="B41" s="36">
        <v>4.21</v>
      </c>
      <c r="C41" s="37">
        <v>5.06</v>
      </c>
      <c r="D41" s="46"/>
      <c r="E41" s="35" t="s">
        <v>182</v>
      </c>
      <c r="F41" s="37">
        <v>0.67</v>
      </c>
      <c r="G41" s="43"/>
      <c r="H41" s="35" t="s">
        <v>179</v>
      </c>
      <c r="I41" s="37">
        <v>2.44</v>
      </c>
      <c r="K41" s="35"/>
      <c r="L41" s="36"/>
      <c r="M41" s="37"/>
      <c r="O41" s="35" t="s">
        <v>183</v>
      </c>
      <c r="P41" s="36">
        <v>2.29</v>
      </c>
      <c r="Q41" s="37">
        <v>2.58</v>
      </c>
    </row>
    <row r="42" spans="1:17" ht="13.5" thickBot="1">
      <c r="A42" s="35" t="s">
        <v>184</v>
      </c>
      <c r="B42" s="36">
        <v>4.23</v>
      </c>
      <c r="C42" s="37">
        <v>5.08</v>
      </c>
      <c r="D42" s="46"/>
      <c r="E42" s="35" t="s">
        <v>185</v>
      </c>
      <c r="F42" s="37">
        <v>0.67</v>
      </c>
      <c r="G42" s="43"/>
      <c r="H42" s="35" t="s">
        <v>182</v>
      </c>
      <c r="I42" s="37">
        <v>4.7</v>
      </c>
      <c r="K42" s="44"/>
      <c r="L42" s="47"/>
      <c r="M42" s="48"/>
      <c r="O42" s="35" t="s">
        <v>186</v>
      </c>
      <c r="P42" s="36">
        <v>2.3</v>
      </c>
      <c r="Q42" s="37">
        <v>2.59</v>
      </c>
    </row>
    <row r="43" spans="1:17" ht="12.75">
      <c r="A43" s="35" t="s">
        <v>187</v>
      </c>
      <c r="B43" s="36">
        <v>4.28</v>
      </c>
      <c r="C43" s="37">
        <v>5.14</v>
      </c>
      <c r="D43" s="46"/>
      <c r="E43" s="35" t="s">
        <v>188</v>
      </c>
      <c r="F43" s="37">
        <v>1</v>
      </c>
      <c r="G43" s="43"/>
      <c r="H43" s="35" t="s">
        <v>185</v>
      </c>
      <c r="I43" s="37">
        <v>3.92</v>
      </c>
      <c r="O43" s="35"/>
      <c r="P43" s="36"/>
      <c r="Q43" s="37"/>
    </row>
    <row r="44" spans="1:17" ht="12.75">
      <c r="A44" s="49" t="s">
        <v>189</v>
      </c>
      <c r="B44" s="36">
        <v>4.33</v>
      </c>
      <c r="C44" s="37">
        <v>5.19</v>
      </c>
      <c r="D44" s="46"/>
      <c r="E44" s="35" t="s">
        <v>190</v>
      </c>
      <c r="F44" s="37">
        <v>1</v>
      </c>
      <c r="G44" s="43"/>
      <c r="H44" s="35" t="s">
        <v>188</v>
      </c>
      <c r="I44" s="37"/>
      <c r="O44" s="35"/>
      <c r="P44" s="36"/>
      <c r="Q44" s="37"/>
    </row>
    <row r="45" spans="1:17" ht="12.75">
      <c r="A45" s="35" t="s">
        <v>191</v>
      </c>
      <c r="B45" s="36">
        <v>4.37</v>
      </c>
      <c r="C45" s="37">
        <v>5.24</v>
      </c>
      <c r="D45" s="46"/>
      <c r="E45" s="35" t="s">
        <v>192</v>
      </c>
      <c r="F45" s="37">
        <v>1</v>
      </c>
      <c r="G45" s="43"/>
      <c r="H45" s="35" t="s">
        <v>190</v>
      </c>
      <c r="I45" s="37"/>
      <c r="O45" s="35"/>
      <c r="P45" s="36"/>
      <c r="Q45" s="37"/>
    </row>
    <row r="46" spans="1:17" ht="12.75">
      <c r="A46" s="35" t="s">
        <v>193</v>
      </c>
      <c r="B46" s="36">
        <v>2.95</v>
      </c>
      <c r="C46" s="37">
        <v>3.28</v>
      </c>
      <c r="D46" s="46"/>
      <c r="E46" s="35" t="s">
        <v>194</v>
      </c>
      <c r="F46" s="37">
        <v>1</v>
      </c>
      <c r="G46" s="43"/>
      <c r="H46" s="35" t="s">
        <v>192</v>
      </c>
      <c r="I46" s="37"/>
      <c r="O46" s="35"/>
      <c r="P46" s="36"/>
      <c r="Q46" s="37"/>
    </row>
    <row r="47" spans="1:17" ht="12.75">
      <c r="A47" s="35" t="s">
        <v>195</v>
      </c>
      <c r="B47" s="36">
        <v>2.97</v>
      </c>
      <c r="C47" s="37">
        <v>3.3</v>
      </c>
      <c r="D47" s="46"/>
      <c r="E47" s="35" t="s">
        <v>196</v>
      </c>
      <c r="F47" s="37">
        <v>1</v>
      </c>
      <c r="G47" s="43"/>
      <c r="H47" s="35" t="s">
        <v>194</v>
      </c>
      <c r="I47" s="37"/>
      <c r="O47" s="35"/>
      <c r="P47" s="36"/>
      <c r="Q47" s="37"/>
    </row>
    <row r="48" spans="1:17" ht="12.75">
      <c r="A48" s="35" t="s">
        <v>197</v>
      </c>
      <c r="B48" s="36">
        <v>5.29</v>
      </c>
      <c r="C48" s="37">
        <v>6.33</v>
      </c>
      <c r="D48" s="46"/>
      <c r="E48" s="35" t="s">
        <v>198</v>
      </c>
      <c r="F48" s="37">
        <v>1.17</v>
      </c>
      <c r="G48" s="43"/>
      <c r="H48" s="35" t="s">
        <v>196</v>
      </c>
      <c r="I48" s="37"/>
      <c r="O48" s="35"/>
      <c r="P48" s="36"/>
      <c r="Q48" s="37"/>
    </row>
    <row r="49" spans="1:17" ht="12.75">
      <c r="A49" s="35" t="s">
        <v>199</v>
      </c>
      <c r="B49" s="36">
        <v>2.99</v>
      </c>
      <c r="C49" s="37">
        <v>3.32</v>
      </c>
      <c r="D49" s="46"/>
      <c r="E49" s="35" t="s">
        <v>200</v>
      </c>
      <c r="F49" s="37">
        <v>1.17</v>
      </c>
      <c r="G49" s="43"/>
      <c r="H49" s="35" t="s">
        <v>198</v>
      </c>
      <c r="I49" s="37">
        <v>11.1</v>
      </c>
      <c r="O49" s="35"/>
      <c r="P49" s="36"/>
      <c r="Q49" s="37"/>
    </row>
    <row r="50" spans="1:17" ht="13.5" thickBot="1">
      <c r="A50" s="35" t="s">
        <v>201</v>
      </c>
      <c r="B50" s="36">
        <v>5.38</v>
      </c>
      <c r="C50" s="37">
        <v>6.44</v>
      </c>
      <c r="D50" s="46"/>
      <c r="E50" s="35" t="s">
        <v>202</v>
      </c>
      <c r="F50" s="37">
        <v>1.17</v>
      </c>
      <c r="G50" s="43"/>
      <c r="H50" s="35" t="s">
        <v>200</v>
      </c>
      <c r="I50" s="37">
        <v>5.8</v>
      </c>
      <c r="O50" s="44"/>
      <c r="P50" s="47"/>
      <c r="Q50" s="48"/>
    </row>
    <row r="51" spans="1:9" ht="12.75">
      <c r="A51" s="35" t="s">
        <v>203</v>
      </c>
      <c r="B51" s="36">
        <v>3.01</v>
      </c>
      <c r="C51" s="37">
        <v>3.35</v>
      </c>
      <c r="D51" s="46"/>
      <c r="E51" s="35" t="s">
        <v>204</v>
      </c>
      <c r="F51" s="37">
        <v>1.17</v>
      </c>
      <c r="G51" s="43"/>
      <c r="H51" s="35" t="s">
        <v>202</v>
      </c>
      <c r="I51" s="37">
        <v>8.5</v>
      </c>
    </row>
    <row r="52" spans="1:9" ht="12.75">
      <c r="A52" s="35" t="s">
        <v>205</v>
      </c>
      <c r="B52" s="36">
        <v>3.58</v>
      </c>
      <c r="C52" s="37">
        <v>4.12</v>
      </c>
      <c r="D52" s="46"/>
      <c r="E52" s="35" t="s">
        <v>206</v>
      </c>
      <c r="F52" s="37">
        <v>1.17</v>
      </c>
      <c r="G52" s="43"/>
      <c r="H52" s="35" t="s">
        <v>204</v>
      </c>
      <c r="I52" s="37">
        <v>7.2</v>
      </c>
    </row>
    <row r="53" spans="1:9" ht="12.75">
      <c r="A53" s="35" t="s">
        <v>207</v>
      </c>
      <c r="B53" s="36">
        <v>3.61</v>
      </c>
      <c r="C53" s="37">
        <v>4.15</v>
      </c>
      <c r="D53" s="46"/>
      <c r="E53" s="35" t="s">
        <v>208</v>
      </c>
      <c r="F53" s="37">
        <v>1.08</v>
      </c>
      <c r="G53" s="43"/>
      <c r="H53" s="35" t="s">
        <v>206</v>
      </c>
      <c r="I53" s="37">
        <v>9.8</v>
      </c>
    </row>
    <row r="54" spans="1:9" ht="12.75">
      <c r="A54" s="35" t="s">
        <v>209</v>
      </c>
      <c r="B54" s="36">
        <v>3.63</v>
      </c>
      <c r="C54" s="37">
        <v>4.18</v>
      </c>
      <c r="D54" s="46"/>
      <c r="E54" s="35" t="s">
        <v>210</v>
      </c>
      <c r="F54" s="37">
        <v>1.08</v>
      </c>
      <c r="G54" s="43"/>
      <c r="H54" s="35" t="s">
        <v>208</v>
      </c>
      <c r="I54" s="37"/>
    </row>
    <row r="55" spans="1:9" ht="12.75">
      <c r="A55" s="35" t="s">
        <v>211</v>
      </c>
      <c r="B55" s="36">
        <v>3.94</v>
      </c>
      <c r="C55" s="37">
        <v>4.61</v>
      </c>
      <c r="D55" s="46"/>
      <c r="E55" s="35" t="s">
        <v>212</v>
      </c>
      <c r="F55" s="37">
        <v>1.08</v>
      </c>
      <c r="G55" s="43"/>
      <c r="H55" s="35" t="s">
        <v>210</v>
      </c>
      <c r="I55" s="37"/>
    </row>
    <row r="56" spans="1:9" ht="12.75">
      <c r="A56" s="35" t="s">
        <v>213</v>
      </c>
      <c r="B56" s="36">
        <v>3.96</v>
      </c>
      <c r="C56" s="37">
        <v>4.63</v>
      </c>
      <c r="D56" s="46"/>
      <c r="E56" s="35" t="s">
        <v>214</v>
      </c>
      <c r="F56" s="37">
        <v>1.08</v>
      </c>
      <c r="G56" s="43"/>
      <c r="H56" s="35" t="s">
        <v>212</v>
      </c>
      <c r="I56" s="37"/>
    </row>
    <row r="57" spans="1:9" ht="12.75">
      <c r="A57" s="35" t="s">
        <v>215</v>
      </c>
      <c r="B57" s="36">
        <v>3.99</v>
      </c>
      <c r="C57" s="37">
        <v>4.66</v>
      </c>
      <c r="D57" s="46"/>
      <c r="E57" s="35" t="s">
        <v>216</v>
      </c>
      <c r="F57" s="37">
        <v>1.08</v>
      </c>
      <c r="G57" s="43"/>
      <c r="H57" s="35" t="s">
        <v>214</v>
      </c>
      <c r="I57" s="37"/>
    </row>
    <row r="58" spans="1:9" ht="12.75">
      <c r="A58" s="35" t="s">
        <v>217</v>
      </c>
      <c r="B58" s="36">
        <v>4.46</v>
      </c>
      <c r="C58" s="37">
        <v>5.29</v>
      </c>
      <c r="D58" s="46"/>
      <c r="E58" s="35" t="s">
        <v>218</v>
      </c>
      <c r="F58" s="37">
        <v>0.92</v>
      </c>
      <c r="G58" s="43"/>
      <c r="H58" s="35" t="s">
        <v>216</v>
      </c>
      <c r="I58" s="37"/>
    </row>
    <row r="59" spans="1:9" ht="12.75">
      <c r="A59" s="35" t="s">
        <v>219</v>
      </c>
      <c r="B59" s="36">
        <v>4.48</v>
      </c>
      <c r="C59" s="37">
        <v>5.31</v>
      </c>
      <c r="D59" s="46"/>
      <c r="E59" s="35" t="s">
        <v>220</v>
      </c>
      <c r="F59" s="37">
        <v>0.92</v>
      </c>
      <c r="G59" s="43"/>
      <c r="H59" s="35" t="s">
        <v>218</v>
      </c>
      <c r="I59" s="37"/>
    </row>
    <row r="60" spans="1:9" ht="12.75">
      <c r="A60" s="35" t="s">
        <v>221</v>
      </c>
      <c r="B60" s="36">
        <v>4.96</v>
      </c>
      <c r="C60" s="37">
        <v>5.96</v>
      </c>
      <c r="D60" s="46"/>
      <c r="E60" s="35" t="s">
        <v>222</v>
      </c>
      <c r="F60" s="37">
        <v>0.92</v>
      </c>
      <c r="G60" s="43"/>
      <c r="H60" s="35" t="s">
        <v>220</v>
      </c>
      <c r="I60" s="37"/>
    </row>
    <row r="61" spans="1:9" ht="12.75">
      <c r="A61" s="35" t="s">
        <v>223</v>
      </c>
      <c r="B61" s="36">
        <v>4.98</v>
      </c>
      <c r="C61" s="37">
        <v>5.98</v>
      </c>
      <c r="D61" s="46"/>
      <c r="E61" s="35" t="s">
        <v>224</v>
      </c>
      <c r="F61" s="37">
        <v>0.92</v>
      </c>
      <c r="G61" s="43"/>
      <c r="H61" s="35" t="s">
        <v>222</v>
      </c>
      <c r="I61" s="37"/>
    </row>
    <row r="62" spans="1:9" ht="12.75">
      <c r="A62" s="35" t="s">
        <v>225</v>
      </c>
      <c r="B62" s="36">
        <v>5</v>
      </c>
      <c r="C62" s="37">
        <v>6.01</v>
      </c>
      <c r="D62" s="46"/>
      <c r="E62" s="35" t="s">
        <v>226</v>
      </c>
      <c r="F62" s="37">
        <v>0.92</v>
      </c>
      <c r="G62" s="43"/>
      <c r="H62" s="35" t="s">
        <v>224</v>
      </c>
      <c r="I62" s="37"/>
    </row>
    <row r="63" spans="1:9" ht="12.75">
      <c r="A63" s="35" t="s">
        <v>227</v>
      </c>
      <c r="B63" s="36">
        <v>5.03</v>
      </c>
      <c r="C63" s="37">
        <v>6.04</v>
      </c>
      <c r="D63" s="46"/>
      <c r="E63" s="35" t="s">
        <v>228</v>
      </c>
      <c r="F63" s="37">
        <v>0.92</v>
      </c>
      <c r="G63" s="43"/>
      <c r="H63" s="35" t="s">
        <v>226</v>
      </c>
      <c r="I63" s="37"/>
    </row>
    <row r="64" spans="1:9" ht="12.75">
      <c r="A64" s="35" t="s">
        <v>229</v>
      </c>
      <c r="B64" s="36">
        <v>5.05</v>
      </c>
      <c r="C64" s="37">
        <v>6.06</v>
      </c>
      <c r="D64" s="46"/>
      <c r="E64" s="35" t="s">
        <v>230</v>
      </c>
      <c r="F64" s="37">
        <v>0.83</v>
      </c>
      <c r="G64" s="43"/>
      <c r="H64" s="35" t="s">
        <v>228</v>
      </c>
      <c r="I64" s="37"/>
    </row>
    <row r="65" spans="1:9" ht="12.75">
      <c r="A65" s="35" t="s">
        <v>231</v>
      </c>
      <c r="B65" s="36">
        <v>5.07</v>
      </c>
      <c r="C65" s="37">
        <v>6.09</v>
      </c>
      <c r="D65" s="46"/>
      <c r="E65" s="35" t="s">
        <v>232</v>
      </c>
      <c r="F65" s="37">
        <v>0.83</v>
      </c>
      <c r="G65" s="43"/>
      <c r="H65" s="35" t="s">
        <v>230</v>
      </c>
      <c r="I65" s="37"/>
    </row>
    <row r="66" spans="1:9" ht="12.75">
      <c r="A66" s="35" t="s">
        <v>233</v>
      </c>
      <c r="B66" s="36">
        <v>5.1</v>
      </c>
      <c r="C66" s="37">
        <v>6.12</v>
      </c>
      <c r="D66" s="46"/>
      <c r="E66" s="35" t="s">
        <v>234</v>
      </c>
      <c r="F66" s="37">
        <v>0.83</v>
      </c>
      <c r="G66" s="43"/>
      <c r="H66" s="35" t="s">
        <v>232</v>
      </c>
      <c r="I66" s="37"/>
    </row>
    <row r="67" spans="1:9" ht="12.75">
      <c r="A67" s="35" t="s">
        <v>235</v>
      </c>
      <c r="B67" s="36">
        <v>5.15</v>
      </c>
      <c r="C67" s="37">
        <v>6.18</v>
      </c>
      <c r="D67" s="46"/>
      <c r="E67" s="35" t="s">
        <v>236</v>
      </c>
      <c r="F67" s="37">
        <v>0.83</v>
      </c>
      <c r="G67" s="43"/>
      <c r="H67" s="35" t="s">
        <v>234</v>
      </c>
      <c r="I67" s="37"/>
    </row>
    <row r="68" spans="1:9" ht="12.75">
      <c r="A68" s="35" t="s">
        <v>237</v>
      </c>
      <c r="B68" s="36">
        <v>5.2</v>
      </c>
      <c r="C68" s="37">
        <v>6.23</v>
      </c>
      <c r="D68" s="19"/>
      <c r="E68" s="35" t="s">
        <v>238</v>
      </c>
      <c r="F68" s="37">
        <v>0.83</v>
      </c>
      <c r="G68" s="43"/>
      <c r="H68" s="35" t="s">
        <v>236</v>
      </c>
      <c r="I68" s="37"/>
    </row>
    <row r="69" spans="1:9" ht="12.75">
      <c r="A69" s="35" t="s">
        <v>239</v>
      </c>
      <c r="B69" s="36">
        <v>3.5</v>
      </c>
      <c r="C69" s="37">
        <v>3.92</v>
      </c>
      <c r="D69" s="19"/>
      <c r="E69" s="35" t="s">
        <v>240</v>
      </c>
      <c r="F69" s="37">
        <v>0.83</v>
      </c>
      <c r="G69" s="43"/>
      <c r="H69" s="35" t="s">
        <v>238</v>
      </c>
      <c r="I69" s="37"/>
    </row>
    <row r="70" spans="1:9" ht="12.75">
      <c r="A70" s="35" t="s">
        <v>241</v>
      </c>
      <c r="B70" s="36">
        <v>3.53</v>
      </c>
      <c r="C70" s="37">
        <v>3.95</v>
      </c>
      <c r="D70" s="19"/>
      <c r="E70" s="35" t="s">
        <v>242</v>
      </c>
      <c r="F70" s="37">
        <v>1</v>
      </c>
      <c r="G70" s="43"/>
      <c r="H70" s="35" t="s">
        <v>240</v>
      </c>
      <c r="I70" s="37"/>
    </row>
    <row r="71" spans="1:9" ht="12.75">
      <c r="A71" s="35" t="s">
        <v>243</v>
      </c>
      <c r="B71" s="36">
        <v>3.95</v>
      </c>
      <c r="C71" s="37">
        <v>4.51</v>
      </c>
      <c r="D71" s="19"/>
      <c r="E71" s="35" t="s">
        <v>244</v>
      </c>
      <c r="F71" s="37">
        <v>1</v>
      </c>
      <c r="G71" s="43"/>
      <c r="H71" s="35" t="s">
        <v>242</v>
      </c>
      <c r="I71" s="37">
        <v>9.4</v>
      </c>
    </row>
    <row r="72" spans="1:9" ht="12.75">
      <c r="A72" s="35" t="s">
        <v>245</v>
      </c>
      <c r="B72" s="36">
        <v>3.98</v>
      </c>
      <c r="C72" s="37">
        <v>4.54</v>
      </c>
      <c r="D72" s="19"/>
      <c r="E72" s="35" t="s">
        <v>246</v>
      </c>
      <c r="F72" s="37">
        <v>1</v>
      </c>
      <c r="G72" s="43"/>
      <c r="H72" s="35" t="s">
        <v>244</v>
      </c>
      <c r="I72" s="37">
        <v>4.9</v>
      </c>
    </row>
    <row r="73" spans="1:9" ht="12.75">
      <c r="A73" s="35" t="s">
        <v>247</v>
      </c>
      <c r="B73" s="36">
        <v>4</v>
      </c>
      <c r="C73" s="37">
        <v>4.56</v>
      </c>
      <c r="D73" s="19"/>
      <c r="E73" s="35" t="s">
        <v>248</v>
      </c>
      <c r="F73" s="37">
        <v>1</v>
      </c>
      <c r="G73" s="43"/>
      <c r="H73" s="35" t="s">
        <v>246</v>
      </c>
      <c r="I73" s="37">
        <v>3.71</v>
      </c>
    </row>
    <row r="74" spans="1:9" ht="12.75">
      <c r="A74" s="35" t="s">
        <v>249</v>
      </c>
      <c r="B74" s="36">
        <v>4.23</v>
      </c>
      <c r="C74" s="37">
        <v>4.9</v>
      </c>
      <c r="D74" s="19"/>
      <c r="E74" s="35" t="s">
        <v>250</v>
      </c>
      <c r="F74" s="37">
        <v>1</v>
      </c>
      <c r="G74" s="43"/>
      <c r="H74" s="35" t="s">
        <v>248</v>
      </c>
      <c r="I74" s="37">
        <v>7.2</v>
      </c>
    </row>
    <row r="75" spans="1:9" ht="12.75">
      <c r="A75" s="35" t="s">
        <v>251</v>
      </c>
      <c r="B75" s="36">
        <v>4.25</v>
      </c>
      <c r="C75" s="37">
        <v>4.92</v>
      </c>
      <c r="D75" s="19"/>
      <c r="E75" s="35" t="s">
        <v>252</v>
      </c>
      <c r="F75" s="37">
        <v>1</v>
      </c>
      <c r="G75" s="43"/>
      <c r="H75" s="35" t="s">
        <v>250</v>
      </c>
      <c r="I75" s="37">
        <v>6.1</v>
      </c>
    </row>
    <row r="76" spans="1:9" ht="12.75">
      <c r="A76" s="35" t="s">
        <v>253</v>
      </c>
      <c r="B76" s="36">
        <v>4.28</v>
      </c>
      <c r="C76" s="37">
        <v>4.95</v>
      </c>
      <c r="D76" s="19"/>
      <c r="E76" s="35" t="s">
        <v>254</v>
      </c>
      <c r="F76" s="37">
        <v>1.25</v>
      </c>
      <c r="G76" s="43"/>
      <c r="H76" s="35" t="s">
        <v>252</v>
      </c>
      <c r="I76" s="37">
        <v>8.3</v>
      </c>
    </row>
    <row r="77" spans="1:9" ht="12.75">
      <c r="A77" s="35" t="s">
        <v>255</v>
      </c>
      <c r="B77" s="36">
        <v>4.76</v>
      </c>
      <c r="C77" s="37">
        <v>5.59</v>
      </c>
      <c r="D77" s="19"/>
      <c r="E77" s="35" t="s">
        <v>256</v>
      </c>
      <c r="F77" s="37">
        <v>1.25</v>
      </c>
      <c r="G77" s="43"/>
      <c r="H77" s="35" t="s">
        <v>254</v>
      </c>
      <c r="I77" s="37"/>
    </row>
    <row r="78" spans="1:9" ht="12.75">
      <c r="A78" s="35" t="s">
        <v>257</v>
      </c>
      <c r="B78" s="36">
        <v>4.78</v>
      </c>
      <c r="C78" s="37">
        <v>5.62</v>
      </c>
      <c r="D78" s="19"/>
      <c r="E78" s="35" t="s">
        <v>258</v>
      </c>
      <c r="F78" s="37">
        <v>1.25</v>
      </c>
      <c r="G78" s="43"/>
      <c r="H78" s="35" t="s">
        <v>256</v>
      </c>
      <c r="I78" s="37"/>
    </row>
    <row r="79" spans="1:9" ht="12.75">
      <c r="A79" s="35" t="s">
        <v>259</v>
      </c>
      <c r="B79" s="36">
        <v>4.81</v>
      </c>
      <c r="C79" s="37">
        <v>5.65</v>
      </c>
      <c r="D79" s="19"/>
      <c r="E79" s="35" t="s">
        <v>260</v>
      </c>
      <c r="F79" s="37">
        <v>1.25</v>
      </c>
      <c r="G79" s="43"/>
      <c r="H79" s="35" t="s">
        <v>258</v>
      </c>
      <c r="I79" s="37"/>
    </row>
    <row r="80" spans="1:9" ht="12.75">
      <c r="A80" s="35" t="s">
        <v>261</v>
      </c>
      <c r="B80" s="36">
        <v>5.27</v>
      </c>
      <c r="C80" s="37">
        <v>6.27</v>
      </c>
      <c r="D80" s="19"/>
      <c r="E80" s="35" t="s">
        <v>262</v>
      </c>
      <c r="F80" s="37">
        <v>1.25</v>
      </c>
      <c r="G80" s="43"/>
      <c r="H80" s="35" t="s">
        <v>260</v>
      </c>
      <c r="I80" s="37"/>
    </row>
    <row r="81" spans="1:9" ht="12.75">
      <c r="A81" s="35" t="s">
        <v>263</v>
      </c>
      <c r="B81" s="36">
        <v>5.3</v>
      </c>
      <c r="C81" s="37">
        <v>6.3</v>
      </c>
      <c r="D81" s="19"/>
      <c r="E81" s="35" t="s">
        <v>264</v>
      </c>
      <c r="F81" s="37">
        <v>1.25</v>
      </c>
      <c r="G81" s="43"/>
      <c r="H81" s="35" t="s">
        <v>262</v>
      </c>
      <c r="I81" s="37"/>
    </row>
    <row r="82" spans="1:9" ht="12.75">
      <c r="A82" s="35" t="s">
        <v>265</v>
      </c>
      <c r="B82" s="36">
        <v>5.89</v>
      </c>
      <c r="C82" s="37">
        <v>7.1</v>
      </c>
      <c r="D82" s="19"/>
      <c r="E82" s="35" t="s">
        <v>266</v>
      </c>
      <c r="F82" s="37">
        <v>1.17</v>
      </c>
      <c r="G82" s="43"/>
      <c r="H82" s="35" t="s">
        <v>264</v>
      </c>
      <c r="I82" s="37"/>
    </row>
    <row r="83" spans="1:9" ht="12.75">
      <c r="A83" s="35" t="s">
        <v>267</v>
      </c>
      <c r="B83" s="36">
        <v>5.91</v>
      </c>
      <c r="C83" s="37">
        <v>7.12</v>
      </c>
      <c r="D83" s="19"/>
      <c r="E83" s="35" t="s">
        <v>268</v>
      </c>
      <c r="F83" s="37">
        <v>1.17</v>
      </c>
      <c r="G83" s="43"/>
      <c r="H83" s="35" t="s">
        <v>266</v>
      </c>
      <c r="I83" s="37"/>
    </row>
    <row r="84" spans="1:9" ht="12.75">
      <c r="A84" s="35" t="s">
        <v>269</v>
      </c>
      <c r="B84" s="36">
        <v>5.94</v>
      </c>
      <c r="C84" s="37">
        <v>7.15</v>
      </c>
      <c r="D84" s="19"/>
      <c r="E84" s="35" t="s">
        <v>270</v>
      </c>
      <c r="F84" s="37">
        <v>1.17</v>
      </c>
      <c r="G84" s="43"/>
      <c r="H84" s="35" t="s">
        <v>268</v>
      </c>
      <c r="I84" s="37"/>
    </row>
    <row r="85" spans="1:9" ht="12.75">
      <c r="A85" s="35" t="s">
        <v>271</v>
      </c>
      <c r="B85" s="36">
        <v>5.96</v>
      </c>
      <c r="C85" s="37">
        <v>7.18</v>
      </c>
      <c r="D85" s="19"/>
      <c r="E85" s="35" t="s">
        <v>272</v>
      </c>
      <c r="F85" s="37">
        <v>1.17</v>
      </c>
      <c r="G85" s="43"/>
      <c r="H85" s="35" t="s">
        <v>270</v>
      </c>
      <c r="I85" s="37"/>
    </row>
    <row r="86" spans="1:9" ht="12.75">
      <c r="A86" s="35" t="s">
        <v>273</v>
      </c>
      <c r="B86" s="36">
        <v>5.99</v>
      </c>
      <c r="C86" s="37">
        <v>7.21</v>
      </c>
      <c r="D86" s="19"/>
      <c r="E86" s="35" t="s">
        <v>274</v>
      </c>
      <c r="F86" s="37">
        <v>1.17</v>
      </c>
      <c r="G86" s="43"/>
      <c r="H86" s="35" t="s">
        <v>272</v>
      </c>
      <c r="I86" s="37"/>
    </row>
    <row r="87" spans="1:9" ht="12.75">
      <c r="A87" s="35" t="s">
        <v>275</v>
      </c>
      <c r="B87" s="36">
        <v>6.01</v>
      </c>
      <c r="C87" s="37">
        <v>7.23</v>
      </c>
      <c r="D87" s="19"/>
      <c r="E87" s="35" t="s">
        <v>276</v>
      </c>
      <c r="F87" s="37">
        <v>1.17</v>
      </c>
      <c r="G87" s="43"/>
      <c r="H87" s="35" t="s">
        <v>274</v>
      </c>
      <c r="I87" s="37"/>
    </row>
    <row r="88" spans="1:9" ht="12.75">
      <c r="A88" s="35" t="s">
        <v>277</v>
      </c>
      <c r="B88" s="36">
        <v>6.03</v>
      </c>
      <c r="C88" s="37">
        <v>7.26</v>
      </c>
      <c r="D88" s="19"/>
      <c r="E88" s="35" t="s">
        <v>278</v>
      </c>
      <c r="F88" s="37">
        <v>1.33</v>
      </c>
      <c r="G88" s="43"/>
      <c r="H88" s="35" t="s">
        <v>276</v>
      </c>
      <c r="I88" s="37"/>
    </row>
    <row r="89" spans="1:9" ht="12.75">
      <c r="A89" s="35" t="s">
        <v>279</v>
      </c>
      <c r="B89" s="36">
        <v>6.22</v>
      </c>
      <c r="C89" s="37">
        <v>7.51</v>
      </c>
      <c r="D89" s="19"/>
      <c r="E89" s="35" t="s">
        <v>280</v>
      </c>
      <c r="F89" s="37">
        <v>1.33</v>
      </c>
      <c r="G89" s="43"/>
      <c r="H89" s="35" t="s">
        <v>278</v>
      </c>
      <c r="I89" s="37">
        <v>12.8</v>
      </c>
    </row>
    <row r="90" spans="1:9" ht="12.75">
      <c r="A90" s="35" t="s">
        <v>281</v>
      </c>
      <c r="B90" s="36">
        <v>6.25</v>
      </c>
      <c r="C90" s="37">
        <v>7.54</v>
      </c>
      <c r="D90" s="19"/>
      <c r="E90" s="35" t="s">
        <v>282</v>
      </c>
      <c r="F90" s="37">
        <v>1.33</v>
      </c>
      <c r="G90" s="43"/>
      <c r="H90" s="35" t="s">
        <v>280</v>
      </c>
      <c r="I90" s="37">
        <v>6.6</v>
      </c>
    </row>
    <row r="91" spans="1:9" ht="12.75">
      <c r="A91" s="35" t="s">
        <v>283</v>
      </c>
      <c r="B91" s="36">
        <v>6.26</v>
      </c>
      <c r="C91" s="37">
        <v>7.56</v>
      </c>
      <c r="D91" s="19"/>
      <c r="E91" s="35" t="s">
        <v>284</v>
      </c>
      <c r="F91" s="37">
        <v>1.33</v>
      </c>
      <c r="G91" s="43"/>
      <c r="H91" s="35" t="s">
        <v>282</v>
      </c>
      <c r="I91" s="37">
        <v>18.5</v>
      </c>
    </row>
    <row r="92" spans="1:9" ht="12.75">
      <c r="A92" s="35" t="s">
        <v>285</v>
      </c>
      <c r="B92" s="36">
        <v>6.29</v>
      </c>
      <c r="C92" s="37">
        <v>7.59</v>
      </c>
      <c r="D92" s="19"/>
      <c r="E92" s="35" t="s">
        <v>286</v>
      </c>
      <c r="F92" s="37">
        <v>1.33</v>
      </c>
      <c r="G92" s="43"/>
      <c r="H92" s="35" t="s">
        <v>284</v>
      </c>
      <c r="I92" s="37">
        <v>9.8</v>
      </c>
    </row>
    <row r="93" spans="1:9" ht="12.75">
      <c r="A93" s="35" t="s">
        <v>287</v>
      </c>
      <c r="B93" s="36">
        <v>6.32</v>
      </c>
      <c r="C93" s="37">
        <v>7.62</v>
      </c>
      <c r="D93" s="19"/>
      <c r="E93" s="35" t="s">
        <v>288</v>
      </c>
      <c r="F93" s="37">
        <v>1.33</v>
      </c>
      <c r="G93" s="43"/>
      <c r="H93" s="35" t="s">
        <v>286</v>
      </c>
      <c r="I93" s="37">
        <v>8.2</v>
      </c>
    </row>
    <row r="94" spans="1:9" ht="12.75">
      <c r="A94" s="35" t="s">
        <v>289</v>
      </c>
      <c r="B94" s="36">
        <v>6.34</v>
      </c>
      <c r="C94" s="37">
        <v>7.64</v>
      </c>
      <c r="D94" s="19"/>
      <c r="E94" s="35" t="s">
        <v>290</v>
      </c>
      <c r="F94" s="37">
        <v>1.33</v>
      </c>
      <c r="G94" s="43"/>
      <c r="H94" s="35" t="s">
        <v>288</v>
      </c>
      <c r="I94" s="37">
        <v>15.7</v>
      </c>
    </row>
    <row r="95" spans="1:9" ht="12.75">
      <c r="A95" s="35" t="s">
        <v>291</v>
      </c>
      <c r="B95" s="36">
        <v>6.36</v>
      </c>
      <c r="C95" s="37">
        <v>7.67</v>
      </c>
      <c r="D95" s="19"/>
      <c r="E95" s="35" t="s">
        <v>292</v>
      </c>
      <c r="F95" s="37">
        <v>1.42</v>
      </c>
      <c r="G95" s="43"/>
      <c r="H95" s="35" t="s">
        <v>290</v>
      </c>
      <c r="I95" s="37">
        <v>11.3</v>
      </c>
    </row>
    <row r="96" spans="1:9" ht="12.75">
      <c r="A96" s="35" t="s">
        <v>293</v>
      </c>
      <c r="B96" s="36">
        <v>6.39</v>
      </c>
      <c r="C96" s="37">
        <v>7.7</v>
      </c>
      <c r="D96" s="19"/>
      <c r="E96" s="35" t="s">
        <v>294</v>
      </c>
      <c r="F96" s="37">
        <v>1.42</v>
      </c>
      <c r="G96" s="43"/>
      <c r="H96" s="35" t="s">
        <v>292</v>
      </c>
      <c r="I96" s="37"/>
    </row>
    <row r="97" spans="1:9" ht="12.75">
      <c r="A97" s="35" t="s">
        <v>295</v>
      </c>
      <c r="B97" s="36">
        <v>6.41</v>
      </c>
      <c r="C97" s="37">
        <v>7.73</v>
      </c>
      <c r="D97" s="19"/>
      <c r="E97" s="35" t="s">
        <v>296</v>
      </c>
      <c r="F97" s="37">
        <v>1.42</v>
      </c>
      <c r="G97" s="43"/>
      <c r="H97" s="35" t="s">
        <v>294</v>
      </c>
      <c r="I97" s="37"/>
    </row>
    <row r="98" spans="1:9" ht="12.75">
      <c r="A98" s="35" t="s">
        <v>297</v>
      </c>
      <c r="B98" s="36">
        <v>6.43</v>
      </c>
      <c r="C98" s="37">
        <v>7.75</v>
      </c>
      <c r="D98" s="19"/>
      <c r="E98" s="35" t="s">
        <v>298</v>
      </c>
      <c r="F98" s="37">
        <v>1.42</v>
      </c>
      <c r="G98" s="43"/>
      <c r="H98" s="35" t="s">
        <v>296</v>
      </c>
      <c r="I98" s="37"/>
    </row>
    <row r="99" spans="1:9" ht="12.75">
      <c r="A99" s="35" t="s">
        <v>299</v>
      </c>
      <c r="B99" s="36">
        <v>6.46</v>
      </c>
      <c r="C99" s="37">
        <v>7.78</v>
      </c>
      <c r="D99" s="19"/>
      <c r="E99" s="35" t="s">
        <v>300</v>
      </c>
      <c r="F99" s="37">
        <v>1.42</v>
      </c>
      <c r="G99" s="43"/>
      <c r="H99" s="35" t="s">
        <v>298</v>
      </c>
      <c r="I99" s="37"/>
    </row>
    <row r="100" spans="1:9" ht="12.75">
      <c r="A100" s="35" t="s">
        <v>301</v>
      </c>
      <c r="B100" s="36">
        <v>6.48</v>
      </c>
      <c r="C100" s="37">
        <v>7.81</v>
      </c>
      <c r="D100" s="19"/>
      <c r="E100" s="35" t="s">
        <v>302</v>
      </c>
      <c r="F100" s="37">
        <v>1.42</v>
      </c>
      <c r="G100" s="43"/>
      <c r="H100" s="35" t="s">
        <v>300</v>
      </c>
      <c r="I100" s="37"/>
    </row>
    <row r="101" spans="1:9" ht="12.75">
      <c r="A101" s="35" t="s">
        <v>303</v>
      </c>
      <c r="B101" s="36">
        <v>6.51</v>
      </c>
      <c r="C101" s="37">
        <v>7.84</v>
      </c>
      <c r="D101" s="19"/>
      <c r="E101" s="35" t="s">
        <v>304</v>
      </c>
      <c r="F101" s="37">
        <v>1.42</v>
      </c>
      <c r="G101" s="43"/>
      <c r="H101" s="35" t="s">
        <v>302</v>
      </c>
      <c r="I101" s="37"/>
    </row>
    <row r="102" spans="1:9" ht="12.75">
      <c r="A102" s="35" t="s">
        <v>305</v>
      </c>
      <c r="B102" s="36">
        <v>6.55</v>
      </c>
      <c r="C102" s="37">
        <v>7.89</v>
      </c>
      <c r="D102" s="19"/>
      <c r="E102" s="35" t="s">
        <v>306</v>
      </c>
      <c r="F102" s="37">
        <v>1.33</v>
      </c>
      <c r="G102" s="43"/>
      <c r="H102" s="35" t="s">
        <v>304</v>
      </c>
      <c r="I102" s="37"/>
    </row>
    <row r="103" spans="1:9" ht="12.75">
      <c r="A103" s="35" t="s">
        <v>307</v>
      </c>
      <c r="B103" s="36">
        <v>6.62</v>
      </c>
      <c r="C103" s="37">
        <v>7.96</v>
      </c>
      <c r="D103" s="19"/>
      <c r="E103" s="35" t="s">
        <v>308</v>
      </c>
      <c r="F103" s="37">
        <v>1.33</v>
      </c>
      <c r="G103" s="43"/>
      <c r="H103" s="35" t="s">
        <v>306</v>
      </c>
      <c r="I103" s="37"/>
    </row>
    <row r="104" spans="1:9" ht="12.75">
      <c r="A104" s="35" t="s">
        <v>309</v>
      </c>
      <c r="B104" s="36">
        <v>6.69</v>
      </c>
      <c r="C104" s="37">
        <v>8.04</v>
      </c>
      <c r="D104" s="19"/>
      <c r="E104" s="35" t="s">
        <v>310</v>
      </c>
      <c r="F104" s="37">
        <v>1.33</v>
      </c>
      <c r="G104" s="43"/>
      <c r="H104" s="35" t="s">
        <v>308</v>
      </c>
      <c r="I104" s="37"/>
    </row>
    <row r="105" spans="1:9" ht="12.75">
      <c r="A105" s="35" t="s">
        <v>311</v>
      </c>
      <c r="B105" s="36">
        <v>6.67</v>
      </c>
      <c r="C105" s="37">
        <v>8.06</v>
      </c>
      <c r="D105" s="19"/>
      <c r="E105" s="35" t="s">
        <v>312</v>
      </c>
      <c r="F105" s="37">
        <v>1.33</v>
      </c>
      <c r="G105" s="43"/>
      <c r="H105" s="35" t="s">
        <v>310</v>
      </c>
      <c r="I105" s="37"/>
    </row>
    <row r="106" spans="1:9" ht="12.75">
      <c r="A106" s="35" t="s">
        <v>313</v>
      </c>
      <c r="B106" s="36">
        <v>6.76</v>
      </c>
      <c r="C106" s="37">
        <v>8.12</v>
      </c>
      <c r="D106" s="19"/>
      <c r="E106" s="35" t="s">
        <v>314</v>
      </c>
      <c r="F106" s="37">
        <v>1.33</v>
      </c>
      <c r="G106" s="43"/>
      <c r="H106" s="35" t="s">
        <v>312</v>
      </c>
      <c r="I106" s="37"/>
    </row>
    <row r="107" spans="1:9" ht="12.75">
      <c r="A107" s="35" t="s">
        <v>315</v>
      </c>
      <c r="B107" s="36">
        <v>6.84</v>
      </c>
      <c r="C107" s="37">
        <v>8.21</v>
      </c>
      <c r="D107" s="19"/>
      <c r="E107" s="35" t="s">
        <v>316</v>
      </c>
      <c r="F107" s="37">
        <v>1.67</v>
      </c>
      <c r="G107" s="43"/>
      <c r="H107" s="35" t="s">
        <v>314</v>
      </c>
      <c r="I107" s="37"/>
    </row>
    <row r="108" spans="1:9" ht="12.75">
      <c r="A108" s="35" t="s">
        <v>317</v>
      </c>
      <c r="B108" s="36">
        <v>6.91</v>
      </c>
      <c r="C108" s="37">
        <v>8.29</v>
      </c>
      <c r="D108" s="19"/>
      <c r="E108" s="35" t="s">
        <v>318</v>
      </c>
      <c r="F108" s="37">
        <v>1.67</v>
      </c>
      <c r="G108" s="43"/>
      <c r="H108" s="35" t="s">
        <v>316</v>
      </c>
      <c r="I108" s="37">
        <v>16.2</v>
      </c>
    </row>
    <row r="109" spans="1:9" ht="12.75">
      <c r="A109" s="35" t="s">
        <v>319</v>
      </c>
      <c r="B109" s="36">
        <v>6.98</v>
      </c>
      <c r="C109" s="37">
        <v>8.37</v>
      </c>
      <c r="D109" s="19"/>
      <c r="E109" s="35" t="s">
        <v>320</v>
      </c>
      <c r="F109" s="37">
        <v>1.67</v>
      </c>
      <c r="G109" s="43"/>
      <c r="H109" s="35" t="s">
        <v>318</v>
      </c>
      <c r="I109" s="37">
        <v>23.6</v>
      </c>
    </row>
    <row r="110" spans="1:9" ht="12.75">
      <c r="A110" s="35" t="s">
        <v>321</v>
      </c>
      <c r="B110" s="36">
        <v>7.05</v>
      </c>
      <c r="C110" s="37">
        <v>8.45</v>
      </c>
      <c r="D110" s="19"/>
      <c r="E110" s="35" t="s">
        <v>322</v>
      </c>
      <c r="F110" s="37">
        <v>1.67</v>
      </c>
      <c r="G110" s="43"/>
      <c r="H110" s="35" t="s">
        <v>320</v>
      </c>
      <c r="I110" s="37">
        <v>12.3</v>
      </c>
    </row>
    <row r="111" spans="1:9" ht="12.75">
      <c r="A111" s="35" t="s">
        <v>323</v>
      </c>
      <c r="B111" s="36">
        <v>7.16</v>
      </c>
      <c r="C111" s="37">
        <v>8.58</v>
      </c>
      <c r="D111" s="19"/>
      <c r="E111" s="35" t="s">
        <v>324</v>
      </c>
      <c r="F111" s="37">
        <v>1.67</v>
      </c>
      <c r="G111" s="43"/>
      <c r="H111" s="35" t="s">
        <v>322</v>
      </c>
      <c r="I111" s="37">
        <v>10.3</v>
      </c>
    </row>
    <row r="112" spans="1:9" ht="12.75">
      <c r="A112" s="35" t="s">
        <v>325</v>
      </c>
      <c r="B112" s="36">
        <v>7.28</v>
      </c>
      <c r="C112" s="37">
        <v>8.71</v>
      </c>
      <c r="D112" s="19"/>
      <c r="E112" s="35" t="s">
        <v>326</v>
      </c>
      <c r="F112" s="37">
        <v>1.67</v>
      </c>
      <c r="G112" s="43"/>
      <c r="H112" s="35" t="s">
        <v>324</v>
      </c>
      <c r="I112" s="37">
        <v>20</v>
      </c>
    </row>
    <row r="113" spans="1:9" ht="12.75">
      <c r="A113" s="35" t="s">
        <v>327</v>
      </c>
      <c r="B113" s="36">
        <v>7.41</v>
      </c>
      <c r="C113" s="37">
        <v>8.86</v>
      </c>
      <c r="D113" s="19"/>
      <c r="E113" s="35" t="s">
        <v>328</v>
      </c>
      <c r="F113" s="37">
        <v>1.67</v>
      </c>
      <c r="G113" s="43"/>
      <c r="H113" s="35" t="s">
        <v>326</v>
      </c>
      <c r="I113" s="37">
        <v>14.3</v>
      </c>
    </row>
    <row r="114" spans="1:9" ht="12.75">
      <c r="A114" s="35" t="s">
        <v>329</v>
      </c>
      <c r="B114" s="36">
        <v>7.55</v>
      </c>
      <c r="C114" s="37">
        <v>9.02</v>
      </c>
      <c r="D114" s="19"/>
      <c r="E114" s="35" t="s">
        <v>330</v>
      </c>
      <c r="F114" s="37">
        <v>1.58</v>
      </c>
      <c r="G114" s="43"/>
      <c r="H114" s="35" t="s">
        <v>328</v>
      </c>
      <c r="I114" s="37">
        <v>27.2</v>
      </c>
    </row>
    <row r="115" spans="1:9" ht="12.75">
      <c r="A115" s="35" t="s">
        <v>331</v>
      </c>
      <c r="B115" s="36">
        <v>7.78</v>
      </c>
      <c r="C115" s="37">
        <v>9.19</v>
      </c>
      <c r="D115" s="19"/>
      <c r="E115" s="35" t="s">
        <v>332</v>
      </c>
      <c r="F115" s="37">
        <v>1.58</v>
      </c>
      <c r="G115" s="43"/>
      <c r="H115" s="35" t="s">
        <v>330</v>
      </c>
      <c r="I115" s="37"/>
    </row>
    <row r="116" spans="1:9" ht="12.75">
      <c r="A116" s="35" t="s">
        <v>333</v>
      </c>
      <c r="B116" s="36">
        <v>3.94</v>
      </c>
      <c r="C116" s="37">
        <v>4.4</v>
      </c>
      <c r="D116" s="19"/>
      <c r="E116" s="35" t="s">
        <v>334</v>
      </c>
      <c r="F116" s="37">
        <v>1.58</v>
      </c>
      <c r="G116" s="43"/>
      <c r="H116" s="35" t="s">
        <v>332</v>
      </c>
      <c r="I116" s="37"/>
    </row>
    <row r="117" spans="1:9" ht="12.75">
      <c r="A117" s="35" t="s">
        <v>335</v>
      </c>
      <c r="B117" s="36">
        <v>3.98</v>
      </c>
      <c r="C117" s="37">
        <v>4.44</v>
      </c>
      <c r="D117" s="19"/>
      <c r="E117" s="35" t="s">
        <v>336</v>
      </c>
      <c r="F117" s="37">
        <v>1.58</v>
      </c>
      <c r="G117" s="43"/>
      <c r="H117" s="35" t="s">
        <v>334</v>
      </c>
      <c r="I117" s="37"/>
    </row>
    <row r="118" spans="1:9" ht="12.75">
      <c r="A118" s="35" t="s">
        <v>337</v>
      </c>
      <c r="B118" s="36">
        <v>4.34</v>
      </c>
      <c r="C118" s="37">
        <v>4.92</v>
      </c>
      <c r="D118" s="19"/>
      <c r="E118" s="35" t="s">
        <v>338</v>
      </c>
      <c r="F118" s="37">
        <v>1.66</v>
      </c>
      <c r="G118" s="43"/>
      <c r="H118" s="35" t="s">
        <v>336</v>
      </c>
      <c r="I118" s="37"/>
    </row>
    <row r="119" spans="1:9" ht="12.75">
      <c r="A119" s="35" t="s">
        <v>339</v>
      </c>
      <c r="B119" s="36">
        <v>4.37</v>
      </c>
      <c r="C119" s="37">
        <v>4.95</v>
      </c>
      <c r="D119" s="19"/>
      <c r="E119" s="35" t="s">
        <v>340</v>
      </c>
      <c r="F119" s="37">
        <v>1.66</v>
      </c>
      <c r="G119" s="43"/>
      <c r="H119" s="35" t="s">
        <v>338</v>
      </c>
      <c r="I119" s="37"/>
    </row>
    <row r="120" spans="1:9" ht="12.75">
      <c r="A120" s="35" t="s">
        <v>341</v>
      </c>
      <c r="B120" s="36">
        <v>4.39</v>
      </c>
      <c r="C120" s="37">
        <v>4.98</v>
      </c>
      <c r="D120" s="19"/>
      <c r="E120" s="35" t="s">
        <v>342</v>
      </c>
      <c r="F120" s="37">
        <v>1.66</v>
      </c>
      <c r="G120" s="43"/>
      <c r="H120" s="35" t="s">
        <v>340</v>
      </c>
      <c r="I120" s="37"/>
    </row>
    <row r="121" spans="1:10" ht="12.75">
      <c r="A121" s="35" t="s">
        <v>343</v>
      </c>
      <c r="B121" s="36">
        <v>4.41</v>
      </c>
      <c r="C121" s="37">
        <v>5</v>
      </c>
      <c r="D121" s="19"/>
      <c r="E121" s="35" t="s">
        <v>344</v>
      </c>
      <c r="F121" s="37">
        <v>1.66</v>
      </c>
      <c r="G121" s="43"/>
      <c r="H121" s="35" t="s">
        <v>342</v>
      </c>
      <c r="I121" s="37"/>
      <c r="J121" s="19"/>
    </row>
    <row r="122" spans="1:10" ht="12.75">
      <c r="A122" s="35" t="s">
        <v>345</v>
      </c>
      <c r="B122" s="36">
        <v>4.69</v>
      </c>
      <c r="C122" s="37">
        <v>5.4</v>
      </c>
      <c r="D122" s="19"/>
      <c r="E122" s="35" t="s">
        <v>346</v>
      </c>
      <c r="F122" s="37">
        <v>1.66</v>
      </c>
      <c r="G122" s="43"/>
      <c r="H122" s="35" t="s">
        <v>344</v>
      </c>
      <c r="I122" s="37"/>
      <c r="J122" s="19"/>
    </row>
    <row r="123" spans="1:10" ht="12.75">
      <c r="A123" s="35" t="s">
        <v>347</v>
      </c>
      <c r="B123" s="36">
        <v>4.72</v>
      </c>
      <c r="C123" s="37">
        <v>5.43</v>
      </c>
      <c r="D123" s="19"/>
      <c r="E123" s="35" t="s">
        <v>348</v>
      </c>
      <c r="F123" s="37">
        <v>1.66</v>
      </c>
      <c r="G123" s="43"/>
      <c r="H123" s="35" t="s">
        <v>346</v>
      </c>
      <c r="I123" s="37"/>
      <c r="J123" s="19"/>
    </row>
    <row r="124" spans="1:10" ht="12.75">
      <c r="A124" s="35" t="s">
        <v>349</v>
      </c>
      <c r="B124" s="36">
        <v>4.75</v>
      </c>
      <c r="C124" s="37">
        <v>5.46</v>
      </c>
      <c r="D124" s="19"/>
      <c r="E124" s="35" t="s">
        <v>350</v>
      </c>
      <c r="F124" s="37">
        <v>1.66</v>
      </c>
      <c r="G124" s="43"/>
      <c r="H124" s="35" t="s">
        <v>348</v>
      </c>
      <c r="I124" s="37"/>
      <c r="J124" s="19"/>
    </row>
    <row r="125" spans="1:10" ht="12.75">
      <c r="A125" s="35" t="s">
        <v>351</v>
      </c>
      <c r="B125" s="36">
        <v>4.77</v>
      </c>
      <c r="C125" s="37">
        <v>5.49</v>
      </c>
      <c r="D125" s="19"/>
      <c r="E125" s="35" t="s">
        <v>352</v>
      </c>
      <c r="F125" s="37">
        <v>1.66</v>
      </c>
      <c r="G125" s="43"/>
      <c r="H125" s="35" t="s">
        <v>350</v>
      </c>
      <c r="I125" s="37"/>
      <c r="J125" s="19"/>
    </row>
    <row r="126" spans="1:10" ht="12.75">
      <c r="A126" s="35" t="s">
        <v>353</v>
      </c>
      <c r="B126" s="36">
        <v>5.48</v>
      </c>
      <c r="C126" s="37">
        <v>6.44</v>
      </c>
      <c r="D126" s="19"/>
      <c r="E126" s="35" t="s">
        <v>354</v>
      </c>
      <c r="F126" s="37">
        <v>1.66</v>
      </c>
      <c r="G126" s="43"/>
      <c r="H126" s="35" t="s">
        <v>352</v>
      </c>
      <c r="I126" s="37"/>
      <c r="J126" s="19"/>
    </row>
    <row r="127" spans="1:10" ht="12.75">
      <c r="A127" s="35" t="s">
        <v>355</v>
      </c>
      <c r="B127" s="36">
        <v>5.52</v>
      </c>
      <c r="C127" s="37">
        <v>6.48</v>
      </c>
      <c r="D127" s="19"/>
      <c r="E127" s="35" t="s">
        <v>356</v>
      </c>
      <c r="F127" s="37">
        <v>2</v>
      </c>
      <c r="G127" s="43"/>
      <c r="H127" s="35" t="s">
        <v>354</v>
      </c>
      <c r="I127" s="37"/>
      <c r="J127" s="19"/>
    </row>
    <row r="128" spans="1:10" ht="12.75">
      <c r="A128" s="35" t="s">
        <v>357</v>
      </c>
      <c r="B128" s="36">
        <v>4.4</v>
      </c>
      <c r="C128" s="37">
        <v>4.9</v>
      </c>
      <c r="D128" s="19"/>
      <c r="E128" s="35" t="s">
        <v>358</v>
      </c>
      <c r="F128" s="37">
        <v>2</v>
      </c>
      <c r="G128" s="43"/>
      <c r="H128" s="35" t="s">
        <v>356</v>
      </c>
      <c r="I128" s="37">
        <v>37.4</v>
      </c>
      <c r="J128" s="19"/>
    </row>
    <row r="129" spans="1:10" ht="12.75">
      <c r="A129" s="35" t="s">
        <v>359</v>
      </c>
      <c r="B129" s="36">
        <v>4.44</v>
      </c>
      <c r="C129" s="37">
        <v>4.94</v>
      </c>
      <c r="D129" s="19"/>
      <c r="E129" s="35" t="s">
        <v>360</v>
      </c>
      <c r="F129" s="37">
        <v>2</v>
      </c>
      <c r="G129" s="43"/>
      <c r="H129" s="35" t="s">
        <v>358</v>
      </c>
      <c r="I129" s="37">
        <v>19.6</v>
      </c>
      <c r="J129" s="19"/>
    </row>
    <row r="130" spans="1:10" ht="12.75">
      <c r="A130" s="35" t="s">
        <v>361</v>
      </c>
      <c r="B130" s="36">
        <v>4.79</v>
      </c>
      <c r="C130" s="37">
        <v>5.41</v>
      </c>
      <c r="D130" s="19"/>
      <c r="E130" s="35" t="s">
        <v>362</v>
      </c>
      <c r="F130" s="37">
        <v>2</v>
      </c>
      <c r="G130" s="43"/>
      <c r="H130" s="35" t="s">
        <v>360</v>
      </c>
      <c r="I130" s="37">
        <v>28.7</v>
      </c>
      <c r="J130" s="19"/>
    </row>
    <row r="131" spans="1:10" ht="12.75">
      <c r="A131" s="35" t="s">
        <v>363</v>
      </c>
      <c r="B131" s="36">
        <v>4.82</v>
      </c>
      <c r="C131" s="37">
        <v>5.44</v>
      </c>
      <c r="D131" s="19"/>
      <c r="E131" s="35" t="s">
        <v>364</v>
      </c>
      <c r="F131" s="37">
        <v>2</v>
      </c>
      <c r="G131" s="43"/>
      <c r="H131" s="35" t="s">
        <v>362</v>
      </c>
      <c r="I131" s="37">
        <v>14.9</v>
      </c>
      <c r="J131" s="19"/>
    </row>
    <row r="132" spans="1:10" ht="12.75">
      <c r="A132" s="35" t="s">
        <v>365</v>
      </c>
      <c r="B132" s="36">
        <v>4.84</v>
      </c>
      <c r="C132" s="37">
        <v>5.47</v>
      </c>
      <c r="D132" s="19"/>
      <c r="E132" s="35" t="s">
        <v>366</v>
      </c>
      <c r="F132" s="37">
        <v>2</v>
      </c>
      <c r="G132" s="43"/>
      <c r="H132" s="35" t="s">
        <v>364</v>
      </c>
      <c r="I132" s="37">
        <v>12.4</v>
      </c>
      <c r="J132" s="19"/>
    </row>
    <row r="133" spans="1:10" ht="12.75">
      <c r="A133" s="35" t="s">
        <v>367</v>
      </c>
      <c r="B133" s="36">
        <v>4.86</v>
      </c>
      <c r="C133" s="37">
        <v>5.49</v>
      </c>
      <c r="D133" s="19"/>
      <c r="E133" s="35" t="s">
        <v>368</v>
      </c>
      <c r="F133" s="37">
        <v>2</v>
      </c>
      <c r="G133" s="43"/>
      <c r="H133" s="35" t="s">
        <v>366</v>
      </c>
      <c r="I133" s="37">
        <v>24.2</v>
      </c>
      <c r="J133" s="19"/>
    </row>
    <row r="134" spans="1:10" ht="12.75">
      <c r="A134" s="35" t="s">
        <v>369</v>
      </c>
      <c r="B134" s="36">
        <v>5.09</v>
      </c>
      <c r="C134" s="37">
        <v>5.82</v>
      </c>
      <c r="D134" s="19"/>
      <c r="E134" s="35" t="s">
        <v>370</v>
      </c>
      <c r="F134" s="37">
        <v>2</v>
      </c>
      <c r="G134" s="43"/>
      <c r="H134" s="35" t="s">
        <v>368</v>
      </c>
      <c r="I134" s="37">
        <v>17.2</v>
      </c>
      <c r="J134" s="19"/>
    </row>
    <row r="135" spans="1:10" ht="12.75">
      <c r="A135" s="35" t="s">
        <v>371</v>
      </c>
      <c r="B135" s="36">
        <v>5.11</v>
      </c>
      <c r="C135" s="37">
        <v>5.84</v>
      </c>
      <c r="D135" s="19"/>
      <c r="E135" s="35" t="s">
        <v>372</v>
      </c>
      <c r="F135" s="37">
        <v>2</v>
      </c>
      <c r="G135" s="43"/>
      <c r="H135" s="35" t="s">
        <v>370</v>
      </c>
      <c r="I135" s="37">
        <v>33.1</v>
      </c>
      <c r="J135" s="19"/>
    </row>
    <row r="136" spans="1:10" ht="12.75">
      <c r="A136" s="35" t="s">
        <v>373</v>
      </c>
      <c r="B136" s="36">
        <v>5.15</v>
      </c>
      <c r="C136" s="37">
        <v>5.88</v>
      </c>
      <c r="D136" s="19"/>
      <c r="E136" s="35" t="s">
        <v>374</v>
      </c>
      <c r="F136" s="37">
        <v>1.83</v>
      </c>
      <c r="G136" s="43"/>
      <c r="H136" s="35" t="s">
        <v>372</v>
      </c>
      <c r="I136" s="37">
        <v>21.9</v>
      </c>
      <c r="J136" s="19"/>
    </row>
    <row r="137" spans="1:10" ht="12.75">
      <c r="A137" s="35" t="s">
        <v>375</v>
      </c>
      <c r="B137" s="36">
        <v>5.17</v>
      </c>
      <c r="C137" s="37">
        <v>5.91</v>
      </c>
      <c r="D137" s="19"/>
      <c r="E137" s="35" t="s">
        <v>376</v>
      </c>
      <c r="F137" s="37">
        <v>1.83</v>
      </c>
      <c r="G137" s="43"/>
      <c r="H137" s="35" t="s">
        <v>374</v>
      </c>
      <c r="I137" s="37"/>
      <c r="J137" s="19"/>
    </row>
    <row r="138" spans="1:10" ht="12.75">
      <c r="A138" s="35" t="s">
        <v>377</v>
      </c>
      <c r="B138" s="36">
        <v>5.88</v>
      </c>
      <c r="C138" s="37">
        <v>6.86</v>
      </c>
      <c r="D138" s="19"/>
      <c r="E138" s="35" t="s">
        <v>378</v>
      </c>
      <c r="F138" s="37">
        <v>1.83</v>
      </c>
      <c r="G138" s="43"/>
      <c r="H138" s="35" t="s">
        <v>376</v>
      </c>
      <c r="I138" s="37"/>
      <c r="J138" s="19"/>
    </row>
    <row r="139" spans="1:10" ht="12.75">
      <c r="A139" s="35" t="s">
        <v>379</v>
      </c>
      <c r="B139" s="36">
        <v>5.91</v>
      </c>
      <c r="C139" s="37">
        <v>6.89</v>
      </c>
      <c r="D139" s="19"/>
      <c r="E139" s="35" t="s">
        <v>380</v>
      </c>
      <c r="F139" s="37">
        <v>1.83</v>
      </c>
      <c r="G139" s="43"/>
      <c r="H139" s="35" t="s">
        <v>378</v>
      </c>
      <c r="I139" s="37"/>
      <c r="J139" s="19"/>
    </row>
    <row r="140" spans="1:10" ht="12.75">
      <c r="A140" s="35" t="s">
        <v>381</v>
      </c>
      <c r="B140" s="36">
        <v>5.94</v>
      </c>
      <c r="C140" s="37">
        <v>6.93</v>
      </c>
      <c r="D140" s="19"/>
      <c r="E140" s="35" t="s">
        <v>382</v>
      </c>
      <c r="F140" s="37">
        <v>1.83</v>
      </c>
      <c r="G140" s="43"/>
      <c r="H140" s="35" t="s">
        <v>380</v>
      </c>
      <c r="I140" s="37"/>
      <c r="J140" s="19"/>
    </row>
    <row r="141" spans="1:10" ht="12.75">
      <c r="A141" s="35" t="s">
        <v>383</v>
      </c>
      <c r="B141" s="36">
        <v>5.01</v>
      </c>
      <c r="C141" s="37">
        <v>5.55</v>
      </c>
      <c r="D141" s="19"/>
      <c r="E141" s="35" t="s">
        <v>384</v>
      </c>
      <c r="F141" s="37">
        <v>1.83</v>
      </c>
      <c r="G141" s="43"/>
      <c r="H141" s="35" t="s">
        <v>382</v>
      </c>
      <c r="I141" s="37"/>
      <c r="J141" s="19"/>
    </row>
    <row r="142" spans="1:10" ht="12.75">
      <c r="A142" s="35" t="s">
        <v>385</v>
      </c>
      <c r="B142" s="36">
        <v>5.04</v>
      </c>
      <c r="C142" s="37">
        <v>5.58</v>
      </c>
      <c r="D142" s="19"/>
      <c r="E142" s="35" t="s">
        <v>386</v>
      </c>
      <c r="F142" s="37">
        <v>1.83</v>
      </c>
      <c r="G142" s="43"/>
      <c r="H142" s="35" t="s">
        <v>384</v>
      </c>
      <c r="I142" s="37"/>
      <c r="J142" s="19"/>
    </row>
    <row r="143" spans="1:10" ht="12.75">
      <c r="A143" s="35" t="s">
        <v>387</v>
      </c>
      <c r="B143" s="36">
        <v>5.46</v>
      </c>
      <c r="C143" s="37">
        <v>6.14</v>
      </c>
      <c r="D143" s="19"/>
      <c r="E143" s="35" t="s">
        <v>388</v>
      </c>
      <c r="F143" s="37">
        <v>2</v>
      </c>
      <c r="G143" s="43"/>
      <c r="H143" s="35" t="s">
        <v>386</v>
      </c>
      <c r="I143" s="37"/>
      <c r="J143" s="19"/>
    </row>
    <row r="144" spans="1:10" ht="12.75">
      <c r="A144" s="35" t="s">
        <v>389</v>
      </c>
      <c r="B144" s="36">
        <v>5.49</v>
      </c>
      <c r="C144" s="37">
        <v>6.18</v>
      </c>
      <c r="D144" s="19"/>
      <c r="E144" s="35" t="s">
        <v>390</v>
      </c>
      <c r="F144" s="37">
        <v>2</v>
      </c>
      <c r="G144" s="43"/>
      <c r="H144" s="35" t="s">
        <v>388</v>
      </c>
      <c r="I144" s="37"/>
      <c r="J144" s="19"/>
    </row>
    <row r="145" spans="1:10" ht="12.75">
      <c r="A145" s="35" t="s">
        <v>391</v>
      </c>
      <c r="B145" s="36">
        <v>5.52</v>
      </c>
      <c r="C145" s="37">
        <v>6.21</v>
      </c>
      <c r="D145" s="19"/>
      <c r="E145" s="35" t="s">
        <v>392</v>
      </c>
      <c r="F145" s="37">
        <v>2</v>
      </c>
      <c r="G145" s="43"/>
      <c r="H145" s="35" t="s">
        <v>390</v>
      </c>
      <c r="I145" s="37"/>
      <c r="J145" s="19"/>
    </row>
    <row r="146" spans="1:10" ht="12.75">
      <c r="A146" s="35" t="s">
        <v>393</v>
      </c>
      <c r="B146" s="36">
        <v>5.54</v>
      </c>
      <c r="C146" s="37">
        <v>6.23</v>
      </c>
      <c r="E146" s="35" t="s">
        <v>394</v>
      </c>
      <c r="F146" s="37">
        <v>2</v>
      </c>
      <c r="G146" s="43"/>
      <c r="H146" s="35" t="s">
        <v>392</v>
      </c>
      <c r="I146" s="37"/>
      <c r="J146" s="19"/>
    </row>
    <row r="147" spans="1:10" ht="12.75">
      <c r="A147" s="35" t="s">
        <v>395</v>
      </c>
      <c r="B147" s="36">
        <v>5.63</v>
      </c>
      <c r="C147" s="37">
        <v>6.38</v>
      </c>
      <c r="E147" s="35" t="s">
        <v>396</v>
      </c>
      <c r="F147" s="37">
        <v>2</v>
      </c>
      <c r="G147" s="43"/>
      <c r="H147" s="35" t="s">
        <v>394</v>
      </c>
      <c r="I147" s="37"/>
      <c r="J147" s="19"/>
    </row>
    <row r="148" spans="1:10" ht="12.75">
      <c r="A148" s="35" t="s">
        <v>397</v>
      </c>
      <c r="B148" s="36">
        <v>5.69</v>
      </c>
      <c r="C148" s="37">
        <v>6.44</v>
      </c>
      <c r="E148" s="35" t="s">
        <v>398</v>
      </c>
      <c r="F148" s="37">
        <v>2</v>
      </c>
      <c r="G148" s="43"/>
      <c r="H148" s="35" t="s">
        <v>396</v>
      </c>
      <c r="I148" s="37"/>
      <c r="J148" s="19"/>
    </row>
    <row r="149" spans="1:10" ht="12.75">
      <c r="A149" s="35" t="s">
        <v>399</v>
      </c>
      <c r="B149" s="36">
        <v>6.67</v>
      </c>
      <c r="C149" s="37">
        <v>7.75</v>
      </c>
      <c r="E149" s="35" t="s">
        <v>400</v>
      </c>
      <c r="F149" s="37">
        <v>2</v>
      </c>
      <c r="G149" s="43"/>
      <c r="H149" s="35" t="s">
        <v>398</v>
      </c>
      <c r="I149" s="37"/>
      <c r="J149" s="19"/>
    </row>
    <row r="150" spans="1:10" ht="12.75">
      <c r="A150" s="35" t="s">
        <v>401</v>
      </c>
      <c r="B150" s="36">
        <v>6.71</v>
      </c>
      <c r="C150" s="37">
        <v>7.8</v>
      </c>
      <c r="E150" s="35" t="s">
        <v>402</v>
      </c>
      <c r="F150" s="37">
        <v>2.33</v>
      </c>
      <c r="G150" s="43"/>
      <c r="H150" s="35" t="s">
        <v>400</v>
      </c>
      <c r="I150" s="37"/>
      <c r="J150" s="19"/>
    </row>
    <row r="151" spans="1:10" ht="12.75">
      <c r="A151" s="35" t="s">
        <v>403</v>
      </c>
      <c r="B151" s="36">
        <v>6.75</v>
      </c>
      <c r="C151" s="37">
        <v>7.84</v>
      </c>
      <c r="E151" s="35" t="s">
        <v>404</v>
      </c>
      <c r="F151" s="37">
        <v>2.33</v>
      </c>
      <c r="G151" s="43"/>
      <c r="H151" s="35" t="s">
        <v>402</v>
      </c>
      <c r="I151" s="37"/>
      <c r="J151" s="19"/>
    </row>
    <row r="152" spans="1:10" ht="12.75">
      <c r="A152" s="35" t="s">
        <v>405</v>
      </c>
      <c r="B152" s="36">
        <v>5.61</v>
      </c>
      <c r="C152" s="37">
        <v>6.19</v>
      </c>
      <c r="E152" s="35" t="s">
        <v>406</v>
      </c>
      <c r="F152" s="37">
        <v>2.33</v>
      </c>
      <c r="G152" s="43"/>
      <c r="H152" s="35" t="s">
        <v>404</v>
      </c>
      <c r="I152" s="37"/>
      <c r="J152" s="19"/>
    </row>
    <row r="153" spans="1:10" ht="12.75">
      <c r="A153" s="35" t="s">
        <v>407</v>
      </c>
      <c r="B153" s="36">
        <v>5.63</v>
      </c>
      <c r="C153" s="37">
        <v>6.22</v>
      </c>
      <c r="E153" s="35" t="s">
        <v>408</v>
      </c>
      <c r="F153" s="37">
        <v>2.33</v>
      </c>
      <c r="G153" s="43"/>
      <c r="H153" s="35" t="s">
        <v>406</v>
      </c>
      <c r="I153" s="37"/>
      <c r="J153" s="19"/>
    </row>
    <row r="154" spans="1:10" ht="12.75">
      <c r="A154" s="35" t="s">
        <v>409</v>
      </c>
      <c r="B154" s="36">
        <v>6.12</v>
      </c>
      <c r="C154" s="37">
        <v>6.87</v>
      </c>
      <c r="E154" s="35" t="s">
        <v>410</v>
      </c>
      <c r="F154" s="37">
        <v>2.33</v>
      </c>
      <c r="G154" s="43"/>
      <c r="H154" s="35" t="s">
        <v>408</v>
      </c>
      <c r="I154" s="37"/>
      <c r="J154" s="19"/>
    </row>
    <row r="155" spans="1:10" ht="12.75">
      <c r="A155" s="35" t="s">
        <v>411</v>
      </c>
      <c r="B155" s="36">
        <v>6.16</v>
      </c>
      <c r="C155" s="37">
        <v>6.91</v>
      </c>
      <c r="E155" s="35" t="s">
        <v>412</v>
      </c>
      <c r="F155" s="37">
        <v>2.33</v>
      </c>
      <c r="G155" s="43"/>
      <c r="H155" s="35" t="s">
        <v>410</v>
      </c>
      <c r="I155" s="37"/>
      <c r="J155" s="19"/>
    </row>
    <row r="156" spans="1:10" ht="12.75">
      <c r="A156" s="35" t="s">
        <v>413</v>
      </c>
      <c r="B156" s="36">
        <v>6.19</v>
      </c>
      <c r="C156" s="37">
        <v>6.94</v>
      </c>
      <c r="E156" s="35" t="s">
        <v>414</v>
      </c>
      <c r="F156" s="37">
        <v>2.33</v>
      </c>
      <c r="G156" s="43"/>
      <c r="H156" s="35" t="s">
        <v>412</v>
      </c>
      <c r="I156" s="37"/>
      <c r="J156" s="19"/>
    </row>
    <row r="157" spans="1:10" ht="12.75">
      <c r="A157" s="35" t="s">
        <v>415</v>
      </c>
      <c r="B157" s="36">
        <v>6.23</v>
      </c>
      <c r="C157" s="37">
        <v>6.98</v>
      </c>
      <c r="E157" s="35" t="s">
        <v>416</v>
      </c>
      <c r="F157" s="42">
        <v>2.67</v>
      </c>
      <c r="G157" s="43"/>
      <c r="H157" s="35" t="s">
        <v>414</v>
      </c>
      <c r="I157" s="37"/>
      <c r="J157" s="19"/>
    </row>
    <row r="158" spans="1:10" ht="12.75">
      <c r="A158" s="35" t="s">
        <v>417</v>
      </c>
      <c r="B158" s="36">
        <v>6.92</v>
      </c>
      <c r="C158" s="37">
        <v>7.92</v>
      </c>
      <c r="E158" s="35" t="s">
        <v>26</v>
      </c>
      <c r="F158" s="42">
        <v>2.67</v>
      </c>
      <c r="G158" s="43"/>
      <c r="H158" s="35" t="s">
        <v>416</v>
      </c>
      <c r="I158" s="42">
        <v>51</v>
      </c>
      <c r="J158" s="19"/>
    </row>
    <row r="159" spans="1:10" ht="12.75">
      <c r="A159" s="35" t="s">
        <v>418</v>
      </c>
      <c r="B159" s="36">
        <v>6.96</v>
      </c>
      <c r="C159" s="37">
        <v>7.96</v>
      </c>
      <c r="E159" s="35" t="s">
        <v>419</v>
      </c>
      <c r="F159" s="42">
        <v>2.67</v>
      </c>
      <c r="G159" s="43"/>
      <c r="H159" s="35" t="s">
        <v>419</v>
      </c>
      <c r="I159" s="42">
        <v>26.4</v>
      </c>
      <c r="J159" s="19"/>
    </row>
    <row r="160" spans="1:9" ht="12.75">
      <c r="A160" s="35" t="s">
        <v>420</v>
      </c>
      <c r="B160" s="36">
        <v>6.98</v>
      </c>
      <c r="C160" s="37">
        <v>7.99</v>
      </c>
      <c r="E160" s="35" t="s">
        <v>421</v>
      </c>
      <c r="F160" s="42">
        <v>2.67</v>
      </c>
      <c r="G160" s="43"/>
      <c r="H160" s="35" t="s">
        <v>421</v>
      </c>
      <c r="I160" s="42">
        <v>38.9</v>
      </c>
    </row>
    <row r="161" spans="1:9" ht="12.75">
      <c r="A161" s="35" t="s">
        <v>422</v>
      </c>
      <c r="B161" s="36">
        <v>7.44</v>
      </c>
      <c r="C161" s="37">
        <v>8.61</v>
      </c>
      <c r="E161" s="35" t="s">
        <v>423</v>
      </c>
      <c r="F161" s="42">
        <v>2.67</v>
      </c>
      <c r="G161" s="43"/>
      <c r="H161" s="35" t="s">
        <v>423</v>
      </c>
      <c r="I161" s="42">
        <v>32.7</v>
      </c>
    </row>
    <row r="162" spans="1:9" ht="12.75">
      <c r="A162" s="35" t="s">
        <v>424</v>
      </c>
      <c r="B162" s="36">
        <v>7.49</v>
      </c>
      <c r="C162" s="37">
        <v>8.66</v>
      </c>
      <c r="E162" s="35" t="s">
        <v>425</v>
      </c>
      <c r="F162" s="42">
        <v>2.67</v>
      </c>
      <c r="G162" s="43"/>
      <c r="H162" s="35" t="s">
        <v>425</v>
      </c>
      <c r="I162" s="42">
        <v>45</v>
      </c>
    </row>
    <row r="163" spans="1:9" ht="12.75">
      <c r="A163" s="35" t="s">
        <v>426</v>
      </c>
      <c r="B163" s="36">
        <v>7.54</v>
      </c>
      <c r="C163" s="37">
        <v>8.71</v>
      </c>
      <c r="E163" s="35" t="s">
        <v>427</v>
      </c>
      <c r="F163" s="42">
        <v>2.67</v>
      </c>
      <c r="G163" s="43"/>
      <c r="H163" s="35" t="s">
        <v>427</v>
      </c>
      <c r="I163" s="42">
        <v>29.6</v>
      </c>
    </row>
    <row r="164" spans="1:9" ht="12.75">
      <c r="A164" s="35" t="s">
        <v>428</v>
      </c>
      <c r="B164" s="36">
        <v>6.86</v>
      </c>
      <c r="C164" s="37">
        <v>7.69</v>
      </c>
      <c r="E164" s="35" t="s">
        <v>429</v>
      </c>
      <c r="F164" s="37">
        <v>2.17</v>
      </c>
      <c r="G164" s="43"/>
      <c r="H164" s="35" t="s">
        <v>429</v>
      </c>
      <c r="I164" s="37"/>
    </row>
    <row r="165" spans="1:9" ht="12.75">
      <c r="A165" s="35" t="s">
        <v>430</v>
      </c>
      <c r="B165" s="36">
        <v>6.9</v>
      </c>
      <c r="C165" s="37">
        <v>7.73</v>
      </c>
      <c r="E165" s="35" t="s">
        <v>431</v>
      </c>
      <c r="F165" s="37">
        <v>2.17</v>
      </c>
      <c r="G165" s="43"/>
      <c r="H165" s="35" t="s">
        <v>431</v>
      </c>
      <c r="I165" s="37"/>
    </row>
    <row r="166" spans="1:9" ht="12.75">
      <c r="A166" s="35" t="s">
        <v>432</v>
      </c>
      <c r="B166" s="36">
        <v>6.93</v>
      </c>
      <c r="C166" s="37">
        <v>7.76</v>
      </c>
      <c r="E166" s="35" t="s">
        <v>433</v>
      </c>
      <c r="F166" s="37">
        <v>2.17</v>
      </c>
      <c r="G166" s="43"/>
      <c r="H166" s="35" t="s">
        <v>433</v>
      </c>
      <c r="I166" s="37"/>
    </row>
    <row r="167" spans="1:9" ht="12.75">
      <c r="A167" s="35" t="s">
        <v>434</v>
      </c>
      <c r="B167" s="36">
        <v>6.97</v>
      </c>
      <c r="C167" s="37">
        <v>7.81</v>
      </c>
      <c r="E167" s="35" t="s">
        <v>435</v>
      </c>
      <c r="F167" s="37">
        <v>2.17</v>
      </c>
      <c r="G167" s="43"/>
      <c r="H167" s="35" t="s">
        <v>435</v>
      </c>
      <c r="I167" s="37"/>
    </row>
    <row r="168" spans="1:9" ht="12.75">
      <c r="A168" s="35" t="s">
        <v>436</v>
      </c>
      <c r="B168" s="36">
        <v>7.88</v>
      </c>
      <c r="C168" s="37">
        <v>9.04</v>
      </c>
      <c r="E168" s="35" t="s">
        <v>437</v>
      </c>
      <c r="F168" s="37">
        <v>2.17</v>
      </c>
      <c r="G168" s="43"/>
      <c r="H168" s="35" t="s">
        <v>437</v>
      </c>
      <c r="I168" s="37"/>
    </row>
    <row r="169" spans="1:9" ht="12.75">
      <c r="A169" s="35" t="s">
        <v>438</v>
      </c>
      <c r="B169" s="36">
        <v>7.91</v>
      </c>
      <c r="C169" s="37">
        <v>9.08</v>
      </c>
      <c r="E169" s="35" t="s">
        <v>439</v>
      </c>
      <c r="F169" s="37">
        <v>2.17</v>
      </c>
      <c r="G169" s="43"/>
      <c r="H169" s="35" t="s">
        <v>439</v>
      </c>
      <c r="I169" s="37"/>
    </row>
    <row r="170" spans="1:9" ht="12.75">
      <c r="A170" s="35" t="s">
        <v>440</v>
      </c>
      <c r="B170" s="36">
        <v>7.96</v>
      </c>
      <c r="C170" s="37">
        <v>9.13</v>
      </c>
      <c r="E170" s="50"/>
      <c r="F170" s="51"/>
      <c r="G170" s="43"/>
      <c r="H170" s="35"/>
      <c r="I170" s="42"/>
    </row>
    <row r="171" spans="1:9" ht="12.75">
      <c r="A171" s="35" t="s">
        <v>441</v>
      </c>
      <c r="B171" s="52">
        <v>8.07</v>
      </c>
      <c r="C171" s="42">
        <v>9.24</v>
      </c>
      <c r="E171" s="35"/>
      <c r="F171" s="42"/>
      <c r="G171" s="43"/>
      <c r="H171" s="35"/>
      <c r="I171" s="42"/>
    </row>
    <row r="172" spans="1:9" ht="12.75">
      <c r="A172" s="35" t="s">
        <v>442</v>
      </c>
      <c r="B172" s="52">
        <v>8.13</v>
      </c>
      <c r="C172" s="42">
        <v>9.31</v>
      </c>
      <c r="E172" s="35"/>
      <c r="F172" s="42"/>
      <c r="G172" s="43"/>
      <c r="H172" s="35"/>
      <c r="I172" s="42"/>
    </row>
    <row r="173" spans="1:9" ht="12.75">
      <c r="A173" s="35" t="s">
        <v>443</v>
      </c>
      <c r="B173" s="52">
        <v>8.17</v>
      </c>
      <c r="C173" s="42">
        <v>9.36</v>
      </c>
      <c r="E173" s="35"/>
      <c r="F173" s="37"/>
      <c r="G173" s="43"/>
      <c r="H173" s="35"/>
      <c r="I173" s="37"/>
    </row>
    <row r="174" spans="1:9" ht="12.75">
      <c r="A174" s="35" t="s">
        <v>444</v>
      </c>
      <c r="B174" s="52">
        <v>8.23</v>
      </c>
      <c r="C174" s="42">
        <v>9.42</v>
      </c>
      <c r="E174" s="35"/>
      <c r="F174" s="37"/>
      <c r="G174" s="43"/>
      <c r="H174" s="35"/>
      <c r="I174" s="37"/>
    </row>
    <row r="175" spans="1:9" ht="12.75">
      <c r="A175" s="35" t="s">
        <v>445</v>
      </c>
      <c r="B175" s="36">
        <v>7.47</v>
      </c>
      <c r="C175" s="37">
        <v>8.34</v>
      </c>
      <c r="E175" s="35"/>
      <c r="F175" s="37"/>
      <c r="G175" s="43"/>
      <c r="H175" s="35"/>
      <c r="I175" s="37"/>
    </row>
    <row r="176" spans="1:9" ht="12.75">
      <c r="A176" s="35" t="s">
        <v>446</v>
      </c>
      <c r="B176" s="36">
        <v>7.5</v>
      </c>
      <c r="C176" s="37">
        <v>8.37</v>
      </c>
      <c r="E176" s="35"/>
      <c r="F176" s="42"/>
      <c r="G176" s="43"/>
      <c r="H176" s="35"/>
      <c r="I176" s="42"/>
    </row>
    <row r="177" spans="1:9" ht="12.75">
      <c r="A177" s="35" t="s">
        <v>447</v>
      </c>
      <c r="B177" s="36">
        <v>7.54</v>
      </c>
      <c r="C177" s="37">
        <v>8.41</v>
      </c>
      <c r="E177" s="35"/>
      <c r="F177" s="37"/>
      <c r="G177" s="43"/>
      <c r="H177" s="35"/>
      <c r="I177" s="37"/>
    </row>
    <row r="178" spans="1:9" ht="12.75">
      <c r="A178" s="35" t="s">
        <v>448</v>
      </c>
      <c r="B178" s="36">
        <v>7.56</v>
      </c>
      <c r="C178" s="37">
        <v>8.44</v>
      </c>
      <c r="E178" s="35"/>
      <c r="F178" s="37"/>
      <c r="G178" s="43"/>
      <c r="H178" s="35"/>
      <c r="I178" s="37"/>
    </row>
    <row r="179" spans="1:9" ht="12.75">
      <c r="A179" s="35" t="s">
        <v>449</v>
      </c>
      <c r="B179" s="36">
        <v>7.58</v>
      </c>
      <c r="C179" s="37">
        <v>8.46</v>
      </c>
      <c r="E179" s="35"/>
      <c r="F179" s="37"/>
      <c r="G179" s="43"/>
      <c r="H179" s="35"/>
      <c r="I179" s="37"/>
    </row>
    <row r="180" spans="1:9" ht="12.75">
      <c r="A180" s="35" t="s">
        <v>450</v>
      </c>
      <c r="B180" s="36">
        <v>8.62</v>
      </c>
      <c r="C180" s="37">
        <v>9.87</v>
      </c>
      <c r="E180" s="35"/>
      <c r="F180" s="37"/>
      <c r="G180" s="43"/>
      <c r="H180" s="35"/>
      <c r="I180" s="37"/>
    </row>
    <row r="181" spans="1:9" ht="12.75">
      <c r="A181" s="35" t="s">
        <v>451</v>
      </c>
      <c r="B181" s="36">
        <v>8.67</v>
      </c>
      <c r="C181" s="37">
        <v>9.92</v>
      </c>
      <c r="E181" s="35"/>
      <c r="F181" s="42"/>
      <c r="G181" s="43"/>
      <c r="H181" s="35"/>
      <c r="I181" s="42"/>
    </row>
    <row r="182" spans="1:9" ht="12.75">
      <c r="A182" s="35" t="s">
        <v>452</v>
      </c>
      <c r="B182" s="36">
        <v>8.71</v>
      </c>
      <c r="C182" s="37">
        <v>9.97</v>
      </c>
      <c r="E182" s="35"/>
      <c r="F182" s="37"/>
      <c r="G182" s="43"/>
      <c r="H182" s="35"/>
      <c r="I182" s="37"/>
    </row>
    <row r="183" spans="1:9" ht="12.75">
      <c r="A183" s="35" t="s">
        <v>453</v>
      </c>
      <c r="B183" s="36">
        <v>8.25</v>
      </c>
      <c r="C183" s="37">
        <v>9.21</v>
      </c>
      <c r="E183" s="35"/>
      <c r="F183" s="37"/>
      <c r="G183" s="43"/>
      <c r="H183" s="35"/>
      <c r="I183" s="37"/>
    </row>
    <row r="184" spans="1:9" ht="12.75">
      <c r="A184" s="35" t="s">
        <v>454</v>
      </c>
      <c r="B184" s="36">
        <v>8.3</v>
      </c>
      <c r="C184" s="37">
        <v>9.26</v>
      </c>
      <c r="E184" s="35"/>
      <c r="F184" s="37"/>
      <c r="G184" s="43"/>
      <c r="H184" s="35"/>
      <c r="I184" s="37"/>
    </row>
    <row r="185" spans="1:9" ht="12.75">
      <c r="A185" s="35" t="s">
        <v>455</v>
      </c>
      <c r="B185" s="36">
        <v>8.34</v>
      </c>
      <c r="C185" s="37">
        <v>9.3</v>
      </c>
      <c r="E185" s="35"/>
      <c r="F185" s="37"/>
      <c r="G185" s="43"/>
      <c r="H185" s="35"/>
      <c r="I185" s="37"/>
    </row>
    <row r="186" spans="1:9" ht="12.75">
      <c r="A186" s="35" t="s">
        <v>456</v>
      </c>
      <c r="B186" s="36">
        <v>8.37</v>
      </c>
      <c r="C186" s="37">
        <v>9.33</v>
      </c>
      <c r="E186" s="35"/>
      <c r="F186" s="37"/>
      <c r="G186" s="43"/>
      <c r="H186" s="35"/>
      <c r="I186" s="37"/>
    </row>
    <row r="187" spans="1:9" ht="12.75">
      <c r="A187" s="35" t="s">
        <v>457</v>
      </c>
      <c r="B187" s="36">
        <v>9.32</v>
      </c>
      <c r="C187" s="37">
        <v>10.63</v>
      </c>
      <c r="E187" s="35"/>
      <c r="F187" s="37"/>
      <c r="G187" s="43"/>
      <c r="H187" s="35"/>
      <c r="I187" s="37"/>
    </row>
    <row r="188" spans="1:9" ht="12.75">
      <c r="A188" s="35" t="s">
        <v>458</v>
      </c>
      <c r="B188" s="36">
        <v>9.36</v>
      </c>
      <c r="C188" s="37">
        <v>10.68</v>
      </c>
      <c r="E188" s="35"/>
      <c r="F188" s="37"/>
      <c r="G188" s="43"/>
      <c r="H188" s="35"/>
      <c r="I188" s="37"/>
    </row>
    <row r="189" spans="1:9" ht="12.75">
      <c r="A189" s="35" t="s">
        <v>459</v>
      </c>
      <c r="B189" s="36">
        <v>9.41</v>
      </c>
      <c r="C189" s="37">
        <v>10.73</v>
      </c>
      <c r="E189" s="35"/>
      <c r="F189" s="37"/>
      <c r="G189" s="43"/>
      <c r="H189" s="35"/>
      <c r="I189" s="37"/>
    </row>
    <row r="190" spans="1:9" ht="12.75">
      <c r="A190" s="35" t="s">
        <v>460</v>
      </c>
      <c r="B190" s="36">
        <v>8.81</v>
      </c>
      <c r="C190" s="37">
        <v>9.81</v>
      </c>
      <c r="E190" s="35"/>
      <c r="F190" s="37"/>
      <c r="G190" s="43"/>
      <c r="H190" s="35"/>
      <c r="I190" s="37"/>
    </row>
    <row r="191" spans="1:9" ht="12.75">
      <c r="A191" s="35" t="s">
        <v>461</v>
      </c>
      <c r="B191" s="36">
        <v>8.86</v>
      </c>
      <c r="C191" s="53">
        <v>9.86</v>
      </c>
      <c r="E191" s="35"/>
      <c r="F191" s="37"/>
      <c r="G191" s="43"/>
      <c r="H191" s="35"/>
      <c r="I191" s="37"/>
    </row>
    <row r="192" spans="1:9" ht="12.75">
      <c r="A192" s="35" t="s">
        <v>462</v>
      </c>
      <c r="B192" s="36">
        <v>8.89</v>
      </c>
      <c r="C192" s="37">
        <v>9.89</v>
      </c>
      <c r="E192" s="35"/>
      <c r="F192" s="37"/>
      <c r="G192" s="43"/>
      <c r="H192" s="35"/>
      <c r="I192" s="37"/>
    </row>
    <row r="193" spans="1:9" ht="12.75">
      <c r="A193" s="35" t="s">
        <v>463</v>
      </c>
      <c r="B193" s="36">
        <v>8.92</v>
      </c>
      <c r="C193" s="37">
        <v>9.92</v>
      </c>
      <c r="E193" s="35"/>
      <c r="F193" s="37"/>
      <c r="G193" s="43"/>
      <c r="H193" s="35"/>
      <c r="I193" s="37"/>
    </row>
    <row r="194" spans="1:9" ht="12.75">
      <c r="A194" s="35" t="s">
        <v>464</v>
      </c>
      <c r="B194" s="36">
        <v>8.95</v>
      </c>
      <c r="C194" s="37">
        <v>9.96</v>
      </c>
      <c r="E194" s="35"/>
      <c r="F194" s="37"/>
      <c r="G194" s="43"/>
      <c r="H194" s="35"/>
      <c r="I194" s="37"/>
    </row>
    <row r="195" spans="1:9" ht="12.75">
      <c r="A195" s="35" t="s">
        <v>465</v>
      </c>
      <c r="B195" s="36">
        <v>8.98</v>
      </c>
      <c r="C195" s="37">
        <v>9.99</v>
      </c>
      <c r="E195" s="35"/>
      <c r="F195" s="37"/>
      <c r="G195" s="43"/>
      <c r="H195" s="35"/>
      <c r="I195" s="37"/>
    </row>
    <row r="196" spans="1:9" ht="12.75">
      <c r="A196" s="35" t="s">
        <v>466</v>
      </c>
      <c r="B196" s="36">
        <v>9.97</v>
      </c>
      <c r="C196" s="37">
        <v>11.34</v>
      </c>
      <c r="E196" s="35"/>
      <c r="F196" s="37"/>
      <c r="G196" s="43"/>
      <c r="H196" s="35"/>
      <c r="I196" s="37"/>
    </row>
    <row r="197" spans="1:9" ht="12.75">
      <c r="A197" s="54" t="s">
        <v>467</v>
      </c>
      <c r="B197" s="55">
        <v>10</v>
      </c>
      <c r="C197" s="56">
        <v>11.38</v>
      </c>
      <c r="E197" s="35"/>
      <c r="F197" s="37"/>
      <c r="G197" s="43"/>
      <c r="H197" s="35"/>
      <c r="I197" s="37"/>
    </row>
    <row r="198" spans="1:9" ht="12.75">
      <c r="A198" s="35" t="s">
        <v>468</v>
      </c>
      <c r="B198" s="36">
        <v>10.04</v>
      </c>
      <c r="C198" s="37">
        <v>11.42</v>
      </c>
      <c r="E198" s="35"/>
      <c r="F198" s="37"/>
      <c r="G198" s="43"/>
      <c r="H198" s="35"/>
      <c r="I198" s="37"/>
    </row>
    <row r="199" spans="1:9" ht="13.5" thickBot="1">
      <c r="A199" s="35" t="s">
        <v>469</v>
      </c>
      <c r="B199" s="36">
        <v>10.09</v>
      </c>
      <c r="C199" s="37">
        <v>11.47</v>
      </c>
      <c r="E199" s="44"/>
      <c r="F199" s="48"/>
      <c r="G199" s="43"/>
      <c r="H199" s="44"/>
      <c r="I199" s="48"/>
    </row>
    <row r="200" spans="1:3" ht="12.75">
      <c r="A200" s="35" t="s">
        <v>470</v>
      </c>
      <c r="B200" s="36">
        <v>10.12</v>
      </c>
      <c r="C200" s="37">
        <v>11.51</v>
      </c>
    </row>
    <row r="201" spans="1:3" ht="12.75">
      <c r="A201" s="35" t="s">
        <v>471</v>
      </c>
      <c r="B201" s="36">
        <v>10.34</v>
      </c>
      <c r="C201" s="37">
        <v>11.73</v>
      </c>
    </row>
    <row r="202" spans="1:3" ht="12.75">
      <c r="A202" s="35" t="s">
        <v>472</v>
      </c>
      <c r="B202" s="36">
        <v>10.42</v>
      </c>
      <c r="C202" s="37">
        <v>11.81</v>
      </c>
    </row>
    <row r="203" spans="1:3" ht="12.75">
      <c r="A203" s="35" t="s">
        <v>473</v>
      </c>
      <c r="B203" s="36">
        <v>10.51</v>
      </c>
      <c r="C203" s="37">
        <v>11.91</v>
      </c>
    </row>
  </sheetData>
  <sheetProtection/>
  <mergeCells count="11">
    <mergeCell ref="A3:A4"/>
    <mergeCell ref="B3:C3"/>
    <mergeCell ref="E3:E4"/>
    <mergeCell ref="F3:F4"/>
    <mergeCell ref="H3:H4"/>
    <mergeCell ref="I3:I4"/>
    <mergeCell ref="K3:K4"/>
    <mergeCell ref="L3:M3"/>
    <mergeCell ref="O3:O4"/>
    <mergeCell ref="P3:Q3"/>
    <mergeCell ref="O2:Q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Hipp</dc:creator>
  <cp:keywords/>
  <dc:description/>
  <cp:lastModifiedBy>John Brosnahan</cp:lastModifiedBy>
  <cp:lastPrinted>2007-02-28T20:43:05Z</cp:lastPrinted>
  <dcterms:created xsi:type="dcterms:W3CDTF">2004-05-21T17:40:21Z</dcterms:created>
  <dcterms:modified xsi:type="dcterms:W3CDTF">2023-01-25T15:47:40Z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