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elv2\appdata\local\bentley\projectwise\workingdir\ohiodot-pw.bentley.com_ohiodot-pw-02\viraj.patel@aecom.com\d0711133\"/>
    </mc:Choice>
  </mc:AlternateContent>
  <xr:revisionPtr revIDLastSave="0" documentId="13_ncr:1_{CBB85467-3CD8-484E-BA98-A773BB4C69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S003" sheetId="2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4" i="2" l="1"/>
  <c r="M84" i="2"/>
  <c r="K84" i="2"/>
  <c r="N10" i="2"/>
  <c r="O10" i="2"/>
  <c r="AE321" i="2" l="1"/>
  <c r="AD321" i="2"/>
  <c r="AC321" i="2"/>
  <c r="AB321" i="2"/>
  <c r="AA321" i="2"/>
  <c r="Z321" i="2"/>
  <c r="Y321" i="2"/>
  <c r="X321" i="2"/>
  <c r="W321" i="2"/>
  <c r="V321" i="2"/>
  <c r="U321" i="2"/>
  <c r="T321" i="2"/>
  <c r="S321" i="2"/>
  <c r="R321" i="2"/>
  <c r="Q321" i="2"/>
  <c r="P321" i="2"/>
  <c r="O321" i="2"/>
  <c r="N321" i="2"/>
  <c r="M321" i="2"/>
  <c r="L321" i="2"/>
  <c r="K321" i="2"/>
  <c r="AE260" i="2"/>
  <c r="AD260" i="2"/>
  <c r="AC260" i="2"/>
  <c r="AB260" i="2"/>
  <c r="AA260" i="2"/>
  <c r="Z260" i="2"/>
  <c r="Y260" i="2"/>
  <c r="X260" i="2"/>
  <c r="W260" i="2"/>
  <c r="V260" i="2"/>
  <c r="U260" i="2"/>
  <c r="T260" i="2"/>
  <c r="S260" i="2"/>
  <c r="R260" i="2"/>
  <c r="Q260" i="2"/>
  <c r="P260" i="2"/>
  <c r="O260" i="2"/>
  <c r="N260" i="2"/>
  <c r="M260" i="2"/>
  <c r="L260" i="2"/>
  <c r="K260" i="2"/>
  <c r="AE248" i="2"/>
  <c r="AD248" i="2"/>
  <c r="AC248" i="2"/>
  <c r="AB248" i="2"/>
  <c r="AA248" i="2"/>
  <c r="Z248" i="2"/>
  <c r="Y248" i="2"/>
  <c r="X248" i="2"/>
  <c r="W248" i="2"/>
  <c r="V248" i="2"/>
  <c r="U248" i="2"/>
  <c r="T248" i="2"/>
  <c r="S248" i="2"/>
  <c r="R248" i="2"/>
  <c r="Q248" i="2"/>
  <c r="P248" i="2"/>
  <c r="O248" i="2"/>
  <c r="N248" i="2"/>
  <c r="M248" i="2"/>
  <c r="L248" i="2"/>
  <c r="K248" i="2"/>
  <c r="AE247" i="2"/>
  <c r="AD247" i="2"/>
  <c r="AC247" i="2"/>
  <c r="AB247" i="2"/>
  <c r="AA247" i="2"/>
  <c r="Z247" i="2"/>
  <c r="Y247" i="2"/>
  <c r="X247" i="2"/>
  <c r="W247" i="2"/>
  <c r="V247" i="2"/>
  <c r="U247" i="2"/>
  <c r="T247" i="2"/>
  <c r="S247" i="2"/>
  <c r="R247" i="2"/>
  <c r="Q247" i="2"/>
  <c r="P247" i="2"/>
  <c r="O247" i="2"/>
  <c r="N247" i="2"/>
  <c r="M247" i="2"/>
  <c r="L247" i="2"/>
  <c r="K247" i="2"/>
  <c r="D244" i="2"/>
  <c r="AE242" i="2"/>
  <c r="AD242" i="2"/>
  <c r="AC242" i="2"/>
  <c r="AB242" i="2"/>
  <c r="AA242" i="2"/>
  <c r="Z242" i="2"/>
  <c r="Y242" i="2"/>
  <c r="X242" i="2"/>
  <c r="W242" i="2"/>
  <c r="V242" i="2"/>
  <c r="U242" i="2"/>
  <c r="T242" i="2"/>
  <c r="S242" i="2"/>
  <c r="R242" i="2"/>
  <c r="Q242" i="2"/>
  <c r="P242" i="2"/>
  <c r="O242" i="2"/>
  <c r="N242" i="2"/>
  <c r="M242" i="2"/>
  <c r="L242" i="2"/>
  <c r="K242" i="2"/>
  <c r="AE181" i="2"/>
  <c r="AD181" i="2"/>
  <c r="AC181" i="2"/>
  <c r="AB181" i="2"/>
  <c r="AA181" i="2"/>
  <c r="Z181" i="2"/>
  <c r="Y181" i="2"/>
  <c r="X181" i="2"/>
  <c r="W181" i="2"/>
  <c r="V181" i="2"/>
  <c r="U181" i="2"/>
  <c r="T181" i="2"/>
  <c r="S181" i="2"/>
  <c r="R181" i="2"/>
  <c r="Q181" i="2"/>
  <c r="P181" i="2"/>
  <c r="O181" i="2"/>
  <c r="N181" i="2"/>
  <c r="M181" i="2"/>
  <c r="L181" i="2"/>
  <c r="K181" i="2"/>
  <c r="AE169" i="2"/>
  <c r="AD169" i="2"/>
  <c r="AC169" i="2"/>
  <c r="AB169" i="2"/>
  <c r="AA169" i="2"/>
  <c r="Z169" i="2"/>
  <c r="Y169" i="2"/>
  <c r="X169" i="2"/>
  <c r="W169" i="2"/>
  <c r="V169" i="2"/>
  <c r="U169" i="2"/>
  <c r="T169" i="2"/>
  <c r="S169" i="2"/>
  <c r="R169" i="2"/>
  <c r="Q169" i="2"/>
  <c r="P169" i="2"/>
  <c r="O169" i="2"/>
  <c r="N169" i="2"/>
  <c r="M169" i="2"/>
  <c r="L169" i="2"/>
  <c r="K169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D165" i="2"/>
  <c r="AE163" i="2"/>
  <c r="AD163" i="2"/>
  <c r="AC163" i="2"/>
  <c r="AB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D86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AE11" i="2"/>
  <c r="AD11" i="2"/>
  <c r="AC11" i="2"/>
  <c r="AB11" i="2"/>
  <c r="Z11" i="2"/>
  <c r="Y11" i="2"/>
  <c r="X11" i="2"/>
  <c r="W11" i="2"/>
  <c r="V11" i="2"/>
  <c r="U11" i="2"/>
  <c r="T11" i="2"/>
  <c r="S11" i="2"/>
  <c r="R11" i="2"/>
  <c r="Q11" i="2"/>
  <c r="P11" i="2"/>
  <c r="M11" i="2"/>
  <c r="L11" i="2"/>
  <c r="K11" i="2"/>
  <c r="Z10" i="2"/>
  <c r="Y10" i="2"/>
  <c r="X10" i="2"/>
  <c r="W10" i="2"/>
  <c r="V10" i="2"/>
  <c r="U10" i="2"/>
  <c r="T10" i="2"/>
  <c r="S10" i="2"/>
  <c r="R10" i="2"/>
  <c r="Q10" i="2"/>
  <c r="P10" i="2"/>
  <c r="M10" i="2"/>
  <c r="L10" i="2"/>
  <c r="K10" i="2"/>
  <c r="D7" i="2"/>
  <c r="N84" i="2" l="1"/>
</calcChain>
</file>

<file path=xl/sharedStrings.xml><?xml version="1.0" encoding="utf-8"?>
<sst xmlns="http://schemas.openxmlformats.org/spreadsheetml/2006/main" count="169" uniqueCount="68">
  <si>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</si>
  <si>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</si>
  <si>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</si>
  <si>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</si>
  <si>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</si>
  <si>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</si>
  <si>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</si>
  <si>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</si>
  <si>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</si>
  <si>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</si>
  <si>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</si>
  <si>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</si>
  <si>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</si>
  <si>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</si>
  <si>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</si>
  <si>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</si>
  <si>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</si>
  <si>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</si>
  <si>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</si>
  <si>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</si>
  <si>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</si>
  <si>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</si>
  <si>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</si>
  <si>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LT</t>
  </si>
  <si>
    <t>RT</t>
  </si>
  <si>
    <t>611E00510</t>
  </si>
  <si>
    <t>605E13300</t>
  </si>
  <si>
    <t>UD1</t>
  </si>
  <si>
    <t>UD2</t>
  </si>
  <si>
    <t>UD3</t>
  </si>
  <si>
    <t>UD8</t>
  </si>
  <si>
    <t>UD6</t>
  </si>
  <si>
    <t>UD4</t>
  </si>
  <si>
    <t>UD5</t>
  </si>
  <si>
    <t>UD7</t>
  </si>
  <si>
    <t>UD9</t>
  </si>
  <si>
    <t>UD10</t>
  </si>
  <si>
    <t>UD11</t>
  </si>
  <si>
    <t>UD12</t>
  </si>
  <si>
    <t>UD13</t>
  </si>
  <si>
    <t>UD14</t>
  </si>
  <si>
    <t>UD15</t>
  </si>
  <si>
    <t>UD16</t>
  </si>
  <si>
    <t>UD17</t>
  </si>
  <si>
    <t>UD18</t>
  </si>
  <si>
    <t>UD19</t>
  </si>
  <si>
    <t>UD20</t>
  </si>
  <si>
    <t>UD21</t>
  </si>
  <si>
    <t>FOR INFORMATION ONLY</t>
  </si>
  <si>
    <t>45° BEND</t>
  </si>
  <si>
    <t>90° BEND</t>
  </si>
  <si>
    <t>111621_GP001</t>
  </si>
  <si>
    <t>111621_GP002</t>
  </si>
  <si>
    <t>111621_GP006</t>
  </si>
  <si>
    <t>111621_GP007</t>
  </si>
  <si>
    <t>605E14020</t>
  </si>
  <si>
    <t>PLUG</t>
  </si>
  <si>
    <t>TEE</t>
  </si>
  <si>
    <t>90˚ ELL</t>
  </si>
  <si>
    <t>45˚ ELL</t>
  </si>
  <si>
    <t>22.5˚ ELL</t>
  </si>
  <si>
    <t>111621_GP005</t>
  </si>
  <si>
    <t>UD22</t>
  </si>
  <si>
    <t>UD23</t>
  </si>
  <si>
    <t>UD24</t>
  </si>
  <si>
    <t>BENDS AND BRANCHES</t>
  </si>
  <si>
    <t>UD25</t>
  </si>
  <si>
    <t>UD26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</si>
</sst>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1" fontId="0" fillId="3" borderId="0" xfId="0" applyNumberFormat="1" applyFill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65" fontId="4" fillId="0" borderId="33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5" borderId="30" xfId="0" applyFont="1" applyFill="1" applyBorder="1" applyAlignment="1" applyProtection="1">
      <alignment vertical="center" wrapText="1"/>
      <protection locked="0"/>
    </xf>
    <xf numFmtId="0" fontId="4" fillId="6" borderId="31" xfId="0" applyFont="1" applyFill="1" applyBorder="1" applyAlignment="1" applyProtection="1">
      <alignment horizontal="center" vertical="center"/>
      <protection locked="0"/>
    </xf>
    <xf numFmtId="0" fontId="4" fillId="6" borderId="40" xfId="0" applyFont="1" applyFill="1" applyBorder="1" applyAlignment="1" applyProtection="1">
      <alignment horizontal="center" vertical="center"/>
      <protection locked="0"/>
    </xf>
    <xf numFmtId="165" fontId="4" fillId="6" borderId="6" xfId="0" applyNumberFormat="1" applyFont="1" applyFill="1" applyBorder="1" applyAlignment="1" applyProtection="1">
      <alignment horizontal="center" vertical="center"/>
      <protection locked="0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4" fillId="6" borderId="5" xfId="0" applyFont="1" applyFill="1" applyBorder="1" applyAlignment="1" applyProtection="1">
      <alignment horizontal="center" vertical="center"/>
      <protection locked="0"/>
    </xf>
    <xf numFmtId="0" fontId="4" fillId="6" borderId="13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165" fontId="4" fillId="6" borderId="9" xfId="0" applyNumberFormat="1" applyFont="1" applyFill="1" applyBorder="1" applyAlignment="1" applyProtection="1">
      <alignment horizontal="center" vertical="center"/>
      <protection locked="0"/>
    </xf>
    <xf numFmtId="0" fontId="4" fillId="6" borderId="10" xfId="0" applyFont="1" applyFill="1" applyBorder="1" applyAlignment="1" applyProtection="1">
      <alignment horizontal="center" vertical="center"/>
      <protection locked="0"/>
    </xf>
    <xf numFmtId="0" fontId="4" fillId="6" borderId="35" xfId="0" applyFont="1" applyFill="1" applyBorder="1" applyAlignment="1" applyProtection="1">
      <alignment horizontal="center" vertical="center"/>
      <protection locked="0"/>
    </xf>
    <xf numFmtId="1" fontId="4" fillId="6" borderId="1" xfId="0" applyNumberFormat="1" applyFont="1" applyFill="1" applyBorder="1" applyAlignment="1" applyProtection="1">
      <alignment horizontal="center" vertical="center"/>
      <protection locked="0"/>
    </xf>
    <xf numFmtId="1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11" xfId="0" applyFont="1" applyFill="1" applyBorder="1" applyAlignment="1" applyProtection="1">
      <alignment horizontal="center" vertical="center"/>
      <protection locked="0"/>
    </xf>
    <xf numFmtId="0" fontId="4" fillId="6" borderId="38" xfId="0" applyFont="1" applyFill="1" applyBorder="1" applyAlignment="1" applyProtection="1">
      <alignment horizontal="center" vertical="center"/>
      <protection locked="0"/>
    </xf>
    <xf numFmtId="0" fontId="4" fillId="6" borderId="14" xfId="0" applyFont="1" applyFill="1" applyBorder="1" applyAlignment="1" applyProtection="1">
      <alignment horizontal="center" vertical="center"/>
      <protection locked="0"/>
    </xf>
    <xf numFmtId="1" fontId="4" fillId="6" borderId="10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7" fontId="3" fillId="4" borderId="0" xfId="0" applyNumberFormat="1" applyFont="1" applyFill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8" fontId="4" fillId="6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1E476A60-F130-4AB6-9BD4-D7B4D7480A2A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CB41180E-0600-4C75-829F-C6714BF7616F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824CBE6F-BE45-41DE-8FAE-ADE49E73056A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69B5DFE5-D761-4660-9646-60BDD66F3721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6EEC6E7A-B40B-42E6-8E3A-20D37E9E1B5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302C43C9-08E5-40D6-814F-4AF478043B8A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71122FC7-E178-459A-A18B-8419BF07F4D3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F5A2FEC5-AC9A-4ACE-9476-66F7D75AC222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8619D465-A23D-4E2C-9EF0-A91D637900A7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32D177AB-1CC0-4668-BCED-9FDCAC5F6927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6006A002-D952-408E-B92E-707D566641DE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9F60DF10-4591-4AEE-98D3-7091BE33C138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EABB1F52-D06F-4F73-8534-A0A2277F4F13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86FEADFD-8F0D-4710-B88B-8719E678A068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97B2A701-0549-4BC6-AB68-23387BC1C2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91E2281D-009F-4127-AC4B-1E4166E9C88F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76750AC9-A986-469A-AE1B-E882840B8606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5CECF68E-00B2-48FB-9001-FCF5F213CDF3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857DC24-4D34-40F3-8E62-B9CC3FB5B73B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7E61E1BE-EBD8-4A25-B5C5-FED85AA9349A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E43B80DF-2C01-4F21-A547-97E99C9D62AE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7AA3C339-B134-4C92-9725-546DFCB927C3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D6164CD6-4616-41FE-B613-B6DE965BBDFF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3520510B-1097-4772-8F8C-22BA8F8246C1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381809E8-F646-453F-8BD6-A46C9AA03079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1BDA7D7D-291E-4A0D-A753-BDB7B1BFF21F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47DD931-33FF-46E3-B4DE-DEDD5D965A2B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18B36B8E-C13A-48F2-A75F-0879D818141E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92989E7C-4EA5-46C8-8AC9-C1C5A12537E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E95BF2F5-F4E3-4F52-9535-FCBB072BC0EE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4ABA9835-AB47-43EB-9B4D-72CCF0880C4F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923C51EB-6CDD-430E-B0FF-222F077139B6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72D65502-ED3A-43B9-9959-DA5F9336F066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F108E585-73D4-46EB-8DB2-EE05D48A3C7B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2A5E7E8-6DFA-45DA-BEB4-3DAD4D808C04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20CFC919-6118-43D0-B887-ABBE88FDC09D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F07DB17-41CC-4510-9457-7D6F215FA88B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9069EB7C-DFE0-4973-BD9F-79AB6F736B16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1B2D20B9-49AF-4591-90FC-A8307F12D3B2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46CE5A46-47C9-46C9-96D8-1708E9B150DF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B109B777-E783-4F40-A5A7-FD53C3905EF1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3E005-C693-45A3-A1C7-78E705178A87}">
  <sheetPr>
    <pageSetUpPr fitToPage="1"/>
  </sheetPr>
  <dimension ref="A1:AL321"/>
  <sheetViews>
    <sheetView showGridLines="0" tabSelected="1" topLeftCell="A19" zoomScale="85" zoomScaleNormal="85" workbookViewId="0">
      <selection activeCell="K55" sqref="K55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2" t="str">
        <f>"SUBSUMMARY SHEET " &amp; B8</f>
        <v xml:space="preserve">SUBSUMMARY SHEET 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63" t="s">
        <v>7</v>
      </c>
      <c r="E8" s="63"/>
      <c r="F8" s="63"/>
      <c r="G8" s="63"/>
      <c r="H8" s="63"/>
      <c r="I8" s="63"/>
      <c r="J8" s="63"/>
      <c r="K8" s="33" t="s">
        <v>26</v>
      </c>
      <c r="L8" s="33" t="s">
        <v>55</v>
      </c>
      <c r="M8" s="33" t="s">
        <v>25</v>
      </c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24"/>
      <c r="AA8" s="24"/>
      <c r="AB8" s="33"/>
      <c r="AC8" s="33"/>
      <c r="AD8" s="33"/>
      <c r="AE8" s="33"/>
    </row>
    <row r="9" spans="1:38" ht="12.75" customHeight="1" thickBot="1" x14ac:dyDescent="0.25">
      <c r="D9" s="64" t="s">
        <v>8</v>
      </c>
      <c r="E9" s="64"/>
      <c r="F9" s="64"/>
      <c r="G9" s="64"/>
      <c r="H9" s="64"/>
      <c r="I9" s="64"/>
      <c r="J9" s="64"/>
      <c r="K9" s="20"/>
      <c r="L9" s="33"/>
      <c r="M9" s="33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65" t="s">
        <v>10</v>
      </c>
      <c r="D10" s="68" t="s">
        <v>20</v>
      </c>
      <c r="E10" s="68" t="s">
        <v>21</v>
      </c>
      <c r="F10" s="71" t="s">
        <v>0</v>
      </c>
      <c r="G10" s="72"/>
      <c r="H10" s="72"/>
      <c r="I10" s="72"/>
      <c r="J10" s="73"/>
      <c r="K10" s="7" t="str">
        <f t="shared" ref="K10:Z10" si="0">IF(OR(TRIM(K8)=0,TRIM(K8)=""),"",IF(IFERROR(TRIM(INDEX(QryItemNamed,MATCH(TRIM(K8),ITEM,0),2)),"")="Y","SPECIAL",LEFT(IFERROR(TRIM(INDEX(ITEM,MATCH(TRIM(K8),ITEM,0))),""),3)))</f>
        <v>605</v>
      </c>
      <c r="L10" s="8" t="str">
        <f t="shared" si="0"/>
        <v>605</v>
      </c>
      <c r="M10" s="8" t="str">
        <f t="shared" si="0"/>
        <v>611</v>
      </c>
      <c r="N10" s="8" t="str">
        <f t="shared" si="0"/>
        <v/>
      </c>
      <c r="O10" s="8" t="str">
        <f t="shared" si="0"/>
        <v/>
      </c>
      <c r="P10" s="8" t="str">
        <f t="shared" si="0"/>
        <v/>
      </c>
      <c r="Q10" s="8" t="str">
        <f t="shared" si="0"/>
        <v/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2" t="s">
        <v>65</v>
      </c>
      <c r="AB10" s="83"/>
      <c r="AC10" s="83"/>
      <c r="AD10" s="83"/>
      <c r="AE10" s="84"/>
    </row>
    <row r="11" spans="1:38" ht="12.75" customHeight="1" x14ac:dyDescent="0.2">
      <c r="B11" s="66"/>
      <c r="D11" s="69"/>
      <c r="E11" s="69"/>
      <c r="F11" s="74"/>
      <c r="G11" s="75"/>
      <c r="H11" s="75"/>
      <c r="I11" s="75"/>
      <c r="J11" s="76"/>
      <c r="K11" s="80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6" UNCLASSIFIED PIPE UNDERDRAINS</v>
      </c>
      <c r="L11" s="81" t="str">
        <f t="shared" si="1"/>
        <v>6" BASE PIPE UNDERDRAINS WITH GEOTEXTILE FABRIC</v>
      </c>
      <c r="M11" s="81" t="str">
        <f t="shared" si="1"/>
        <v>6" CONDUIT, TYPE F FOR UNDERDRAIN OUTLETS</v>
      </c>
      <c r="N11" s="81"/>
      <c r="O11" s="81"/>
      <c r="P11" s="81" t="str">
        <f t="shared" si="1"/>
        <v/>
      </c>
      <c r="Q11" s="81" t="str">
        <f t="shared" si="1"/>
        <v/>
      </c>
      <c r="R11" s="81" t="str">
        <f t="shared" si="1"/>
        <v/>
      </c>
      <c r="S11" s="81" t="str">
        <f t="shared" si="1"/>
        <v/>
      </c>
      <c r="T11" s="81" t="str">
        <f t="shared" si="1"/>
        <v/>
      </c>
      <c r="U11" s="81" t="str">
        <f t="shared" si="1"/>
        <v/>
      </c>
      <c r="V11" s="81" t="str">
        <f t="shared" si="1"/>
        <v/>
      </c>
      <c r="W11" s="81" t="str">
        <f t="shared" si="1"/>
        <v/>
      </c>
      <c r="X11" s="81" t="str">
        <f t="shared" si="1"/>
        <v/>
      </c>
      <c r="Y11" s="81" t="str">
        <f t="shared" si="1"/>
        <v/>
      </c>
      <c r="Z11" s="81" t="str">
        <f t="shared" si="1"/>
        <v/>
      </c>
      <c r="AA11" s="82" t="s">
        <v>48</v>
      </c>
      <c r="AB11" s="83" t="str">
        <f t="shared" si="1"/>
        <v/>
      </c>
      <c r="AC11" s="83" t="str">
        <f t="shared" si="1"/>
        <v/>
      </c>
      <c r="AD11" s="83" t="str">
        <f t="shared" si="1"/>
        <v/>
      </c>
      <c r="AE11" s="84" t="str">
        <f t="shared" si="1"/>
        <v/>
      </c>
    </row>
    <row r="12" spans="1:38" ht="12.75" customHeight="1" x14ac:dyDescent="0.2">
      <c r="B12" s="66"/>
      <c r="D12" s="69"/>
      <c r="E12" s="69"/>
      <c r="F12" s="74"/>
      <c r="G12" s="75"/>
      <c r="H12" s="75"/>
      <c r="I12" s="75"/>
      <c r="J12" s="76"/>
      <c r="K12" s="80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5" t="s">
        <v>56</v>
      </c>
      <c r="AB12" s="85" t="s">
        <v>57</v>
      </c>
      <c r="AC12" s="85" t="s">
        <v>58</v>
      </c>
      <c r="AD12" s="85" t="s">
        <v>59</v>
      </c>
      <c r="AE12" s="85" t="s">
        <v>60</v>
      </c>
    </row>
    <row r="13" spans="1:38" ht="12.75" customHeight="1" x14ac:dyDescent="0.2">
      <c r="B13" s="66"/>
      <c r="D13" s="69"/>
      <c r="E13" s="69"/>
      <c r="F13" s="74"/>
      <c r="G13" s="75"/>
      <c r="H13" s="75"/>
      <c r="I13" s="75"/>
      <c r="J13" s="76"/>
      <c r="K13" s="80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6"/>
      <c r="AB13" s="86"/>
      <c r="AC13" s="86"/>
      <c r="AD13" s="86"/>
      <c r="AE13" s="86"/>
    </row>
    <row r="14" spans="1:38" ht="12.75" customHeight="1" x14ac:dyDescent="0.2">
      <c r="B14" s="66"/>
      <c r="D14" s="69"/>
      <c r="E14" s="69"/>
      <c r="F14" s="74"/>
      <c r="G14" s="75"/>
      <c r="H14" s="75"/>
      <c r="I14" s="75"/>
      <c r="J14" s="76"/>
      <c r="K14" s="80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6"/>
      <c r="AB14" s="86"/>
      <c r="AC14" s="86"/>
      <c r="AD14" s="86"/>
      <c r="AE14" s="86"/>
    </row>
    <row r="15" spans="1:38" ht="12.75" customHeight="1" x14ac:dyDescent="0.2">
      <c r="B15" s="66"/>
      <c r="D15" s="69"/>
      <c r="E15" s="69"/>
      <c r="F15" s="74"/>
      <c r="G15" s="75"/>
      <c r="H15" s="75"/>
      <c r="I15" s="75"/>
      <c r="J15" s="76"/>
      <c r="K15" s="80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6"/>
      <c r="AB15" s="86"/>
      <c r="AC15" s="86"/>
      <c r="AD15" s="86"/>
      <c r="AE15" s="86"/>
    </row>
    <row r="16" spans="1:38" ht="12.75" customHeight="1" x14ac:dyDescent="0.2">
      <c r="B16" s="66"/>
      <c r="D16" s="69"/>
      <c r="E16" s="69"/>
      <c r="F16" s="74"/>
      <c r="G16" s="75"/>
      <c r="H16" s="75"/>
      <c r="I16" s="75"/>
      <c r="J16" s="76"/>
      <c r="K16" s="80"/>
      <c r="L16" s="81"/>
      <c r="M16" s="81"/>
      <c r="N16" s="81" t="s">
        <v>48</v>
      </c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6"/>
      <c r="AB16" s="86"/>
      <c r="AC16" s="86"/>
      <c r="AD16" s="86"/>
      <c r="AE16" s="86"/>
    </row>
    <row r="17" spans="2:31" ht="12.75" customHeight="1" x14ac:dyDescent="0.2">
      <c r="B17" s="66"/>
      <c r="D17" s="69"/>
      <c r="E17" s="69"/>
      <c r="F17" s="74"/>
      <c r="G17" s="75"/>
      <c r="H17" s="75"/>
      <c r="I17" s="75"/>
      <c r="J17" s="76"/>
      <c r="K17" s="80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6"/>
      <c r="AB17" s="86"/>
      <c r="AC17" s="86"/>
      <c r="AD17" s="86"/>
      <c r="AE17" s="86"/>
    </row>
    <row r="18" spans="2:31" ht="12.75" customHeight="1" x14ac:dyDescent="0.2">
      <c r="B18" s="66"/>
      <c r="D18" s="69"/>
      <c r="E18" s="69"/>
      <c r="F18" s="74"/>
      <c r="G18" s="75"/>
      <c r="H18" s="75"/>
      <c r="I18" s="75"/>
      <c r="J18" s="76"/>
      <c r="K18" s="80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6"/>
      <c r="AB18" s="86"/>
      <c r="AC18" s="86"/>
      <c r="AD18" s="86"/>
      <c r="AE18" s="86"/>
    </row>
    <row r="19" spans="2:31" ht="12.75" customHeight="1" x14ac:dyDescent="0.2">
      <c r="B19" s="66"/>
      <c r="D19" s="69"/>
      <c r="E19" s="69"/>
      <c r="F19" s="74"/>
      <c r="G19" s="75"/>
      <c r="H19" s="75"/>
      <c r="I19" s="75"/>
      <c r="J19" s="76"/>
      <c r="K19" s="80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6"/>
      <c r="AB19" s="86"/>
      <c r="AC19" s="86"/>
      <c r="AD19" s="86"/>
      <c r="AE19" s="86"/>
    </row>
    <row r="20" spans="2:31" ht="12.75" customHeight="1" x14ac:dyDescent="0.2">
      <c r="B20" s="66"/>
      <c r="D20" s="69"/>
      <c r="E20" s="69"/>
      <c r="F20" s="74"/>
      <c r="G20" s="75"/>
      <c r="H20" s="75"/>
      <c r="I20" s="75"/>
      <c r="J20" s="76"/>
      <c r="K20" s="80"/>
      <c r="L20" s="81"/>
      <c r="M20" s="81"/>
      <c r="N20" s="81" t="s">
        <v>49</v>
      </c>
      <c r="O20" s="81" t="s">
        <v>50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6"/>
      <c r="AB20" s="86"/>
      <c r="AC20" s="86"/>
      <c r="AD20" s="86"/>
      <c r="AE20" s="86"/>
    </row>
    <row r="21" spans="2:31" ht="12.75" customHeight="1" x14ac:dyDescent="0.2">
      <c r="B21" s="66"/>
      <c r="D21" s="69"/>
      <c r="E21" s="69"/>
      <c r="F21" s="74"/>
      <c r="G21" s="75"/>
      <c r="H21" s="75"/>
      <c r="I21" s="75"/>
      <c r="J21" s="76"/>
      <c r="K21" s="80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6"/>
      <c r="AB21" s="86"/>
      <c r="AC21" s="86"/>
      <c r="AD21" s="86"/>
      <c r="AE21" s="86"/>
    </row>
    <row r="22" spans="2:31" ht="12.75" customHeight="1" x14ac:dyDescent="0.2">
      <c r="B22" s="66"/>
      <c r="D22" s="69"/>
      <c r="E22" s="69"/>
      <c r="F22" s="74"/>
      <c r="G22" s="75"/>
      <c r="H22" s="75"/>
      <c r="I22" s="75"/>
      <c r="J22" s="76"/>
      <c r="K22" s="80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7"/>
      <c r="AB22" s="87"/>
      <c r="AC22" s="87"/>
      <c r="AD22" s="87"/>
      <c r="AE22" s="87"/>
    </row>
    <row r="23" spans="2:31" ht="12.75" customHeight="1" thickBot="1" x14ac:dyDescent="0.25">
      <c r="B23" s="67"/>
      <c r="D23" s="70"/>
      <c r="E23" s="70"/>
      <c r="F23" s="77"/>
      <c r="G23" s="78"/>
      <c r="H23" s="78"/>
      <c r="I23" s="78"/>
      <c r="J23" s="79"/>
      <c r="K23" s="9" t="str">
        <f t="shared" ref="K23:AE23" si="2">IF(OR(TRIM(K8)=0,TRIM(K8)=""),"",IFERROR(TRIM(INDEX(QryItemNamed,MATCH(TRIM(K8),ITEM,0),3)),""))</f>
        <v>FT</v>
      </c>
      <c r="L23" s="10" t="str">
        <f t="shared" si="2"/>
        <v>FT</v>
      </c>
      <c r="M23" s="10" t="str">
        <f t="shared" si="2"/>
        <v>FT</v>
      </c>
      <c r="N23" s="10" t="str">
        <f t="shared" si="2"/>
        <v/>
      </c>
      <c r="O23" s="10" t="str">
        <f t="shared" si="2"/>
        <v/>
      </c>
      <c r="P23" s="10" t="str">
        <f t="shared" si="2"/>
        <v/>
      </c>
      <c r="Q23" s="10" t="str">
        <f t="shared" si="2"/>
        <v/>
      </c>
      <c r="R23" s="10" t="str">
        <f t="shared" si="2"/>
        <v/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44"/>
      <c r="D24" s="45" t="s">
        <v>27</v>
      </c>
      <c r="E24" s="46" t="s">
        <v>51</v>
      </c>
      <c r="F24" s="47">
        <v>30755</v>
      </c>
      <c r="G24" s="48" t="s">
        <v>23</v>
      </c>
      <c r="H24" s="49" t="s">
        <v>1</v>
      </c>
      <c r="I24" s="47">
        <v>31015.68</v>
      </c>
      <c r="J24" s="50" t="s">
        <v>23</v>
      </c>
      <c r="K24" s="45"/>
      <c r="L24" s="49">
        <v>251</v>
      </c>
      <c r="M24" s="51">
        <v>10</v>
      </c>
      <c r="N24" s="49"/>
      <c r="O24" s="49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42">
        <v>2</v>
      </c>
    </row>
    <row r="25" spans="2:31" ht="12.75" customHeight="1" x14ac:dyDescent="0.2">
      <c r="B25" s="27"/>
      <c r="D25" s="52" t="s">
        <v>28</v>
      </c>
      <c r="E25" s="51" t="s">
        <v>51</v>
      </c>
      <c r="F25" s="53">
        <v>30755</v>
      </c>
      <c r="G25" s="54" t="s">
        <v>24</v>
      </c>
      <c r="H25" s="51"/>
      <c r="I25" s="53">
        <v>31014.7</v>
      </c>
      <c r="J25" s="55" t="s">
        <v>24</v>
      </c>
      <c r="K25" s="52"/>
      <c r="L25" s="51">
        <v>247</v>
      </c>
      <c r="M25" s="51">
        <v>10</v>
      </c>
      <c r="N25" s="51"/>
      <c r="O25" s="51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35">
        <v>2</v>
      </c>
    </row>
    <row r="26" spans="2:31" ht="12.75" customHeight="1" x14ac:dyDescent="0.2">
      <c r="B26" s="27"/>
      <c r="D26" s="52" t="s">
        <v>29</v>
      </c>
      <c r="E26" s="51" t="s">
        <v>52</v>
      </c>
      <c r="F26" s="53">
        <v>11083.93</v>
      </c>
      <c r="G26" s="54" t="s">
        <v>24</v>
      </c>
      <c r="H26" s="51"/>
      <c r="I26" s="53">
        <v>11136.35</v>
      </c>
      <c r="J26" s="55" t="s">
        <v>24</v>
      </c>
      <c r="K26" s="52"/>
      <c r="L26" s="51">
        <v>42</v>
      </c>
      <c r="M26" s="51">
        <v>10</v>
      </c>
      <c r="N26" s="51"/>
      <c r="O26" s="51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35"/>
    </row>
    <row r="27" spans="2:31" ht="12.75" customHeight="1" x14ac:dyDescent="0.2">
      <c r="B27" s="27"/>
      <c r="D27" s="52" t="s">
        <v>32</v>
      </c>
      <c r="E27" s="51" t="s">
        <v>52</v>
      </c>
      <c r="F27" s="53">
        <v>11136.35</v>
      </c>
      <c r="G27" s="54" t="s">
        <v>24</v>
      </c>
      <c r="H27" s="51"/>
      <c r="I27" s="53">
        <v>31074.94</v>
      </c>
      <c r="J27" s="55" t="s">
        <v>23</v>
      </c>
      <c r="K27" s="52"/>
      <c r="L27" s="51">
        <v>19</v>
      </c>
      <c r="M27" s="51">
        <v>10</v>
      </c>
      <c r="N27" s="51"/>
      <c r="O27" s="51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35"/>
    </row>
    <row r="28" spans="2:31" ht="12.75" customHeight="1" x14ac:dyDescent="0.2">
      <c r="B28" s="27"/>
      <c r="D28" s="52" t="s">
        <v>33</v>
      </c>
      <c r="E28" s="51" t="s">
        <v>52</v>
      </c>
      <c r="F28" s="53">
        <v>31074.94</v>
      </c>
      <c r="G28" s="54" t="s">
        <v>24</v>
      </c>
      <c r="H28" s="51"/>
      <c r="I28" s="53">
        <v>31015.68</v>
      </c>
      <c r="J28" s="55" t="s">
        <v>24</v>
      </c>
      <c r="K28" s="52"/>
      <c r="L28" s="51">
        <v>54</v>
      </c>
      <c r="M28" s="51">
        <v>10</v>
      </c>
      <c r="N28" s="51"/>
      <c r="O28" s="51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35"/>
    </row>
    <row r="29" spans="2:31" ht="12.75" customHeight="1" x14ac:dyDescent="0.2">
      <c r="B29" s="27"/>
      <c r="D29" s="52"/>
      <c r="E29" s="51"/>
      <c r="F29" s="53"/>
      <c r="G29" s="54"/>
      <c r="H29" s="51"/>
      <c r="I29" s="53"/>
      <c r="J29" s="55"/>
      <c r="K29" s="52"/>
      <c r="L29" s="51"/>
      <c r="M29" s="51"/>
      <c r="N29" s="51"/>
      <c r="O29" s="51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35"/>
    </row>
    <row r="30" spans="2:31" ht="12.75" customHeight="1" x14ac:dyDescent="0.2">
      <c r="B30" s="27"/>
      <c r="D30" s="52" t="s">
        <v>31</v>
      </c>
      <c r="E30" s="51" t="s">
        <v>52</v>
      </c>
      <c r="F30" s="53">
        <v>11086.48</v>
      </c>
      <c r="G30" s="54" t="s">
        <v>23</v>
      </c>
      <c r="H30" s="51"/>
      <c r="I30" s="53">
        <v>11124.55</v>
      </c>
      <c r="J30" s="55" t="s">
        <v>23</v>
      </c>
      <c r="K30" s="52"/>
      <c r="L30" s="51">
        <v>26</v>
      </c>
      <c r="M30" s="51">
        <v>10</v>
      </c>
      <c r="N30" s="51"/>
      <c r="O30" s="51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35"/>
    </row>
    <row r="31" spans="2:31" ht="12.75" customHeight="1" x14ac:dyDescent="0.2">
      <c r="B31" s="27"/>
      <c r="D31" s="52" t="s">
        <v>34</v>
      </c>
      <c r="E31" s="51" t="s">
        <v>52</v>
      </c>
      <c r="F31" s="53">
        <v>11124.55</v>
      </c>
      <c r="G31" s="54" t="s">
        <v>23</v>
      </c>
      <c r="H31" s="51"/>
      <c r="I31" s="53">
        <v>40049.57</v>
      </c>
      <c r="J31" s="55" t="s">
        <v>23</v>
      </c>
      <c r="K31" s="52"/>
      <c r="L31" s="51">
        <v>27</v>
      </c>
      <c r="M31" s="51">
        <v>10</v>
      </c>
      <c r="N31" s="51"/>
      <c r="O31" s="51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35"/>
    </row>
    <row r="32" spans="2:31" ht="12.75" customHeight="1" x14ac:dyDescent="0.2">
      <c r="B32" s="27"/>
      <c r="D32" s="52" t="s">
        <v>30</v>
      </c>
      <c r="E32" s="51" t="s">
        <v>52</v>
      </c>
      <c r="F32" s="53">
        <v>40049.57</v>
      </c>
      <c r="G32" s="54" t="s">
        <v>23</v>
      </c>
      <c r="H32" s="51"/>
      <c r="I32" s="53">
        <v>40071.9</v>
      </c>
      <c r="J32" s="55" t="s">
        <v>23</v>
      </c>
      <c r="K32" s="52"/>
      <c r="L32" s="51">
        <v>20</v>
      </c>
      <c r="M32" s="51">
        <v>10</v>
      </c>
      <c r="N32" s="51"/>
      <c r="O32" s="51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35"/>
    </row>
    <row r="33" spans="2:31" ht="12.75" customHeight="1" x14ac:dyDescent="0.2">
      <c r="B33" s="27"/>
      <c r="D33" s="52" t="s">
        <v>35</v>
      </c>
      <c r="E33" s="51" t="s">
        <v>52</v>
      </c>
      <c r="F33" s="53">
        <v>40074.36</v>
      </c>
      <c r="G33" s="54" t="s">
        <v>23</v>
      </c>
      <c r="H33" s="51"/>
      <c r="I33" s="53">
        <v>40139.019999999997</v>
      </c>
      <c r="J33" s="55" t="s">
        <v>23</v>
      </c>
      <c r="K33" s="52"/>
      <c r="L33" s="51">
        <v>53</v>
      </c>
      <c r="M33" s="51">
        <v>10</v>
      </c>
      <c r="N33" s="51"/>
      <c r="O33" s="51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35"/>
    </row>
    <row r="34" spans="2:31" ht="12.75" customHeight="1" x14ac:dyDescent="0.2">
      <c r="B34" s="27"/>
      <c r="D34" s="52" t="s">
        <v>36</v>
      </c>
      <c r="E34" s="51" t="s">
        <v>52</v>
      </c>
      <c r="F34" s="53">
        <v>40140.910000000003</v>
      </c>
      <c r="G34" s="54" t="s">
        <v>24</v>
      </c>
      <c r="H34" s="51"/>
      <c r="I34" s="53">
        <v>40051.629999999997</v>
      </c>
      <c r="J34" s="55" t="s">
        <v>24</v>
      </c>
      <c r="K34" s="52"/>
      <c r="L34" s="51">
        <v>89</v>
      </c>
      <c r="M34" s="51">
        <v>10</v>
      </c>
      <c r="N34" s="51"/>
      <c r="O34" s="51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35"/>
    </row>
    <row r="35" spans="2:31" ht="12.75" customHeight="1" x14ac:dyDescent="0.2">
      <c r="B35" s="27"/>
      <c r="D35" s="52"/>
      <c r="E35" s="51"/>
      <c r="F35" s="53"/>
      <c r="G35" s="54"/>
      <c r="H35" s="51"/>
      <c r="I35" s="53"/>
      <c r="J35" s="55"/>
      <c r="K35" s="52"/>
      <c r="L35" s="51"/>
      <c r="M35" s="51"/>
      <c r="N35" s="51"/>
      <c r="O35" s="51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35"/>
    </row>
    <row r="36" spans="2:31" ht="12.75" customHeight="1" x14ac:dyDescent="0.2">
      <c r="B36" s="27"/>
      <c r="D36" s="52" t="s">
        <v>37</v>
      </c>
      <c r="E36" s="51" t="s">
        <v>52</v>
      </c>
      <c r="F36" s="53">
        <v>20055.009999999998</v>
      </c>
      <c r="G36" s="54" t="s">
        <v>23</v>
      </c>
      <c r="H36" s="51"/>
      <c r="I36" s="53">
        <v>20166.990000000002</v>
      </c>
      <c r="J36" s="55" t="s">
        <v>23</v>
      </c>
      <c r="K36" s="52"/>
      <c r="L36" s="51">
        <v>135</v>
      </c>
      <c r="M36" s="51"/>
      <c r="N36" s="51"/>
      <c r="O36" s="51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35"/>
    </row>
    <row r="37" spans="2:31" ht="12.75" customHeight="1" x14ac:dyDescent="0.2">
      <c r="B37" s="27"/>
      <c r="D37" s="52" t="s">
        <v>38</v>
      </c>
      <c r="E37" s="51" t="s">
        <v>52</v>
      </c>
      <c r="F37" s="53">
        <v>20170</v>
      </c>
      <c r="G37" s="54" t="s">
        <v>23</v>
      </c>
      <c r="H37" s="51"/>
      <c r="I37" s="53">
        <v>20350</v>
      </c>
      <c r="J37" s="55" t="s">
        <v>23</v>
      </c>
      <c r="K37" s="56">
        <v>169.96</v>
      </c>
      <c r="L37" s="51"/>
      <c r="M37" s="51"/>
      <c r="N37" s="51"/>
      <c r="O37" s="51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35">
        <v>2</v>
      </c>
    </row>
    <row r="38" spans="2:31" ht="12.75" customHeight="1" x14ac:dyDescent="0.2">
      <c r="B38" s="27"/>
      <c r="D38" s="52" t="s">
        <v>39</v>
      </c>
      <c r="E38" s="51" t="s">
        <v>52</v>
      </c>
      <c r="F38" s="53">
        <v>20170</v>
      </c>
      <c r="G38" s="54" t="s">
        <v>24</v>
      </c>
      <c r="H38" s="51"/>
      <c r="I38" s="53">
        <v>20350</v>
      </c>
      <c r="J38" s="55" t="s">
        <v>24</v>
      </c>
      <c r="K38" s="56">
        <v>169.9</v>
      </c>
      <c r="L38" s="51"/>
      <c r="M38" s="51"/>
      <c r="N38" s="51"/>
      <c r="O38" s="51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35">
        <v>2</v>
      </c>
    </row>
    <row r="39" spans="2:31" ht="12.75" customHeight="1" x14ac:dyDescent="0.2">
      <c r="B39" s="27"/>
      <c r="D39" s="52" t="s">
        <v>40</v>
      </c>
      <c r="E39" s="51" t="s">
        <v>52</v>
      </c>
      <c r="F39" s="53">
        <v>20054.64</v>
      </c>
      <c r="G39" s="54" t="s">
        <v>24</v>
      </c>
      <c r="H39" s="51"/>
      <c r="I39" s="53">
        <v>20169.18</v>
      </c>
      <c r="J39" s="55" t="s">
        <v>24</v>
      </c>
      <c r="K39" s="52"/>
      <c r="L39" s="57">
        <v>133.30000000000001</v>
      </c>
      <c r="M39" s="51"/>
      <c r="N39" s="51"/>
      <c r="O39" s="51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35"/>
    </row>
    <row r="40" spans="2:31" ht="12.75" customHeight="1" x14ac:dyDescent="0.2">
      <c r="B40" s="27"/>
      <c r="D40" s="52" t="s">
        <v>41</v>
      </c>
      <c r="E40" s="51" t="s">
        <v>52</v>
      </c>
      <c r="F40" s="53">
        <v>20054.64</v>
      </c>
      <c r="G40" s="54" t="s">
        <v>24</v>
      </c>
      <c r="H40" s="51"/>
      <c r="I40" s="53">
        <v>31014.7</v>
      </c>
      <c r="J40" s="55" t="s">
        <v>24</v>
      </c>
      <c r="K40" s="52"/>
      <c r="L40" s="51">
        <v>68</v>
      </c>
      <c r="M40" s="51">
        <v>10</v>
      </c>
      <c r="N40" s="51"/>
      <c r="O40" s="51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35"/>
    </row>
    <row r="41" spans="2:31" ht="12.75" customHeight="1" x14ac:dyDescent="0.2">
      <c r="B41" s="27"/>
      <c r="D41" s="52"/>
      <c r="E41" s="51"/>
      <c r="F41" s="53"/>
      <c r="G41" s="54"/>
      <c r="H41" s="51"/>
      <c r="I41" s="53"/>
      <c r="J41" s="55"/>
      <c r="K41" s="52"/>
      <c r="L41" s="51"/>
      <c r="M41" s="51"/>
      <c r="N41" s="51"/>
      <c r="O41" s="51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35"/>
    </row>
    <row r="42" spans="2:31" ht="12.75" customHeight="1" x14ac:dyDescent="0.2">
      <c r="B42" s="27"/>
      <c r="D42" s="52" t="s">
        <v>42</v>
      </c>
      <c r="E42" s="51" t="s">
        <v>61</v>
      </c>
      <c r="F42" s="53">
        <v>40139.019999999997</v>
      </c>
      <c r="G42" s="54" t="s">
        <v>23</v>
      </c>
      <c r="H42" s="51"/>
      <c r="I42" s="53">
        <v>40370</v>
      </c>
      <c r="J42" s="58" t="s">
        <v>23</v>
      </c>
      <c r="K42" s="59"/>
      <c r="L42" s="60">
        <v>221</v>
      </c>
      <c r="M42" s="51">
        <v>10</v>
      </c>
      <c r="N42" s="51"/>
      <c r="O42" s="5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35">
        <v>2</v>
      </c>
    </row>
    <row r="43" spans="2:31" ht="12.75" customHeight="1" x14ac:dyDescent="0.2">
      <c r="B43" s="27"/>
      <c r="D43" s="52" t="s">
        <v>43</v>
      </c>
      <c r="E43" s="51" t="s">
        <v>61</v>
      </c>
      <c r="F43" s="53">
        <v>40140.910000000003</v>
      </c>
      <c r="G43" s="54" t="s">
        <v>24</v>
      </c>
      <c r="H43" s="51"/>
      <c r="I43" s="53">
        <v>40370</v>
      </c>
      <c r="J43" s="58" t="s">
        <v>24</v>
      </c>
      <c r="K43" s="52"/>
      <c r="L43" s="51">
        <v>215</v>
      </c>
      <c r="M43" s="51">
        <v>10</v>
      </c>
      <c r="N43" s="51"/>
      <c r="O43" s="5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35">
        <v>2</v>
      </c>
    </row>
    <row r="44" spans="2:31" ht="12.75" customHeight="1" x14ac:dyDescent="0.2">
      <c r="B44" s="27"/>
      <c r="D44" s="52" t="s">
        <v>44</v>
      </c>
      <c r="E44" s="51" t="s">
        <v>53</v>
      </c>
      <c r="F44" s="53">
        <v>10625</v>
      </c>
      <c r="G44" s="54" t="s">
        <v>24</v>
      </c>
      <c r="H44" s="51"/>
      <c r="I44" s="53">
        <v>10736</v>
      </c>
      <c r="J44" s="58" t="s">
        <v>24</v>
      </c>
      <c r="K44" s="52"/>
      <c r="L44" s="51"/>
      <c r="M44" s="51">
        <v>115</v>
      </c>
      <c r="N44" s="51"/>
      <c r="O44" s="5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>
        <v>1</v>
      </c>
      <c r="AD44" s="15"/>
      <c r="AE44" s="35"/>
    </row>
    <row r="45" spans="2:31" ht="12.75" customHeight="1" x14ac:dyDescent="0.2">
      <c r="B45" s="27"/>
      <c r="D45" s="52" t="s">
        <v>45</v>
      </c>
      <c r="E45" s="51" t="s">
        <v>53</v>
      </c>
      <c r="F45" s="53">
        <v>10736</v>
      </c>
      <c r="G45" s="54" t="s">
        <v>23</v>
      </c>
      <c r="H45" s="51"/>
      <c r="I45" s="53">
        <v>10736</v>
      </c>
      <c r="J45" s="58" t="s">
        <v>24</v>
      </c>
      <c r="K45" s="54"/>
      <c r="L45" s="51"/>
      <c r="M45" s="51">
        <v>24</v>
      </c>
      <c r="N45" s="51"/>
      <c r="O45" s="5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>
        <v>2</v>
      </c>
      <c r="AD45" s="15"/>
      <c r="AE45" s="35"/>
    </row>
    <row r="46" spans="2:31" ht="12.75" customHeight="1" x14ac:dyDescent="0.2">
      <c r="B46" s="27"/>
      <c r="D46" s="52" t="s">
        <v>46</v>
      </c>
      <c r="E46" s="51" t="s">
        <v>53</v>
      </c>
      <c r="F46" s="53">
        <v>10736</v>
      </c>
      <c r="G46" s="54" t="s">
        <v>23</v>
      </c>
      <c r="H46" s="51"/>
      <c r="I46" s="53">
        <v>10911</v>
      </c>
      <c r="J46" s="58" t="s">
        <v>23</v>
      </c>
      <c r="K46" s="61">
        <v>179.6</v>
      </c>
      <c r="L46" s="51"/>
      <c r="M46" s="51"/>
      <c r="N46" s="51"/>
      <c r="O46" s="5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35"/>
    </row>
    <row r="47" spans="2:31" ht="12.75" customHeight="1" x14ac:dyDescent="0.2">
      <c r="B47" s="27"/>
      <c r="D47" s="52"/>
      <c r="E47" s="51"/>
      <c r="F47" s="53"/>
      <c r="G47" s="54"/>
      <c r="H47" s="51"/>
      <c r="I47" s="53"/>
      <c r="J47" s="55"/>
      <c r="K47" s="52"/>
      <c r="L47" s="51"/>
      <c r="M47" s="51"/>
      <c r="N47" s="51"/>
      <c r="O47" s="51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35"/>
    </row>
    <row r="48" spans="2:31" ht="12.75" customHeight="1" x14ac:dyDescent="0.2">
      <c r="B48" s="27"/>
      <c r="D48" s="52" t="s">
        <v>47</v>
      </c>
      <c r="E48" s="51" t="s">
        <v>53</v>
      </c>
      <c r="F48" s="53">
        <v>10736</v>
      </c>
      <c r="G48" s="54" t="s">
        <v>24</v>
      </c>
      <c r="H48" s="51"/>
      <c r="I48" s="53">
        <v>10911</v>
      </c>
      <c r="J48" s="58" t="s">
        <v>24</v>
      </c>
      <c r="K48" s="54">
        <v>195.5</v>
      </c>
      <c r="L48" s="51"/>
      <c r="M48" s="51"/>
      <c r="N48" s="51"/>
      <c r="O48" s="51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35"/>
    </row>
    <row r="49" spans="2:31" ht="12.75" customHeight="1" x14ac:dyDescent="0.2">
      <c r="B49" s="27"/>
      <c r="D49" s="52" t="s">
        <v>62</v>
      </c>
      <c r="E49" s="51" t="s">
        <v>53</v>
      </c>
      <c r="F49" s="53">
        <v>101911</v>
      </c>
      <c r="G49" s="54" t="s">
        <v>23</v>
      </c>
      <c r="H49" s="51"/>
      <c r="I49" s="53">
        <v>11084.31</v>
      </c>
      <c r="J49" s="55" t="s">
        <v>23</v>
      </c>
      <c r="K49" s="52"/>
      <c r="L49" s="51">
        <v>157</v>
      </c>
      <c r="M49" s="51">
        <v>10</v>
      </c>
      <c r="N49" s="51"/>
      <c r="O49" s="51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35">
        <v>2</v>
      </c>
    </row>
    <row r="50" spans="2:31" ht="12.75" customHeight="1" x14ac:dyDescent="0.2">
      <c r="B50" s="27"/>
      <c r="D50" s="52" t="s">
        <v>63</v>
      </c>
      <c r="E50" s="51" t="s">
        <v>53</v>
      </c>
      <c r="F50" s="53">
        <v>101911</v>
      </c>
      <c r="G50" s="54" t="s">
        <v>24</v>
      </c>
      <c r="H50" s="51"/>
      <c r="I50" s="53">
        <v>11081.76</v>
      </c>
      <c r="J50" s="55" t="s">
        <v>24</v>
      </c>
      <c r="K50" s="52"/>
      <c r="L50" s="51">
        <v>145</v>
      </c>
      <c r="M50" s="51">
        <v>10</v>
      </c>
      <c r="N50" s="51"/>
      <c r="O50" s="51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35">
        <v>2</v>
      </c>
    </row>
    <row r="51" spans="2:31" ht="12.75" customHeight="1" x14ac:dyDescent="0.2">
      <c r="B51" s="27"/>
      <c r="D51" s="52" t="s">
        <v>64</v>
      </c>
      <c r="E51" s="51" t="s">
        <v>54</v>
      </c>
      <c r="F51" s="53">
        <v>20350</v>
      </c>
      <c r="G51" s="54" t="s">
        <v>23</v>
      </c>
      <c r="H51" s="51"/>
      <c r="I51" s="53">
        <v>20350</v>
      </c>
      <c r="J51" s="55" t="s">
        <v>24</v>
      </c>
      <c r="K51" s="52"/>
      <c r="L51" s="51"/>
      <c r="M51" s="51">
        <v>34</v>
      </c>
      <c r="N51" s="51"/>
      <c r="O51" s="51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35"/>
    </row>
    <row r="52" spans="2:31" ht="12.75" customHeight="1" x14ac:dyDescent="0.2">
      <c r="B52" s="27"/>
      <c r="D52" s="52" t="s">
        <v>66</v>
      </c>
      <c r="E52" s="51" t="s">
        <v>52</v>
      </c>
      <c r="F52" s="53">
        <v>11162.27</v>
      </c>
      <c r="G52" s="54" t="s">
        <v>23</v>
      </c>
      <c r="H52" s="51"/>
      <c r="I52" s="53">
        <v>2047.75</v>
      </c>
      <c r="J52" s="55" t="s">
        <v>23</v>
      </c>
      <c r="K52" s="52"/>
      <c r="L52" s="51">
        <v>300</v>
      </c>
      <c r="M52" s="51"/>
      <c r="N52" s="51"/>
      <c r="O52" s="51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35"/>
    </row>
    <row r="53" spans="2:31" ht="12.75" customHeight="1" x14ac:dyDescent="0.2">
      <c r="B53" s="27"/>
      <c r="D53" s="52"/>
      <c r="E53" s="51"/>
      <c r="F53" s="53"/>
      <c r="G53" s="54"/>
      <c r="H53" s="51"/>
      <c r="I53" s="53"/>
      <c r="J53" s="55"/>
      <c r="K53" s="52"/>
      <c r="L53" s="51"/>
      <c r="M53" s="51"/>
      <c r="N53" s="51"/>
      <c r="O53" s="51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35"/>
    </row>
    <row r="54" spans="2:31" ht="12.75" customHeight="1" x14ac:dyDescent="0.2">
      <c r="B54" s="27"/>
      <c r="D54" s="52" t="s">
        <v>67</v>
      </c>
      <c r="E54" s="51" t="s">
        <v>52</v>
      </c>
      <c r="F54" s="53">
        <v>20035.080000000002</v>
      </c>
      <c r="G54" s="54" t="s">
        <v>23</v>
      </c>
      <c r="H54" s="51"/>
      <c r="I54" s="53">
        <v>20052.62</v>
      </c>
      <c r="J54" s="55" t="s">
        <v>23</v>
      </c>
      <c r="K54" s="96">
        <v>23.54</v>
      </c>
      <c r="L54" s="51"/>
      <c r="M54" s="51"/>
      <c r="N54" s="51"/>
      <c r="O54" s="51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35"/>
    </row>
    <row r="55" spans="2:31" ht="12.75" customHeight="1" x14ac:dyDescent="0.2">
      <c r="B55" s="27"/>
      <c r="D55" s="52"/>
      <c r="E55" s="51"/>
      <c r="F55" s="53"/>
      <c r="G55" s="54"/>
      <c r="H55" s="51"/>
      <c r="I55" s="53"/>
      <c r="J55" s="55"/>
      <c r="K55" s="52"/>
      <c r="L55" s="51"/>
      <c r="M55" s="51"/>
      <c r="N55" s="51"/>
      <c r="O55" s="51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35"/>
    </row>
    <row r="56" spans="2:31" ht="12.75" customHeight="1" x14ac:dyDescent="0.2">
      <c r="B56" s="27"/>
      <c r="D56" s="52"/>
      <c r="E56" s="51"/>
      <c r="F56" s="53"/>
      <c r="G56" s="54"/>
      <c r="H56" s="51"/>
      <c r="I56" s="53"/>
      <c r="J56" s="55"/>
      <c r="K56" s="52"/>
      <c r="L56" s="51"/>
      <c r="M56" s="51"/>
      <c r="N56" s="51"/>
      <c r="O56" s="51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35"/>
    </row>
    <row r="57" spans="2:31" ht="12.75" customHeight="1" x14ac:dyDescent="0.2">
      <c r="B57" s="27"/>
      <c r="D57" s="52"/>
      <c r="E57" s="51"/>
      <c r="F57" s="53"/>
      <c r="G57" s="54"/>
      <c r="H57" s="51"/>
      <c r="I57" s="53"/>
      <c r="J57" s="55"/>
      <c r="K57" s="52"/>
      <c r="L57" s="51"/>
      <c r="M57" s="51"/>
      <c r="N57" s="51"/>
      <c r="O57" s="51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35"/>
    </row>
    <row r="58" spans="2:31" ht="12.75" customHeight="1" x14ac:dyDescent="0.2">
      <c r="B58" s="27"/>
      <c r="D58" s="52"/>
      <c r="E58" s="51"/>
      <c r="F58" s="53"/>
      <c r="G58" s="54"/>
      <c r="H58" s="51"/>
      <c r="I58" s="53"/>
      <c r="J58" s="55"/>
      <c r="K58" s="52"/>
      <c r="L58" s="51"/>
      <c r="M58" s="51"/>
      <c r="N58" s="51"/>
      <c r="O58" s="51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35"/>
    </row>
    <row r="59" spans="2:31" ht="12.75" customHeight="1" x14ac:dyDescent="0.2">
      <c r="B59" s="27"/>
      <c r="D59" s="52"/>
      <c r="E59" s="51"/>
      <c r="F59" s="53"/>
      <c r="G59" s="54"/>
      <c r="H59" s="51"/>
      <c r="I59" s="53"/>
      <c r="J59" s="55"/>
      <c r="K59" s="52"/>
      <c r="L59" s="51"/>
      <c r="M59" s="51"/>
      <c r="N59" s="51"/>
      <c r="O59" s="51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35"/>
    </row>
    <row r="60" spans="2:31" ht="12.75" customHeight="1" x14ac:dyDescent="0.2">
      <c r="B60" s="27"/>
      <c r="D60" s="52"/>
      <c r="E60" s="51"/>
      <c r="F60" s="53"/>
      <c r="G60" s="54"/>
      <c r="H60" s="51"/>
      <c r="I60" s="53"/>
      <c r="J60" s="55"/>
      <c r="K60" s="52"/>
      <c r="L60" s="51"/>
      <c r="M60" s="51"/>
      <c r="N60" s="51"/>
      <c r="O60" s="51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35"/>
    </row>
    <row r="61" spans="2:31" ht="12.75" customHeight="1" x14ac:dyDescent="0.2">
      <c r="B61" s="27"/>
      <c r="D61" s="52"/>
      <c r="E61" s="51"/>
      <c r="F61" s="53"/>
      <c r="G61" s="54"/>
      <c r="H61" s="51"/>
      <c r="I61" s="53"/>
      <c r="J61" s="55"/>
      <c r="K61" s="52"/>
      <c r="L61" s="51"/>
      <c r="M61" s="51"/>
      <c r="N61" s="51"/>
      <c r="O61" s="51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35"/>
    </row>
    <row r="62" spans="2:31" ht="12.75" customHeight="1" x14ac:dyDescent="0.2">
      <c r="B62" s="27"/>
      <c r="D62" s="52"/>
      <c r="E62" s="51"/>
      <c r="F62" s="53"/>
      <c r="G62" s="54"/>
      <c r="H62" s="51"/>
      <c r="I62" s="53"/>
      <c r="J62" s="55"/>
      <c r="K62" s="52"/>
      <c r="L62" s="51"/>
      <c r="M62" s="51"/>
      <c r="N62" s="51"/>
      <c r="O62" s="51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35"/>
    </row>
    <row r="63" spans="2:31" ht="12.75" customHeight="1" x14ac:dyDescent="0.2">
      <c r="B63" s="27"/>
      <c r="D63" s="52"/>
      <c r="E63" s="51"/>
      <c r="F63" s="53"/>
      <c r="G63" s="54"/>
      <c r="H63" s="51"/>
      <c r="I63" s="53"/>
      <c r="J63" s="55"/>
      <c r="K63" s="52"/>
      <c r="L63" s="51"/>
      <c r="M63" s="51"/>
      <c r="N63" s="51"/>
      <c r="O63" s="51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35"/>
    </row>
    <row r="64" spans="2:31" ht="12.75" customHeight="1" x14ac:dyDescent="0.2">
      <c r="B64" s="27"/>
      <c r="D64" s="52"/>
      <c r="E64" s="51"/>
      <c r="F64" s="53"/>
      <c r="G64" s="54"/>
      <c r="H64" s="51"/>
      <c r="I64" s="53"/>
      <c r="J64" s="55"/>
      <c r="K64" s="52"/>
      <c r="L64" s="51"/>
      <c r="M64" s="51"/>
      <c r="N64" s="51"/>
      <c r="O64" s="51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35"/>
    </row>
    <row r="65" spans="2:31" ht="12.75" customHeight="1" x14ac:dyDescent="0.2">
      <c r="B65" s="27"/>
      <c r="D65" s="34"/>
      <c r="E65" s="15"/>
      <c r="F65" s="16"/>
      <c r="G65" s="17"/>
      <c r="H65" s="15"/>
      <c r="I65" s="16"/>
      <c r="J65" s="40"/>
      <c r="K65" s="34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35"/>
    </row>
    <row r="66" spans="2:31" ht="12.75" customHeight="1" x14ac:dyDescent="0.2">
      <c r="B66" s="27"/>
      <c r="D66" s="34"/>
      <c r="E66" s="15"/>
      <c r="F66" s="16"/>
      <c r="G66" s="17"/>
      <c r="H66" s="15"/>
      <c r="I66" s="16"/>
      <c r="J66" s="40"/>
      <c r="K66" s="34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35"/>
    </row>
    <row r="67" spans="2:31" ht="12.75" customHeight="1" x14ac:dyDescent="0.2">
      <c r="B67" s="27"/>
      <c r="D67" s="34"/>
      <c r="E67" s="15"/>
      <c r="F67" s="16"/>
      <c r="G67" s="17"/>
      <c r="H67" s="15"/>
      <c r="I67" s="16"/>
      <c r="J67" s="40"/>
      <c r="K67" s="34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35"/>
    </row>
    <row r="68" spans="2:31" ht="12.75" customHeight="1" x14ac:dyDescent="0.2">
      <c r="B68" s="27"/>
      <c r="D68" s="34"/>
      <c r="E68" s="15"/>
      <c r="F68" s="16"/>
      <c r="G68" s="17"/>
      <c r="H68" s="15"/>
      <c r="I68" s="16"/>
      <c r="J68" s="40"/>
      <c r="K68" s="34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35"/>
    </row>
    <row r="69" spans="2:31" ht="12.75" customHeight="1" x14ac:dyDescent="0.2">
      <c r="B69" s="27"/>
      <c r="D69" s="34"/>
      <c r="E69" s="15"/>
      <c r="F69" s="16"/>
      <c r="G69" s="17"/>
      <c r="H69" s="15"/>
      <c r="I69" s="16"/>
      <c r="J69" s="40"/>
      <c r="K69" s="34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35"/>
    </row>
    <row r="70" spans="2:31" ht="12.75" customHeight="1" x14ac:dyDescent="0.2">
      <c r="B70" s="27"/>
      <c r="D70" s="34"/>
      <c r="E70" s="15"/>
      <c r="F70" s="16"/>
      <c r="G70" s="17"/>
      <c r="H70" s="15"/>
      <c r="I70" s="16"/>
      <c r="J70" s="40"/>
      <c r="K70" s="34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35"/>
    </row>
    <row r="71" spans="2:31" ht="12.75" customHeight="1" x14ac:dyDescent="0.2">
      <c r="B71" s="27"/>
      <c r="D71" s="34"/>
      <c r="E71" s="15"/>
      <c r="F71" s="16"/>
      <c r="G71" s="17"/>
      <c r="H71" s="15"/>
      <c r="I71" s="16"/>
      <c r="J71" s="40"/>
      <c r="K71" s="34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35"/>
    </row>
    <row r="72" spans="2:31" ht="12.75" customHeight="1" x14ac:dyDescent="0.2">
      <c r="B72" s="27"/>
      <c r="D72" s="34"/>
      <c r="E72" s="15"/>
      <c r="F72" s="16"/>
      <c r="G72" s="17"/>
      <c r="H72" s="15"/>
      <c r="I72" s="16"/>
      <c r="J72" s="40"/>
      <c r="K72" s="34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35"/>
    </row>
    <row r="73" spans="2:31" ht="12.75" customHeight="1" x14ac:dyDescent="0.2">
      <c r="B73" s="27"/>
      <c r="D73" s="34"/>
      <c r="E73" s="15"/>
      <c r="F73" s="16"/>
      <c r="G73" s="17"/>
      <c r="H73" s="15"/>
      <c r="I73" s="16"/>
      <c r="J73" s="40"/>
      <c r="K73" s="34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35"/>
    </row>
    <row r="74" spans="2:31" ht="12.75" customHeight="1" x14ac:dyDescent="0.2">
      <c r="B74" s="27"/>
      <c r="D74" s="34"/>
      <c r="E74" s="15"/>
      <c r="F74" s="16"/>
      <c r="G74" s="17"/>
      <c r="H74" s="15"/>
      <c r="I74" s="16"/>
      <c r="J74" s="40"/>
      <c r="K74" s="34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35"/>
    </row>
    <row r="75" spans="2:31" ht="12.75" customHeight="1" x14ac:dyDescent="0.2">
      <c r="B75" s="27"/>
      <c r="D75" s="34"/>
      <c r="E75" s="15"/>
      <c r="F75" s="16"/>
      <c r="G75" s="17"/>
      <c r="H75" s="15"/>
      <c r="I75" s="16"/>
      <c r="J75" s="40"/>
      <c r="K75" s="34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35"/>
    </row>
    <row r="76" spans="2:31" ht="12.75" customHeight="1" x14ac:dyDescent="0.2">
      <c r="B76" s="27"/>
      <c r="D76" s="34"/>
      <c r="E76" s="15"/>
      <c r="F76" s="16"/>
      <c r="G76" s="17"/>
      <c r="H76" s="15"/>
      <c r="I76" s="16"/>
      <c r="J76" s="40"/>
      <c r="K76" s="34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35"/>
    </row>
    <row r="77" spans="2:31" ht="12.75" customHeight="1" x14ac:dyDescent="0.2">
      <c r="B77" s="27"/>
      <c r="D77" s="34"/>
      <c r="E77" s="15"/>
      <c r="F77" s="16"/>
      <c r="G77" s="17"/>
      <c r="H77" s="15"/>
      <c r="I77" s="16"/>
      <c r="J77" s="40"/>
      <c r="K77" s="34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35"/>
    </row>
    <row r="78" spans="2:31" ht="12.75" customHeight="1" x14ac:dyDescent="0.2">
      <c r="B78" s="27"/>
      <c r="D78" s="34"/>
      <c r="E78" s="15"/>
      <c r="F78" s="16"/>
      <c r="G78" s="17"/>
      <c r="H78" s="15"/>
      <c r="I78" s="16"/>
      <c r="J78" s="40"/>
      <c r="K78" s="34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35"/>
    </row>
    <row r="79" spans="2:31" ht="12.75" customHeight="1" x14ac:dyDescent="0.2">
      <c r="B79" s="27"/>
      <c r="D79" s="34"/>
      <c r="E79" s="15"/>
      <c r="F79" s="16"/>
      <c r="G79" s="17"/>
      <c r="H79" s="15"/>
      <c r="I79" s="16"/>
      <c r="J79" s="40"/>
      <c r="K79" s="34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35"/>
    </row>
    <row r="80" spans="2:31" ht="12.75" customHeight="1" x14ac:dyDescent="0.2">
      <c r="B80" s="27"/>
      <c r="D80" s="34"/>
      <c r="E80" s="15"/>
      <c r="F80" s="16"/>
      <c r="G80" s="17"/>
      <c r="H80" s="15"/>
      <c r="I80" s="16"/>
      <c r="J80" s="40"/>
      <c r="K80" s="34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35"/>
    </row>
    <row r="81" spans="2:31" ht="12.75" customHeight="1" x14ac:dyDescent="0.2">
      <c r="B81" s="27"/>
      <c r="D81" s="34"/>
      <c r="E81" s="15"/>
      <c r="F81" s="16"/>
      <c r="G81" s="17"/>
      <c r="H81" s="15"/>
      <c r="I81" s="16"/>
      <c r="J81" s="40"/>
      <c r="K81" s="34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35"/>
    </row>
    <row r="82" spans="2:31" ht="12.75" customHeight="1" x14ac:dyDescent="0.2">
      <c r="B82" s="27"/>
      <c r="D82" s="34"/>
      <c r="E82" s="15"/>
      <c r="F82" s="16"/>
      <c r="G82" s="17"/>
      <c r="H82" s="15"/>
      <c r="I82" s="16"/>
      <c r="J82" s="40"/>
      <c r="K82" s="34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35"/>
    </row>
    <row r="83" spans="2:31" ht="12.75" customHeight="1" thickBot="1" x14ac:dyDescent="0.25">
      <c r="B83" s="28"/>
      <c r="D83" s="36"/>
      <c r="E83" s="37"/>
      <c r="F83" s="38"/>
      <c r="G83" s="39"/>
      <c r="H83" s="37"/>
      <c r="I83" s="38"/>
      <c r="J83" s="41"/>
      <c r="K83" s="36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43"/>
    </row>
    <row r="84" spans="2:31" ht="12.75" customHeight="1" x14ac:dyDescent="0.2">
      <c r="B84" s="5" t="s">
        <v>11</v>
      </c>
      <c r="D84" s="89" t="s">
        <v>2</v>
      </c>
      <c r="E84" s="90"/>
      <c r="F84" s="90"/>
      <c r="G84" s="90"/>
      <c r="H84" s="90"/>
      <c r="I84" s="90"/>
      <c r="J84" s="91"/>
      <c r="K84" s="19">
        <f>IF(K8="","",IF(OR(K23="", K23="LS", K23="LUMP"),IF(SUM(COUNTIF(K24:K83,"LS")+COUNTIF(K24:K83,"LUMP"))&gt;0,"LS",""),IF(SUM(K24:K83)&gt;0,SUM(K24:K83),"")))</f>
        <v>738.5</v>
      </c>
      <c r="L84" s="19">
        <f t="shared" ref="L84:M84" si="3">IF(L8="","",IF(OR(L23="", L23="LS", L23="LUMP"),IF(SUM(COUNTIF(L24:L83,"LS")+COUNTIF(L24:L83,"LUMP"))&gt;0,"LS",""),IF(SUM(L24:L83)&gt;0,SUM(L24:L83),"")))</f>
        <v>2202.3000000000002</v>
      </c>
      <c r="M84" s="19">
        <f t="shared" si="3"/>
        <v>323</v>
      </c>
      <c r="N84" s="19" t="str">
        <f t="shared" ref="N84:AE84" si="4">IF(N8="","",IF(OR(N23="", N23="LS", N23="LUMP"),IF(SUM(COUNTIF(N24:N83,"LS")+COUNTIF(N24:N83,"LUMP"))&gt;0,"LS",""),IF(SUM(N24:N83)&gt;0,ROUNDUP(SUM(N24:N83),0),"")))</f>
        <v/>
      </c>
      <c r="O84" s="19" t="str">
        <f t="shared" si="4"/>
        <v/>
      </c>
      <c r="P84" s="19" t="str">
        <f t="shared" si="4"/>
        <v/>
      </c>
      <c r="Q84" s="19" t="str">
        <f t="shared" si="4"/>
        <v/>
      </c>
      <c r="R84" s="19" t="str">
        <f t="shared" si="4"/>
        <v/>
      </c>
      <c r="S84" s="19" t="str">
        <f t="shared" si="4"/>
        <v/>
      </c>
      <c r="T84" s="19" t="str">
        <f t="shared" si="4"/>
        <v/>
      </c>
      <c r="U84" s="19" t="str">
        <f t="shared" si="4"/>
        <v/>
      </c>
      <c r="V84" s="19" t="str">
        <f t="shared" si="4"/>
        <v/>
      </c>
      <c r="W84" s="19" t="str">
        <f t="shared" si="4"/>
        <v/>
      </c>
      <c r="X84" s="19" t="str">
        <f t="shared" si="4"/>
        <v/>
      </c>
      <c r="Y84" s="19" t="str">
        <f t="shared" si="4"/>
        <v/>
      </c>
      <c r="Z84" s="19" t="str">
        <f t="shared" si="4"/>
        <v/>
      </c>
      <c r="AA84" s="19" t="str">
        <f t="shared" si="4"/>
        <v/>
      </c>
      <c r="AB84" s="19" t="str">
        <f t="shared" si="4"/>
        <v/>
      </c>
      <c r="AC84" s="19" t="str">
        <f t="shared" si="4"/>
        <v/>
      </c>
      <c r="AD84" s="19" t="str">
        <f t="shared" si="4"/>
        <v/>
      </c>
      <c r="AE84" s="19" t="str">
        <f t="shared" si="4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92" t="str">
        <f>"SUBSUMMARY SHEET " &amp; B87</f>
        <v xml:space="preserve">SUBSUMMARY SHEET </v>
      </c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</row>
    <row r="87" spans="2:31" ht="12.75" customHeight="1" thickBot="1" x14ac:dyDescent="0.25">
      <c r="B87" s="29"/>
      <c r="D87" s="63" t="s">
        <v>7</v>
      </c>
      <c r="E87" s="63"/>
      <c r="F87" s="63"/>
      <c r="G87" s="63"/>
      <c r="H87" s="63"/>
      <c r="I87" s="63"/>
      <c r="J87" s="63"/>
      <c r="K87" s="24"/>
      <c r="L87" s="24"/>
      <c r="M87" s="24"/>
      <c r="N87" s="24"/>
      <c r="O87" s="24"/>
      <c r="P87" s="24"/>
      <c r="Q87" s="33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33"/>
      <c r="AD87" s="33"/>
      <c r="AE87" s="24"/>
    </row>
    <row r="88" spans="2:31" ht="12.75" customHeight="1" thickBot="1" x14ac:dyDescent="0.25">
      <c r="D88" s="64" t="s">
        <v>8</v>
      </c>
      <c r="E88" s="64"/>
      <c r="F88" s="64"/>
      <c r="G88" s="64"/>
      <c r="H88" s="64"/>
      <c r="I88" s="64"/>
      <c r="J88" s="64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65" t="s">
        <v>10</v>
      </c>
      <c r="D89" s="68" t="s">
        <v>20</v>
      </c>
      <c r="E89" s="68" t="s">
        <v>21</v>
      </c>
      <c r="F89" s="71" t="s">
        <v>0</v>
      </c>
      <c r="G89" s="72"/>
      <c r="H89" s="72"/>
      <c r="I89" s="72"/>
      <c r="J89" s="73"/>
      <c r="K89" s="7" t="str">
        <f t="shared" ref="K89:AE89" si="5">IF(OR(TRIM(K87)=0,TRIM(K87)=""),"",IF(IFERROR(TRIM(INDEX(QryItemNamed,MATCH(TRIM(K87),ITEM,0),2)),"")="Y","SPECIAL",LEFT(IFERROR(TRIM(INDEX(ITEM,MATCH(TRIM(K87),ITEM,0))),""),3)))</f>
        <v/>
      </c>
      <c r="L89" s="8" t="str">
        <f t="shared" si="5"/>
        <v/>
      </c>
      <c r="M89" s="8" t="str">
        <f t="shared" si="5"/>
        <v/>
      </c>
      <c r="N89" s="8" t="str">
        <f t="shared" si="5"/>
        <v/>
      </c>
      <c r="O89" s="8" t="str">
        <f t="shared" si="5"/>
        <v/>
      </c>
      <c r="P89" s="8" t="str">
        <f t="shared" si="5"/>
        <v/>
      </c>
      <c r="Q89" s="8" t="str">
        <f t="shared" si="5"/>
        <v/>
      </c>
      <c r="R89" s="8" t="str">
        <f t="shared" si="5"/>
        <v/>
      </c>
      <c r="S89" s="8" t="str">
        <f t="shared" si="5"/>
        <v/>
      </c>
      <c r="T89" s="8" t="str">
        <f t="shared" si="5"/>
        <v/>
      </c>
      <c r="U89" s="8" t="str">
        <f t="shared" si="5"/>
        <v/>
      </c>
      <c r="V89" s="8" t="str">
        <f t="shared" si="5"/>
        <v/>
      </c>
      <c r="W89" s="8" t="str">
        <f t="shared" si="5"/>
        <v/>
      </c>
      <c r="X89" s="8" t="str">
        <f t="shared" si="5"/>
        <v/>
      </c>
      <c r="Y89" s="8" t="str">
        <f t="shared" si="5"/>
        <v/>
      </c>
      <c r="Z89" s="8" t="str">
        <f t="shared" si="5"/>
        <v/>
      </c>
      <c r="AA89" s="8" t="str">
        <f t="shared" si="5"/>
        <v/>
      </c>
      <c r="AB89" s="8" t="str">
        <f t="shared" si="5"/>
        <v/>
      </c>
      <c r="AC89" s="8" t="str">
        <f t="shared" si="5"/>
        <v/>
      </c>
      <c r="AD89" s="8" t="str">
        <f t="shared" si="5"/>
        <v/>
      </c>
      <c r="AE89" s="8" t="str">
        <f t="shared" si="5"/>
        <v/>
      </c>
    </row>
    <row r="90" spans="2:31" ht="12.75" customHeight="1" x14ac:dyDescent="0.2">
      <c r="B90" s="66"/>
      <c r="D90" s="69"/>
      <c r="E90" s="69"/>
      <c r="F90" s="74"/>
      <c r="G90" s="75"/>
      <c r="H90" s="75"/>
      <c r="I90" s="75"/>
      <c r="J90" s="76"/>
      <c r="K90" s="80" t="str">
        <f t="shared" ref="K90:AE90" si="6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81" t="str">
        <f t="shared" si="6"/>
        <v/>
      </c>
      <c r="M90" s="81" t="str">
        <f t="shared" si="6"/>
        <v/>
      </c>
      <c r="N90" s="81" t="str">
        <f t="shared" si="6"/>
        <v/>
      </c>
      <c r="O90" s="88" t="str">
        <f t="shared" si="6"/>
        <v/>
      </c>
      <c r="P90" s="88" t="str">
        <f t="shared" si="6"/>
        <v/>
      </c>
      <c r="Q90" s="88" t="str">
        <f t="shared" si="6"/>
        <v/>
      </c>
      <c r="R90" s="88" t="str">
        <f t="shared" si="6"/>
        <v/>
      </c>
      <c r="S90" s="88" t="str">
        <f t="shared" si="6"/>
        <v/>
      </c>
      <c r="T90" s="88" t="str">
        <f t="shared" si="6"/>
        <v/>
      </c>
      <c r="U90" s="88" t="str">
        <f t="shared" si="6"/>
        <v/>
      </c>
      <c r="V90" s="88" t="str">
        <f t="shared" si="6"/>
        <v/>
      </c>
      <c r="W90" s="88" t="str">
        <f t="shared" si="6"/>
        <v/>
      </c>
      <c r="X90" s="88" t="str">
        <f t="shared" si="6"/>
        <v/>
      </c>
      <c r="Y90" s="88" t="str">
        <f t="shared" si="6"/>
        <v/>
      </c>
      <c r="Z90" s="88" t="str">
        <f t="shared" si="6"/>
        <v/>
      </c>
      <c r="AA90" s="93" t="str">
        <f t="shared" si="6"/>
        <v/>
      </c>
      <c r="AB90" s="88" t="str">
        <f t="shared" si="6"/>
        <v/>
      </c>
      <c r="AC90" s="88" t="str">
        <f t="shared" si="6"/>
        <v/>
      </c>
      <c r="AD90" s="88" t="str">
        <f t="shared" si="6"/>
        <v/>
      </c>
      <c r="AE90" s="88" t="str">
        <f t="shared" si="6"/>
        <v/>
      </c>
    </row>
    <row r="91" spans="2:31" ht="12.75" customHeight="1" x14ac:dyDescent="0.2">
      <c r="B91" s="66"/>
      <c r="D91" s="69"/>
      <c r="E91" s="69"/>
      <c r="F91" s="74"/>
      <c r="G91" s="75"/>
      <c r="H91" s="75"/>
      <c r="I91" s="75"/>
      <c r="J91" s="76"/>
      <c r="K91" s="80"/>
      <c r="L91" s="81"/>
      <c r="M91" s="81"/>
      <c r="N91" s="81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94"/>
      <c r="AB91" s="88"/>
      <c r="AC91" s="88"/>
      <c r="AD91" s="88"/>
      <c r="AE91" s="88"/>
    </row>
    <row r="92" spans="2:31" ht="12.75" customHeight="1" x14ac:dyDescent="0.2">
      <c r="B92" s="66"/>
      <c r="D92" s="69"/>
      <c r="E92" s="69"/>
      <c r="F92" s="74"/>
      <c r="G92" s="75"/>
      <c r="H92" s="75"/>
      <c r="I92" s="75"/>
      <c r="J92" s="76"/>
      <c r="K92" s="80"/>
      <c r="L92" s="81"/>
      <c r="M92" s="81"/>
      <c r="N92" s="81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94"/>
      <c r="AB92" s="88"/>
      <c r="AC92" s="88"/>
      <c r="AD92" s="88"/>
      <c r="AE92" s="88"/>
    </row>
    <row r="93" spans="2:31" ht="12.75" customHeight="1" x14ac:dyDescent="0.2">
      <c r="B93" s="66"/>
      <c r="D93" s="69"/>
      <c r="E93" s="69"/>
      <c r="F93" s="74"/>
      <c r="G93" s="75"/>
      <c r="H93" s="75"/>
      <c r="I93" s="75"/>
      <c r="J93" s="76"/>
      <c r="K93" s="80"/>
      <c r="L93" s="81"/>
      <c r="M93" s="81"/>
      <c r="N93" s="81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94"/>
      <c r="AB93" s="88"/>
      <c r="AC93" s="88"/>
      <c r="AD93" s="88"/>
      <c r="AE93" s="88"/>
    </row>
    <row r="94" spans="2:31" ht="12.75" customHeight="1" x14ac:dyDescent="0.2">
      <c r="B94" s="66"/>
      <c r="D94" s="69"/>
      <c r="E94" s="69"/>
      <c r="F94" s="74"/>
      <c r="G94" s="75"/>
      <c r="H94" s="75"/>
      <c r="I94" s="75"/>
      <c r="J94" s="76"/>
      <c r="K94" s="80"/>
      <c r="L94" s="81"/>
      <c r="M94" s="81"/>
      <c r="N94" s="81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94"/>
      <c r="AB94" s="88"/>
      <c r="AC94" s="88"/>
      <c r="AD94" s="88"/>
      <c r="AE94" s="88"/>
    </row>
    <row r="95" spans="2:31" ht="12.75" customHeight="1" x14ac:dyDescent="0.2">
      <c r="B95" s="66"/>
      <c r="D95" s="69"/>
      <c r="E95" s="69"/>
      <c r="F95" s="74"/>
      <c r="G95" s="75"/>
      <c r="H95" s="75"/>
      <c r="I95" s="75"/>
      <c r="J95" s="76"/>
      <c r="K95" s="80"/>
      <c r="L95" s="81"/>
      <c r="M95" s="81"/>
      <c r="N95" s="81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94"/>
      <c r="AB95" s="88"/>
      <c r="AC95" s="88"/>
      <c r="AD95" s="88"/>
      <c r="AE95" s="88"/>
    </row>
    <row r="96" spans="2:31" ht="12.75" customHeight="1" x14ac:dyDescent="0.2">
      <c r="B96" s="66"/>
      <c r="D96" s="69"/>
      <c r="E96" s="69"/>
      <c r="F96" s="74"/>
      <c r="G96" s="75"/>
      <c r="H96" s="75"/>
      <c r="I96" s="75"/>
      <c r="J96" s="76"/>
      <c r="K96" s="80"/>
      <c r="L96" s="81"/>
      <c r="M96" s="81"/>
      <c r="N96" s="81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94"/>
      <c r="AB96" s="88"/>
      <c r="AC96" s="88"/>
      <c r="AD96" s="88"/>
      <c r="AE96" s="88"/>
    </row>
    <row r="97" spans="2:31" ht="12.75" customHeight="1" x14ac:dyDescent="0.2">
      <c r="B97" s="66"/>
      <c r="D97" s="69"/>
      <c r="E97" s="69"/>
      <c r="F97" s="74"/>
      <c r="G97" s="75"/>
      <c r="H97" s="75"/>
      <c r="I97" s="75"/>
      <c r="J97" s="76"/>
      <c r="K97" s="80"/>
      <c r="L97" s="81"/>
      <c r="M97" s="81"/>
      <c r="N97" s="81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94"/>
      <c r="AB97" s="88"/>
      <c r="AC97" s="88"/>
      <c r="AD97" s="88"/>
      <c r="AE97" s="88"/>
    </row>
    <row r="98" spans="2:31" ht="12.75" customHeight="1" x14ac:dyDescent="0.2">
      <c r="B98" s="66"/>
      <c r="D98" s="69"/>
      <c r="E98" s="69"/>
      <c r="F98" s="74"/>
      <c r="G98" s="75"/>
      <c r="H98" s="75"/>
      <c r="I98" s="75"/>
      <c r="J98" s="76"/>
      <c r="K98" s="80"/>
      <c r="L98" s="81"/>
      <c r="M98" s="81"/>
      <c r="N98" s="81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94"/>
      <c r="AB98" s="88"/>
      <c r="AC98" s="88"/>
      <c r="AD98" s="88"/>
      <c r="AE98" s="88"/>
    </row>
    <row r="99" spans="2:31" ht="12.75" customHeight="1" x14ac:dyDescent="0.2">
      <c r="B99" s="66"/>
      <c r="D99" s="69"/>
      <c r="E99" s="69"/>
      <c r="F99" s="74"/>
      <c r="G99" s="75"/>
      <c r="H99" s="75"/>
      <c r="I99" s="75"/>
      <c r="J99" s="76"/>
      <c r="K99" s="80"/>
      <c r="L99" s="81"/>
      <c r="M99" s="81"/>
      <c r="N99" s="81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94"/>
      <c r="AB99" s="88"/>
      <c r="AC99" s="88"/>
      <c r="AD99" s="88"/>
      <c r="AE99" s="88"/>
    </row>
    <row r="100" spans="2:31" ht="12.75" customHeight="1" x14ac:dyDescent="0.2">
      <c r="B100" s="66"/>
      <c r="D100" s="69"/>
      <c r="E100" s="69"/>
      <c r="F100" s="74"/>
      <c r="G100" s="75"/>
      <c r="H100" s="75"/>
      <c r="I100" s="75"/>
      <c r="J100" s="76"/>
      <c r="K100" s="80"/>
      <c r="L100" s="81"/>
      <c r="M100" s="81"/>
      <c r="N100" s="81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94"/>
      <c r="AB100" s="88"/>
      <c r="AC100" s="88"/>
      <c r="AD100" s="88"/>
      <c r="AE100" s="88"/>
    </row>
    <row r="101" spans="2:31" ht="12.75" customHeight="1" x14ac:dyDescent="0.2">
      <c r="B101" s="66"/>
      <c r="D101" s="69"/>
      <c r="E101" s="69"/>
      <c r="F101" s="74"/>
      <c r="G101" s="75"/>
      <c r="H101" s="75"/>
      <c r="I101" s="75"/>
      <c r="J101" s="76"/>
      <c r="K101" s="80"/>
      <c r="L101" s="81"/>
      <c r="M101" s="81"/>
      <c r="N101" s="81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95"/>
      <c r="AB101" s="88"/>
      <c r="AC101" s="88"/>
      <c r="AD101" s="88"/>
      <c r="AE101" s="88"/>
    </row>
    <row r="102" spans="2:31" ht="12.75" customHeight="1" thickBot="1" x14ac:dyDescent="0.25">
      <c r="B102" s="67"/>
      <c r="D102" s="70"/>
      <c r="E102" s="70"/>
      <c r="F102" s="77"/>
      <c r="G102" s="78"/>
      <c r="H102" s="78"/>
      <c r="I102" s="78"/>
      <c r="J102" s="79"/>
      <c r="K102" s="9" t="str">
        <f t="shared" ref="K102:AE102" si="7">IF(OR(TRIM(K87)=0,TRIM(K87)=""),"",IFERROR(TRIM(INDEX(QryItemNamed,MATCH(TRIM(K87),ITEM,0),3)),""))</f>
        <v/>
      </c>
      <c r="L102" s="10" t="str">
        <f t="shared" si="7"/>
        <v/>
      </c>
      <c r="M102" s="10" t="str">
        <f t="shared" si="7"/>
        <v/>
      </c>
      <c r="N102" s="10" t="str">
        <f t="shared" si="7"/>
        <v/>
      </c>
      <c r="O102" s="10" t="str">
        <f t="shared" si="7"/>
        <v/>
      </c>
      <c r="P102" s="10" t="str">
        <f t="shared" si="7"/>
        <v/>
      </c>
      <c r="Q102" s="10" t="str">
        <f t="shared" si="7"/>
        <v/>
      </c>
      <c r="R102" s="10" t="str">
        <f t="shared" si="7"/>
        <v/>
      </c>
      <c r="S102" s="10" t="str">
        <f t="shared" si="7"/>
        <v/>
      </c>
      <c r="T102" s="10" t="str">
        <f t="shared" si="7"/>
        <v/>
      </c>
      <c r="U102" s="10" t="str">
        <f t="shared" si="7"/>
        <v/>
      </c>
      <c r="V102" s="10" t="str">
        <f t="shared" si="7"/>
        <v/>
      </c>
      <c r="W102" s="10" t="str">
        <f t="shared" si="7"/>
        <v/>
      </c>
      <c r="X102" s="10" t="str">
        <f t="shared" si="7"/>
        <v/>
      </c>
      <c r="Y102" s="10" t="str">
        <f t="shared" si="7"/>
        <v/>
      </c>
      <c r="Z102" s="10" t="str">
        <f t="shared" si="7"/>
        <v/>
      </c>
      <c r="AA102" s="10" t="str">
        <f t="shared" si="7"/>
        <v/>
      </c>
      <c r="AB102" s="10" t="str">
        <f t="shared" si="7"/>
        <v/>
      </c>
      <c r="AC102" s="10" t="str">
        <f t="shared" si="7"/>
        <v/>
      </c>
      <c r="AD102" s="10" t="str">
        <f t="shared" si="7"/>
        <v/>
      </c>
      <c r="AE102" s="10" t="str">
        <f t="shared" si="7"/>
        <v/>
      </c>
    </row>
    <row r="103" spans="2:31" ht="12.75" customHeight="1" x14ac:dyDescent="0.2">
      <c r="B103" s="26"/>
      <c r="D103" s="11"/>
      <c r="E103" s="11"/>
      <c r="F103" s="12"/>
      <c r="G103" s="13"/>
      <c r="H103" s="11"/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89" t="s">
        <v>2</v>
      </c>
      <c r="E163" s="90"/>
      <c r="F163" s="90"/>
      <c r="G163" s="90"/>
      <c r="H163" s="90"/>
      <c r="I163" s="90"/>
      <c r="J163" s="91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8">IF(L87="","",IF(OR(L102="", L102="LS", L102="LUMP"),IF(SUM(COUNTIF(L103:L162,"LS")+COUNTIF(L103:L162,"LUMP"))&gt;0,"LS",""),IF(SUM(L103:L162)&gt;0,ROUNDUP(SUM(L103:L162),0),"")))</f>
        <v/>
      </c>
      <c r="M163" s="19" t="str">
        <f t="shared" si="8"/>
        <v/>
      </c>
      <c r="N163" s="19" t="str">
        <f t="shared" si="8"/>
        <v/>
      </c>
      <c r="O163" s="19" t="str">
        <f t="shared" si="8"/>
        <v/>
      </c>
      <c r="P163" s="19" t="str">
        <f t="shared" si="8"/>
        <v/>
      </c>
      <c r="Q163" s="19" t="str">
        <f t="shared" si="8"/>
        <v/>
      </c>
      <c r="R163" s="19" t="str">
        <f t="shared" si="8"/>
        <v/>
      </c>
      <c r="S163" s="19" t="str">
        <f t="shared" si="8"/>
        <v/>
      </c>
      <c r="T163" s="19" t="str">
        <f t="shared" si="8"/>
        <v/>
      </c>
      <c r="U163" s="19" t="str">
        <f t="shared" si="8"/>
        <v/>
      </c>
      <c r="V163" s="19" t="str">
        <f t="shared" si="8"/>
        <v/>
      </c>
      <c r="W163" s="19" t="str">
        <f t="shared" si="8"/>
        <v/>
      </c>
      <c r="X163" s="19" t="str">
        <f t="shared" si="8"/>
        <v/>
      </c>
      <c r="Y163" s="19" t="str">
        <f t="shared" si="8"/>
        <v/>
      </c>
      <c r="Z163" s="19" t="str">
        <f t="shared" si="8"/>
        <v/>
      </c>
      <c r="AA163" s="19" t="str">
        <f t="shared" si="8"/>
        <v/>
      </c>
      <c r="AB163" s="19" t="str">
        <f t="shared" si="8"/>
        <v/>
      </c>
      <c r="AC163" s="19" t="str">
        <f t="shared" si="8"/>
        <v/>
      </c>
      <c r="AD163" s="19" t="str">
        <f t="shared" si="8"/>
        <v/>
      </c>
      <c r="AE163" s="19" t="str">
        <f t="shared" si="8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92" t="str">
        <f>"SUBSUMMARY SHEET " &amp; B166</f>
        <v xml:space="preserve">SUBSUMMARY SHEET </v>
      </c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  <c r="AB165" s="92"/>
      <c r="AC165" s="92"/>
      <c r="AD165" s="92"/>
      <c r="AE165" s="92"/>
    </row>
    <row r="166" spans="2:31" ht="12.75" customHeight="1" thickBot="1" x14ac:dyDescent="0.25">
      <c r="B166" s="29"/>
      <c r="D166" s="63" t="s">
        <v>7</v>
      </c>
      <c r="E166" s="63"/>
      <c r="F166" s="63"/>
      <c r="G166" s="63"/>
      <c r="H166" s="63"/>
      <c r="I166" s="63"/>
      <c r="J166" s="63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64" t="s">
        <v>8</v>
      </c>
      <c r="E167" s="64"/>
      <c r="F167" s="64"/>
      <c r="G167" s="64"/>
      <c r="H167" s="64"/>
      <c r="I167" s="64"/>
      <c r="J167" s="64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65" t="s">
        <v>10</v>
      </c>
      <c r="D168" s="68" t="s">
        <v>20</v>
      </c>
      <c r="E168" s="68" t="s">
        <v>21</v>
      </c>
      <c r="F168" s="71" t="s">
        <v>0</v>
      </c>
      <c r="G168" s="72"/>
      <c r="H168" s="72"/>
      <c r="I168" s="72"/>
      <c r="J168" s="73"/>
      <c r="K168" s="7" t="str">
        <f t="shared" ref="K168:AE168" si="9">IF(OR(TRIM(K166)=0,TRIM(K166)=""),"",IF(IFERROR(TRIM(INDEX(QryItemNamed,MATCH(TRIM(K166),ITEM,0),2)),"")="Y","SPECIAL",LEFT(IFERROR(TRIM(INDEX(ITEM,MATCH(TRIM(K166),ITEM,0))),""),3)))</f>
        <v/>
      </c>
      <c r="L168" s="8" t="str">
        <f t="shared" si="9"/>
        <v/>
      </c>
      <c r="M168" s="8" t="str">
        <f t="shared" si="9"/>
        <v/>
      </c>
      <c r="N168" s="8" t="str">
        <f t="shared" si="9"/>
        <v/>
      </c>
      <c r="O168" s="8" t="str">
        <f t="shared" si="9"/>
        <v/>
      </c>
      <c r="P168" s="8" t="str">
        <f t="shared" si="9"/>
        <v/>
      </c>
      <c r="Q168" s="8" t="str">
        <f t="shared" si="9"/>
        <v/>
      </c>
      <c r="R168" s="8" t="str">
        <f t="shared" si="9"/>
        <v/>
      </c>
      <c r="S168" s="8" t="str">
        <f t="shared" si="9"/>
        <v/>
      </c>
      <c r="T168" s="8" t="str">
        <f t="shared" si="9"/>
        <v/>
      </c>
      <c r="U168" s="8" t="str">
        <f t="shared" si="9"/>
        <v/>
      </c>
      <c r="V168" s="8" t="str">
        <f t="shared" si="9"/>
        <v/>
      </c>
      <c r="W168" s="8" t="str">
        <f t="shared" si="9"/>
        <v/>
      </c>
      <c r="X168" s="8" t="str">
        <f t="shared" si="9"/>
        <v/>
      </c>
      <c r="Y168" s="8" t="str">
        <f t="shared" si="9"/>
        <v/>
      </c>
      <c r="Z168" s="8" t="str">
        <f t="shared" si="9"/>
        <v/>
      </c>
      <c r="AA168" s="8" t="str">
        <f t="shared" si="9"/>
        <v/>
      </c>
      <c r="AB168" s="8" t="str">
        <f t="shared" si="9"/>
        <v/>
      </c>
      <c r="AC168" s="8" t="str">
        <f t="shared" si="9"/>
        <v/>
      </c>
      <c r="AD168" s="8" t="str">
        <f t="shared" si="9"/>
        <v/>
      </c>
      <c r="AE168" s="8" t="str">
        <f t="shared" si="9"/>
        <v/>
      </c>
    </row>
    <row r="169" spans="2:31" ht="12.75" customHeight="1" x14ac:dyDescent="0.2">
      <c r="B169" s="66"/>
      <c r="D169" s="69"/>
      <c r="E169" s="69"/>
      <c r="F169" s="74"/>
      <c r="G169" s="75"/>
      <c r="H169" s="75"/>
      <c r="I169" s="75"/>
      <c r="J169" s="76"/>
      <c r="K169" s="80" t="str">
        <f t="shared" ref="K169:AE169" si="10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81" t="str">
        <f t="shared" si="10"/>
        <v/>
      </c>
      <c r="M169" s="81" t="str">
        <f t="shared" si="10"/>
        <v/>
      </c>
      <c r="N169" s="81" t="str">
        <f t="shared" si="10"/>
        <v/>
      </c>
      <c r="O169" s="88" t="str">
        <f t="shared" si="10"/>
        <v/>
      </c>
      <c r="P169" s="88" t="str">
        <f t="shared" si="10"/>
        <v/>
      </c>
      <c r="Q169" s="88" t="str">
        <f t="shared" si="10"/>
        <v/>
      </c>
      <c r="R169" s="88" t="str">
        <f t="shared" si="10"/>
        <v/>
      </c>
      <c r="S169" s="88" t="str">
        <f t="shared" si="10"/>
        <v/>
      </c>
      <c r="T169" s="88" t="str">
        <f t="shared" si="10"/>
        <v/>
      </c>
      <c r="U169" s="88" t="str">
        <f t="shared" si="10"/>
        <v/>
      </c>
      <c r="V169" s="88" t="str">
        <f t="shared" si="10"/>
        <v/>
      </c>
      <c r="W169" s="88" t="str">
        <f t="shared" si="10"/>
        <v/>
      </c>
      <c r="X169" s="88" t="str">
        <f t="shared" si="10"/>
        <v/>
      </c>
      <c r="Y169" s="88" t="str">
        <f t="shared" si="10"/>
        <v/>
      </c>
      <c r="Z169" s="88" t="str">
        <f t="shared" si="10"/>
        <v/>
      </c>
      <c r="AA169" s="93" t="str">
        <f t="shared" si="10"/>
        <v/>
      </c>
      <c r="AB169" s="88" t="str">
        <f t="shared" si="10"/>
        <v/>
      </c>
      <c r="AC169" s="88" t="str">
        <f t="shared" si="10"/>
        <v/>
      </c>
      <c r="AD169" s="88" t="str">
        <f t="shared" si="10"/>
        <v/>
      </c>
      <c r="AE169" s="88" t="str">
        <f t="shared" si="10"/>
        <v/>
      </c>
    </row>
    <row r="170" spans="2:31" ht="12.75" customHeight="1" x14ac:dyDescent="0.2">
      <c r="B170" s="66"/>
      <c r="D170" s="69"/>
      <c r="E170" s="69"/>
      <c r="F170" s="74"/>
      <c r="G170" s="75"/>
      <c r="H170" s="75"/>
      <c r="I170" s="75"/>
      <c r="J170" s="76"/>
      <c r="K170" s="80"/>
      <c r="L170" s="81"/>
      <c r="M170" s="81"/>
      <c r="N170" s="81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94"/>
      <c r="AB170" s="88"/>
      <c r="AC170" s="88"/>
      <c r="AD170" s="88"/>
      <c r="AE170" s="88"/>
    </row>
    <row r="171" spans="2:31" ht="12.75" customHeight="1" x14ac:dyDescent="0.2">
      <c r="B171" s="66"/>
      <c r="D171" s="69"/>
      <c r="E171" s="69"/>
      <c r="F171" s="74"/>
      <c r="G171" s="75"/>
      <c r="H171" s="75"/>
      <c r="I171" s="75"/>
      <c r="J171" s="76"/>
      <c r="K171" s="80"/>
      <c r="L171" s="81"/>
      <c r="M171" s="81"/>
      <c r="N171" s="81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94"/>
      <c r="AB171" s="88"/>
      <c r="AC171" s="88"/>
      <c r="AD171" s="88"/>
      <c r="AE171" s="88"/>
    </row>
    <row r="172" spans="2:31" ht="12.75" customHeight="1" x14ac:dyDescent="0.2">
      <c r="B172" s="66"/>
      <c r="D172" s="69"/>
      <c r="E172" s="69"/>
      <c r="F172" s="74"/>
      <c r="G172" s="75"/>
      <c r="H172" s="75"/>
      <c r="I172" s="75"/>
      <c r="J172" s="76"/>
      <c r="K172" s="80"/>
      <c r="L172" s="81"/>
      <c r="M172" s="81"/>
      <c r="N172" s="81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94"/>
      <c r="AB172" s="88"/>
      <c r="AC172" s="88"/>
      <c r="AD172" s="88"/>
      <c r="AE172" s="88"/>
    </row>
    <row r="173" spans="2:31" ht="12.75" customHeight="1" x14ac:dyDescent="0.2">
      <c r="B173" s="66"/>
      <c r="D173" s="69"/>
      <c r="E173" s="69"/>
      <c r="F173" s="74"/>
      <c r="G173" s="75"/>
      <c r="H173" s="75"/>
      <c r="I173" s="75"/>
      <c r="J173" s="76"/>
      <c r="K173" s="80"/>
      <c r="L173" s="81"/>
      <c r="M173" s="81"/>
      <c r="N173" s="81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94"/>
      <c r="AB173" s="88"/>
      <c r="AC173" s="88"/>
      <c r="AD173" s="88"/>
      <c r="AE173" s="88"/>
    </row>
    <row r="174" spans="2:31" ht="12.75" customHeight="1" x14ac:dyDescent="0.2">
      <c r="B174" s="66"/>
      <c r="D174" s="69"/>
      <c r="E174" s="69"/>
      <c r="F174" s="74"/>
      <c r="G174" s="75"/>
      <c r="H174" s="75"/>
      <c r="I174" s="75"/>
      <c r="J174" s="76"/>
      <c r="K174" s="80"/>
      <c r="L174" s="81"/>
      <c r="M174" s="81"/>
      <c r="N174" s="81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94"/>
      <c r="AB174" s="88"/>
      <c r="AC174" s="88"/>
      <c r="AD174" s="88"/>
      <c r="AE174" s="88"/>
    </row>
    <row r="175" spans="2:31" ht="12.75" customHeight="1" x14ac:dyDescent="0.2">
      <c r="B175" s="66"/>
      <c r="D175" s="69"/>
      <c r="E175" s="69"/>
      <c r="F175" s="74"/>
      <c r="G175" s="75"/>
      <c r="H175" s="75"/>
      <c r="I175" s="75"/>
      <c r="J175" s="76"/>
      <c r="K175" s="80"/>
      <c r="L175" s="81"/>
      <c r="M175" s="81"/>
      <c r="N175" s="81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94"/>
      <c r="AB175" s="88"/>
      <c r="AC175" s="88"/>
      <c r="AD175" s="88"/>
      <c r="AE175" s="88"/>
    </row>
    <row r="176" spans="2:31" ht="12.75" customHeight="1" x14ac:dyDescent="0.2">
      <c r="B176" s="66"/>
      <c r="D176" s="69"/>
      <c r="E176" s="69"/>
      <c r="F176" s="74"/>
      <c r="G176" s="75"/>
      <c r="H176" s="75"/>
      <c r="I176" s="75"/>
      <c r="J176" s="76"/>
      <c r="K176" s="80"/>
      <c r="L176" s="81"/>
      <c r="M176" s="81"/>
      <c r="N176" s="81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94"/>
      <c r="AB176" s="88"/>
      <c r="AC176" s="88"/>
      <c r="AD176" s="88"/>
      <c r="AE176" s="88"/>
    </row>
    <row r="177" spans="2:31" ht="12.75" customHeight="1" x14ac:dyDescent="0.2">
      <c r="B177" s="66"/>
      <c r="D177" s="69"/>
      <c r="E177" s="69"/>
      <c r="F177" s="74"/>
      <c r="G177" s="75"/>
      <c r="H177" s="75"/>
      <c r="I177" s="75"/>
      <c r="J177" s="76"/>
      <c r="K177" s="80"/>
      <c r="L177" s="81"/>
      <c r="M177" s="81"/>
      <c r="N177" s="81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94"/>
      <c r="AB177" s="88"/>
      <c r="AC177" s="88"/>
      <c r="AD177" s="88"/>
      <c r="AE177" s="88"/>
    </row>
    <row r="178" spans="2:31" ht="12.75" customHeight="1" x14ac:dyDescent="0.2">
      <c r="B178" s="66"/>
      <c r="D178" s="69"/>
      <c r="E178" s="69"/>
      <c r="F178" s="74"/>
      <c r="G178" s="75"/>
      <c r="H178" s="75"/>
      <c r="I178" s="75"/>
      <c r="J178" s="76"/>
      <c r="K178" s="80"/>
      <c r="L178" s="81"/>
      <c r="M178" s="81"/>
      <c r="N178" s="81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94"/>
      <c r="AB178" s="88"/>
      <c r="AC178" s="88"/>
      <c r="AD178" s="88"/>
      <c r="AE178" s="88"/>
    </row>
    <row r="179" spans="2:31" ht="12.75" customHeight="1" x14ac:dyDescent="0.2">
      <c r="B179" s="66"/>
      <c r="D179" s="69"/>
      <c r="E179" s="69"/>
      <c r="F179" s="74"/>
      <c r="G179" s="75"/>
      <c r="H179" s="75"/>
      <c r="I179" s="75"/>
      <c r="J179" s="76"/>
      <c r="K179" s="80"/>
      <c r="L179" s="81"/>
      <c r="M179" s="81"/>
      <c r="N179" s="81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94"/>
      <c r="AB179" s="88"/>
      <c r="AC179" s="88"/>
      <c r="AD179" s="88"/>
      <c r="AE179" s="88"/>
    </row>
    <row r="180" spans="2:31" ht="12.75" customHeight="1" x14ac:dyDescent="0.2">
      <c r="B180" s="66"/>
      <c r="D180" s="69"/>
      <c r="E180" s="69"/>
      <c r="F180" s="74"/>
      <c r="G180" s="75"/>
      <c r="H180" s="75"/>
      <c r="I180" s="75"/>
      <c r="J180" s="76"/>
      <c r="K180" s="80"/>
      <c r="L180" s="81"/>
      <c r="M180" s="81"/>
      <c r="N180" s="81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95"/>
      <c r="AB180" s="88"/>
      <c r="AC180" s="88"/>
      <c r="AD180" s="88"/>
      <c r="AE180" s="88"/>
    </row>
    <row r="181" spans="2:31" ht="12.75" customHeight="1" thickBot="1" x14ac:dyDescent="0.25">
      <c r="B181" s="67"/>
      <c r="D181" s="70"/>
      <c r="E181" s="70"/>
      <c r="F181" s="77"/>
      <c r="G181" s="78"/>
      <c r="H181" s="78"/>
      <c r="I181" s="78"/>
      <c r="J181" s="79"/>
      <c r="K181" s="9" t="str">
        <f t="shared" ref="K181:AE181" si="11">IF(OR(TRIM(K166)=0,TRIM(K166)=""),"",IFERROR(TRIM(INDEX(QryItemNamed,MATCH(TRIM(K166),ITEM,0),3)),""))</f>
        <v/>
      </c>
      <c r="L181" s="10" t="str">
        <f t="shared" si="11"/>
        <v/>
      </c>
      <c r="M181" s="10" t="str">
        <f t="shared" si="11"/>
        <v/>
      </c>
      <c r="N181" s="10" t="str">
        <f t="shared" si="11"/>
        <v/>
      </c>
      <c r="O181" s="10" t="str">
        <f t="shared" si="11"/>
        <v/>
      </c>
      <c r="P181" s="10" t="str">
        <f t="shared" si="11"/>
        <v/>
      </c>
      <c r="Q181" s="10" t="str">
        <f t="shared" si="11"/>
        <v/>
      </c>
      <c r="R181" s="10" t="str">
        <f t="shared" si="11"/>
        <v/>
      </c>
      <c r="S181" s="10" t="str">
        <f t="shared" si="11"/>
        <v/>
      </c>
      <c r="T181" s="10" t="str">
        <f t="shared" si="11"/>
        <v/>
      </c>
      <c r="U181" s="10" t="str">
        <f t="shared" si="11"/>
        <v/>
      </c>
      <c r="V181" s="10" t="str">
        <f t="shared" si="11"/>
        <v/>
      </c>
      <c r="W181" s="10" t="str">
        <f t="shared" si="11"/>
        <v/>
      </c>
      <c r="X181" s="10" t="str">
        <f t="shared" si="11"/>
        <v/>
      </c>
      <c r="Y181" s="10" t="str">
        <f t="shared" si="11"/>
        <v/>
      </c>
      <c r="Z181" s="10" t="str">
        <f t="shared" si="11"/>
        <v/>
      </c>
      <c r="AA181" s="10" t="str">
        <f t="shared" si="11"/>
        <v/>
      </c>
      <c r="AB181" s="10" t="str">
        <f t="shared" si="11"/>
        <v/>
      </c>
      <c r="AC181" s="10" t="str">
        <f t="shared" si="11"/>
        <v/>
      </c>
      <c r="AD181" s="10" t="str">
        <f t="shared" si="11"/>
        <v/>
      </c>
      <c r="AE181" s="10" t="str">
        <f t="shared" si="11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89" t="s">
        <v>2</v>
      </c>
      <c r="E242" s="90"/>
      <c r="F242" s="90"/>
      <c r="G242" s="90"/>
      <c r="H242" s="90"/>
      <c r="I242" s="90"/>
      <c r="J242" s="91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2">IF(L166="","",IF(OR(L181="", L181="LS", L181="LUMP"),IF(SUM(COUNTIF(L182:L241,"LS")+COUNTIF(L182:L241,"LUMP"))&gt;0,"LS",""),IF(SUM(L182:L241)&gt;0,ROUNDUP(SUM(L182:L241),0),"")))</f>
        <v/>
      </c>
      <c r="M242" s="19" t="str">
        <f t="shared" si="12"/>
        <v/>
      </c>
      <c r="N242" s="19" t="str">
        <f t="shared" si="12"/>
        <v/>
      </c>
      <c r="O242" s="19" t="str">
        <f t="shared" si="12"/>
        <v/>
      </c>
      <c r="P242" s="19" t="str">
        <f t="shared" si="12"/>
        <v/>
      </c>
      <c r="Q242" s="19" t="str">
        <f t="shared" si="12"/>
        <v/>
      </c>
      <c r="R242" s="19" t="str">
        <f t="shared" si="12"/>
        <v/>
      </c>
      <c r="S242" s="19" t="str">
        <f t="shared" si="12"/>
        <v/>
      </c>
      <c r="T242" s="19" t="str">
        <f t="shared" si="12"/>
        <v/>
      </c>
      <c r="U242" s="19" t="str">
        <f t="shared" si="12"/>
        <v/>
      </c>
      <c r="V242" s="19" t="str">
        <f t="shared" si="12"/>
        <v/>
      </c>
      <c r="W242" s="19" t="str">
        <f t="shared" si="12"/>
        <v/>
      </c>
      <c r="X242" s="19" t="str">
        <f t="shared" si="12"/>
        <v/>
      </c>
      <c r="Y242" s="19" t="str">
        <f t="shared" si="12"/>
        <v/>
      </c>
      <c r="Z242" s="19" t="str">
        <f t="shared" si="12"/>
        <v/>
      </c>
      <c r="AA242" s="19" t="str">
        <f t="shared" si="12"/>
        <v/>
      </c>
      <c r="AB242" s="19" t="str">
        <f t="shared" si="12"/>
        <v/>
      </c>
      <c r="AC242" s="19" t="str">
        <f t="shared" si="12"/>
        <v/>
      </c>
      <c r="AD242" s="19" t="str">
        <f t="shared" si="12"/>
        <v/>
      </c>
      <c r="AE242" s="19" t="str">
        <f t="shared" si="12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92" t="str">
        <f>"SUBSUMMARY SHEET " &amp; B245</f>
        <v xml:space="preserve">SUBSUMMARY SHEET </v>
      </c>
      <c r="E244" s="92"/>
      <c r="F244" s="92"/>
      <c r="G244" s="92"/>
      <c r="H244" s="92"/>
      <c r="I244" s="92"/>
      <c r="J244" s="92"/>
      <c r="K244" s="92"/>
      <c r="L244" s="92"/>
      <c r="M244" s="92"/>
      <c r="N244" s="92"/>
      <c r="O244" s="92"/>
      <c r="P244" s="92"/>
      <c r="Q244" s="92"/>
      <c r="R244" s="92"/>
      <c r="S244" s="92"/>
      <c r="T244" s="92"/>
      <c r="U244" s="92"/>
      <c r="V244" s="92"/>
      <c r="W244" s="92"/>
      <c r="X244" s="92"/>
      <c r="Y244" s="92"/>
      <c r="Z244" s="92"/>
      <c r="AA244" s="92"/>
      <c r="AB244" s="92"/>
      <c r="AC244" s="92"/>
      <c r="AD244" s="92"/>
      <c r="AE244" s="92"/>
    </row>
    <row r="245" spans="2:31" ht="12.75" customHeight="1" thickBot="1" x14ac:dyDescent="0.25">
      <c r="B245" s="29"/>
      <c r="D245" s="63" t="s">
        <v>7</v>
      </c>
      <c r="E245" s="63"/>
      <c r="F245" s="63"/>
      <c r="G245" s="63"/>
      <c r="H245" s="63"/>
      <c r="I245" s="63"/>
      <c r="J245" s="63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64" t="s">
        <v>8</v>
      </c>
      <c r="E246" s="64"/>
      <c r="F246" s="64"/>
      <c r="G246" s="64"/>
      <c r="H246" s="64"/>
      <c r="I246" s="64"/>
      <c r="J246" s="64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65" t="s">
        <v>10</v>
      </c>
      <c r="D247" s="68" t="s">
        <v>20</v>
      </c>
      <c r="E247" s="68" t="s">
        <v>21</v>
      </c>
      <c r="F247" s="71" t="s">
        <v>0</v>
      </c>
      <c r="G247" s="72"/>
      <c r="H247" s="72"/>
      <c r="I247" s="72"/>
      <c r="J247" s="73"/>
      <c r="K247" s="7" t="str">
        <f t="shared" ref="K247:AE247" si="13">IF(OR(TRIM(K245)=0,TRIM(K245)=""),"",IF(IFERROR(TRIM(INDEX(QryItemNamed,MATCH(TRIM(K245),ITEM,0),2)),"")="Y","SPECIAL",LEFT(IFERROR(TRIM(INDEX(ITEM,MATCH(TRIM(K245),ITEM,0))),""),3)))</f>
        <v/>
      </c>
      <c r="L247" s="8" t="str">
        <f t="shared" si="13"/>
        <v/>
      </c>
      <c r="M247" s="8" t="str">
        <f t="shared" si="13"/>
        <v/>
      </c>
      <c r="N247" s="8" t="str">
        <f t="shared" si="13"/>
        <v/>
      </c>
      <c r="O247" s="8" t="str">
        <f t="shared" si="13"/>
        <v/>
      </c>
      <c r="P247" s="8" t="str">
        <f t="shared" si="13"/>
        <v/>
      </c>
      <c r="Q247" s="8" t="str">
        <f t="shared" si="13"/>
        <v/>
      </c>
      <c r="R247" s="8" t="str">
        <f t="shared" si="13"/>
        <v/>
      </c>
      <c r="S247" s="8" t="str">
        <f t="shared" si="13"/>
        <v/>
      </c>
      <c r="T247" s="8" t="str">
        <f t="shared" si="13"/>
        <v/>
      </c>
      <c r="U247" s="8" t="str">
        <f t="shared" si="13"/>
        <v/>
      </c>
      <c r="V247" s="8" t="str">
        <f t="shared" si="13"/>
        <v/>
      </c>
      <c r="W247" s="8" t="str">
        <f t="shared" si="13"/>
        <v/>
      </c>
      <c r="X247" s="8" t="str">
        <f t="shared" si="13"/>
        <v/>
      </c>
      <c r="Y247" s="8" t="str">
        <f t="shared" si="13"/>
        <v/>
      </c>
      <c r="Z247" s="8" t="str">
        <f t="shared" si="13"/>
        <v/>
      </c>
      <c r="AA247" s="8" t="str">
        <f t="shared" si="13"/>
        <v/>
      </c>
      <c r="AB247" s="8" t="str">
        <f t="shared" si="13"/>
        <v/>
      </c>
      <c r="AC247" s="8" t="str">
        <f t="shared" si="13"/>
        <v/>
      </c>
      <c r="AD247" s="8" t="str">
        <f t="shared" si="13"/>
        <v/>
      </c>
      <c r="AE247" s="8" t="str">
        <f t="shared" si="13"/>
        <v/>
      </c>
    </row>
    <row r="248" spans="2:31" ht="12.75" customHeight="1" x14ac:dyDescent="0.2">
      <c r="B248" s="66"/>
      <c r="D248" s="69"/>
      <c r="E248" s="69"/>
      <c r="F248" s="74"/>
      <c r="G248" s="75"/>
      <c r="H248" s="75"/>
      <c r="I248" s="75"/>
      <c r="J248" s="76"/>
      <c r="K248" s="80" t="str">
        <f t="shared" ref="K248:AE248" si="14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81" t="str">
        <f t="shared" si="14"/>
        <v/>
      </c>
      <c r="M248" s="81" t="str">
        <f t="shared" si="14"/>
        <v/>
      </c>
      <c r="N248" s="81" t="str">
        <f t="shared" si="14"/>
        <v/>
      </c>
      <c r="O248" s="88" t="str">
        <f t="shared" si="14"/>
        <v/>
      </c>
      <c r="P248" s="88" t="str">
        <f t="shared" si="14"/>
        <v/>
      </c>
      <c r="Q248" s="88" t="str">
        <f t="shared" si="14"/>
        <v/>
      </c>
      <c r="R248" s="88" t="str">
        <f t="shared" si="14"/>
        <v/>
      </c>
      <c r="S248" s="88" t="str">
        <f t="shared" si="14"/>
        <v/>
      </c>
      <c r="T248" s="88" t="str">
        <f t="shared" si="14"/>
        <v/>
      </c>
      <c r="U248" s="88" t="str">
        <f t="shared" si="14"/>
        <v/>
      </c>
      <c r="V248" s="88" t="str">
        <f t="shared" si="14"/>
        <v/>
      </c>
      <c r="W248" s="88" t="str">
        <f t="shared" si="14"/>
        <v/>
      </c>
      <c r="X248" s="88" t="str">
        <f t="shared" si="14"/>
        <v/>
      </c>
      <c r="Y248" s="88" t="str">
        <f t="shared" si="14"/>
        <v/>
      </c>
      <c r="Z248" s="88" t="str">
        <f t="shared" si="14"/>
        <v/>
      </c>
      <c r="AA248" s="93" t="str">
        <f t="shared" si="14"/>
        <v/>
      </c>
      <c r="AB248" s="88" t="str">
        <f t="shared" si="14"/>
        <v/>
      </c>
      <c r="AC248" s="88" t="str">
        <f t="shared" si="14"/>
        <v/>
      </c>
      <c r="AD248" s="88" t="str">
        <f t="shared" si="14"/>
        <v/>
      </c>
      <c r="AE248" s="88" t="str">
        <f t="shared" si="14"/>
        <v/>
      </c>
    </row>
    <row r="249" spans="2:31" ht="12.75" customHeight="1" x14ac:dyDescent="0.2">
      <c r="B249" s="66"/>
      <c r="D249" s="69"/>
      <c r="E249" s="69"/>
      <c r="F249" s="74"/>
      <c r="G249" s="75"/>
      <c r="H249" s="75"/>
      <c r="I249" s="75"/>
      <c r="J249" s="76"/>
      <c r="K249" s="80"/>
      <c r="L249" s="81"/>
      <c r="M249" s="81"/>
      <c r="N249" s="81"/>
      <c r="O249" s="88"/>
      <c r="P249" s="88"/>
      <c r="Q249" s="88"/>
      <c r="R249" s="88"/>
      <c r="S249" s="88"/>
      <c r="T249" s="88"/>
      <c r="U249" s="88"/>
      <c r="V249" s="88"/>
      <c r="W249" s="88"/>
      <c r="X249" s="88"/>
      <c r="Y249" s="88"/>
      <c r="Z249" s="88"/>
      <c r="AA249" s="94"/>
      <c r="AB249" s="88"/>
      <c r="AC249" s="88"/>
      <c r="AD249" s="88"/>
      <c r="AE249" s="88"/>
    </row>
    <row r="250" spans="2:31" ht="12.75" customHeight="1" x14ac:dyDescent="0.2">
      <c r="B250" s="66"/>
      <c r="D250" s="69"/>
      <c r="E250" s="69"/>
      <c r="F250" s="74"/>
      <c r="G250" s="75"/>
      <c r="H250" s="75"/>
      <c r="I250" s="75"/>
      <c r="J250" s="76"/>
      <c r="K250" s="80"/>
      <c r="L250" s="81"/>
      <c r="M250" s="81"/>
      <c r="N250" s="81"/>
      <c r="O250" s="88"/>
      <c r="P250" s="88"/>
      <c r="Q250" s="88"/>
      <c r="R250" s="88"/>
      <c r="S250" s="88"/>
      <c r="T250" s="88"/>
      <c r="U250" s="88"/>
      <c r="V250" s="88"/>
      <c r="W250" s="88"/>
      <c r="X250" s="88"/>
      <c r="Y250" s="88"/>
      <c r="Z250" s="88"/>
      <c r="AA250" s="94"/>
      <c r="AB250" s="88"/>
      <c r="AC250" s="88"/>
      <c r="AD250" s="88"/>
      <c r="AE250" s="88"/>
    </row>
    <row r="251" spans="2:31" ht="12.75" customHeight="1" x14ac:dyDescent="0.2">
      <c r="B251" s="66"/>
      <c r="D251" s="69"/>
      <c r="E251" s="69"/>
      <c r="F251" s="74"/>
      <c r="G251" s="75"/>
      <c r="H251" s="75"/>
      <c r="I251" s="75"/>
      <c r="J251" s="76"/>
      <c r="K251" s="80"/>
      <c r="L251" s="81"/>
      <c r="M251" s="81"/>
      <c r="N251" s="81"/>
      <c r="O251" s="88"/>
      <c r="P251" s="88"/>
      <c r="Q251" s="88"/>
      <c r="R251" s="88"/>
      <c r="S251" s="88"/>
      <c r="T251" s="88"/>
      <c r="U251" s="88"/>
      <c r="V251" s="88"/>
      <c r="W251" s="88"/>
      <c r="X251" s="88"/>
      <c r="Y251" s="88"/>
      <c r="Z251" s="88"/>
      <c r="AA251" s="94"/>
      <c r="AB251" s="88"/>
      <c r="AC251" s="88"/>
      <c r="AD251" s="88"/>
      <c r="AE251" s="88"/>
    </row>
    <row r="252" spans="2:31" ht="12.75" customHeight="1" x14ac:dyDescent="0.2">
      <c r="B252" s="66"/>
      <c r="D252" s="69"/>
      <c r="E252" s="69"/>
      <c r="F252" s="74"/>
      <c r="G252" s="75"/>
      <c r="H252" s="75"/>
      <c r="I252" s="75"/>
      <c r="J252" s="76"/>
      <c r="K252" s="80"/>
      <c r="L252" s="81"/>
      <c r="M252" s="81"/>
      <c r="N252" s="81"/>
      <c r="O252" s="88"/>
      <c r="P252" s="88"/>
      <c r="Q252" s="88"/>
      <c r="R252" s="88"/>
      <c r="S252" s="88"/>
      <c r="T252" s="88"/>
      <c r="U252" s="88"/>
      <c r="V252" s="88"/>
      <c r="W252" s="88"/>
      <c r="X252" s="88"/>
      <c r="Y252" s="88"/>
      <c r="Z252" s="88"/>
      <c r="AA252" s="94"/>
      <c r="AB252" s="88"/>
      <c r="AC252" s="88"/>
      <c r="AD252" s="88"/>
      <c r="AE252" s="88"/>
    </row>
    <row r="253" spans="2:31" ht="12.75" customHeight="1" x14ac:dyDescent="0.2">
      <c r="B253" s="66"/>
      <c r="D253" s="69"/>
      <c r="E253" s="69"/>
      <c r="F253" s="74"/>
      <c r="G253" s="75"/>
      <c r="H253" s="75"/>
      <c r="I253" s="75"/>
      <c r="J253" s="76"/>
      <c r="K253" s="80"/>
      <c r="L253" s="81"/>
      <c r="M253" s="81"/>
      <c r="N253" s="81"/>
      <c r="O253" s="88"/>
      <c r="P253" s="88"/>
      <c r="Q253" s="88"/>
      <c r="R253" s="88"/>
      <c r="S253" s="88"/>
      <c r="T253" s="88"/>
      <c r="U253" s="88"/>
      <c r="V253" s="88"/>
      <c r="W253" s="88"/>
      <c r="X253" s="88"/>
      <c r="Y253" s="88"/>
      <c r="Z253" s="88"/>
      <c r="AA253" s="94"/>
      <c r="AB253" s="88"/>
      <c r="AC253" s="88"/>
      <c r="AD253" s="88"/>
      <c r="AE253" s="88"/>
    </row>
    <row r="254" spans="2:31" ht="12.75" customHeight="1" x14ac:dyDescent="0.2">
      <c r="B254" s="66"/>
      <c r="D254" s="69"/>
      <c r="E254" s="69"/>
      <c r="F254" s="74"/>
      <c r="G254" s="75"/>
      <c r="H254" s="75"/>
      <c r="I254" s="75"/>
      <c r="J254" s="76"/>
      <c r="K254" s="80"/>
      <c r="L254" s="81"/>
      <c r="M254" s="81"/>
      <c r="N254" s="81"/>
      <c r="O254" s="88"/>
      <c r="P254" s="88"/>
      <c r="Q254" s="88"/>
      <c r="R254" s="88"/>
      <c r="S254" s="88"/>
      <c r="T254" s="88"/>
      <c r="U254" s="88"/>
      <c r="V254" s="88"/>
      <c r="W254" s="88"/>
      <c r="X254" s="88"/>
      <c r="Y254" s="88"/>
      <c r="Z254" s="88"/>
      <c r="AA254" s="94"/>
      <c r="AB254" s="88"/>
      <c r="AC254" s="88"/>
      <c r="AD254" s="88"/>
      <c r="AE254" s="88"/>
    </row>
    <row r="255" spans="2:31" ht="12.75" customHeight="1" x14ac:dyDescent="0.2">
      <c r="B255" s="66"/>
      <c r="D255" s="69"/>
      <c r="E255" s="69"/>
      <c r="F255" s="74"/>
      <c r="G255" s="75"/>
      <c r="H255" s="75"/>
      <c r="I255" s="75"/>
      <c r="J255" s="76"/>
      <c r="K255" s="80"/>
      <c r="L255" s="81"/>
      <c r="M255" s="81"/>
      <c r="N255" s="81"/>
      <c r="O255" s="88"/>
      <c r="P255" s="88"/>
      <c r="Q255" s="88"/>
      <c r="R255" s="88"/>
      <c r="S255" s="88"/>
      <c r="T255" s="88"/>
      <c r="U255" s="88"/>
      <c r="V255" s="88"/>
      <c r="W255" s="88"/>
      <c r="X255" s="88"/>
      <c r="Y255" s="88"/>
      <c r="Z255" s="88"/>
      <c r="AA255" s="94"/>
      <c r="AB255" s="88"/>
      <c r="AC255" s="88"/>
      <c r="AD255" s="88"/>
      <c r="AE255" s="88"/>
    </row>
    <row r="256" spans="2:31" ht="12.75" customHeight="1" x14ac:dyDescent="0.2">
      <c r="B256" s="66"/>
      <c r="D256" s="69"/>
      <c r="E256" s="69"/>
      <c r="F256" s="74"/>
      <c r="G256" s="75"/>
      <c r="H256" s="75"/>
      <c r="I256" s="75"/>
      <c r="J256" s="76"/>
      <c r="K256" s="80"/>
      <c r="L256" s="81"/>
      <c r="M256" s="81"/>
      <c r="N256" s="81"/>
      <c r="O256" s="88"/>
      <c r="P256" s="88"/>
      <c r="Q256" s="88"/>
      <c r="R256" s="88"/>
      <c r="S256" s="88"/>
      <c r="T256" s="88"/>
      <c r="U256" s="88"/>
      <c r="V256" s="88"/>
      <c r="W256" s="88"/>
      <c r="X256" s="88"/>
      <c r="Y256" s="88"/>
      <c r="Z256" s="88"/>
      <c r="AA256" s="94"/>
      <c r="AB256" s="88"/>
      <c r="AC256" s="88"/>
      <c r="AD256" s="88"/>
      <c r="AE256" s="88"/>
    </row>
    <row r="257" spans="2:31" ht="12.75" customHeight="1" x14ac:dyDescent="0.2">
      <c r="B257" s="66"/>
      <c r="D257" s="69"/>
      <c r="E257" s="69"/>
      <c r="F257" s="74"/>
      <c r="G257" s="75"/>
      <c r="H257" s="75"/>
      <c r="I257" s="75"/>
      <c r="J257" s="76"/>
      <c r="K257" s="80"/>
      <c r="L257" s="81"/>
      <c r="M257" s="81"/>
      <c r="N257" s="81"/>
      <c r="O257" s="88"/>
      <c r="P257" s="88"/>
      <c r="Q257" s="88"/>
      <c r="R257" s="88"/>
      <c r="S257" s="88"/>
      <c r="T257" s="88"/>
      <c r="U257" s="88"/>
      <c r="V257" s="88"/>
      <c r="W257" s="88"/>
      <c r="X257" s="88"/>
      <c r="Y257" s="88"/>
      <c r="Z257" s="88"/>
      <c r="AA257" s="94"/>
      <c r="AB257" s="88"/>
      <c r="AC257" s="88"/>
      <c r="AD257" s="88"/>
      <c r="AE257" s="88"/>
    </row>
    <row r="258" spans="2:31" ht="12.75" customHeight="1" x14ac:dyDescent="0.2">
      <c r="B258" s="66"/>
      <c r="D258" s="69"/>
      <c r="E258" s="69"/>
      <c r="F258" s="74"/>
      <c r="G258" s="75"/>
      <c r="H258" s="75"/>
      <c r="I258" s="75"/>
      <c r="J258" s="76"/>
      <c r="K258" s="80"/>
      <c r="L258" s="81"/>
      <c r="M258" s="81"/>
      <c r="N258" s="81"/>
      <c r="O258" s="88"/>
      <c r="P258" s="88"/>
      <c r="Q258" s="88"/>
      <c r="R258" s="88"/>
      <c r="S258" s="88"/>
      <c r="T258" s="88"/>
      <c r="U258" s="88"/>
      <c r="V258" s="88"/>
      <c r="W258" s="88"/>
      <c r="X258" s="88"/>
      <c r="Y258" s="88"/>
      <c r="Z258" s="88"/>
      <c r="AA258" s="94"/>
      <c r="AB258" s="88"/>
      <c r="AC258" s="88"/>
      <c r="AD258" s="88"/>
      <c r="AE258" s="88"/>
    </row>
    <row r="259" spans="2:31" ht="12.75" customHeight="1" x14ac:dyDescent="0.2">
      <c r="B259" s="66"/>
      <c r="D259" s="69"/>
      <c r="E259" s="69"/>
      <c r="F259" s="74"/>
      <c r="G259" s="75"/>
      <c r="H259" s="75"/>
      <c r="I259" s="75"/>
      <c r="J259" s="76"/>
      <c r="K259" s="80"/>
      <c r="L259" s="81"/>
      <c r="M259" s="81"/>
      <c r="N259" s="81"/>
      <c r="O259" s="88"/>
      <c r="P259" s="88"/>
      <c r="Q259" s="88"/>
      <c r="R259" s="88"/>
      <c r="S259" s="88"/>
      <c r="T259" s="88"/>
      <c r="U259" s="88"/>
      <c r="V259" s="88"/>
      <c r="W259" s="88"/>
      <c r="X259" s="88"/>
      <c r="Y259" s="88"/>
      <c r="Z259" s="88"/>
      <c r="AA259" s="95"/>
      <c r="AB259" s="88"/>
      <c r="AC259" s="88"/>
      <c r="AD259" s="88"/>
      <c r="AE259" s="88"/>
    </row>
    <row r="260" spans="2:31" ht="12.75" customHeight="1" thickBot="1" x14ac:dyDescent="0.25">
      <c r="B260" s="67"/>
      <c r="D260" s="70"/>
      <c r="E260" s="70"/>
      <c r="F260" s="77"/>
      <c r="G260" s="78"/>
      <c r="H260" s="78"/>
      <c r="I260" s="78"/>
      <c r="J260" s="79"/>
      <c r="K260" s="9" t="str">
        <f t="shared" ref="K260:AE260" si="15">IF(OR(TRIM(K245)=0,TRIM(K245)=""),"",IFERROR(TRIM(INDEX(QryItemNamed,MATCH(TRIM(K245),ITEM,0),3)),""))</f>
        <v/>
      </c>
      <c r="L260" s="10" t="str">
        <f t="shared" si="15"/>
        <v/>
      </c>
      <c r="M260" s="10" t="str">
        <f t="shared" si="15"/>
        <v/>
      </c>
      <c r="N260" s="10" t="str">
        <f t="shared" si="15"/>
        <v/>
      </c>
      <c r="O260" s="10" t="str">
        <f t="shared" si="15"/>
        <v/>
      </c>
      <c r="P260" s="10" t="str">
        <f t="shared" si="15"/>
        <v/>
      </c>
      <c r="Q260" s="10" t="str">
        <f t="shared" si="15"/>
        <v/>
      </c>
      <c r="R260" s="10" t="str">
        <f t="shared" si="15"/>
        <v/>
      </c>
      <c r="S260" s="10" t="str">
        <f t="shared" si="15"/>
        <v/>
      </c>
      <c r="T260" s="10" t="str">
        <f t="shared" si="15"/>
        <v/>
      </c>
      <c r="U260" s="10" t="str">
        <f t="shared" si="15"/>
        <v/>
      </c>
      <c r="V260" s="10" t="str">
        <f t="shared" si="15"/>
        <v/>
      </c>
      <c r="W260" s="10" t="str">
        <f t="shared" si="15"/>
        <v/>
      </c>
      <c r="X260" s="10" t="str">
        <f t="shared" si="15"/>
        <v/>
      </c>
      <c r="Y260" s="10" t="str">
        <f t="shared" si="15"/>
        <v/>
      </c>
      <c r="Z260" s="10" t="str">
        <f t="shared" si="15"/>
        <v/>
      </c>
      <c r="AA260" s="10" t="str">
        <f t="shared" si="15"/>
        <v/>
      </c>
      <c r="AB260" s="10" t="str">
        <f t="shared" si="15"/>
        <v/>
      </c>
      <c r="AC260" s="10" t="str">
        <f t="shared" si="15"/>
        <v/>
      </c>
      <c r="AD260" s="10" t="str">
        <f t="shared" si="15"/>
        <v/>
      </c>
      <c r="AE260" s="10" t="str">
        <f t="shared" si="15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89" t="s">
        <v>2</v>
      </c>
      <c r="E321" s="90"/>
      <c r="F321" s="90"/>
      <c r="G321" s="90"/>
      <c r="H321" s="90"/>
      <c r="I321" s="90"/>
      <c r="J321" s="91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6">IF(L245="","",IF(OR(L260="", L260="LS", L260="LUMP"),IF(SUM(COUNTIF(L261:L320,"LS")+COUNTIF(L261:L320,"LUMP"))&gt;0,"LS",""),IF(SUM(L261:L320)&gt;0,ROUNDUP(SUM(L261:L320),0),"")))</f>
        <v/>
      </c>
      <c r="M321" s="19" t="str">
        <f t="shared" si="16"/>
        <v/>
      </c>
      <c r="N321" s="19" t="str">
        <f t="shared" si="16"/>
        <v/>
      </c>
      <c r="O321" s="19" t="str">
        <f t="shared" si="16"/>
        <v/>
      </c>
      <c r="P321" s="19" t="str">
        <f t="shared" si="16"/>
        <v/>
      </c>
      <c r="Q321" s="19" t="str">
        <f t="shared" si="16"/>
        <v/>
      </c>
      <c r="R321" s="19" t="str">
        <f t="shared" si="16"/>
        <v/>
      </c>
      <c r="S321" s="19" t="str">
        <f t="shared" si="16"/>
        <v/>
      </c>
      <c r="T321" s="19" t="str">
        <f t="shared" si="16"/>
        <v/>
      </c>
      <c r="U321" s="19" t="str">
        <f t="shared" si="16"/>
        <v/>
      </c>
      <c r="V321" s="19" t="str">
        <f t="shared" si="16"/>
        <v/>
      </c>
      <c r="W321" s="19" t="str">
        <f t="shared" si="16"/>
        <v/>
      </c>
      <c r="X321" s="19" t="str">
        <f t="shared" si="16"/>
        <v/>
      </c>
      <c r="Y321" s="19" t="str">
        <f t="shared" si="16"/>
        <v/>
      </c>
      <c r="Z321" s="19" t="str">
        <f t="shared" si="16"/>
        <v/>
      </c>
      <c r="AA321" s="19" t="str">
        <f t="shared" si="16"/>
        <v/>
      </c>
      <c r="AB321" s="19" t="str">
        <f t="shared" si="16"/>
        <v/>
      </c>
      <c r="AC321" s="19" t="str">
        <f t="shared" si="16"/>
        <v/>
      </c>
      <c r="AD321" s="19" t="str">
        <f t="shared" si="16"/>
        <v/>
      </c>
      <c r="AE321" s="19" t="str">
        <f t="shared" si="16"/>
        <v/>
      </c>
    </row>
  </sheetData>
  <mergeCells count="118">
    <mergeCell ref="AB12:AB22"/>
    <mergeCell ref="AC12:AC22"/>
    <mergeCell ref="AD12:AD22"/>
    <mergeCell ref="AE12:AE22"/>
    <mergeCell ref="R11:R22"/>
    <mergeCell ref="S11:S22"/>
    <mergeCell ref="D321:J321"/>
    <mergeCell ref="Y248:Y259"/>
    <mergeCell ref="Z248:Z259"/>
    <mergeCell ref="AA248:AA259"/>
    <mergeCell ref="AB248:AB259"/>
    <mergeCell ref="AC248:AC259"/>
    <mergeCell ref="AD248:AD259"/>
    <mergeCell ref="S248:S259"/>
    <mergeCell ref="T248:T259"/>
    <mergeCell ref="U248:U259"/>
    <mergeCell ref="V248:V259"/>
    <mergeCell ref="W248:W259"/>
    <mergeCell ref="X248:X259"/>
    <mergeCell ref="M248:M259"/>
    <mergeCell ref="N248:N259"/>
    <mergeCell ref="O248:O259"/>
    <mergeCell ref="P248:P259"/>
    <mergeCell ref="Q248:Q259"/>
    <mergeCell ref="R248:R259"/>
    <mergeCell ref="AB169:AB180"/>
    <mergeCell ref="AC169:AC180"/>
    <mergeCell ref="R169:R180"/>
    <mergeCell ref="S169:S180"/>
    <mergeCell ref="T169:T180"/>
    <mergeCell ref="U169:U180"/>
    <mergeCell ref="V169:V180"/>
    <mergeCell ref="W169:W180"/>
    <mergeCell ref="AE248:AE259"/>
    <mergeCell ref="Q169:Q180"/>
    <mergeCell ref="AE90:AE101"/>
    <mergeCell ref="D163:J163"/>
    <mergeCell ref="D165:AE165"/>
    <mergeCell ref="D166:J166"/>
    <mergeCell ref="D167:J167"/>
    <mergeCell ref="AC90:AC101"/>
    <mergeCell ref="AD90:AD101"/>
    <mergeCell ref="Y90:Y101"/>
    <mergeCell ref="Z90:Z101"/>
    <mergeCell ref="S90:S101"/>
    <mergeCell ref="T90:T101"/>
    <mergeCell ref="U90:U101"/>
    <mergeCell ref="V90:V101"/>
    <mergeCell ref="W90:W101"/>
    <mergeCell ref="X90:X101"/>
    <mergeCell ref="M90:M101"/>
    <mergeCell ref="N90:N101"/>
    <mergeCell ref="O90:O101"/>
    <mergeCell ref="P90:P101"/>
    <mergeCell ref="Q90:Q101"/>
    <mergeCell ref="R90:R101"/>
    <mergeCell ref="O169:O180"/>
    <mergeCell ref="B247:B260"/>
    <mergeCell ref="D247:D260"/>
    <mergeCell ref="E247:E260"/>
    <mergeCell ref="F247:J260"/>
    <mergeCell ref="K248:K259"/>
    <mergeCell ref="L248:L259"/>
    <mergeCell ref="AD169:AD180"/>
    <mergeCell ref="AE169:AE180"/>
    <mergeCell ref="D242:J242"/>
    <mergeCell ref="D244:AE244"/>
    <mergeCell ref="D245:J245"/>
    <mergeCell ref="D246:J246"/>
    <mergeCell ref="X169:X180"/>
    <mergeCell ref="Y169:Y180"/>
    <mergeCell ref="Z169:Z180"/>
    <mergeCell ref="AA169:AA180"/>
    <mergeCell ref="B168:B181"/>
    <mergeCell ref="D168:D181"/>
    <mergeCell ref="E168:E181"/>
    <mergeCell ref="F168:J181"/>
    <mergeCell ref="K169:K180"/>
    <mergeCell ref="L169:L180"/>
    <mergeCell ref="M169:M180"/>
    <mergeCell ref="N169:N180"/>
    <mergeCell ref="P169:P180"/>
    <mergeCell ref="D84:J84"/>
    <mergeCell ref="D86:AE86"/>
    <mergeCell ref="D87:J87"/>
    <mergeCell ref="D88:J88"/>
    <mergeCell ref="B89:B102"/>
    <mergeCell ref="D89:D102"/>
    <mergeCell ref="E89:E102"/>
    <mergeCell ref="F89:J102"/>
    <mergeCell ref="K90:K101"/>
    <mergeCell ref="L90:L101"/>
    <mergeCell ref="AA90:AA101"/>
    <mergeCell ref="AB90:AB101"/>
    <mergeCell ref="D7:AE7"/>
    <mergeCell ref="D8:J8"/>
    <mergeCell ref="D9:J9"/>
    <mergeCell ref="B10:B23"/>
    <mergeCell ref="D10:D23"/>
    <mergeCell ref="E10:E23"/>
    <mergeCell ref="F10:J23"/>
    <mergeCell ref="K11:K22"/>
    <mergeCell ref="L11:L22"/>
    <mergeCell ref="M11:M22"/>
    <mergeCell ref="Z11:Z22"/>
    <mergeCell ref="T11:T22"/>
    <mergeCell ref="U11:U22"/>
    <mergeCell ref="V11:V22"/>
    <mergeCell ref="W11:W22"/>
    <mergeCell ref="X11:X22"/>
    <mergeCell ref="Y11:Y22"/>
    <mergeCell ref="P11:P22"/>
    <mergeCell ref="Q11:Q22"/>
    <mergeCell ref="N11:N22"/>
    <mergeCell ref="O11:O22"/>
    <mergeCell ref="AA10:AE10"/>
    <mergeCell ref="AA11:AE11"/>
    <mergeCell ref="AA12:AA22"/>
  </mergeCells>
  <phoneticPr fontId="7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DS003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Patel, Viraj</cp:lastModifiedBy>
  <cp:lastPrinted>2015-05-18T13:50:30Z</cp:lastPrinted>
  <dcterms:created xsi:type="dcterms:W3CDTF">2005-09-27T11:52:28Z</dcterms:created>
  <dcterms:modified xsi:type="dcterms:W3CDTF">2025-06-24T16:23:23Z</dcterms:modified>
</cp:coreProperties>
</file>