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2975" activeTab="0"/>
  </bookViews>
  <sheets>
    <sheet name="GENSU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<sst xmlns="http://schemas.openxmlformats.org/spreadsheetml/2006/main" count="71" uniqueCount="50">
  <si>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</si>
  <si>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</si>
  <si>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</si>
  <si>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</si>
  <si>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</si>
  <si>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</si>
  <si>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</si>
  <si>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</si>
  <si>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SEE</t>
  </si>
  <si>
    <t>SHEET</t>
  </si>
  <si>
    <t>NO.</t>
  </si>
  <si>
    <t>OFFICE
CALCS</t>
  </si>
  <si>
    <t>EROSION CONTROL</t>
  </si>
  <si>
    <t>EACH</t>
  </si>
  <si>
    <t>STORM WATER POLLUTION PREVENTION PLAN</t>
  </si>
  <si>
    <t>STORM WATER POLLUTION PREVENTION INSPECTIONS</t>
  </si>
  <si>
    <t>STORM WATER POLLUTION PREVENTION INSPECTION SOFTWARE</t>
  </si>
  <si>
    <t>SY</t>
  </si>
  <si>
    <t>RIPRAP, WITH GROUT, AS PER PLAN</t>
  </si>
  <si>
    <t>TIED CONCRETE BLOCK MAT, TYPE 1</t>
  </si>
  <si>
    <t>TIED CONCRETE BLOCK MAT, TYPE 2</t>
  </si>
  <si>
    <t>FT</t>
  </si>
  <si>
    <t>PAVED GUTTER, TYPE 1-2, AS PER PLAN</t>
  </si>
  <si>
    <t>CY</t>
  </si>
  <si>
    <t>SOIL ANALYSIS TEST</t>
  </si>
  <si>
    <t>TOPSOIL</t>
  </si>
  <si>
    <t>SEEDING AND MULCHING</t>
  </si>
  <si>
    <t>REPAIR SEEDING AND MULCHING</t>
  </si>
  <si>
    <t>INTER-SEEDING</t>
  </si>
  <si>
    <t>TON</t>
  </si>
  <si>
    <t>ACRE</t>
  </si>
  <si>
    <t>MGAL</t>
  </si>
  <si>
    <t>COMMERCIAL FERTILIZER</t>
  </si>
  <si>
    <t>LIME</t>
  </si>
  <si>
    <t>WATER</t>
  </si>
  <si>
    <t>SODDING UNSTAKED</t>
  </si>
  <si>
    <t>DITCH EROSION PROTECTION</t>
  </si>
  <si>
    <t>SEEDING AND EROSION CONTROL WITH TURF REINFORCING MAT, TYPE 2</t>
  </si>
  <si>
    <t>ENVIRONMENTAL / REMEDIATION</t>
  </si>
  <si>
    <t>SPECIAL</t>
  </si>
  <si>
    <t>WORK INVOLVING NON-REGULATED MATERIALS</t>
  </si>
  <si>
    <t>WORK INVOLVING HAZARDOUS WASTE</t>
  </si>
  <si>
    <t>WORK INVOLVING SOLID WASTE</t>
  </si>
  <si>
    <t>WORK INVOLVING NON-REGULATED WATER</t>
  </si>
  <si>
    <t>WORK INVOLVING REGULATED WATER</t>
  </si>
  <si>
    <t>GAL</t>
  </si>
  <si>
    <t>ROCK CHANNEL PROTECTION, TYPE C WITH FILTER</t>
  </si>
  <si>
    <t>01/IMS/
PV</t>
  </si>
  <si>
    <t>02/NHS/
PV</t>
  </si>
  <si>
    <t>CONCRETE SLOPE PROTECTION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</si>
</sst>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0.0E+00"/>
    <numFmt numFmtId="168" formatCode="0E+00"/>
    <numFmt numFmtId="169" formatCode="00"/>
  </numFmts>
  <fonts count="44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5" fillId="0" borderId="15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19</xdr:col>
      <xdr:colOff>504825</xdr:colOff>
      <xdr:row>75</xdr:row>
      <xdr:rowOff>19050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30775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PAVEMENT%20SUB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048\FRA\105523\admin\spreadsheets\105523SHE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 1 OF 2"/>
      <sheetName val="SUBSUMMARY 2 OF 2"/>
    </sheetNames>
    <sheetDataSet>
      <sheetData sheetId="0">
        <row r="66">
          <cell r="W66">
            <v>1243</v>
          </cell>
          <cell r="X66">
            <v>1582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523SHEETS"/>
      <sheetName val="Directions"/>
    </sheetNames>
    <sheetDataSet>
      <sheetData sheetId="0">
        <row r="183">
          <cell r="A183">
            <v>65</v>
          </cell>
        </row>
        <row r="187">
          <cell r="A187">
            <v>67</v>
          </cell>
        </row>
        <row r="200">
          <cell r="A200" t="str">
            <v>69A</v>
          </cell>
        </row>
        <row r="872">
          <cell r="A872">
            <v>221</v>
          </cell>
        </row>
        <row r="880">
          <cell r="A880">
            <v>229</v>
          </cell>
        </row>
        <row r="1764">
          <cell r="A1764">
            <v>582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U37">
            <v>4</v>
          </cell>
          <cell r="V37">
            <v>4</v>
          </cell>
        </row>
        <row r="74">
          <cell r="U74">
            <v>440</v>
          </cell>
          <cell r="V74">
            <v>560</v>
          </cell>
          <cell r="W74">
            <v>44</v>
          </cell>
          <cell r="X74">
            <v>56</v>
          </cell>
          <cell r="Y74">
            <v>220</v>
          </cell>
          <cell r="Z74">
            <v>280</v>
          </cell>
          <cell r="AA74">
            <v>4400</v>
          </cell>
          <cell r="AB74">
            <v>5600</v>
          </cell>
          <cell r="AC74">
            <v>4400</v>
          </cell>
          <cell r="AD74">
            <v>5600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C37">
            <v>98</v>
          </cell>
          <cell r="D37">
            <v>125</v>
          </cell>
          <cell r="F37">
            <v>56</v>
          </cell>
          <cell r="G37">
            <v>71</v>
          </cell>
          <cell r="I37">
            <v>3</v>
          </cell>
          <cell r="J37">
            <v>3</v>
          </cell>
          <cell r="L37">
            <v>251</v>
          </cell>
          <cell r="M37">
            <v>320</v>
          </cell>
          <cell r="O37">
            <v>496</v>
          </cell>
          <cell r="P37">
            <v>631</v>
          </cell>
          <cell r="R37">
            <v>42</v>
          </cell>
          <cell r="S37">
            <v>53</v>
          </cell>
          <cell r="U37">
            <v>1018</v>
          </cell>
          <cell r="V37">
            <v>1295</v>
          </cell>
        </row>
        <row r="74">
          <cell r="C74" t="str">
            <v>LS</v>
          </cell>
          <cell r="D74" t="str">
            <v>LS</v>
          </cell>
          <cell r="E74" t="str">
            <v>LS</v>
          </cell>
          <cell r="F74" t="str">
            <v>LS</v>
          </cell>
          <cell r="G74" t="str">
            <v>LS</v>
          </cell>
          <cell r="H74" t="str">
            <v>LS</v>
          </cell>
          <cell r="I74">
            <v>506000</v>
          </cell>
          <cell r="J74">
            <v>644000</v>
          </cell>
          <cell r="N74">
            <v>43</v>
          </cell>
          <cell r="O74">
            <v>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BSM1"/>
    </sheetNames>
    <sheetDataSet>
      <sheetData sheetId="0">
        <row r="74">
          <cell r="Q74">
            <v>53642</v>
          </cell>
          <cell r="R74">
            <v>2</v>
          </cell>
          <cell r="T74">
            <v>5954</v>
          </cell>
          <cell r="U74">
            <v>2682</v>
          </cell>
          <cell r="V74">
            <v>2682</v>
          </cell>
          <cell r="W74">
            <v>7.48</v>
          </cell>
          <cell r="X74">
            <v>11.08</v>
          </cell>
          <cell r="Y74">
            <v>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="85" zoomScaleNormal="85" zoomScalePageLayoutView="0" workbookViewId="0" topLeftCell="B16">
      <selection activeCell="T54" sqref="T54"/>
    </sheetView>
  </sheetViews>
  <sheetFormatPr defaultColWidth="9.140625" defaultRowHeight="12.75"/>
  <cols>
    <col min="1" max="1" width="8.57421875" style="0" customWidth="1"/>
    <col min="2" max="3" width="8.421875" style="0" customWidth="1"/>
    <col min="4" max="4" width="9.7109375" style="0" customWidth="1"/>
    <col min="5" max="6" width="8.57421875" style="0" customWidth="1"/>
    <col min="7" max="7" width="8.421875" style="0" customWidth="1"/>
    <col min="8" max="8" width="8.57421875" style="0" customWidth="1"/>
    <col min="9" max="10" width="10.7109375" style="0" customWidth="1"/>
    <col min="11" max="11" width="8.42187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10.7109375" style="11" customWidth="1"/>
    <col min="16" max="16" width="13.421875" style="0" customWidth="1"/>
    <col min="17" max="18" width="13.00390625" style="0" customWidth="1"/>
    <col min="19" max="19" width="82.00390625" style="0" customWidth="1"/>
    <col min="20" max="20" width="7.7109375" style="0" customWidth="1"/>
    <col min="26" max="28" width="9.00390625" style="0" customWidth="1"/>
  </cols>
  <sheetData>
    <row r="1" spans="1:20" ht="12.75" customHeight="1">
      <c r="A1" s="45" t="s">
        <v>0</v>
      </c>
      <c r="B1" s="46"/>
      <c r="C1" s="46"/>
      <c r="D1" s="46"/>
      <c r="E1" s="46"/>
      <c r="F1" s="46"/>
      <c r="G1" s="46"/>
      <c r="H1" s="47"/>
      <c r="I1" s="35" t="s">
        <v>1</v>
      </c>
      <c r="J1" s="36"/>
      <c r="K1" s="36"/>
      <c r="L1" s="36"/>
      <c r="M1" s="36"/>
      <c r="N1" s="37"/>
      <c r="O1" s="30" t="s">
        <v>2</v>
      </c>
      <c r="P1" s="22" t="s">
        <v>2</v>
      </c>
      <c r="Q1" s="22" t="s">
        <v>4</v>
      </c>
      <c r="R1" s="28" t="s">
        <v>6</v>
      </c>
      <c r="S1" s="28" t="s">
        <v>7</v>
      </c>
      <c r="T1" s="1" t="s">
        <v>8</v>
      </c>
    </row>
    <row r="2" spans="1:20" ht="15.75" customHeight="1">
      <c r="A2" s="48"/>
      <c r="B2" s="49"/>
      <c r="C2" s="49"/>
      <c r="D2" s="49"/>
      <c r="E2" s="49"/>
      <c r="F2" s="49"/>
      <c r="G2" s="49"/>
      <c r="H2" s="50"/>
      <c r="I2" s="38"/>
      <c r="J2" s="39"/>
      <c r="K2" s="39"/>
      <c r="L2" s="39"/>
      <c r="M2" s="39"/>
      <c r="N2" s="40"/>
      <c r="O2" s="30"/>
      <c r="P2" s="23"/>
      <c r="Q2" s="23"/>
      <c r="R2" s="28"/>
      <c r="S2" s="28"/>
      <c r="T2" s="2" t="s">
        <v>9</v>
      </c>
    </row>
    <row r="3" spans="1:20" ht="11.25" customHeight="1">
      <c r="A3" s="51" t="s">
        <v>11</v>
      </c>
      <c r="B3" s="26" t="str">
        <f>'[2]105523SHEETS'!$A$200</f>
        <v>69A</v>
      </c>
      <c r="C3" s="26"/>
      <c r="D3" s="26">
        <f>'[2]105523SHEETS'!$A$872</f>
        <v>221</v>
      </c>
      <c r="E3" s="26"/>
      <c r="F3" s="26">
        <f>'[2]105523SHEETS'!$A$880</f>
        <v>229</v>
      </c>
      <c r="G3" s="26"/>
      <c r="H3" s="26"/>
      <c r="I3" s="20" t="s">
        <v>47</v>
      </c>
      <c r="J3" s="43" t="s">
        <v>48</v>
      </c>
      <c r="K3" s="20"/>
      <c r="L3" s="24"/>
      <c r="M3" s="41"/>
      <c r="N3" s="34"/>
      <c r="O3" s="30"/>
      <c r="P3" s="32" t="s">
        <v>3</v>
      </c>
      <c r="Q3" s="32" t="s">
        <v>5</v>
      </c>
      <c r="R3" s="28"/>
      <c r="S3" s="28"/>
      <c r="T3" s="2" t="s">
        <v>10</v>
      </c>
    </row>
    <row r="4" spans="1:20" ht="11.25" customHeight="1" thickBot="1">
      <c r="A4" s="52"/>
      <c r="B4" s="27"/>
      <c r="C4" s="27"/>
      <c r="D4" s="27"/>
      <c r="E4" s="27"/>
      <c r="F4" s="27"/>
      <c r="G4" s="27"/>
      <c r="H4" s="27"/>
      <c r="I4" s="21"/>
      <c r="J4" s="44"/>
      <c r="K4" s="21"/>
      <c r="L4" s="25"/>
      <c r="M4" s="42"/>
      <c r="N4" s="25"/>
      <c r="O4" s="31"/>
      <c r="P4" s="33"/>
      <c r="Q4" s="33"/>
      <c r="R4" s="29"/>
      <c r="S4" s="29"/>
      <c r="T4" s="3"/>
    </row>
    <row r="5" spans="1:20" ht="12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12</v>
      </c>
      <c r="T5" s="4"/>
    </row>
    <row r="6" spans="1:26" ht="12.75" customHeight="1">
      <c r="A6" s="13">
        <f>'[1]SUBSUMMARY 1 OF 2'!$W$66+'[1]SUBSUMMARY 1 OF 2'!$X$66</f>
        <v>2825</v>
      </c>
      <c r="B6" s="6"/>
      <c r="C6" s="6"/>
      <c r="D6" s="6"/>
      <c r="E6" s="6"/>
      <c r="F6" s="6"/>
      <c r="G6" s="6"/>
      <c r="H6" s="6"/>
      <c r="I6" s="7">
        <f>'[1]SUBSUMMARY 1 OF 2'!$W$66</f>
        <v>1243</v>
      </c>
      <c r="J6" s="7">
        <f>'[1]SUBSUMMARY 1 OF 2'!$X$66</f>
        <v>1582</v>
      </c>
      <c r="K6" s="6"/>
      <c r="L6" s="6"/>
      <c r="M6" s="6"/>
      <c r="N6" s="6"/>
      <c r="O6" s="6">
        <v>601</v>
      </c>
      <c r="P6" s="15">
        <v>12001</v>
      </c>
      <c r="Q6" s="7">
        <f>IF(SUM(A6:H6)=0," ",SUM(A6:H6))</f>
        <v>2825</v>
      </c>
      <c r="R6" s="6" t="s">
        <v>17</v>
      </c>
      <c r="S6" s="9" t="s">
        <v>18</v>
      </c>
      <c r="T6" s="5">
        <f>'[2]105523SHEETS'!$A$1764</f>
        <v>582</v>
      </c>
      <c r="Y6" s="16">
        <f aca="true" t="shared" si="0" ref="Y6:Y60">IF(SUM(I6:N6)=0," ",SUM(I6:N6))</f>
        <v>2825</v>
      </c>
      <c r="Z6" s="17">
        <f aca="true" t="shared" si="1" ref="Z6:Z60">Q6-Y6</f>
        <v>0</v>
      </c>
    </row>
    <row r="7" spans="1:26" ht="12.75" customHeight="1">
      <c r="A7" s="8"/>
      <c r="B7" s="6"/>
      <c r="C7" s="6"/>
      <c r="D7" s="6">
        <f>'[4]MTSS'!$O$37+'[4]MTSS'!$P$37</f>
        <v>1127</v>
      </c>
      <c r="E7" s="6"/>
      <c r="F7" s="6"/>
      <c r="G7" s="6"/>
      <c r="H7" s="6"/>
      <c r="I7" s="6">
        <f>'[4]MTSS'!$O$37</f>
        <v>496</v>
      </c>
      <c r="J7" s="6">
        <f>'[4]MTSS'!$P$37</f>
        <v>631</v>
      </c>
      <c r="K7" s="6"/>
      <c r="L7" s="6"/>
      <c r="M7" s="6"/>
      <c r="N7" s="6"/>
      <c r="O7" s="6">
        <v>601</v>
      </c>
      <c r="P7" s="15">
        <v>21000</v>
      </c>
      <c r="Q7" s="7">
        <f>IF(SUM(A7:H7)=0," ",SUM(A7:H7))</f>
        <v>1127</v>
      </c>
      <c r="R7" s="6" t="s">
        <v>17</v>
      </c>
      <c r="S7" s="9" t="s">
        <v>49</v>
      </c>
      <c r="T7" s="5"/>
      <c r="Y7" s="16">
        <f t="shared" si="0"/>
        <v>1127</v>
      </c>
      <c r="Z7" s="17">
        <f t="shared" si="1"/>
        <v>0</v>
      </c>
    </row>
    <row r="8" spans="1:26" ht="12.75" customHeight="1">
      <c r="A8" s="8"/>
      <c r="B8" s="6">
        <f>'[3]MTSS'!$U$37+'[3]MTSS'!$V$37</f>
        <v>8</v>
      </c>
      <c r="C8" s="6"/>
      <c r="D8" s="6">
        <f>'[4]MTSS'!$C$37+'[4]MTSS'!$D$37</f>
        <v>223</v>
      </c>
      <c r="E8" s="6"/>
      <c r="F8" s="6"/>
      <c r="G8" s="6"/>
      <c r="H8" s="6"/>
      <c r="I8" s="6">
        <f>'[3]MTSS'!$U$37+'[4]MTSS'!$C$37</f>
        <v>102</v>
      </c>
      <c r="J8" s="6">
        <f>'[3]MTSS'!$V$37+'[4]MTSS'!$D$37</f>
        <v>129</v>
      </c>
      <c r="K8" s="6"/>
      <c r="L8" s="6"/>
      <c r="M8" s="6"/>
      <c r="N8" s="6"/>
      <c r="O8" s="6">
        <v>601</v>
      </c>
      <c r="P8" s="6">
        <v>21050</v>
      </c>
      <c r="Q8" s="7">
        <f>IF(SUM(A8:H8)=0," ",SUM(A8:H8))</f>
        <v>231</v>
      </c>
      <c r="R8" s="6" t="s">
        <v>17</v>
      </c>
      <c r="S8" s="9" t="s">
        <v>19</v>
      </c>
      <c r="T8" s="5"/>
      <c r="Y8" s="16">
        <f t="shared" si="0"/>
        <v>231</v>
      </c>
      <c r="Z8" s="17">
        <f t="shared" si="1"/>
        <v>0</v>
      </c>
    </row>
    <row r="9" spans="1:26" ht="12.75" customHeight="1">
      <c r="A9" s="8"/>
      <c r="B9" s="6"/>
      <c r="C9" s="6"/>
      <c r="D9" s="6">
        <f>'[4]MTSS'!$F$37+'[4]MTSS'!$G$37</f>
        <v>127</v>
      </c>
      <c r="E9" s="6"/>
      <c r="F9" s="6"/>
      <c r="G9" s="6"/>
      <c r="H9" s="6"/>
      <c r="I9" s="6">
        <f>'[4]MTSS'!$F$37</f>
        <v>56</v>
      </c>
      <c r="J9" s="6">
        <f>'[4]MTSS'!$G$37</f>
        <v>71</v>
      </c>
      <c r="K9" s="6"/>
      <c r="L9" s="6"/>
      <c r="M9" s="6"/>
      <c r="N9" s="6"/>
      <c r="O9" s="6">
        <v>601</v>
      </c>
      <c r="P9" s="6">
        <v>21060</v>
      </c>
      <c r="Q9" s="7">
        <f>IF(SUM(A9:H9)=0," ",SUM(A9:H9))</f>
        <v>127</v>
      </c>
      <c r="R9" s="6" t="s">
        <v>17</v>
      </c>
      <c r="S9" s="9" t="s">
        <v>20</v>
      </c>
      <c r="T9" s="5"/>
      <c r="Y9" s="16">
        <f t="shared" si="0"/>
        <v>127</v>
      </c>
      <c r="Z9" s="17">
        <f t="shared" si="1"/>
        <v>0</v>
      </c>
    </row>
    <row r="10" spans="1:26" ht="12.75" customHeight="1">
      <c r="A10" s="8"/>
      <c r="B10" s="6"/>
      <c r="C10" s="6"/>
      <c r="D10" s="6">
        <f>'[4]MTSS'!$I$37+'[4]MTSS'!$J$37</f>
        <v>6</v>
      </c>
      <c r="E10" s="6"/>
      <c r="F10" s="6"/>
      <c r="G10" s="6"/>
      <c r="H10" s="6"/>
      <c r="I10" s="6">
        <f>'[4]MTSS'!$I$37</f>
        <v>3</v>
      </c>
      <c r="J10" s="6">
        <f>'[4]MTSS'!$J$37</f>
        <v>3</v>
      </c>
      <c r="K10" s="6"/>
      <c r="L10" s="6"/>
      <c r="M10" s="6"/>
      <c r="N10" s="6"/>
      <c r="O10" s="6">
        <v>601</v>
      </c>
      <c r="P10" s="6">
        <v>32200</v>
      </c>
      <c r="Q10" s="7">
        <f>IF(SUM(A10:H10)=0," ",SUM(A10:H10))</f>
        <v>6</v>
      </c>
      <c r="R10" s="6" t="s">
        <v>23</v>
      </c>
      <c r="S10" s="9" t="s">
        <v>46</v>
      </c>
      <c r="T10" s="5"/>
      <c r="Y10" s="16">
        <f t="shared" si="0"/>
        <v>6</v>
      </c>
      <c r="Z10" s="17">
        <f t="shared" si="1"/>
        <v>0</v>
      </c>
    </row>
    <row r="11" spans="1:26" ht="12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5"/>
      <c r="Q11" s="7"/>
      <c r="R11" s="6"/>
      <c r="S11" s="9"/>
      <c r="T11" s="5"/>
      <c r="Y11" s="16" t="str">
        <f t="shared" si="0"/>
        <v> </v>
      </c>
      <c r="Z11" s="17" t="e">
        <f t="shared" si="1"/>
        <v>#VALUE!</v>
      </c>
    </row>
    <row r="12" spans="1:26" ht="12.75" customHeight="1">
      <c r="A12" s="8"/>
      <c r="B12" s="6"/>
      <c r="C12" s="6"/>
      <c r="D12" s="6">
        <f>'[4]MTSS'!$L$37+'[4]MTSS'!$M$37</f>
        <v>571</v>
      </c>
      <c r="E12" s="6"/>
      <c r="F12" s="6"/>
      <c r="G12" s="6"/>
      <c r="H12" s="6"/>
      <c r="I12" s="6">
        <f>'[4]MTSS'!$L$37</f>
        <v>251</v>
      </c>
      <c r="J12" s="6">
        <f>'[4]MTSS'!$M$37</f>
        <v>320</v>
      </c>
      <c r="K12" s="6"/>
      <c r="L12" s="6"/>
      <c r="M12" s="6"/>
      <c r="N12" s="6"/>
      <c r="O12" s="6">
        <v>601</v>
      </c>
      <c r="P12" s="6">
        <v>37501</v>
      </c>
      <c r="Q12" s="7">
        <f>IF(SUM(A12:H12)=0," ",SUM(A12:H12))</f>
        <v>571</v>
      </c>
      <c r="R12" s="6" t="s">
        <v>21</v>
      </c>
      <c r="S12" s="9" t="s">
        <v>22</v>
      </c>
      <c r="T12" s="5">
        <f>'[2]105523SHEETS'!$A$183</f>
        <v>65</v>
      </c>
      <c r="Y12" s="16">
        <f t="shared" si="0"/>
        <v>571</v>
      </c>
      <c r="Z12" s="17">
        <f t="shared" si="1"/>
        <v>0</v>
      </c>
    </row>
    <row r="13" spans="1:26" ht="12.75" customHeight="1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5"/>
      <c r="Q13" s="7"/>
      <c r="R13" s="6"/>
      <c r="S13" s="9"/>
      <c r="T13" s="5"/>
      <c r="Y13" s="16" t="str">
        <f t="shared" si="0"/>
        <v> </v>
      </c>
      <c r="Z13" s="17" t="e">
        <f t="shared" si="1"/>
        <v>#VALUE!</v>
      </c>
    </row>
    <row r="14" spans="1:26" ht="12.75" customHeight="1">
      <c r="A14" s="8"/>
      <c r="B14" s="6"/>
      <c r="C14" s="6"/>
      <c r="D14" s="6"/>
      <c r="E14" s="6"/>
      <c r="F14" s="6">
        <f>'[5]SUBSM1'!$R$74</f>
        <v>2</v>
      </c>
      <c r="G14" s="6"/>
      <c r="H14" s="6"/>
      <c r="I14" s="6">
        <f>ROUND(F14*$I$82,0)</f>
        <v>1</v>
      </c>
      <c r="J14" s="6">
        <f>ROUND(F14*$J$82,0)</f>
        <v>1</v>
      </c>
      <c r="K14" s="6"/>
      <c r="L14" s="6"/>
      <c r="M14" s="6"/>
      <c r="N14" s="6"/>
      <c r="O14" s="6">
        <v>659</v>
      </c>
      <c r="P14" s="15">
        <v>100</v>
      </c>
      <c r="Q14" s="7">
        <f aca="true" t="shared" si="2" ref="Q14:Q70">IF(SUM(A14:H14)=0," ",SUM(A14:H14))</f>
        <v>2</v>
      </c>
      <c r="R14" s="6" t="s">
        <v>13</v>
      </c>
      <c r="S14" s="9" t="s">
        <v>24</v>
      </c>
      <c r="T14" s="5"/>
      <c r="Y14" s="16">
        <f t="shared" si="0"/>
        <v>2</v>
      </c>
      <c r="Z14" s="17">
        <f t="shared" si="1"/>
        <v>0</v>
      </c>
    </row>
    <row r="15" spans="1:26" ht="12.75" customHeight="1">
      <c r="A15" s="8"/>
      <c r="B15" s="6"/>
      <c r="C15" s="6"/>
      <c r="D15" s="6"/>
      <c r="E15" s="6"/>
      <c r="F15" s="7">
        <f>'[5]SUBSM1'!$T$74</f>
        <v>5954</v>
      </c>
      <c r="G15" s="6"/>
      <c r="H15" s="6"/>
      <c r="I15" s="6">
        <f aca="true" t="shared" si="3" ref="I15:I22">ROUND(F15*$I$82,0)</f>
        <v>2620</v>
      </c>
      <c r="J15" s="6">
        <f aca="true" t="shared" si="4" ref="J15:J22">ROUND(F15*$J$82,0)</f>
        <v>3334</v>
      </c>
      <c r="K15" s="6"/>
      <c r="L15" s="6"/>
      <c r="M15" s="6"/>
      <c r="N15" s="6"/>
      <c r="O15" s="6">
        <v>659</v>
      </c>
      <c r="P15" s="15">
        <v>300</v>
      </c>
      <c r="Q15" s="7">
        <f t="shared" si="2"/>
        <v>5954</v>
      </c>
      <c r="R15" s="6" t="s">
        <v>23</v>
      </c>
      <c r="S15" s="9" t="s">
        <v>25</v>
      </c>
      <c r="T15" s="5"/>
      <c r="Y15" s="16">
        <f t="shared" si="0"/>
        <v>5954</v>
      </c>
      <c r="Z15" s="17">
        <f t="shared" si="1"/>
        <v>0</v>
      </c>
    </row>
    <row r="16" spans="1:26" ht="12.75" customHeight="1">
      <c r="A16" s="8"/>
      <c r="B16" s="6"/>
      <c r="C16" s="6"/>
      <c r="D16" s="6"/>
      <c r="E16" s="6"/>
      <c r="F16" s="6">
        <f>'[5]SUBSM1'!$Q$74</f>
        <v>53642</v>
      </c>
      <c r="G16" s="6"/>
      <c r="H16" s="6"/>
      <c r="I16" s="6">
        <f t="shared" si="3"/>
        <v>23602</v>
      </c>
      <c r="J16" s="6">
        <f t="shared" si="4"/>
        <v>30040</v>
      </c>
      <c r="K16" s="6"/>
      <c r="L16" s="6"/>
      <c r="M16" s="6"/>
      <c r="N16" s="6"/>
      <c r="O16" s="6">
        <v>659</v>
      </c>
      <c r="P16" s="6">
        <v>10000</v>
      </c>
      <c r="Q16" s="7">
        <f t="shared" si="2"/>
        <v>53642</v>
      </c>
      <c r="R16" s="6" t="s">
        <v>17</v>
      </c>
      <c r="S16" s="9" t="s">
        <v>26</v>
      </c>
      <c r="T16" s="5"/>
      <c r="Y16" s="16">
        <f t="shared" si="0"/>
        <v>53642</v>
      </c>
      <c r="Z16" s="17">
        <f t="shared" si="1"/>
        <v>0</v>
      </c>
    </row>
    <row r="17" spans="1:26" ht="12.75" customHeight="1">
      <c r="A17" s="8"/>
      <c r="B17" s="6"/>
      <c r="C17" s="6"/>
      <c r="D17" s="6"/>
      <c r="E17" s="6"/>
      <c r="F17" s="7">
        <f>'[5]SUBSM1'!$U$74</f>
        <v>2682</v>
      </c>
      <c r="G17" s="6"/>
      <c r="H17" s="6"/>
      <c r="I17" s="6">
        <f t="shared" si="3"/>
        <v>1180</v>
      </c>
      <c r="J17" s="6">
        <f t="shared" si="4"/>
        <v>1502</v>
      </c>
      <c r="K17" s="6"/>
      <c r="L17" s="6"/>
      <c r="M17" s="6"/>
      <c r="N17" s="6"/>
      <c r="O17" s="6">
        <v>659</v>
      </c>
      <c r="P17" s="6">
        <v>14000</v>
      </c>
      <c r="Q17" s="7">
        <f t="shared" si="2"/>
        <v>2682</v>
      </c>
      <c r="R17" s="6" t="s">
        <v>17</v>
      </c>
      <c r="S17" s="9" t="s">
        <v>27</v>
      </c>
      <c r="T17" s="5"/>
      <c r="Y17" s="16">
        <f t="shared" si="0"/>
        <v>2682</v>
      </c>
      <c r="Z17" s="17">
        <f t="shared" si="1"/>
        <v>0</v>
      </c>
    </row>
    <row r="18" spans="1:26" ht="12.75" customHeight="1">
      <c r="A18" s="8"/>
      <c r="B18" s="6"/>
      <c r="C18" s="6"/>
      <c r="D18" s="6"/>
      <c r="E18" s="6"/>
      <c r="F18" s="7">
        <f>'[5]SUBSM1'!$V$74</f>
        <v>2682</v>
      </c>
      <c r="G18" s="6"/>
      <c r="H18" s="6"/>
      <c r="I18" s="6">
        <f t="shared" si="3"/>
        <v>1180</v>
      </c>
      <c r="J18" s="6">
        <f t="shared" si="4"/>
        <v>1502</v>
      </c>
      <c r="K18" s="6"/>
      <c r="L18" s="6"/>
      <c r="M18" s="6"/>
      <c r="N18" s="6"/>
      <c r="O18" s="6">
        <v>659</v>
      </c>
      <c r="P18" s="6">
        <v>15000</v>
      </c>
      <c r="Q18" s="7">
        <f t="shared" si="2"/>
        <v>2682</v>
      </c>
      <c r="R18" s="6" t="s">
        <v>17</v>
      </c>
      <c r="S18" s="9" t="s">
        <v>28</v>
      </c>
      <c r="T18" s="5"/>
      <c r="Y18" s="16">
        <f t="shared" si="0"/>
        <v>2682</v>
      </c>
      <c r="Z18" s="17">
        <f t="shared" si="1"/>
        <v>0</v>
      </c>
    </row>
    <row r="19" spans="1:26" ht="12.75" customHeight="1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 t="str">
        <f t="shared" si="2"/>
        <v> </v>
      </c>
      <c r="R19" s="6"/>
      <c r="S19" s="9"/>
      <c r="T19" s="5"/>
      <c r="Y19" s="16" t="str">
        <f t="shared" si="0"/>
        <v> </v>
      </c>
      <c r="Z19" s="17" t="e">
        <f t="shared" si="1"/>
        <v>#VALUE!</v>
      </c>
    </row>
    <row r="20" spans="1:26" ht="12.75" customHeight="1">
      <c r="A20" s="8"/>
      <c r="B20" s="6"/>
      <c r="C20" s="6"/>
      <c r="D20" s="6"/>
      <c r="E20" s="6"/>
      <c r="F20" s="18">
        <f>'[5]SUBSM1'!$W$74</f>
        <v>7.48</v>
      </c>
      <c r="G20" s="6"/>
      <c r="H20" s="6"/>
      <c r="I20" s="18">
        <f>ROUND(F20*$I$82,2)</f>
        <v>3.29</v>
      </c>
      <c r="J20" s="18">
        <f>ROUND(F20*$J$82,2)</f>
        <v>4.19</v>
      </c>
      <c r="K20" s="6"/>
      <c r="L20" s="6"/>
      <c r="M20" s="6"/>
      <c r="N20" s="6"/>
      <c r="O20" s="6">
        <v>659</v>
      </c>
      <c r="P20" s="6">
        <v>20000</v>
      </c>
      <c r="Q20" s="18">
        <f t="shared" si="2"/>
        <v>7.48</v>
      </c>
      <c r="R20" s="6" t="s">
        <v>29</v>
      </c>
      <c r="S20" s="9" t="s">
        <v>32</v>
      </c>
      <c r="T20" s="5"/>
      <c r="Y20" s="16">
        <f t="shared" si="0"/>
        <v>7.48</v>
      </c>
      <c r="Z20" s="17">
        <f t="shared" si="1"/>
        <v>0</v>
      </c>
    </row>
    <row r="21" spans="1:26" ht="12.75" customHeight="1">
      <c r="A21" s="8"/>
      <c r="B21" s="6"/>
      <c r="C21" s="6"/>
      <c r="D21" s="6"/>
      <c r="E21" s="6"/>
      <c r="F21" s="18">
        <f>'[5]SUBSM1'!$X$74</f>
        <v>11.08</v>
      </c>
      <c r="G21" s="6"/>
      <c r="H21" s="6"/>
      <c r="I21" s="18">
        <f>ROUND(F21*$I$82,2)</f>
        <v>4.88</v>
      </c>
      <c r="J21" s="18">
        <f>ROUND(F21*$J$82,2)</f>
        <v>6.2</v>
      </c>
      <c r="K21" s="6"/>
      <c r="L21" s="6"/>
      <c r="M21" s="6"/>
      <c r="N21" s="6"/>
      <c r="O21" s="6">
        <v>659</v>
      </c>
      <c r="P21" s="6">
        <v>31000</v>
      </c>
      <c r="Q21" s="18">
        <f t="shared" si="2"/>
        <v>11.08</v>
      </c>
      <c r="R21" s="6" t="s">
        <v>30</v>
      </c>
      <c r="S21" s="9" t="s">
        <v>33</v>
      </c>
      <c r="T21" s="5"/>
      <c r="Y21" s="16">
        <f t="shared" si="0"/>
        <v>11.08</v>
      </c>
      <c r="Z21" s="17">
        <f t="shared" si="1"/>
        <v>0</v>
      </c>
    </row>
    <row r="22" spans="1:26" ht="12.75" customHeight="1">
      <c r="A22" s="8"/>
      <c r="B22" s="6"/>
      <c r="C22" s="6"/>
      <c r="D22" s="6"/>
      <c r="E22" s="6"/>
      <c r="F22" s="7">
        <f>'[5]SUBSM1'!$Y$74</f>
        <v>297</v>
      </c>
      <c r="G22" s="6"/>
      <c r="H22" s="6"/>
      <c r="I22" s="6">
        <f t="shared" si="3"/>
        <v>131</v>
      </c>
      <c r="J22" s="6">
        <f t="shared" si="4"/>
        <v>166</v>
      </c>
      <c r="K22" s="6"/>
      <c r="L22" s="6"/>
      <c r="M22" s="6"/>
      <c r="N22" s="6"/>
      <c r="O22" s="6">
        <v>659</v>
      </c>
      <c r="P22" s="6">
        <v>35000</v>
      </c>
      <c r="Q22" s="7">
        <f t="shared" si="2"/>
        <v>297</v>
      </c>
      <c r="R22" s="6" t="s">
        <v>31</v>
      </c>
      <c r="S22" s="9" t="s">
        <v>34</v>
      </c>
      <c r="T22" s="5"/>
      <c r="Y22" s="16">
        <f t="shared" si="0"/>
        <v>297</v>
      </c>
      <c r="Z22" s="17">
        <f t="shared" si="1"/>
        <v>0</v>
      </c>
    </row>
    <row r="23" spans="1:26" ht="12.7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9"/>
      <c r="T23" s="5"/>
      <c r="Y23" s="16" t="str">
        <f t="shared" si="0"/>
        <v> </v>
      </c>
      <c r="Z23" s="17" t="e">
        <f t="shared" si="1"/>
        <v>#VALUE!</v>
      </c>
    </row>
    <row r="24" spans="1:26" ht="12.75" customHeight="1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 t="str">
        <f t="shared" si="2"/>
        <v> </v>
      </c>
      <c r="R24" s="6"/>
      <c r="S24" s="9"/>
      <c r="T24" s="5"/>
      <c r="Y24" s="16" t="str">
        <f t="shared" si="0"/>
        <v> </v>
      </c>
      <c r="Z24" s="17" t="e">
        <f t="shared" si="1"/>
        <v>#VALUE!</v>
      </c>
    </row>
    <row r="25" spans="1:26" s="11" customFormat="1" ht="12.75" customHeight="1">
      <c r="A25" s="8"/>
      <c r="B25" s="6"/>
      <c r="C25" s="6"/>
      <c r="D25" s="6">
        <f>'[4]MTSS'!$R$37+'[4]MTSS'!$S$37</f>
        <v>95</v>
      </c>
      <c r="E25" s="6"/>
      <c r="F25" s="6"/>
      <c r="G25" s="6"/>
      <c r="H25" s="6"/>
      <c r="I25" s="6">
        <f>'[4]MTSS'!$R$37</f>
        <v>42</v>
      </c>
      <c r="J25" s="6">
        <f>'[4]MTSS'!$S$37</f>
        <v>53</v>
      </c>
      <c r="K25" s="6"/>
      <c r="L25" s="6"/>
      <c r="M25" s="6"/>
      <c r="N25" s="6"/>
      <c r="O25" s="6">
        <v>660</v>
      </c>
      <c r="P25" s="6">
        <v>30000</v>
      </c>
      <c r="Q25" s="7">
        <f t="shared" si="2"/>
        <v>95</v>
      </c>
      <c r="R25" s="6" t="s">
        <v>17</v>
      </c>
      <c r="S25" s="9" t="s">
        <v>35</v>
      </c>
      <c r="T25" s="5"/>
      <c r="U25"/>
      <c r="Y25" s="16">
        <f t="shared" si="0"/>
        <v>95</v>
      </c>
      <c r="Z25" s="17">
        <f t="shared" si="1"/>
        <v>0</v>
      </c>
    </row>
    <row r="26" spans="1:26" ht="12.75" customHeight="1">
      <c r="A26" s="8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7" t="str">
        <f t="shared" si="2"/>
        <v> </v>
      </c>
      <c r="R26" s="6"/>
      <c r="S26" s="9"/>
      <c r="T26" s="5"/>
      <c r="U26" s="11"/>
      <c r="Y26" s="16" t="str">
        <f t="shared" si="0"/>
        <v> </v>
      </c>
      <c r="Z26" s="17" t="e">
        <f t="shared" si="1"/>
        <v>#VALUE!</v>
      </c>
    </row>
    <row r="27" spans="1:26" ht="12.75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5"/>
      <c r="Q27" s="7"/>
      <c r="R27" s="6"/>
      <c r="S27" s="9"/>
      <c r="T27" s="5"/>
      <c r="Y27" s="16" t="str">
        <f t="shared" si="0"/>
        <v> </v>
      </c>
      <c r="Z27" s="17" t="e">
        <f t="shared" si="1"/>
        <v>#VALUE!</v>
      </c>
    </row>
    <row r="28" spans="1:26" ht="12.75" customHeight="1">
      <c r="A28" s="8"/>
      <c r="B28" s="6"/>
      <c r="C28" s="6"/>
      <c r="D28" s="6">
        <f>'[4]MTSS'!$U$37+'[4]MTSS'!$V$37</f>
        <v>2313</v>
      </c>
      <c r="E28" s="6"/>
      <c r="F28" s="6"/>
      <c r="G28" s="6"/>
      <c r="H28" s="6"/>
      <c r="I28" s="6">
        <f>'[4]MTSS'!$U$37</f>
        <v>1018</v>
      </c>
      <c r="J28" s="6">
        <f>'[4]MTSS'!$V$37</f>
        <v>1295</v>
      </c>
      <c r="K28" s="6"/>
      <c r="L28" s="6"/>
      <c r="M28" s="6"/>
      <c r="N28" s="6"/>
      <c r="O28" s="6">
        <v>670</v>
      </c>
      <c r="P28" s="15">
        <v>700</v>
      </c>
      <c r="Q28" s="7">
        <f t="shared" si="2"/>
        <v>2313</v>
      </c>
      <c r="R28" s="6" t="s">
        <v>17</v>
      </c>
      <c r="S28" s="9" t="s">
        <v>36</v>
      </c>
      <c r="T28" s="10"/>
      <c r="Y28" s="16">
        <f t="shared" si="0"/>
        <v>2313</v>
      </c>
      <c r="Z28" s="17">
        <f t="shared" si="1"/>
        <v>0</v>
      </c>
    </row>
    <row r="29" spans="1:26" ht="12.75" customHeight="1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7" t="str">
        <f t="shared" si="2"/>
        <v> </v>
      </c>
      <c r="R29" s="6"/>
      <c r="S29" s="9"/>
      <c r="T29" s="5"/>
      <c r="Y29" s="16" t="str">
        <f t="shared" si="0"/>
        <v> </v>
      </c>
      <c r="Z29" s="17" t="e">
        <f t="shared" si="1"/>
        <v>#VALUE!</v>
      </c>
    </row>
    <row r="30" spans="1:26" ht="12.75" customHeight="1">
      <c r="A30" s="13"/>
      <c r="B30" s="6"/>
      <c r="C30" s="6"/>
      <c r="D30" s="6" t="str">
        <f>'[4]MTSS'!$C$74</f>
        <v>LS</v>
      </c>
      <c r="E30" s="6"/>
      <c r="F30" s="6"/>
      <c r="G30" s="6"/>
      <c r="H30" s="6"/>
      <c r="I30" s="6" t="str">
        <f>'[4]MTSS'!$C$74</f>
        <v>LS</v>
      </c>
      <c r="J30" s="6" t="str">
        <f>'[4]MTSS'!$D$74</f>
        <v>LS</v>
      </c>
      <c r="K30" s="6"/>
      <c r="L30" s="7"/>
      <c r="M30" s="6"/>
      <c r="N30" s="6"/>
      <c r="O30" s="6">
        <v>832</v>
      </c>
      <c r="P30" s="6">
        <v>15000</v>
      </c>
      <c r="Q30" s="7" t="str">
        <f>D30</f>
        <v>LS</v>
      </c>
      <c r="R30" s="6"/>
      <c r="S30" s="9" t="s">
        <v>14</v>
      </c>
      <c r="T30" s="5"/>
      <c r="Y30" s="16" t="str">
        <f t="shared" si="0"/>
        <v> </v>
      </c>
      <c r="Z30" s="17" t="e">
        <f t="shared" si="1"/>
        <v>#VALUE!</v>
      </c>
    </row>
    <row r="31" spans="1:26" ht="12.75" customHeight="1">
      <c r="A31" s="8"/>
      <c r="B31" s="6"/>
      <c r="C31" s="6"/>
      <c r="D31" s="6" t="str">
        <f>'[4]MTSS'!$E$74</f>
        <v>LS</v>
      </c>
      <c r="E31" s="6"/>
      <c r="F31" s="6"/>
      <c r="G31" s="6"/>
      <c r="H31" s="6"/>
      <c r="I31" s="6" t="str">
        <f>'[4]MTSS'!$E$74</f>
        <v>LS</v>
      </c>
      <c r="J31" s="6" t="str">
        <f>'[4]MTSS'!$F$74</f>
        <v>LS</v>
      </c>
      <c r="K31" s="6"/>
      <c r="L31" s="6"/>
      <c r="M31" s="6"/>
      <c r="N31" s="6"/>
      <c r="O31" s="6">
        <v>832</v>
      </c>
      <c r="P31" s="6">
        <v>15002</v>
      </c>
      <c r="Q31" s="7" t="str">
        <f>D31</f>
        <v>LS</v>
      </c>
      <c r="R31" s="6"/>
      <c r="S31" s="9" t="s">
        <v>15</v>
      </c>
      <c r="T31" s="5"/>
      <c r="Y31" s="16" t="str">
        <f t="shared" si="0"/>
        <v> </v>
      </c>
      <c r="Z31" s="17" t="e">
        <f t="shared" si="1"/>
        <v>#VALUE!</v>
      </c>
    </row>
    <row r="32" spans="1:26" ht="12.75" customHeight="1">
      <c r="A32" s="8"/>
      <c r="B32" s="6"/>
      <c r="C32" s="6"/>
      <c r="D32" s="6" t="str">
        <f>'[4]MTSS'!$G$74</f>
        <v>LS</v>
      </c>
      <c r="E32" s="6"/>
      <c r="F32" s="6"/>
      <c r="G32" s="6"/>
      <c r="H32" s="6"/>
      <c r="I32" s="6" t="str">
        <f>'[4]MTSS'!$G$74</f>
        <v>LS</v>
      </c>
      <c r="J32" s="6" t="str">
        <f>'[4]MTSS'!$H$74</f>
        <v>LS</v>
      </c>
      <c r="K32" s="6"/>
      <c r="L32" s="6"/>
      <c r="M32" s="6"/>
      <c r="N32" s="6"/>
      <c r="O32" s="6">
        <v>832</v>
      </c>
      <c r="P32" s="6">
        <v>15010</v>
      </c>
      <c r="Q32" s="7" t="str">
        <f>D32</f>
        <v>LS</v>
      </c>
      <c r="R32" s="6"/>
      <c r="S32" s="9" t="s">
        <v>16</v>
      </c>
      <c r="T32" s="5"/>
      <c r="Y32" s="16" t="str">
        <f t="shared" si="0"/>
        <v> </v>
      </c>
      <c r="Z32" s="17" t="e">
        <f t="shared" si="1"/>
        <v>#VALUE!</v>
      </c>
    </row>
    <row r="33" spans="1:26" ht="12.75" customHeight="1">
      <c r="A33" s="8"/>
      <c r="B33" s="6"/>
      <c r="C33" s="6"/>
      <c r="D33" s="6">
        <f>'[4]MTSS'!$I$74+'[4]MTSS'!$J$74</f>
        <v>1150000</v>
      </c>
      <c r="E33" s="6"/>
      <c r="F33" s="6"/>
      <c r="G33" s="6"/>
      <c r="H33" s="6"/>
      <c r="I33" s="6">
        <f>'[4]MTSS'!$I$74</f>
        <v>506000</v>
      </c>
      <c r="J33" s="6">
        <f>'[4]MTSS'!$J$74</f>
        <v>644000</v>
      </c>
      <c r="K33" s="6"/>
      <c r="L33" s="6"/>
      <c r="M33" s="6"/>
      <c r="N33" s="6"/>
      <c r="O33" s="6">
        <v>832</v>
      </c>
      <c r="P33" s="6">
        <v>30000</v>
      </c>
      <c r="Q33" s="7">
        <f t="shared" si="2"/>
        <v>1150000</v>
      </c>
      <c r="R33" s="6" t="s">
        <v>13</v>
      </c>
      <c r="S33" s="9" t="s">
        <v>12</v>
      </c>
      <c r="T33" s="5"/>
      <c r="Y33" s="16">
        <f t="shared" si="0"/>
        <v>1150000</v>
      </c>
      <c r="Z33" s="17">
        <f t="shared" si="1"/>
        <v>0</v>
      </c>
    </row>
    <row r="34" spans="1:26" ht="12.75" customHeight="1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 t="str">
        <f t="shared" si="2"/>
        <v> </v>
      </c>
      <c r="R34" s="6"/>
      <c r="S34" s="9"/>
      <c r="T34" s="5"/>
      <c r="Y34" s="16" t="str">
        <f t="shared" si="0"/>
        <v> </v>
      </c>
      <c r="Z34" s="17" t="e">
        <f t="shared" si="1"/>
        <v>#VALUE!</v>
      </c>
    </row>
    <row r="35" spans="1:26" ht="12.75" customHeight="1">
      <c r="A35" s="8"/>
      <c r="B35" s="6"/>
      <c r="C35" s="6"/>
      <c r="D35" s="6">
        <f>'[4]MTSS'!$N$74+'[4]MTSS'!$O$74</f>
        <v>98</v>
      </c>
      <c r="E35" s="6"/>
      <c r="F35" s="6"/>
      <c r="G35" s="6"/>
      <c r="H35" s="6"/>
      <c r="I35" s="6">
        <f>'[4]MTSS'!$N$74</f>
        <v>43</v>
      </c>
      <c r="J35" s="6">
        <f>'[4]MTSS'!$O$74</f>
        <v>55</v>
      </c>
      <c r="K35" s="6"/>
      <c r="L35" s="6"/>
      <c r="M35" s="6"/>
      <c r="N35" s="6"/>
      <c r="O35" s="6">
        <v>836</v>
      </c>
      <c r="P35" s="6">
        <v>10020</v>
      </c>
      <c r="Q35" s="7">
        <f t="shared" si="2"/>
        <v>98</v>
      </c>
      <c r="R35" s="6" t="s">
        <v>17</v>
      </c>
      <c r="S35" s="9" t="s">
        <v>37</v>
      </c>
      <c r="T35" s="5"/>
      <c r="Y35" s="16">
        <f t="shared" si="0"/>
        <v>98</v>
      </c>
      <c r="Z35" s="17">
        <f t="shared" si="1"/>
        <v>0</v>
      </c>
    </row>
    <row r="36" spans="1:26" s="11" customFormat="1" ht="12.75" customHeight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 t="str">
        <f t="shared" si="2"/>
        <v> </v>
      </c>
      <c r="R36" s="6"/>
      <c r="S36" s="9"/>
      <c r="T36" s="5"/>
      <c r="Y36" s="16" t="str">
        <f t="shared" si="0"/>
        <v> </v>
      </c>
      <c r="Z36" s="17" t="e">
        <f t="shared" si="1"/>
        <v>#VALUE!</v>
      </c>
    </row>
    <row r="37" spans="1:26" ht="12.7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tr">
        <f t="shared" si="2"/>
        <v> </v>
      </c>
      <c r="R37" s="6"/>
      <c r="S37" s="9"/>
      <c r="T37" s="5"/>
      <c r="Y37" s="16" t="str">
        <f t="shared" si="0"/>
        <v> </v>
      </c>
      <c r="Z37" s="17" t="e">
        <f t="shared" si="1"/>
        <v>#VALUE!</v>
      </c>
    </row>
    <row r="38" spans="1:26" ht="12.75" customHeight="1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6"/>
      <c r="O38" s="6"/>
      <c r="P38" s="6"/>
      <c r="Q38" s="7" t="str">
        <f t="shared" si="2"/>
        <v> </v>
      </c>
      <c r="R38" s="6"/>
      <c r="S38" s="9"/>
      <c r="T38" s="5"/>
      <c r="Y38" s="16" t="str">
        <f t="shared" si="0"/>
        <v> </v>
      </c>
      <c r="Z38" s="17" t="e">
        <f t="shared" si="1"/>
        <v>#VALUE!</v>
      </c>
    </row>
    <row r="39" spans="1:26" ht="12.75" customHeight="1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6"/>
      <c r="N39" s="6"/>
      <c r="O39" s="6"/>
      <c r="P39" s="6"/>
      <c r="Q39" s="7" t="str">
        <f t="shared" si="2"/>
        <v> </v>
      </c>
      <c r="R39" s="6"/>
      <c r="S39" s="9"/>
      <c r="T39" s="5"/>
      <c r="Y39" s="16" t="str">
        <f t="shared" si="0"/>
        <v> </v>
      </c>
      <c r="Z39" s="17" t="e">
        <f t="shared" si="1"/>
        <v>#VALUE!</v>
      </c>
    </row>
    <row r="40" spans="1:26" s="11" customFormat="1" ht="12.75" customHeight="1">
      <c r="A40" s="8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7" t="str">
        <f t="shared" si="2"/>
        <v> </v>
      </c>
      <c r="R40" s="6"/>
      <c r="S40" s="9"/>
      <c r="T40" s="10"/>
      <c r="Y40" s="16" t="str">
        <f t="shared" si="0"/>
        <v> </v>
      </c>
      <c r="Z40" s="17" t="e">
        <f t="shared" si="1"/>
        <v>#VALUE!</v>
      </c>
    </row>
    <row r="41" spans="1:26" s="11" customFormat="1" ht="12.75" customHeight="1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 t="str">
        <f t="shared" si="2"/>
        <v> </v>
      </c>
      <c r="R41" s="6"/>
      <c r="S41" s="9"/>
      <c r="T41" s="5"/>
      <c r="Y41" s="16" t="str">
        <f t="shared" si="0"/>
        <v> </v>
      </c>
      <c r="Z41" s="17" t="e">
        <f t="shared" si="1"/>
        <v>#VALUE!</v>
      </c>
    </row>
    <row r="42" spans="1:26" ht="12.75" customHeight="1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 t="str">
        <f t="shared" si="2"/>
        <v> </v>
      </c>
      <c r="R42" s="6"/>
      <c r="S42" s="9"/>
      <c r="T42" s="5"/>
      <c r="Y42" s="16" t="str">
        <f t="shared" si="0"/>
        <v> </v>
      </c>
      <c r="Z42" s="17" t="e">
        <f t="shared" si="1"/>
        <v>#VALUE!</v>
      </c>
    </row>
    <row r="43" spans="1:26" s="11" customFormat="1" ht="12.7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 t="str">
        <f t="shared" si="2"/>
        <v> </v>
      </c>
      <c r="R43" s="6"/>
      <c r="S43" s="9"/>
      <c r="T43" s="5"/>
      <c r="Y43" s="16" t="str">
        <f t="shared" si="0"/>
        <v> </v>
      </c>
      <c r="Z43" s="17" t="e">
        <f t="shared" si="1"/>
        <v>#VALUE!</v>
      </c>
    </row>
    <row r="44" spans="1:26" ht="12.75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 t="str">
        <f t="shared" si="2"/>
        <v> </v>
      </c>
      <c r="R44" s="6"/>
      <c r="S44" s="9"/>
      <c r="T44" s="5"/>
      <c r="Y44" s="16" t="str">
        <f t="shared" si="0"/>
        <v> </v>
      </c>
      <c r="Z44" s="17" t="e">
        <f t="shared" si="1"/>
        <v>#VALUE!</v>
      </c>
    </row>
    <row r="45" spans="1:26" ht="12.75" customHeight="1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 t="str">
        <f t="shared" si="2"/>
        <v> </v>
      </c>
      <c r="R45" s="6"/>
      <c r="S45" s="9"/>
      <c r="T45" s="5"/>
      <c r="Y45" s="16" t="str">
        <f t="shared" si="0"/>
        <v> </v>
      </c>
      <c r="Z45" s="17" t="e">
        <f t="shared" si="1"/>
        <v>#VALUE!</v>
      </c>
    </row>
    <row r="46" spans="1:26" s="11" customFormat="1" ht="12.75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 t="str">
        <f t="shared" si="2"/>
        <v> </v>
      </c>
      <c r="R46" s="6"/>
      <c r="S46" s="9"/>
      <c r="T46" s="5"/>
      <c r="Y46" s="16" t="str">
        <f t="shared" si="0"/>
        <v> </v>
      </c>
      <c r="Z46" s="17" t="e">
        <f t="shared" si="1"/>
        <v>#VALUE!</v>
      </c>
    </row>
    <row r="47" spans="1:26" ht="12.7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 t="str">
        <f t="shared" si="2"/>
        <v> </v>
      </c>
      <c r="R47" s="6"/>
      <c r="S47" s="6" t="s">
        <v>38</v>
      </c>
      <c r="T47" s="5"/>
      <c r="Y47" s="16" t="str">
        <f t="shared" si="0"/>
        <v> </v>
      </c>
      <c r="Z47" s="17" t="e">
        <f t="shared" si="1"/>
        <v>#VALUE!</v>
      </c>
    </row>
    <row r="48" spans="1:26" ht="12.75" customHeight="1">
      <c r="A48" s="13"/>
      <c r="B48" s="6">
        <f>'[3]MTSS'!$U$74+'[3]MTSS'!$V$74</f>
        <v>1000</v>
      </c>
      <c r="C48" s="6"/>
      <c r="D48" s="6"/>
      <c r="E48" s="6"/>
      <c r="F48" s="6"/>
      <c r="G48" s="6"/>
      <c r="H48" s="6"/>
      <c r="I48" s="6">
        <f>'[3]MTSS'!$U$74</f>
        <v>440</v>
      </c>
      <c r="J48" s="6">
        <f>'[3]MTSS'!$V$74</f>
        <v>560</v>
      </c>
      <c r="K48" s="6"/>
      <c r="L48" s="6"/>
      <c r="M48" s="6"/>
      <c r="N48" s="6"/>
      <c r="O48" s="6" t="s">
        <v>39</v>
      </c>
      <c r="P48" s="6">
        <v>69065000</v>
      </c>
      <c r="Q48" s="7">
        <f t="shared" si="2"/>
        <v>1000</v>
      </c>
      <c r="R48" s="6" t="s">
        <v>29</v>
      </c>
      <c r="S48" s="9" t="s">
        <v>40</v>
      </c>
      <c r="T48" s="5">
        <f>'[2]105523SHEETS'!$A$187</f>
        <v>67</v>
      </c>
      <c r="Y48" s="16">
        <f t="shared" si="0"/>
        <v>1000</v>
      </c>
      <c r="Z48" s="17">
        <f t="shared" si="1"/>
        <v>0</v>
      </c>
    </row>
    <row r="49" spans="1:26" ht="12.75" customHeight="1">
      <c r="A49" s="13"/>
      <c r="B49" s="6">
        <f>'[3]MTSS'!$W$74+'[3]MTSS'!$X$74</f>
        <v>100</v>
      </c>
      <c r="C49" s="6"/>
      <c r="D49" s="6"/>
      <c r="E49" s="6"/>
      <c r="F49" s="6"/>
      <c r="G49" s="6"/>
      <c r="H49" s="6"/>
      <c r="I49" s="6">
        <f>'[3]MTSS'!$W$74</f>
        <v>44</v>
      </c>
      <c r="J49" s="6">
        <f>'[3]MTSS'!$X$74</f>
        <v>56</v>
      </c>
      <c r="K49" s="6"/>
      <c r="L49" s="6"/>
      <c r="M49" s="6"/>
      <c r="N49" s="6"/>
      <c r="O49" s="6" t="s">
        <v>39</v>
      </c>
      <c r="P49" s="6">
        <v>69065002</v>
      </c>
      <c r="Q49" s="7">
        <f t="shared" si="2"/>
        <v>100</v>
      </c>
      <c r="R49" s="6" t="s">
        <v>29</v>
      </c>
      <c r="S49" s="9" t="s">
        <v>41</v>
      </c>
      <c r="T49" s="5">
        <f>'[2]105523SHEETS'!$A$187</f>
        <v>67</v>
      </c>
      <c r="Y49" s="16">
        <f t="shared" si="0"/>
        <v>100</v>
      </c>
      <c r="Z49" s="17">
        <f t="shared" si="1"/>
        <v>0</v>
      </c>
    </row>
    <row r="50" spans="1:26" ht="12.75" customHeight="1">
      <c r="A50" s="13"/>
      <c r="B50" s="6">
        <f>'[3]MTSS'!$Y$74+'[3]MTSS'!$Z$74</f>
        <v>500</v>
      </c>
      <c r="C50" s="6"/>
      <c r="D50" s="6"/>
      <c r="E50" s="6"/>
      <c r="F50" s="6"/>
      <c r="G50" s="6"/>
      <c r="H50" s="6"/>
      <c r="I50" s="6">
        <f>'[3]MTSS'!$Y$74</f>
        <v>220</v>
      </c>
      <c r="J50" s="6">
        <f>'[3]MTSS'!$Z$74</f>
        <v>280</v>
      </c>
      <c r="K50" s="6"/>
      <c r="L50" s="6"/>
      <c r="M50" s="6"/>
      <c r="N50" s="6"/>
      <c r="O50" s="6" t="s">
        <v>39</v>
      </c>
      <c r="P50" s="6">
        <v>69065010</v>
      </c>
      <c r="Q50" s="7">
        <f t="shared" si="2"/>
        <v>500</v>
      </c>
      <c r="R50" s="6" t="s">
        <v>29</v>
      </c>
      <c r="S50" s="9" t="s">
        <v>42</v>
      </c>
      <c r="T50" s="5">
        <f>'[2]105523SHEETS'!$A$187</f>
        <v>67</v>
      </c>
      <c r="Y50" s="16">
        <f t="shared" si="0"/>
        <v>500</v>
      </c>
      <c r="Z50" s="17">
        <f t="shared" si="1"/>
        <v>0</v>
      </c>
    </row>
    <row r="51" spans="1:26" ht="12.75" customHeight="1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9"/>
      <c r="T51" s="5"/>
      <c r="Y51" s="16" t="str">
        <f t="shared" si="0"/>
        <v> </v>
      </c>
      <c r="Z51" s="17" t="e">
        <f t="shared" si="1"/>
        <v>#VALUE!</v>
      </c>
    </row>
    <row r="52" spans="1:26" ht="12.75" customHeight="1">
      <c r="A52" s="8"/>
      <c r="B52" s="6">
        <f>'[3]MTSS'!$AA$74+'[3]MTSS'!$AB$74</f>
        <v>10000</v>
      </c>
      <c r="C52" s="6"/>
      <c r="D52" s="6"/>
      <c r="E52" s="6"/>
      <c r="F52" s="6"/>
      <c r="G52" s="6"/>
      <c r="H52" s="6"/>
      <c r="I52" s="6">
        <f>'[3]MTSS'!$AA$74</f>
        <v>4400</v>
      </c>
      <c r="J52" s="6">
        <f>'[3]MTSS'!$AB$74</f>
        <v>5600</v>
      </c>
      <c r="K52" s="6"/>
      <c r="L52" s="6"/>
      <c r="M52" s="6"/>
      <c r="N52" s="6"/>
      <c r="O52" s="6" t="s">
        <v>39</v>
      </c>
      <c r="P52" s="6">
        <v>69065022</v>
      </c>
      <c r="Q52" s="7">
        <f t="shared" si="2"/>
        <v>10000</v>
      </c>
      <c r="R52" s="6" t="s">
        <v>45</v>
      </c>
      <c r="S52" s="9" t="s">
        <v>43</v>
      </c>
      <c r="T52" s="5">
        <f>'[2]105523SHEETS'!$A$187</f>
        <v>67</v>
      </c>
      <c r="Y52" s="16">
        <f t="shared" si="0"/>
        <v>10000</v>
      </c>
      <c r="Z52" s="17">
        <f t="shared" si="1"/>
        <v>0</v>
      </c>
    </row>
    <row r="53" spans="1:26" ht="12.75" customHeight="1">
      <c r="A53" s="13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6"/>
      <c r="N53" s="6"/>
      <c r="O53" s="6"/>
      <c r="P53" s="6"/>
      <c r="Q53" s="7" t="str">
        <f t="shared" si="2"/>
        <v> </v>
      </c>
      <c r="R53" s="6"/>
      <c r="S53" s="9"/>
      <c r="T53" s="5"/>
      <c r="Y53" s="16" t="str">
        <f t="shared" si="0"/>
        <v> </v>
      </c>
      <c r="Z53" s="17" t="e">
        <f t="shared" si="1"/>
        <v>#VALUE!</v>
      </c>
    </row>
    <row r="54" spans="1:26" ht="12.75" customHeight="1">
      <c r="A54" s="13"/>
      <c r="B54" s="6">
        <f>'[3]MTSS'!$AC$74+'[3]MTSS'!$AD$74</f>
        <v>10000</v>
      </c>
      <c r="C54" s="6"/>
      <c r="D54" s="6"/>
      <c r="E54" s="6"/>
      <c r="F54" s="6"/>
      <c r="G54" s="6"/>
      <c r="H54" s="6"/>
      <c r="I54" s="6">
        <f>'[3]MTSS'!$AC$74</f>
        <v>4400</v>
      </c>
      <c r="J54" s="6">
        <f>'[3]MTSS'!$AD$74</f>
        <v>5600</v>
      </c>
      <c r="K54" s="6"/>
      <c r="L54" s="7"/>
      <c r="M54" s="6"/>
      <c r="N54" s="6"/>
      <c r="O54" s="6" t="s">
        <v>39</v>
      </c>
      <c r="P54" s="6">
        <v>69065024</v>
      </c>
      <c r="Q54" s="7">
        <f t="shared" si="2"/>
        <v>10000</v>
      </c>
      <c r="R54" s="6" t="s">
        <v>45</v>
      </c>
      <c r="S54" s="9" t="s">
        <v>44</v>
      </c>
      <c r="T54" s="5">
        <f>'[2]105523SHEETS'!$A$187</f>
        <v>67</v>
      </c>
      <c r="Y54" s="16">
        <f t="shared" si="0"/>
        <v>10000</v>
      </c>
      <c r="Z54" s="17">
        <f t="shared" si="1"/>
        <v>0</v>
      </c>
    </row>
    <row r="55" spans="1:26" ht="12.75" customHeight="1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9"/>
      <c r="T55" s="5"/>
      <c r="Y55" s="16" t="str">
        <f t="shared" si="0"/>
        <v> </v>
      </c>
      <c r="Z55" s="17" t="e">
        <f t="shared" si="1"/>
        <v>#VALUE!</v>
      </c>
    </row>
    <row r="56" spans="1:26" ht="12.75" customHeight="1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6"/>
      <c r="N56" s="6"/>
      <c r="O56" s="6"/>
      <c r="P56" s="6"/>
      <c r="Q56" s="7" t="str">
        <f t="shared" si="2"/>
        <v> </v>
      </c>
      <c r="R56" s="6"/>
      <c r="S56" s="9"/>
      <c r="T56" s="5"/>
      <c r="Y56" s="16" t="str">
        <f t="shared" si="0"/>
        <v> </v>
      </c>
      <c r="Z56" s="17" t="e">
        <f t="shared" si="1"/>
        <v>#VALUE!</v>
      </c>
    </row>
    <row r="57" spans="1:26" ht="12.75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  <c r="O57" s="6"/>
      <c r="P57" s="6"/>
      <c r="Q57" s="7" t="str">
        <f t="shared" si="2"/>
        <v> </v>
      </c>
      <c r="R57" s="6"/>
      <c r="S57" s="9"/>
      <c r="T57" s="5"/>
      <c r="Y57" s="16" t="str">
        <f t="shared" si="0"/>
        <v> </v>
      </c>
      <c r="Z57" s="17" t="e">
        <f t="shared" si="1"/>
        <v>#VALUE!</v>
      </c>
    </row>
    <row r="58" spans="1:26" ht="12.75" customHeight="1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 t="str">
        <f t="shared" si="2"/>
        <v> </v>
      </c>
      <c r="R58" s="6"/>
      <c r="S58" s="9"/>
      <c r="T58" s="5"/>
      <c r="Y58" s="16" t="str">
        <f t="shared" si="0"/>
        <v> </v>
      </c>
      <c r="Z58" s="17" t="e">
        <f t="shared" si="1"/>
        <v>#VALUE!</v>
      </c>
    </row>
    <row r="59" spans="1:26" ht="12.75" customHeight="1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 t="str">
        <f t="shared" si="2"/>
        <v> </v>
      </c>
      <c r="R59" s="6"/>
      <c r="S59" s="9"/>
      <c r="T59" s="5"/>
      <c r="Y59" s="16" t="str">
        <f t="shared" si="0"/>
        <v> </v>
      </c>
      <c r="Z59" s="17" t="e">
        <f t="shared" si="1"/>
        <v>#VALUE!</v>
      </c>
    </row>
    <row r="60" spans="1:26" ht="12.75" customHeight="1">
      <c r="A60" s="13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7" t="str">
        <f t="shared" si="2"/>
        <v> </v>
      </c>
      <c r="R60" s="6"/>
      <c r="S60" s="9"/>
      <c r="T60" s="5"/>
      <c r="Y60" s="16" t="str">
        <f t="shared" si="0"/>
        <v> </v>
      </c>
      <c r="Z60" s="17" t="e">
        <f t="shared" si="1"/>
        <v>#VALUE!</v>
      </c>
    </row>
    <row r="61" spans="1:26" ht="12.7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  <c r="O61" s="6"/>
      <c r="P61" s="6"/>
      <c r="Q61" s="7" t="str">
        <f t="shared" si="2"/>
        <v> </v>
      </c>
      <c r="R61" s="6"/>
      <c r="S61" s="9"/>
      <c r="T61" s="5"/>
      <c r="Y61" s="16" t="str">
        <f>IF(SUM(I61:N61)=0," ",SUM(I61:N61))</f>
        <v> </v>
      </c>
      <c r="Z61" s="17" t="e">
        <f>Q61-Y61</f>
        <v>#VALUE!</v>
      </c>
    </row>
    <row r="62" spans="1:26" ht="12.75" customHeight="1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 t="str">
        <f t="shared" si="2"/>
        <v> </v>
      </c>
      <c r="R62" s="6"/>
      <c r="S62" s="9"/>
      <c r="T62" s="5"/>
      <c r="Y62" s="16" t="str">
        <f aca="true" t="shared" si="5" ref="Y62:Y75">IF(SUM(I62:N62)=0," ",SUM(I62:N62))</f>
        <v> </v>
      </c>
      <c r="Z62" s="17" t="e">
        <f aca="true" t="shared" si="6" ref="Z62:Z75">Q62-Y62</f>
        <v>#VALUE!</v>
      </c>
    </row>
    <row r="63" spans="1:26" ht="12.75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N63" s="6"/>
      <c r="O63" s="6"/>
      <c r="P63" s="6"/>
      <c r="Q63" s="7" t="str">
        <f t="shared" si="2"/>
        <v> </v>
      </c>
      <c r="R63" s="6"/>
      <c r="S63" s="9"/>
      <c r="T63" s="5"/>
      <c r="Y63" s="16" t="str">
        <f t="shared" si="5"/>
        <v> </v>
      </c>
      <c r="Z63" s="17" t="e">
        <f t="shared" si="6"/>
        <v>#VALUE!</v>
      </c>
    </row>
    <row r="64" spans="1:26" ht="12.75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6"/>
      <c r="N64" s="6"/>
      <c r="O64" s="6"/>
      <c r="P64" s="6"/>
      <c r="Q64" s="7" t="str">
        <f t="shared" si="2"/>
        <v> </v>
      </c>
      <c r="R64" s="6"/>
      <c r="S64" s="9"/>
      <c r="T64" s="5"/>
      <c r="Y64" s="16" t="str">
        <f t="shared" si="5"/>
        <v> </v>
      </c>
      <c r="Z64" s="17" t="e">
        <f t="shared" si="6"/>
        <v>#VALUE!</v>
      </c>
    </row>
    <row r="65" spans="1:26" ht="12.75" customHeight="1">
      <c r="A65" s="13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7" t="str">
        <f t="shared" si="2"/>
        <v> </v>
      </c>
      <c r="R65" s="6"/>
      <c r="S65" s="9"/>
      <c r="T65" s="5"/>
      <c r="Y65" s="16" t="str">
        <f t="shared" si="5"/>
        <v> </v>
      </c>
      <c r="Z65" s="17" t="e">
        <f t="shared" si="6"/>
        <v>#VALUE!</v>
      </c>
    </row>
    <row r="66" spans="1:26" ht="12.75">
      <c r="A66" s="8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7" t="str">
        <f t="shared" si="2"/>
        <v> </v>
      </c>
      <c r="R66" s="6"/>
      <c r="S66" s="9"/>
      <c r="T66" s="5"/>
      <c r="Y66" s="16" t="str">
        <f t="shared" si="5"/>
        <v> </v>
      </c>
      <c r="Z66" s="17" t="e">
        <f t="shared" si="6"/>
        <v>#VALUE!</v>
      </c>
    </row>
    <row r="67" spans="1:26" ht="12.75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N67" s="6"/>
      <c r="O67" s="6"/>
      <c r="P67" s="6"/>
      <c r="Q67" s="7" t="str">
        <f t="shared" si="2"/>
        <v> </v>
      </c>
      <c r="R67" s="6"/>
      <c r="S67" s="9"/>
      <c r="T67" s="5"/>
      <c r="Y67" s="16" t="str">
        <f t="shared" si="5"/>
        <v> </v>
      </c>
      <c r="Z67" s="17" t="e">
        <f t="shared" si="6"/>
        <v>#VALUE!</v>
      </c>
    </row>
    <row r="68" spans="1:26" ht="12.75" customHeight="1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6"/>
      <c r="N68" s="6"/>
      <c r="O68" s="6"/>
      <c r="P68" s="6"/>
      <c r="Q68" s="7" t="str">
        <f t="shared" si="2"/>
        <v> </v>
      </c>
      <c r="R68" s="6"/>
      <c r="S68" s="9"/>
      <c r="T68" s="5"/>
      <c r="Y68" s="16" t="str">
        <f t="shared" si="5"/>
        <v> </v>
      </c>
      <c r="Z68" s="17" t="e">
        <f t="shared" si="6"/>
        <v>#VALUE!</v>
      </c>
    </row>
    <row r="69" spans="1:26" ht="12.75" customHeight="1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6"/>
      <c r="N69" s="6"/>
      <c r="O69" s="6"/>
      <c r="P69" s="6"/>
      <c r="Q69" s="7" t="str">
        <f t="shared" si="2"/>
        <v> </v>
      </c>
      <c r="R69" s="6"/>
      <c r="S69" s="9"/>
      <c r="T69" s="10"/>
      <c r="Y69" s="16" t="str">
        <f t="shared" si="5"/>
        <v> </v>
      </c>
      <c r="Z69" s="17" t="e">
        <f t="shared" si="6"/>
        <v>#VALUE!</v>
      </c>
    </row>
    <row r="70" spans="1:26" s="11" customFormat="1" ht="12.75" customHeight="1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6"/>
      <c r="N70" s="6"/>
      <c r="O70" s="6"/>
      <c r="P70" s="6"/>
      <c r="Q70" s="7" t="str">
        <f t="shared" si="2"/>
        <v> </v>
      </c>
      <c r="R70" s="6"/>
      <c r="S70" s="9"/>
      <c r="T70" s="5"/>
      <c r="Y70" s="16" t="str">
        <f t="shared" si="5"/>
        <v> </v>
      </c>
      <c r="Z70" s="17" t="e">
        <f t="shared" si="6"/>
        <v>#VALUE!</v>
      </c>
    </row>
    <row r="71" spans="1:26" ht="12.7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6"/>
      <c r="N71" s="6"/>
      <c r="O71" s="6"/>
      <c r="P71" s="6"/>
      <c r="Q71" s="7" t="str">
        <f>IF(SUM(A71:H71)=0," ",SUM(A71:H71))</f>
        <v> </v>
      </c>
      <c r="R71" s="6"/>
      <c r="S71" s="9"/>
      <c r="T71" s="10"/>
      <c r="Y71" s="16" t="str">
        <f t="shared" si="5"/>
        <v> </v>
      </c>
      <c r="Z71" s="17" t="e">
        <f t="shared" si="6"/>
        <v>#VALUE!</v>
      </c>
    </row>
    <row r="72" spans="1:26" s="11" customFormat="1" ht="12.75" customHeight="1">
      <c r="A72" s="8"/>
      <c r="B72" s="6"/>
      <c r="C72" s="6"/>
      <c r="D72" s="6"/>
      <c r="E72" s="6"/>
      <c r="F72" s="6"/>
      <c r="G72" s="6"/>
      <c r="H72" s="7"/>
      <c r="I72" s="6"/>
      <c r="J72" s="6"/>
      <c r="K72" s="6"/>
      <c r="L72" s="7"/>
      <c r="M72" s="6"/>
      <c r="N72" s="6"/>
      <c r="O72" s="6"/>
      <c r="P72" s="6"/>
      <c r="Q72" s="7" t="str">
        <f>IF(SUM(A72:H72)=0," ",SUM(A72:H72))</f>
        <v> </v>
      </c>
      <c r="R72" s="6"/>
      <c r="S72" s="9"/>
      <c r="T72" s="5"/>
      <c r="Y72" s="16" t="str">
        <f t="shared" si="5"/>
        <v> </v>
      </c>
      <c r="Z72" s="17" t="e">
        <f t="shared" si="6"/>
        <v>#VALUE!</v>
      </c>
    </row>
    <row r="73" spans="1:26" ht="12.75" customHeight="1">
      <c r="A73" s="8"/>
      <c r="B73" s="6"/>
      <c r="C73" s="6"/>
      <c r="D73" s="6"/>
      <c r="E73" s="6"/>
      <c r="F73" s="6"/>
      <c r="G73" s="7"/>
      <c r="H73" s="7"/>
      <c r="I73" s="6"/>
      <c r="J73" s="6"/>
      <c r="K73" s="6"/>
      <c r="L73" s="6"/>
      <c r="M73" s="6"/>
      <c r="N73" s="6"/>
      <c r="O73" s="6"/>
      <c r="P73" s="6"/>
      <c r="Q73" s="7" t="str">
        <f>IF(SUM(A73:H73)=0," ",SUM(A73:H73))</f>
        <v> </v>
      </c>
      <c r="R73" s="6"/>
      <c r="S73" s="9"/>
      <c r="T73" s="5"/>
      <c r="Y73" s="16" t="str">
        <f t="shared" si="5"/>
        <v> </v>
      </c>
      <c r="Z73" s="17" t="e">
        <f t="shared" si="6"/>
        <v>#VALUE!</v>
      </c>
    </row>
    <row r="74" spans="1:26" ht="12.75" customHeight="1">
      <c r="A74" s="8"/>
      <c r="B74" s="6"/>
      <c r="C74" s="6"/>
      <c r="D74" s="6"/>
      <c r="E74" s="6"/>
      <c r="F74" s="7"/>
      <c r="G74" s="6"/>
      <c r="H74" s="7"/>
      <c r="I74" s="6"/>
      <c r="J74" s="6"/>
      <c r="K74" s="6"/>
      <c r="L74" s="6"/>
      <c r="M74" s="6"/>
      <c r="N74" s="6"/>
      <c r="O74" s="6"/>
      <c r="P74" s="6"/>
      <c r="Q74" s="7" t="str">
        <f>IF(SUM(A74:H74)=0," ",SUM(A74:H74))</f>
        <v> </v>
      </c>
      <c r="R74" s="6"/>
      <c r="S74" s="9"/>
      <c r="T74" s="10"/>
      <c r="Y74" s="16" t="str">
        <f t="shared" si="5"/>
        <v> </v>
      </c>
      <c r="Z74" s="17" t="e">
        <f t="shared" si="6"/>
        <v>#VALUE!</v>
      </c>
    </row>
    <row r="75" spans="1:26" s="11" customFormat="1" ht="12.75">
      <c r="A75" s="8"/>
      <c r="B75" s="6"/>
      <c r="C75" s="6"/>
      <c r="D75" s="6"/>
      <c r="E75" s="6"/>
      <c r="F75" s="7"/>
      <c r="G75" s="6"/>
      <c r="H75" s="7"/>
      <c r="I75" s="6"/>
      <c r="J75" s="6"/>
      <c r="K75" s="6"/>
      <c r="L75" s="6"/>
      <c r="M75" s="6"/>
      <c r="N75" s="6"/>
      <c r="O75" s="6"/>
      <c r="P75" s="6"/>
      <c r="Q75" s="7" t="str">
        <f>IF(SUM(A75:H75)=0," ",SUM(A75:H75))</f>
        <v> </v>
      </c>
      <c r="R75" s="6"/>
      <c r="S75" s="9"/>
      <c r="T75" s="5"/>
      <c r="Y75" s="16" t="str">
        <f t="shared" si="5"/>
        <v> </v>
      </c>
      <c r="Z75" s="17" t="e">
        <f t="shared" si="6"/>
        <v>#VALUE!</v>
      </c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P77" s="11"/>
      <c r="Q77" s="11"/>
      <c r="R77" s="11"/>
      <c r="S77" s="11"/>
    </row>
    <row r="81" spans="9:10" ht="12.75">
      <c r="I81" s="19">
        <v>1</v>
      </c>
      <c r="J81" s="19">
        <v>2</v>
      </c>
    </row>
    <row r="82" spans="9:10" ht="12.75">
      <c r="I82">
        <v>0.44</v>
      </c>
      <c r="J82">
        <v>0.56</v>
      </c>
    </row>
  </sheetData>
  <sheetProtection/>
  <mergeCells count="23">
    <mergeCell ref="C3:C4"/>
    <mergeCell ref="A1:H2"/>
    <mergeCell ref="A3:A4"/>
    <mergeCell ref="B3:B4"/>
    <mergeCell ref="D3:D4"/>
    <mergeCell ref="E3:E4"/>
    <mergeCell ref="S1:S4"/>
    <mergeCell ref="O1:O4"/>
    <mergeCell ref="R1:R4"/>
    <mergeCell ref="P1:P2"/>
    <mergeCell ref="P3:P4"/>
    <mergeCell ref="N3:N4"/>
    <mergeCell ref="I1:N2"/>
    <mergeCell ref="M3:M4"/>
    <mergeCell ref="Q3:Q4"/>
    <mergeCell ref="J3:J4"/>
    <mergeCell ref="K3:K4"/>
    <mergeCell ref="Q1:Q2"/>
    <mergeCell ref="L3:L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17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 AND ENV GENERAL SUMMARY</dc:title>
  <dc:subject/>
  <dc:creator>ODOT Office of Production</dc:creator>
  <cp:keywords/>
  <dc:description/>
  <cp:lastModifiedBy>Luzier, Chris</cp:lastModifiedBy>
  <cp:lastPrinted>2015-01-26T20:27:17Z</cp:lastPrinted>
  <dcterms:created xsi:type="dcterms:W3CDTF">2007-01-18T14:43:23Z</dcterms:created>
  <dcterms:modified xsi:type="dcterms:W3CDTF">2019-12-07T17:54:07Z</dcterms:modified>
  <cp:category/>
  <cp:version/>
  <cp:contentType/>
  <cp:contentStatus/>
</cp:coreProperties>
</file>