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ftch.com\AllProjects\2022\220827\CAD\ODOT\110563\300-Survey\SurveyData\OfficeData\Bridge Calcs\"/>
    </mc:Choice>
  </mc:AlternateContent>
  <xr:revisionPtr revIDLastSave="0" documentId="13_ncr:1_{6CF796FC-E6BC-46E2-BA0F-CBE6AEA17E2D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BOB Checks" sheetId="1" r:id="rId1"/>
    <sheet name="Beam Seat-Pier Cap" sheetId="2" r:id="rId2"/>
    <sheet name="Abutment Sea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F12" i="5" s="1"/>
  <c r="C5" i="5"/>
  <c r="F5" i="5" s="1"/>
  <c r="C6" i="5"/>
  <c r="F6" i="5" s="1"/>
  <c r="C7" i="5"/>
  <c r="F7" i="5" s="1"/>
  <c r="E137" i="1"/>
  <c r="E95" i="1"/>
  <c r="G95" i="1" s="1"/>
  <c r="E99" i="1"/>
  <c r="G99" i="1" s="1"/>
  <c r="C14" i="5"/>
  <c r="F14" i="5" s="1"/>
  <c r="C20" i="2"/>
  <c r="F20" i="2" s="1"/>
  <c r="C35" i="2"/>
  <c r="F35" i="2" s="1"/>
  <c r="C22" i="2"/>
  <c r="F22" i="2" s="1"/>
  <c r="C9" i="2"/>
  <c r="F9" i="2" s="1"/>
  <c r="M141" i="1" l="1"/>
  <c r="E141" i="1"/>
  <c r="G141" i="1" s="1"/>
  <c r="I141" i="1" s="1"/>
  <c r="M139" i="1"/>
  <c r="I139" i="1"/>
  <c r="M137" i="1"/>
  <c r="G137" i="1"/>
  <c r="I137" i="1" s="1"/>
  <c r="M135" i="1"/>
  <c r="I135" i="1"/>
  <c r="M133" i="1"/>
  <c r="I133" i="1"/>
  <c r="M131" i="1"/>
  <c r="E131" i="1"/>
  <c r="G131" i="1" s="1"/>
  <c r="I131" i="1" s="1"/>
  <c r="M68" i="1"/>
  <c r="E68" i="1"/>
  <c r="G68" i="1" s="1"/>
  <c r="I68" i="1" s="1"/>
  <c r="M66" i="1"/>
  <c r="I66" i="1"/>
  <c r="M64" i="1"/>
  <c r="I64" i="1"/>
  <c r="M62" i="1"/>
  <c r="E62" i="1"/>
  <c r="G62" i="1" s="1"/>
  <c r="I62" i="1" s="1"/>
  <c r="M60" i="1"/>
  <c r="I60" i="1"/>
  <c r="M58" i="1"/>
  <c r="E58" i="1"/>
  <c r="G58" i="1" s="1"/>
  <c r="I58" i="1" s="1"/>
  <c r="E85" i="1"/>
  <c r="G85" i="1" s="1"/>
  <c r="E30" i="1"/>
  <c r="G30" i="1" s="1"/>
  <c r="I50" i="1"/>
  <c r="C15" i="5"/>
  <c r="F15" i="5" s="1"/>
  <c r="C13" i="5"/>
  <c r="F13" i="5" s="1"/>
  <c r="C11" i="5"/>
  <c r="F11" i="5" s="1"/>
  <c r="C4" i="5"/>
  <c r="F4" i="5" s="1"/>
  <c r="C3" i="5"/>
  <c r="F3" i="5" s="1"/>
  <c r="E103" i="1"/>
  <c r="I95" i="1"/>
  <c r="E48" i="1"/>
  <c r="G48" i="1" s="1"/>
  <c r="I8" i="1"/>
  <c r="I22" i="1"/>
  <c r="M22" i="1" s="1"/>
  <c r="M123" i="1"/>
  <c r="E123" i="1"/>
  <c r="G123" i="1" s="1"/>
  <c r="I123" i="1" s="1"/>
  <c r="E109" i="1"/>
  <c r="G109" i="1" s="1"/>
  <c r="I109" i="1" s="1"/>
  <c r="E81" i="1"/>
  <c r="G81" i="1" s="1"/>
  <c r="I81" i="1" s="1"/>
  <c r="I36" i="1"/>
  <c r="E6" i="1"/>
  <c r="M109" i="1" l="1"/>
  <c r="M95" i="1"/>
  <c r="M81" i="1"/>
  <c r="M50" i="1"/>
  <c r="M36" i="1"/>
  <c r="M8" i="1"/>
  <c r="C3" i="2"/>
  <c r="F3" i="2" s="1"/>
  <c r="C37" i="2"/>
  <c r="F37" i="2" s="1"/>
  <c r="C33" i="2"/>
  <c r="F33" i="2" s="1"/>
  <c r="C31" i="2"/>
  <c r="F31" i="2" s="1"/>
  <c r="C29" i="2"/>
  <c r="F29" i="2" s="1"/>
  <c r="C24" i="2"/>
  <c r="F24" i="2" s="1"/>
  <c r="C18" i="2"/>
  <c r="F18" i="2" s="1"/>
  <c r="C16" i="2"/>
  <c r="F16" i="2" s="1"/>
  <c r="C11" i="2"/>
  <c r="F11" i="2" s="1"/>
  <c r="C7" i="2"/>
  <c r="F7" i="2" s="1"/>
  <c r="C5" i="2"/>
  <c r="F5" i="2" s="1"/>
  <c r="M125" i="1" l="1"/>
  <c r="M119" i="1"/>
  <c r="M111" i="1"/>
  <c r="M105" i="1"/>
  <c r="M97" i="1"/>
  <c r="M91" i="1"/>
  <c r="M83" i="1"/>
  <c r="M77" i="1"/>
  <c r="M38" i="1"/>
  <c r="M32" i="1"/>
  <c r="M24" i="1"/>
  <c r="M18" i="1"/>
  <c r="M4" i="1"/>
  <c r="M10" i="1"/>
  <c r="I97" i="1"/>
  <c r="E2" i="1" l="1"/>
  <c r="G2" i="1" s="1"/>
  <c r="I2" i="1" s="1"/>
  <c r="M2" i="1" s="1"/>
  <c r="E44" i="1" l="1"/>
  <c r="G44" i="1" s="1"/>
  <c r="E127" i="1"/>
  <c r="G127" i="1" s="1"/>
  <c r="I127" i="1" s="1"/>
  <c r="M127" i="1" s="1"/>
  <c r="I125" i="1"/>
  <c r="I121" i="1"/>
  <c r="M121" i="1" s="1"/>
  <c r="I119" i="1"/>
  <c r="E117" i="1"/>
  <c r="G117" i="1" s="1"/>
  <c r="I117" i="1" s="1"/>
  <c r="M117" i="1" s="1"/>
  <c r="E113" i="1"/>
  <c r="G113" i="1" s="1"/>
  <c r="I113" i="1" s="1"/>
  <c r="M113" i="1" s="1"/>
  <c r="I111" i="1"/>
  <c r="I107" i="1"/>
  <c r="M107" i="1" s="1"/>
  <c r="I105" i="1"/>
  <c r="G103" i="1"/>
  <c r="I103" i="1" s="1"/>
  <c r="M103" i="1" s="1"/>
  <c r="I99" i="1"/>
  <c r="M99" i="1" s="1"/>
  <c r="I85" i="1"/>
  <c r="M85" i="1" s="1"/>
  <c r="E89" i="1"/>
  <c r="G89" i="1" s="1"/>
  <c r="I89" i="1" s="1"/>
  <c r="M89" i="1" s="1"/>
  <c r="E75" i="1"/>
  <c r="G75" i="1" s="1"/>
  <c r="I75" i="1" s="1"/>
  <c r="M75" i="1" s="1"/>
  <c r="I83" i="1"/>
  <c r="I79" i="1"/>
  <c r="M79" i="1" s="1"/>
  <c r="I77" i="1"/>
  <c r="I93" i="1" l="1"/>
  <c r="M93" i="1" s="1"/>
  <c r="I91" i="1"/>
  <c r="E54" i="1"/>
  <c r="G54" i="1" s="1"/>
  <c r="I54" i="1" s="1"/>
  <c r="M54" i="1" s="1"/>
  <c r="I52" i="1"/>
  <c r="M52" i="1" s="1"/>
  <c r="I48" i="1"/>
  <c r="M48" i="1" s="1"/>
  <c r="I46" i="1"/>
  <c r="M46" i="1" s="1"/>
  <c r="I44" i="1"/>
  <c r="M44" i="1" s="1"/>
  <c r="E40" i="1"/>
  <c r="G40" i="1" s="1"/>
  <c r="I40" i="1" s="1"/>
  <c r="M40" i="1" s="1"/>
  <c r="I38" i="1"/>
  <c r="E34" i="1"/>
  <c r="G34" i="1" s="1"/>
  <c r="I34" i="1" s="1"/>
  <c r="M34" i="1" s="1"/>
  <c r="I32" i="1"/>
  <c r="I30" i="1"/>
  <c r="M30" i="1" s="1"/>
  <c r="E26" i="1"/>
  <c r="G26" i="1" s="1"/>
  <c r="I26" i="1" s="1"/>
  <c r="M26" i="1" s="1"/>
  <c r="I24" i="1"/>
  <c r="E20" i="1"/>
  <c r="G20" i="1" s="1"/>
  <c r="I20" i="1" s="1"/>
  <c r="M20" i="1" s="1"/>
  <c r="I18" i="1"/>
  <c r="E16" i="1"/>
  <c r="G16" i="1" s="1"/>
  <c r="I16" i="1" s="1"/>
  <c r="M16" i="1" s="1"/>
  <c r="E12" i="1"/>
  <c r="G12" i="1" s="1"/>
  <c r="I12" i="1" s="1"/>
  <c r="M12" i="1" s="1"/>
  <c r="I10" i="1"/>
  <c r="G6" i="1"/>
  <c r="I6" i="1" s="1"/>
  <c r="M6" i="1" s="1"/>
  <c r="I4" i="1"/>
</calcChain>
</file>

<file path=xl/sharedStrings.xml><?xml version="1.0" encoding="utf-8"?>
<sst xmlns="http://schemas.openxmlformats.org/spreadsheetml/2006/main" count="389" uniqueCount="51">
  <si>
    <t>BOB Elev. (ft)</t>
  </si>
  <si>
    <t>Dist. Between (ft)</t>
  </si>
  <si>
    <t>BOB Slope (ft/ft)</t>
  </si>
  <si>
    <t>Point</t>
  </si>
  <si>
    <t>A</t>
  </si>
  <si>
    <t>B</t>
  </si>
  <si>
    <t>Dist. From A (ft)</t>
  </si>
  <si>
    <t>Calc. BOB Elev. (ft)</t>
  </si>
  <si>
    <t>Elev. Below (ft)</t>
  </si>
  <si>
    <t>Clearance (ft)</t>
  </si>
  <si>
    <t>Feature</t>
  </si>
  <si>
    <t>Edge Line</t>
  </si>
  <si>
    <t>Lane Line</t>
  </si>
  <si>
    <t>Survey Point Number</t>
  </si>
  <si>
    <t>Elevation (ft.)</t>
  </si>
  <si>
    <t>ODOT Elevation Letter</t>
  </si>
  <si>
    <t>ODOT Elevation (ft.)</t>
  </si>
  <si>
    <t>Elevation Difference</t>
  </si>
  <si>
    <t>C</t>
  </si>
  <si>
    <t>D</t>
  </si>
  <si>
    <t>Location</t>
  </si>
  <si>
    <t>User Input</t>
  </si>
  <si>
    <t>Difference</t>
  </si>
  <si>
    <t>Avg. Elev. (ft.)</t>
  </si>
  <si>
    <t>EOP
(South)</t>
  </si>
  <si>
    <t>EOP
(North)</t>
  </si>
  <si>
    <t>Shot Elev Used</t>
  </si>
  <si>
    <t>Surface Inquiry</t>
  </si>
  <si>
    <t>South Pier Cap Elevations (PIER NO. 1)</t>
  </si>
  <si>
    <t>North Pier Cap Elevations (PIER NO. 3)</t>
  </si>
  <si>
    <t>Center Pier Cap Elevations (PIER NO. 2)</t>
  </si>
  <si>
    <t>North Abutment Elevations (FORWARD - West to East)</t>
  </si>
  <si>
    <t>South Abutment Elevations (REAR - East to West)</t>
  </si>
  <si>
    <t>I-74 Eastbound @ Race Overpass, Beam #1 (West Beam)</t>
  </si>
  <si>
    <t xml:space="preserve">I-74 Eastbound @ Race Overpass, Beam #2
</t>
  </si>
  <si>
    <t>I-74 Eastbound @ Race Overpass, Beam #3</t>
  </si>
  <si>
    <t>I-74 Eastbound @ Race Overpass, Beam #4</t>
  </si>
  <si>
    <t>I-74 Eastbound @ Race Overpass, Beam #5</t>
  </si>
  <si>
    <t>I-74 Westbound @ Race Overpass, Beam #1 (West Beam)</t>
  </si>
  <si>
    <t>I-74 Westbound @ Race Overpass, Beam #2</t>
  </si>
  <si>
    <t>I-74 Westbound @ Race Overpass, Beam #3</t>
  </si>
  <si>
    <t>I-74 Westbound @ Race Overpass, Beam #4</t>
  </si>
  <si>
    <t>I-74 Westbound @ Race Overpass, Beam #5</t>
  </si>
  <si>
    <t>Crown of Pavement</t>
  </si>
  <si>
    <t>B1</t>
  </si>
  <si>
    <t>B2</t>
  </si>
  <si>
    <t>B3</t>
  </si>
  <si>
    <t>B4</t>
  </si>
  <si>
    <t>B5</t>
  </si>
  <si>
    <t>ODOT Elevations Listed are from HAM-74-11.37 plans</t>
  </si>
  <si>
    <t>Point Inquiry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</si>
</sst>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Border="1"/>
    <xf numFmtId="2" fontId="1" fillId="0" borderId="10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/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5" borderId="0" xfId="0" applyFont="1" applyFill="1"/>
    <xf numFmtId="2" fontId="6" fillId="0" borderId="2" xfId="0" applyNumberFormat="1" applyFont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5" fontId="1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65" fontId="4" fillId="6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8"/>
  <sheetViews>
    <sheetView tabSelected="1" view="pageLayout" zoomScaleNormal="100" workbookViewId="0">
      <selection activeCell="G125" sqref="G125:G126"/>
    </sheetView>
  </sheetViews>
  <sheetFormatPr defaultRowHeight="14.35" x14ac:dyDescent="0.5"/>
  <cols>
    <col min="1" max="1" width="11.5859375" style="1" bestFit="1" customWidth="1"/>
    <col min="2" max="2" width="5.87890625" style="1" bestFit="1" customWidth="1"/>
    <col min="3" max="3" width="14.703125" style="4" bestFit="1" customWidth="1"/>
    <col min="4" max="4" width="17.87890625" style="1" bestFit="1" customWidth="1"/>
    <col min="5" max="5" width="16.87890625" style="1" bestFit="1" customWidth="1"/>
    <col min="6" max="6" width="16.5859375" style="5" bestFit="1" customWidth="1"/>
    <col min="7" max="7" width="20.1171875" bestFit="1" customWidth="1"/>
    <col min="8" max="8" width="15.703125" style="49" bestFit="1" customWidth="1"/>
    <col min="9" max="9" width="13.87890625" bestFit="1" customWidth="1"/>
    <col min="10" max="10" width="61.87890625" bestFit="1" customWidth="1"/>
    <col min="11" max="11" width="40.703125" bestFit="1" customWidth="1"/>
    <col min="12" max="12" width="36.87890625" bestFit="1" customWidth="1"/>
    <col min="13" max="13" width="10.703125" bestFit="1" customWidth="1"/>
    <col min="14" max="14" width="10.41015625" bestFit="1" customWidth="1"/>
  </cols>
  <sheetData>
    <row r="1" spans="1:33" x14ac:dyDescent="0.5">
      <c r="A1" s="7" t="s">
        <v>10</v>
      </c>
      <c r="B1" s="7" t="s">
        <v>3</v>
      </c>
      <c r="C1" s="8" t="s">
        <v>0</v>
      </c>
      <c r="D1" s="7" t="s">
        <v>1</v>
      </c>
      <c r="E1" s="7" t="s">
        <v>2</v>
      </c>
      <c r="F1" s="9" t="s">
        <v>6</v>
      </c>
      <c r="G1" s="7" t="s">
        <v>7</v>
      </c>
      <c r="H1" s="46" t="s">
        <v>8</v>
      </c>
      <c r="I1" s="7" t="s">
        <v>9</v>
      </c>
      <c r="J1" s="74" t="s">
        <v>33</v>
      </c>
      <c r="K1" s="44"/>
      <c r="L1" s="44"/>
      <c r="M1" s="44" t="s">
        <v>22</v>
      </c>
      <c r="N1" s="29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5" customHeight="1" x14ac:dyDescent="0.5">
      <c r="A2" s="64" t="s">
        <v>24</v>
      </c>
      <c r="B2" s="10" t="s">
        <v>4</v>
      </c>
      <c r="C2" s="16">
        <v>801.64800000000002</v>
      </c>
      <c r="D2" s="66">
        <v>7.5140000000000002</v>
      </c>
      <c r="E2" s="65">
        <f>ABS(C2-C3)/D2</f>
        <v>1.7700292786787929E-2</v>
      </c>
      <c r="F2" s="73">
        <v>4.9969999999999999</v>
      </c>
      <c r="G2" s="67">
        <f>IF(C2&gt;C3,C2-E2*F2,C2+E2*F2)</f>
        <v>801.73644836305562</v>
      </c>
      <c r="H2" s="68">
        <v>785.85429999999997</v>
      </c>
      <c r="I2" s="67">
        <f>G2-H2</f>
        <v>15.882148363055649</v>
      </c>
      <c r="J2" s="75"/>
      <c r="K2" s="61"/>
      <c r="L2" s="62"/>
      <c r="M2" s="63" t="str">
        <f>IF(AND(K2=0,L2=0),"-",IF(L2=0,K2-I2,L2-I2))</f>
        <v>-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s="2" customFormat="1" x14ac:dyDescent="0.5">
      <c r="A3" s="65"/>
      <c r="B3" s="10" t="s">
        <v>5</v>
      </c>
      <c r="C3" s="16">
        <v>801.78099999999995</v>
      </c>
      <c r="D3" s="66"/>
      <c r="E3" s="65"/>
      <c r="F3" s="73"/>
      <c r="G3" s="67"/>
      <c r="H3" s="68"/>
      <c r="I3" s="65"/>
      <c r="J3" s="75"/>
      <c r="K3" s="61"/>
      <c r="L3" s="62"/>
      <c r="M3" s="6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5">
      <c r="A4" s="65" t="s">
        <v>11</v>
      </c>
      <c r="B4" s="10" t="s">
        <v>4</v>
      </c>
      <c r="C4" s="60"/>
      <c r="D4" s="70"/>
      <c r="E4" s="69"/>
      <c r="F4" s="69"/>
      <c r="G4" s="71">
        <v>801.99800000000005</v>
      </c>
      <c r="H4" s="72">
        <v>786.20500000000004</v>
      </c>
      <c r="I4" s="67">
        <f>G4-H4</f>
        <v>15.793000000000006</v>
      </c>
      <c r="J4" s="75"/>
      <c r="K4" s="61"/>
      <c r="L4" s="62"/>
      <c r="M4" s="63" t="str">
        <f t="shared" ref="M4" si="0">IF(AND(K4=0,L4=0),"-",IF(L4=0,K4-I4,L4-I4))</f>
        <v>-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5">
      <c r="A5" s="65"/>
      <c r="B5" s="10" t="s">
        <v>5</v>
      </c>
      <c r="C5" s="60"/>
      <c r="D5" s="70"/>
      <c r="E5" s="69"/>
      <c r="F5" s="69"/>
      <c r="G5" s="71"/>
      <c r="H5" s="72"/>
      <c r="I5" s="65"/>
      <c r="J5" s="75"/>
      <c r="K5" s="61"/>
      <c r="L5" s="62"/>
      <c r="M5" s="63"/>
    </row>
    <row r="6" spans="1:33" x14ac:dyDescent="0.5">
      <c r="A6" s="64" t="s">
        <v>12</v>
      </c>
      <c r="B6" s="10" t="s">
        <v>4</v>
      </c>
      <c r="C6" s="16">
        <v>801.99800000000005</v>
      </c>
      <c r="D6" s="66">
        <v>12.082000000000001</v>
      </c>
      <c r="E6" s="65">
        <f>ABS(C6-C7)/D6</f>
        <v>1.9284886608173086E-2</v>
      </c>
      <c r="F6" s="73">
        <v>11.425000000000001</v>
      </c>
      <c r="G6" s="67">
        <f>IF(C6&gt;C7,C6-E6*F6,C6+E6*F6)</f>
        <v>802.21832982949843</v>
      </c>
      <c r="H6" s="72">
        <v>786.32600000000002</v>
      </c>
      <c r="I6" s="67">
        <f>G6-H6</f>
        <v>15.892329829498408</v>
      </c>
      <c r="J6" s="75"/>
      <c r="K6" s="61"/>
      <c r="L6" s="62"/>
      <c r="M6" s="63" t="str">
        <f t="shared" ref="M6" si="1">IF(AND(K6=0,L6=0),"-",IF(L6=0,K6-I6,L6-I6))</f>
        <v>-</v>
      </c>
    </row>
    <row r="7" spans="1:33" x14ac:dyDescent="0.5">
      <c r="A7" s="64"/>
      <c r="B7" s="10" t="s">
        <v>5</v>
      </c>
      <c r="C7" s="16">
        <v>802.23099999999999</v>
      </c>
      <c r="D7" s="66"/>
      <c r="E7" s="65"/>
      <c r="F7" s="73"/>
      <c r="G7" s="67"/>
      <c r="H7" s="72"/>
      <c r="I7" s="65"/>
      <c r="J7" s="75"/>
      <c r="K7" s="61"/>
      <c r="L7" s="62"/>
      <c r="M7" s="63"/>
    </row>
    <row r="8" spans="1:33" s="31" customFormat="1" x14ac:dyDescent="0.5">
      <c r="A8" s="64" t="s">
        <v>43</v>
      </c>
      <c r="B8" s="43" t="s">
        <v>4</v>
      </c>
      <c r="C8" s="60"/>
      <c r="D8" s="69"/>
      <c r="E8" s="69"/>
      <c r="F8" s="69"/>
      <c r="G8" s="71">
        <v>802.23099999999999</v>
      </c>
      <c r="H8" s="72">
        <v>786.327</v>
      </c>
      <c r="I8" s="67">
        <f>G8-H8</f>
        <v>15.903999999999996</v>
      </c>
      <c r="J8" s="75"/>
      <c r="K8" s="61"/>
      <c r="L8" s="62"/>
      <c r="M8" s="63" t="str">
        <f t="shared" ref="M8" si="2">IF(AND(K8=0,L8=0),"-",IF(L8=0,K8-I8,L8-I8))</f>
        <v>-</v>
      </c>
    </row>
    <row r="9" spans="1:33" s="31" customFormat="1" x14ac:dyDescent="0.5">
      <c r="A9" s="64"/>
      <c r="B9" s="43" t="s">
        <v>5</v>
      </c>
      <c r="C9" s="60"/>
      <c r="D9" s="69"/>
      <c r="E9" s="69"/>
      <c r="F9" s="69"/>
      <c r="G9" s="71"/>
      <c r="H9" s="72"/>
      <c r="I9" s="65"/>
      <c r="J9" s="75"/>
      <c r="K9" s="61"/>
      <c r="L9" s="62"/>
      <c r="M9" s="63"/>
    </row>
    <row r="10" spans="1:33" x14ac:dyDescent="0.5">
      <c r="A10" s="65" t="s">
        <v>11</v>
      </c>
      <c r="B10" s="10" t="s">
        <v>4</v>
      </c>
      <c r="C10" s="60"/>
      <c r="D10" s="69"/>
      <c r="E10" s="69"/>
      <c r="F10" s="69"/>
      <c r="G10" s="71">
        <v>802.46600000000001</v>
      </c>
      <c r="H10" s="72">
        <v>786.10799999999995</v>
      </c>
      <c r="I10" s="67">
        <f>G10-H10</f>
        <v>16.358000000000061</v>
      </c>
      <c r="J10" s="75"/>
      <c r="K10" s="61"/>
      <c r="L10" s="62"/>
      <c r="M10" s="63" t="str">
        <f t="shared" ref="M10" si="3">IF(AND(K10=0,L10=0),"-",IF(L10=0,K10-I10,L10-I10))</f>
        <v>-</v>
      </c>
    </row>
    <row r="11" spans="1:33" x14ac:dyDescent="0.5">
      <c r="A11" s="65"/>
      <c r="B11" s="10" t="s">
        <v>5</v>
      </c>
      <c r="C11" s="60"/>
      <c r="D11" s="69"/>
      <c r="E11" s="69"/>
      <c r="F11" s="69"/>
      <c r="G11" s="71"/>
      <c r="H11" s="72"/>
      <c r="I11" s="65"/>
      <c r="J11" s="75"/>
      <c r="K11" s="61"/>
      <c r="L11" s="62"/>
      <c r="M11" s="63"/>
    </row>
    <row r="12" spans="1:33" ht="15" customHeight="1" x14ac:dyDescent="0.5">
      <c r="A12" s="64" t="s">
        <v>25</v>
      </c>
      <c r="B12" s="10" t="s">
        <v>4</v>
      </c>
      <c r="C12" s="16">
        <v>802.46600000000001</v>
      </c>
      <c r="D12" s="73">
        <v>10.676</v>
      </c>
      <c r="E12" s="65">
        <f>ABS(C12-C13)/D12</f>
        <v>2.3604346197073127E-2</v>
      </c>
      <c r="F12" s="66">
        <v>4.2990000000000004</v>
      </c>
      <c r="G12" s="67">
        <f>IF(C12&gt;C13,C12-E12*F12,C12+E12*F12)</f>
        <v>802.56747508430124</v>
      </c>
      <c r="H12" s="68">
        <v>786.01689999999996</v>
      </c>
      <c r="I12" s="67">
        <f>G12-H12</f>
        <v>16.550575084301272</v>
      </c>
      <c r="J12" s="75"/>
      <c r="K12" s="61"/>
      <c r="L12" s="62"/>
      <c r="M12" s="63" t="str">
        <f t="shared" ref="M12" si="4">IF(AND(K12=0,L12=0),"-",IF(L12=0,K12-I12,L12-I12))</f>
        <v>-</v>
      </c>
    </row>
    <row r="13" spans="1:33" x14ac:dyDescent="0.5">
      <c r="A13" s="65"/>
      <c r="B13" s="10" t="s">
        <v>5</v>
      </c>
      <c r="C13" s="16">
        <v>802.71799999999996</v>
      </c>
      <c r="D13" s="73"/>
      <c r="E13" s="65"/>
      <c r="F13" s="66"/>
      <c r="G13" s="67"/>
      <c r="H13" s="68"/>
      <c r="I13" s="65"/>
      <c r="J13" s="82"/>
      <c r="K13" s="61"/>
      <c r="L13" s="62"/>
      <c r="M13" s="63"/>
    </row>
    <row r="14" spans="1:33" x14ac:dyDescent="0.5">
      <c r="A14" s="18"/>
      <c r="B14" s="18"/>
      <c r="C14" s="19"/>
      <c r="D14" s="20"/>
      <c r="E14" s="18"/>
      <c r="F14" s="20"/>
      <c r="G14" s="21"/>
      <c r="H14" s="47"/>
      <c r="I14" s="18"/>
      <c r="J14" s="22"/>
      <c r="K14" s="33"/>
      <c r="L14" s="33"/>
      <c r="M14" s="33"/>
    </row>
    <row r="15" spans="1:33" ht="15" customHeight="1" x14ac:dyDescent="0.5">
      <c r="A15" s="7" t="s">
        <v>10</v>
      </c>
      <c r="B15" s="7" t="s">
        <v>3</v>
      </c>
      <c r="C15" s="8" t="s">
        <v>0</v>
      </c>
      <c r="D15" s="7" t="s">
        <v>1</v>
      </c>
      <c r="E15" s="7" t="s">
        <v>2</v>
      </c>
      <c r="F15" s="9" t="s">
        <v>6</v>
      </c>
      <c r="G15" s="7" t="s">
        <v>7</v>
      </c>
      <c r="H15" s="46" t="s">
        <v>8</v>
      </c>
      <c r="I15" s="7" t="s">
        <v>9</v>
      </c>
      <c r="J15" s="74" t="s">
        <v>34</v>
      </c>
      <c r="K15" s="44"/>
      <c r="L15" s="44"/>
      <c r="M15" s="44" t="s">
        <v>22</v>
      </c>
    </row>
    <row r="16" spans="1:33" ht="15" customHeight="1" x14ac:dyDescent="0.5">
      <c r="A16" s="64" t="s">
        <v>24</v>
      </c>
      <c r="B16" s="10" t="s">
        <v>4</v>
      </c>
      <c r="C16" s="16">
        <v>801.77099999999996</v>
      </c>
      <c r="D16" s="73">
        <v>17.126999999999999</v>
      </c>
      <c r="E16" s="65">
        <f>ABS(C16-C17)/D16</f>
        <v>2.0377182226895919E-2</v>
      </c>
      <c r="F16" s="66">
        <v>5.024</v>
      </c>
      <c r="G16" s="67">
        <f>IF(C16&gt;C17,C16-E16*F16,C16+E16*F16)</f>
        <v>801.8733749635079</v>
      </c>
      <c r="H16" s="68">
        <v>786.14769999999999</v>
      </c>
      <c r="I16" s="67">
        <f>G16-H16</f>
        <v>15.725674963507913</v>
      </c>
      <c r="J16" s="75"/>
      <c r="K16" s="61"/>
      <c r="L16" s="62"/>
      <c r="M16" s="63" t="str">
        <f>IF(AND(K16=0,L16=0),"-",IF(L16=0,K16-I16,L16-I16))</f>
        <v>-</v>
      </c>
    </row>
    <row r="17" spans="1:13" x14ac:dyDescent="0.5">
      <c r="A17" s="65"/>
      <c r="B17" s="10" t="s">
        <v>5</v>
      </c>
      <c r="C17" s="16">
        <v>802.12</v>
      </c>
      <c r="D17" s="73"/>
      <c r="E17" s="65"/>
      <c r="F17" s="66"/>
      <c r="G17" s="67"/>
      <c r="H17" s="68"/>
      <c r="I17" s="65"/>
      <c r="J17" s="75"/>
      <c r="K17" s="61"/>
      <c r="L17" s="62"/>
      <c r="M17" s="63"/>
    </row>
    <row r="18" spans="1:13" x14ac:dyDescent="0.5">
      <c r="A18" s="65" t="s">
        <v>11</v>
      </c>
      <c r="B18" s="10" t="s">
        <v>4</v>
      </c>
      <c r="C18" s="60"/>
      <c r="D18" s="69"/>
      <c r="E18" s="69"/>
      <c r="F18" s="70"/>
      <c r="G18" s="71">
        <v>802.12</v>
      </c>
      <c r="H18" s="68">
        <v>786.46820000000002</v>
      </c>
      <c r="I18" s="67">
        <f>G18-H18</f>
        <v>15.65179999999998</v>
      </c>
      <c r="J18" s="75"/>
      <c r="K18" s="61"/>
      <c r="L18" s="62"/>
      <c r="M18" s="63" t="str">
        <f t="shared" ref="M18" si="5">IF(AND(K18=0,L18=0),"-",IF(L18=0,K18-I18,L18-I18))</f>
        <v>-</v>
      </c>
    </row>
    <row r="19" spans="1:13" x14ac:dyDescent="0.5">
      <c r="A19" s="65"/>
      <c r="B19" s="10" t="s">
        <v>5</v>
      </c>
      <c r="C19" s="60"/>
      <c r="D19" s="69"/>
      <c r="E19" s="69"/>
      <c r="F19" s="70"/>
      <c r="G19" s="71"/>
      <c r="H19" s="68"/>
      <c r="I19" s="65"/>
      <c r="J19" s="75"/>
      <c r="K19" s="61"/>
      <c r="L19" s="62"/>
      <c r="M19" s="63"/>
    </row>
    <row r="20" spans="1:13" ht="15" customHeight="1" x14ac:dyDescent="0.5">
      <c r="A20" s="64" t="s">
        <v>12</v>
      </c>
      <c r="B20" s="10" t="s">
        <v>4</v>
      </c>
      <c r="C20" s="16">
        <v>802.12</v>
      </c>
      <c r="D20" s="73">
        <v>12.095000000000001</v>
      </c>
      <c r="E20" s="65">
        <f>ABS(C20-C21)/D20</f>
        <v>1.9429516329062722E-2</v>
      </c>
      <c r="F20" s="66">
        <v>11.442</v>
      </c>
      <c r="G20" s="67">
        <f>IF(C20&gt;C21,C20-E20*F20,C20+E20*F20)</f>
        <v>802.34231252583709</v>
      </c>
      <c r="H20" s="68">
        <v>786.59130000000005</v>
      </c>
      <c r="I20" s="67">
        <f>G20-H20</f>
        <v>15.751012525837041</v>
      </c>
      <c r="J20" s="75"/>
      <c r="K20" s="61"/>
      <c r="L20" s="62"/>
      <c r="M20" s="63" t="str">
        <f t="shared" ref="M20" si="6">IF(AND(K20=0,L20=0),"-",IF(L20=0,K20-I20,L20-I20))</f>
        <v>-</v>
      </c>
    </row>
    <row r="21" spans="1:13" x14ac:dyDescent="0.5">
      <c r="A21" s="64"/>
      <c r="B21" s="10" t="s">
        <v>5</v>
      </c>
      <c r="C21" s="16">
        <v>802.35500000000002</v>
      </c>
      <c r="D21" s="73"/>
      <c r="E21" s="65"/>
      <c r="F21" s="66"/>
      <c r="G21" s="67"/>
      <c r="H21" s="68"/>
      <c r="I21" s="65"/>
      <c r="J21" s="75"/>
      <c r="K21" s="61"/>
      <c r="L21" s="62"/>
      <c r="M21" s="63"/>
    </row>
    <row r="22" spans="1:13" s="31" customFormat="1" ht="15" customHeight="1" x14ac:dyDescent="0.5">
      <c r="A22" s="64" t="s">
        <v>43</v>
      </c>
      <c r="B22" s="43" t="s">
        <v>4</v>
      </c>
      <c r="C22" s="60"/>
      <c r="D22" s="69"/>
      <c r="E22" s="69"/>
      <c r="F22" s="70"/>
      <c r="G22" s="71">
        <v>802.35500000000002</v>
      </c>
      <c r="H22" s="68">
        <v>786.59310000000005</v>
      </c>
      <c r="I22" s="67">
        <f>G22-H22</f>
        <v>15.761899999999969</v>
      </c>
      <c r="J22" s="75"/>
      <c r="K22" s="61"/>
      <c r="L22" s="62"/>
      <c r="M22" s="63" t="str">
        <f t="shared" ref="M22" si="7">IF(AND(K22=0,L22=0),"-",IF(L22=0,K22-I22,L22-I22))</f>
        <v>-</v>
      </c>
    </row>
    <row r="23" spans="1:13" s="31" customFormat="1" x14ac:dyDescent="0.5">
      <c r="A23" s="64"/>
      <c r="B23" s="43" t="s">
        <v>5</v>
      </c>
      <c r="C23" s="60"/>
      <c r="D23" s="69"/>
      <c r="E23" s="69"/>
      <c r="F23" s="70"/>
      <c r="G23" s="71"/>
      <c r="H23" s="68"/>
      <c r="I23" s="65"/>
      <c r="J23" s="75"/>
      <c r="K23" s="61"/>
      <c r="L23" s="62"/>
      <c r="M23" s="63"/>
    </row>
    <row r="24" spans="1:13" x14ac:dyDescent="0.5">
      <c r="A24" s="65" t="s">
        <v>11</v>
      </c>
      <c r="B24" s="10" t="s">
        <v>4</v>
      </c>
      <c r="C24" s="60"/>
      <c r="D24" s="69"/>
      <c r="E24" s="69"/>
      <c r="F24" s="70"/>
      <c r="G24" s="71">
        <v>802.57399999999996</v>
      </c>
      <c r="H24" s="68">
        <v>786.36410000000001</v>
      </c>
      <c r="I24" s="67">
        <f>G24-H24</f>
        <v>16.209899999999948</v>
      </c>
      <c r="J24" s="75"/>
      <c r="K24" s="61"/>
      <c r="L24" s="62"/>
      <c r="M24" s="63" t="str">
        <f t="shared" ref="M24" si="8">IF(AND(K24=0,L24=0),"-",IF(L24=0,K24-I24,L24-I24))</f>
        <v>-</v>
      </c>
    </row>
    <row r="25" spans="1:13" x14ac:dyDescent="0.5">
      <c r="A25" s="65"/>
      <c r="B25" s="10" t="s">
        <v>5</v>
      </c>
      <c r="C25" s="60"/>
      <c r="D25" s="69"/>
      <c r="E25" s="69"/>
      <c r="F25" s="70"/>
      <c r="G25" s="71"/>
      <c r="H25" s="68"/>
      <c r="I25" s="65"/>
      <c r="J25" s="75"/>
      <c r="K25" s="61"/>
      <c r="L25" s="62"/>
      <c r="M25" s="63"/>
    </row>
    <row r="26" spans="1:13" ht="15" customHeight="1" x14ac:dyDescent="0.5">
      <c r="A26" s="64" t="s">
        <v>25</v>
      </c>
      <c r="B26" s="10" t="s">
        <v>4</v>
      </c>
      <c r="C26" s="16">
        <v>802.57399999999996</v>
      </c>
      <c r="D26" s="73">
        <v>10.705</v>
      </c>
      <c r="E26" s="65">
        <f>ABS(C26-C27)/D26</f>
        <v>2.2045773003268567E-2</v>
      </c>
      <c r="F26" s="66">
        <v>4.3390000000000004</v>
      </c>
      <c r="G26" s="67">
        <f>IF(C26&gt;C27,C26-E26*F26,C26+E26*F26)</f>
        <v>802.66965660906112</v>
      </c>
      <c r="H26" s="68">
        <v>786.26009999999997</v>
      </c>
      <c r="I26" s="67">
        <f>G26-H26</f>
        <v>16.409556609061156</v>
      </c>
      <c r="J26" s="75"/>
      <c r="K26" s="61"/>
      <c r="L26" s="62"/>
      <c r="M26" s="63" t="str">
        <f t="shared" ref="M26" si="9">IF(AND(K26=0,L26=0),"-",IF(L26=0,K26-I26,L26-I26))</f>
        <v>-</v>
      </c>
    </row>
    <row r="27" spans="1:13" x14ac:dyDescent="0.5">
      <c r="A27" s="65"/>
      <c r="B27" s="17" t="s">
        <v>5</v>
      </c>
      <c r="C27" s="16">
        <v>802.81</v>
      </c>
      <c r="D27" s="73"/>
      <c r="E27" s="90"/>
      <c r="F27" s="88"/>
      <c r="G27" s="89"/>
      <c r="H27" s="68"/>
      <c r="I27" s="90"/>
      <c r="J27" s="75"/>
      <c r="K27" s="61"/>
      <c r="L27" s="62"/>
      <c r="M27" s="63"/>
    </row>
    <row r="28" spans="1:13" x14ac:dyDescent="0.5">
      <c r="A28" s="23"/>
      <c r="B28" s="23"/>
      <c r="C28" s="24"/>
      <c r="D28" s="25"/>
      <c r="E28" s="23"/>
      <c r="F28" s="25"/>
      <c r="G28" s="26"/>
      <c r="H28" s="48"/>
      <c r="I28" s="23"/>
      <c r="J28" s="27"/>
      <c r="K28" s="33"/>
      <c r="L28" s="33"/>
      <c r="M28" s="33"/>
    </row>
    <row r="29" spans="1:13" x14ac:dyDescent="0.5">
      <c r="A29" s="7" t="s">
        <v>10</v>
      </c>
      <c r="B29" s="7" t="s">
        <v>3</v>
      </c>
      <c r="C29" s="8" t="s">
        <v>0</v>
      </c>
      <c r="D29" s="7" t="s">
        <v>1</v>
      </c>
      <c r="E29" s="7" t="s">
        <v>2</v>
      </c>
      <c r="F29" s="9" t="s">
        <v>6</v>
      </c>
      <c r="G29" s="7" t="s">
        <v>7</v>
      </c>
      <c r="H29" s="46" t="s">
        <v>8</v>
      </c>
      <c r="I29" s="7" t="s">
        <v>9</v>
      </c>
      <c r="J29" s="74" t="s">
        <v>35</v>
      </c>
      <c r="K29" s="44"/>
      <c r="L29" s="44"/>
      <c r="M29" s="44" t="s">
        <v>22</v>
      </c>
    </row>
    <row r="30" spans="1:13" ht="15" customHeight="1" x14ac:dyDescent="0.5">
      <c r="A30" s="64" t="s">
        <v>24</v>
      </c>
      <c r="B30" s="10" t="s">
        <v>4</v>
      </c>
      <c r="C30" s="16">
        <v>801.89599999999996</v>
      </c>
      <c r="D30" s="73">
        <v>7.6189999999999998</v>
      </c>
      <c r="E30" s="65">
        <f>ABS(C30-C31)/D30</f>
        <v>2.0081375508599557E-2</v>
      </c>
      <c r="F30" s="66">
        <v>5.1109999999999998</v>
      </c>
      <c r="G30" s="67">
        <f>IF(C30&gt;C31,C30-E30*F30,C30+E30*F30)</f>
        <v>801.99863591022438</v>
      </c>
      <c r="H30" s="68">
        <v>786.39790000000005</v>
      </c>
      <c r="I30" s="67">
        <f>G30-H30</f>
        <v>15.60073591022433</v>
      </c>
      <c r="J30" s="75"/>
      <c r="K30" s="61"/>
      <c r="L30" s="62"/>
      <c r="M30" s="63" t="str">
        <f>IF(AND(K30=0,L30=0),"-",IF(L30=0,K30-I30,L30-I30))</f>
        <v>-</v>
      </c>
    </row>
    <row r="31" spans="1:13" x14ac:dyDescent="0.5">
      <c r="A31" s="65"/>
      <c r="B31" s="10" t="s">
        <v>5</v>
      </c>
      <c r="C31" s="16">
        <v>802.04899999999998</v>
      </c>
      <c r="D31" s="73"/>
      <c r="E31" s="65"/>
      <c r="F31" s="66"/>
      <c r="G31" s="67"/>
      <c r="H31" s="68"/>
      <c r="I31" s="65"/>
      <c r="J31" s="75"/>
      <c r="K31" s="61"/>
      <c r="L31" s="62"/>
      <c r="M31" s="63"/>
    </row>
    <row r="32" spans="1:13" x14ac:dyDescent="0.5">
      <c r="A32" s="65" t="s">
        <v>11</v>
      </c>
      <c r="B32" s="10" t="s">
        <v>4</v>
      </c>
      <c r="C32" s="60"/>
      <c r="D32" s="69"/>
      <c r="E32" s="69"/>
      <c r="F32" s="70"/>
      <c r="G32" s="71">
        <v>802.27099999999996</v>
      </c>
      <c r="H32" s="68">
        <v>786.72400000000005</v>
      </c>
      <c r="I32" s="67">
        <f>G32-H32</f>
        <v>15.546999999999912</v>
      </c>
      <c r="J32" s="75"/>
      <c r="K32" s="61"/>
      <c r="L32" s="62"/>
      <c r="M32" s="63" t="str">
        <f t="shared" ref="M32" si="10">IF(AND(K32=0,L32=0),"-",IF(L32=0,K32-I32,L32-I32))</f>
        <v>-</v>
      </c>
    </row>
    <row r="33" spans="1:14" x14ac:dyDescent="0.5">
      <c r="A33" s="65"/>
      <c r="B33" s="10" t="s">
        <v>5</v>
      </c>
      <c r="C33" s="60"/>
      <c r="D33" s="69"/>
      <c r="E33" s="69"/>
      <c r="F33" s="70"/>
      <c r="G33" s="71"/>
      <c r="H33" s="68"/>
      <c r="I33" s="65"/>
      <c r="J33" s="75"/>
      <c r="K33" s="61"/>
      <c r="L33" s="62"/>
      <c r="M33" s="63"/>
    </row>
    <row r="34" spans="1:14" ht="15" customHeight="1" x14ac:dyDescent="0.5">
      <c r="A34" s="64" t="s">
        <v>12</v>
      </c>
      <c r="B34" s="10" t="s">
        <v>4</v>
      </c>
      <c r="C34" s="16">
        <v>802.27099999999996</v>
      </c>
      <c r="D34" s="73">
        <v>12.109</v>
      </c>
      <c r="E34" s="65">
        <f>ABS(C34-C35)/D34</f>
        <v>1.8746386984894635E-2</v>
      </c>
      <c r="F34" s="66">
        <v>11.46</v>
      </c>
      <c r="G34" s="67">
        <f>IF(C34&gt;C35,C34-E34*F34,C34+E34*F34)</f>
        <v>802.48583359484689</v>
      </c>
      <c r="H34" s="68">
        <v>786.84270000000004</v>
      </c>
      <c r="I34" s="67">
        <f>G34-H34</f>
        <v>15.643133594846859</v>
      </c>
      <c r="J34" s="75"/>
      <c r="K34" s="61"/>
      <c r="L34" s="62"/>
      <c r="M34" s="63" t="str">
        <f t="shared" ref="M34" si="11">IF(AND(K34=0,L34=0),"-",IF(L34=0,K34-I34,L34-I34))</f>
        <v>-</v>
      </c>
    </row>
    <row r="35" spans="1:14" x14ac:dyDescent="0.5">
      <c r="A35" s="64"/>
      <c r="B35" s="10" t="s">
        <v>5</v>
      </c>
      <c r="C35" s="16">
        <v>802.49800000000005</v>
      </c>
      <c r="D35" s="73"/>
      <c r="E35" s="65"/>
      <c r="F35" s="66"/>
      <c r="G35" s="67"/>
      <c r="H35" s="68"/>
      <c r="I35" s="65"/>
      <c r="J35" s="75"/>
      <c r="K35" s="61"/>
      <c r="L35" s="62"/>
      <c r="M35" s="63"/>
    </row>
    <row r="36" spans="1:14" s="31" customFormat="1" x14ac:dyDescent="0.5">
      <c r="A36" s="64" t="s">
        <v>43</v>
      </c>
      <c r="B36" s="43" t="s">
        <v>4</v>
      </c>
      <c r="C36" s="60"/>
      <c r="D36" s="69"/>
      <c r="E36" s="69"/>
      <c r="F36" s="70"/>
      <c r="G36" s="71">
        <v>802.49800000000005</v>
      </c>
      <c r="H36" s="68">
        <v>786.83889999999997</v>
      </c>
      <c r="I36" s="67">
        <f>G36-H36</f>
        <v>15.65910000000008</v>
      </c>
      <c r="J36" s="75"/>
      <c r="K36" s="61"/>
      <c r="L36" s="62"/>
      <c r="M36" s="63" t="str">
        <f t="shared" ref="M36" si="12">IF(AND(K36=0,L36=0),"-",IF(L36=0,K36-I36,L36-I36))</f>
        <v>-</v>
      </c>
    </row>
    <row r="37" spans="1:14" s="31" customFormat="1" x14ac:dyDescent="0.5">
      <c r="A37" s="64"/>
      <c r="B37" s="43" t="s">
        <v>5</v>
      </c>
      <c r="C37" s="60"/>
      <c r="D37" s="69"/>
      <c r="E37" s="69"/>
      <c r="F37" s="70"/>
      <c r="G37" s="71"/>
      <c r="H37" s="68"/>
      <c r="I37" s="65"/>
      <c r="J37" s="75"/>
      <c r="K37" s="61"/>
      <c r="L37" s="62"/>
      <c r="M37" s="63"/>
    </row>
    <row r="38" spans="1:14" x14ac:dyDescent="0.5">
      <c r="A38" s="65" t="s">
        <v>11</v>
      </c>
      <c r="B38" s="10" t="s">
        <v>4</v>
      </c>
      <c r="C38" s="60"/>
      <c r="D38" s="69"/>
      <c r="E38" s="69"/>
      <c r="F38" s="70"/>
      <c r="G38" s="71">
        <v>802.72199999999998</v>
      </c>
      <c r="H38" s="68">
        <v>786.6309</v>
      </c>
      <c r="I38" s="67">
        <f>G38-H38</f>
        <v>16.091099999999983</v>
      </c>
      <c r="J38" s="75"/>
      <c r="K38" s="61"/>
      <c r="L38" s="62"/>
      <c r="M38" s="63" t="str">
        <f t="shared" ref="M38" si="13">IF(AND(K38=0,L38=0),"-",IF(L38=0,K38-I38,L38-I38))</f>
        <v>-</v>
      </c>
    </row>
    <row r="39" spans="1:14" x14ac:dyDescent="0.5">
      <c r="A39" s="65"/>
      <c r="B39" s="10" t="s">
        <v>5</v>
      </c>
      <c r="C39" s="60"/>
      <c r="D39" s="69"/>
      <c r="E39" s="69"/>
      <c r="F39" s="70"/>
      <c r="G39" s="71"/>
      <c r="H39" s="68"/>
      <c r="I39" s="65"/>
      <c r="J39" s="75"/>
      <c r="K39" s="61"/>
      <c r="L39" s="62"/>
      <c r="M39" s="63"/>
    </row>
    <row r="40" spans="1:14" ht="15" customHeight="1" x14ac:dyDescent="0.5">
      <c r="A40" s="64" t="s">
        <v>25</v>
      </c>
      <c r="B40" s="10" t="s">
        <v>4</v>
      </c>
      <c r="C40" s="16">
        <v>802.72199999999998</v>
      </c>
      <c r="D40" s="73">
        <v>10.744</v>
      </c>
      <c r="E40" s="65">
        <f>ABS(C40-C41)/D40</f>
        <v>1.9638868205511237E-2</v>
      </c>
      <c r="F40" s="66">
        <v>4.2</v>
      </c>
      <c r="G40" s="67">
        <f>IF(C40&gt;C41,C40-E40*F40,C40+E40*F40)</f>
        <v>802.80448324646318</v>
      </c>
      <c r="H40" s="68">
        <v>786.51949999999999</v>
      </c>
      <c r="I40" s="67">
        <f>G40-H40</f>
        <v>16.284983246463185</v>
      </c>
      <c r="J40" s="75"/>
      <c r="K40" s="61"/>
      <c r="L40" s="62"/>
      <c r="M40" s="63" t="str">
        <f t="shared" ref="M40" si="14">IF(AND(K40=0,L40=0),"-",IF(L40=0,K40-I40,L40-I40))</f>
        <v>-</v>
      </c>
    </row>
    <row r="41" spans="1:14" x14ac:dyDescent="0.5">
      <c r="A41" s="65"/>
      <c r="B41" s="17" t="s">
        <v>5</v>
      </c>
      <c r="C41" s="16">
        <v>802.93299999999999</v>
      </c>
      <c r="D41" s="73"/>
      <c r="E41" s="90"/>
      <c r="F41" s="88"/>
      <c r="G41" s="89"/>
      <c r="H41" s="68"/>
      <c r="I41" s="90"/>
      <c r="J41" s="75"/>
      <c r="K41" s="61"/>
      <c r="L41" s="62"/>
      <c r="M41" s="63"/>
    </row>
    <row r="42" spans="1:14" s="28" customFormat="1" x14ac:dyDescent="0.5">
      <c r="A42" s="23"/>
      <c r="B42" s="23"/>
      <c r="C42" s="24"/>
      <c r="D42" s="25"/>
      <c r="E42" s="23"/>
      <c r="F42" s="25"/>
      <c r="G42" s="26"/>
      <c r="H42" s="48"/>
      <c r="I42" s="23"/>
      <c r="J42" s="27"/>
      <c r="K42" s="41"/>
      <c r="L42" s="41"/>
      <c r="M42" s="41"/>
    </row>
    <row r="43" spans="1:14" x14ac:dyDescent="0.5">
      <c r="A43" s="7" t="s">
        <v>10</v>
      </c>
      <c r="B43" s="7" t="s">
        <v>3</v>
      </c>
      <c r="C43" s="8" t="s">
        <v>0</v>
      </c>
      <c r="D43" s="7" t="s">
        <v>1</v>
      </c>
      <c r="E43" s="7" t="s">
        <v>2</v>
      </c>
      <c r="F43" s="9" t="s">
        <v>6</v>
      </c>
      <c r="G43" s="7" t="s">
        <v>7</v>
      </c>
      <c r="H43" s="46" t="s">
        <v>8</v>
      </c>
      <c r="I43" s="7" t="s">
        <v>9</v>
      </c>
      <c r="J43" s="74" t="s">
        <v>36</v>
      </c>
      <c r="K43" s="44"/>
      <c r="L43" s="44"/>
      <c r="M43" s="44" t="s">
        <v>22</v>
      </c>
    </row>
    <row r="44" spans="1:14" ht="15" customHeight="1" x14ac:dyDescent="0.5">
      <c r="A44" s="64" t="s">
        <v>24</v>
      </c>
      <c r="B44" s="10" t="s">
        <v>4</v>
      </c>
      <c r="C44" s="16">
        <v>801.78</v>
      </c>
      <c r="D44" s="73">
        <v>6.6609999999999996</v>
      </c>
      <c r="E44" s="65">
        <f>ABS(C44-C45)/D44</f>
        <v>2.5371565830953721E-2</v>
      </c>
      <c r="F44" s="66">
        <v>4.24</v>
      </c>
      <c r="G44" s="67">
        <f>IF(C44&gt;C45,C44-E44*F44,C44+E44*F44)</f>
        <v>801.88757543912322</v>
      </c>
      <c r="H44" s="68">
        <v>786.64070000000004</v>
      </c>
      <c r="I44" s="67">
        <f>G44-H44</f>
        <v>15.246875439123187</v>
      </c>
      <c r="J44" s="75"/>
      <c r="K44" s="61"/>
      <c r="L44" s="80"/>
      <c r="M44" s="63" t="str">
        <f>IF(AND(K44=0,L44=0),"-",IF(L44=0,K44-I44,L44-I44))</f>
        <v>-</v>
      </c>
      <c r="N44" s="79"/>
    </row>
    <row r="45" spans="1:14" x14ac:dyDescent="0.5">
      <c r="A45" s="65"/>
      <c r="B45" s="10" t="s">
        <v>5</v>
      </c>
      <c r="C45" s="16">
        <v>801.94899999999996</v>
      </c>
      <c r="D45" s="73"/>
      <c r="E45" s="65"/>
      <c r="F45" s="66"/>
      <c r="G45" s="67"/>
      <c r="H45" s="68"/>
      <c r="I45" s="65"/>
      <c r="J45" s="75"/>
      <c r="K45" s="61"/>
      <c r="L45" s="80"/>
      <c r="M45" s="63"/>
      <c r="N45" s="79"/>
    </row>
    <row r="46" spans="1:14" x14ac:dyDescent="0.5">
      <c r="A46" s="65" t="s">
        <v>11</v>
      </c>
      <c r="B46" s="10" t="s">
        <v>4</v>
      </c>
      <c r="C46" s="60"/>
      <c r="D46" s="69"/>
      <c r="E46" s="69"/>
      <c r="F46" s="70"/>
      <c r="G46" s="71">
        <v>802.11800000000005</v>
      </c>
      <c r="H46" s="68">
        <v>786.98360000000002</v>
      </c>
      <c r="I46" s="67">
        <f>G46-H46</f>
        <v>15.134400000000028</v>
      </c>
      <c r="J46" s="75"/>
      <c r="K46" s="61"/>
      <c r="L46" s="78"/>
      <c r="M46" s="63" t="str">
        <f t="shared" ref="M46" si="15">IF(AND(K46=0,L46=0),"-",IF(L46=0,K46-I46,L46-I46))</f>
        <v>-</v>
      </c>
      <c r="N46" s="79"/>
    </row>
    <row r="47" spans="1:14" x14ac:dyDescent="0.5">
      <c r="A47" s="65"/>
      <c r="B47" s="10" t="s">
        <v>5</v>
      </c>
      <c r="C47" s="60"/>
      <c r="D47" s="69"/>
      <c r="E47" s="69"/>
      <c r="F47" s="70"/>
      <c r="G47" s="71"/>
      <c r="H47" s="68"/>
      <c r="I47" s="65"/>
      <c r="J47" s="75"/>
      <c r="K47" s="61"/>
      <c r="L47" s="78"/>
      <c r="M47" s="63"/>
      <c r="N47" s="79"/>
    </row>
    <row r="48" spans="1:14" ht="15" customHeight="1" x14ac:dyDescent="0.5">
      <c r="A48" s="64" t="s">
        <v>12</v>
      </c>
      <c r="B48" s="10" t="s">
        <v>4</v>
      </c>
      <c r="C48" s="16">
        <v>802.11800000000005</v>
      </c>
      <c r="D48" s="73">
        <v>12.122999999999999</v>
      </c>
      <c r="E48" s="65">
        <f>ABS(C48-C49)/D48</f>
        <v>1.8477274601990654E-2</v>
      </c>
      <c r="F48" s="66">
        <v>11.478</v>
      </c>
      <c r="G48" s="67">
        <f>IF(C48&gt;C49,C48-E48*F48,C48+E48*F48)</f>
        <v>802.33008215788175</v>
      </c>
      <c r="H48" s="68">
        <v>787.09429999999998</v>
      </c>
      <c r="I48" s="67">
        <f>G48-H48</f>
        <v>15.235782157881772</v>
      </c>
      <c r="J48" s="75"/>
      <c r="K48" s="81"/>
      <c r="L48" s="78"/>
      <c r="M48" s="63" t="str">
        <f t="shared" ref="M48" si="16">IF(AND(K48=0,L48=0),"-",IF(L48=0,K48-I48,L48-I48))</f>
        <v>-</v>
      </c>
      <c r="N48" s="79"/>
    </row>
    <row r="49" spans="1:14" x14ac:dyDescent="0.5">
      <c r="A49" s="64"/>
      <c r="B49" s="10" t="s">
        <v>5</v>
      </c>
      <c r="C49" s="16">
        <v>802.34199999999998</v>
      </c>
      <c r="D49" s="73"/>
      <c r="E49" s="65"/>
      <c r="F49" s="66"/>
      <c r="G49" s="67"/>
      <c r="H49" s="68"/>
      <c r="I49" s="65"/>
      <c r="J49" s="75"/>
      <c r="K49" s="81"/>
      <c r="L49" s="78"/>
      <c r="M49" s="63"/>
      <c r="N49" s="79"/>
    </row>
    <row r="50" spans="1:14" s="31" customFormat="1" x14ac:dyDescent="0.5">
      <c r="A50" s="64" t="s">
        <v>43</v>
      </c>
      <c r="B50" s="43" t="s">
        <v>4</v>
      </c>
      <c r="C50" s="60"/>
      <c r="D50" s="69"/>
      <c r="E50" s="69"/>
      <c r="F50" s="70"/>
      <c r="G50" s="71">
        <v>802.34199999999998</v>
      </c>
      <c r="H50" s="68">
        <v>787.08479999999997</v>
      </c>
      <c r="I50" s="67">
        <f>G50-H50</f>
        <v>15.257200000000012</v>
      </c>
      <c r="J50" s="75"/>
      <c r="K50" s="61"/>
      <c r="L50" s="62"/>
      <c r="M50" s="63" t="str">
        <f t="shared" ref="M50" si="17">IF(AND(K50=0,L50=0),"-",IF(L50=0,K50-I50,L50-I50))</f>
        <v>-</v>
      </c>
    </row>
    <row r="51" spans="1:14" s="31" customFormat="1" x14ac:dyDescent="0.5">
      <c r="A51" s="64"/>
      <c r="B51" s="43" t="s">
        <v>5</v>
      </c>
      <c r="C51" s="60"/>
      <c r="D51" s="69"/>
      <c r="E51" s="69"/>
      <c r="F51" s="70"/>
      <c r="G51" s="71"/>
      <c r="H51" s="68"/>
      <c r="I51" s="65"/>
      <c r="J51" s="75"/>
      <c r="K51" s="61"/>
      <c r="L51" s="62"/>
      <c r="M51" s="63"/>
    </row>
    <row r="52" spans="1:14" x14ac:dyDescent="0.5">
      <c r="A52" s="65" t="s">
        <v>11</v>
      </c>
      <c r="B52" s="10" t="s">
        <v>4</v>
      </c>
      <c r="C52" s="60"/>
      <c r="D52" s="69"/>
      <c r="E52" s="69"/>
      <c r="F52" s="70"/>
      <c r="G52" s="71">
        <v>802.56399999999996</v>
      </c>
      <c r="H52" s="68">
        <v>786.89850000000001</v>
      </c>
      <c r="I52" s="67">
        <f>G52-H52</f>
        <v>15.665499999999952</v>
      </c>
      <c r="J52" s="75"/>
      <c r="K52" s="61"/>
      <c r="L52" s="78"/>
      <c r="M52" s="63" t="str">
        <f t="shared" ref="M52" si="18">IF(AND(K52=0,L52=0),"-",IF(L52=0,K52-I52,L52-I52))</f>
        <v>-</v>
      </c>
      <c r="N52" s="79"/>
    </row>
    <row r="53" spans="1:14" x14ac:dyDescent="0.5">
      <c r="A53" s="65"/>
      <c r="B53" s="10" t="s">
        <v>5</v>
      </c>
      <c r="C53" s="60"/>
      <c r="D53" s="69"/>
      <c r="E53" s="69"/>
      <c r="F53" s="70"/>
      <c r="G53" s="71"/>
      <c r="H53" s="68"/>
      <c r="I53" s="65"/>
      <c r="J53" s="75"/>
      <c r="K53" s="61"/>
      <c r="L53" s="78"/>
      <c r="M53" s="63"/>
      <c r="N53" s="79"/>
    </row>
    <row r="54" spans="1:14" ht="15" customHeight="1" x14ac:dyDescent="0.5">
      <c r="A54" s="64" t="s">
        <v>25</v>
      </c>
      <c r="B54" s="10" t="s">
        <v>4</v>
      </c>
      <c r="C54" s="16">
        <v>802.56399999999996</v>
      </c>
      <c r="D54" s="73">
        <v>10.704000000000001</v>
      </c>
      <c r="E54" s="65">
        <f>ABS(C54-C55)/D54</f>
        <v>2.2701793721977937E-2</v>
      </c>
      <c r="F54" s="66">
        <v>4.0620000000000003</v>
      </c>
      <c r="G54" s="67">
        <f>IF(C54&gt;C55,C54-E54*F54,C54+E54*F54)</f>
        <v>802.65621468609868</v>
      </c>
      <c r="H54" s="68">
        <v>786.77909999999997</v>
      </c>
      <c r="I54" s="67">
        <f>G54-H54</f>
        <v>15.877114686098707</v>
      </c>
      <c r="J54" s="75"/>
      <c r="K54" s="61"/>
      <c r="L54" s="80"/>
      <c r="M54" s="63" t="str">
        <f t="shared" ref="M54" si="19">IF(AND(K54=0,L54=0),"-",IF(L54=0,K54-I54,L54-I54))</f>
        <v>-</v>
      </c>
      <c r="N54" s="79"/>
    </row>
    <row r="55" spans="1:14" x14ac:dyDescent="0.5">
      <c r="A55" s="65"/>
      <c r="B55" s="10" t="s">
        <v>5</v>
      </c>
      <c r="C55" s="16">
        <v>802.80700000000002</v>
      </c>
      <c r="D55" s="73"/>
      <c r="E55" s="65"/>
      <c r="F55" s="66"/>
      <c r="G55" s="67"/>
      <c r="H55" s="68"/>
      <c r="I55" s="65"/>
      <c r="J55" s="82"/>
      <c r="K55" s="61"/>
      <c r="L55" s="80"/>
      <c r="M55" s="63"/>
      <c r="N55" s="79"/>
    </row>
    <row r="56" spans="1:14" x14ac:dyDescent="0.5">
      <c r="K56" s="33"/>
      <c r="L56" s="40"/>
      <c r="M56" s="33"/>
    </row>
    <row r="57" spans="1:14" s="31" customFormat="1" x14ac:dyDescent="0.5">
      <c r="A57" s="7" t="s">
        <v>10</v>
      </c>
      <c r="B57" s="7" t="s">
        <v>3</v>
      </c>
      <c r="C57" s="8" t="s">
        <v>0</v>
      </c>
      <c r="D57" s="7" t="s">
        <v>1</v>
      </c>
      <c r="E57" s="7" t="s">
        <v>2</v>
      </c>
      <c r="F57" s="9" t="s">
        <v>6</v>
      </c>
      <c r="G57" s="7" t="s">
        <v>7</v>
      </c>
      <c r="H57" s="46" t="s">
        <v>8</v>
      </c>
      <c r="I57" s="7" t="s">
        <v>9</v>
      </c>
      <c r="J57" s="74" t="s">
        <v>37</v>
      </c>
      <c r="K57" s="44"/>
      <c r="L57" s="44"/>
      <c r="M57" s="44" t="s">
        <v>22</v>
      </c>
    </row>
    <row r="58" spans="1:14" s="31" customFormat="1" ht="15" customHeight="1" x14ac:dyDescent="0.5">
      <c r="A58" s="64" t="s">
        <v>24</v>
      </c>
      <c r="B58" s="50" t="s">
        <v>4</v>
      </c>
      <c r="C58" s="16">
        <v>801.64800000000002</v>
      </c>
      <c r="D58" s="73">
        <v>7.54</v>
      </c>
      <c r="E58" s="65">
        <f>ABS(C58-C59)/D58</f>
        <v>1.4588859416447433E-2</v>
      </c>
      <c r="F58" s="66">
        <v>5.1429999999999998</v>
      </c>
      <c r="G58" s="67">
        <f>IF(C58&gt;C59,C58-E58*F58,C58+E58*F58)</f>
        <v>801.72303050397886</v>
      </c>
      <c r="H58" s="68">
        <v>786.88080000000002</v>
      </c>
      <c r="I58" s="67">
        <f>G58-H58</f>
        <v>14.84223050397884</v>
      </c>
      <c r="J58" s="75"/>
      <c r="K58" s="61"/>
      <c r="L58" s="80"/>
      <c r="M58" s="63" t="str">
        <f>IF(AND(K58=0,L58=0),"-",IF(L58=0,K58-I58,L58-I58))</f>
        <v>-</v>
      </c>
      <c r="N58" s="79"/>
    </row>
    <row r="59" spans="1:14" s="31" customFormat="1" x14ac:dyDescent="0.5">
      <c r="A59" s="65"/>
      <c r="B59" s="50" t="s">
        <v>5</v>
      </c>
      <c r="C59" s="16">
        <v>801.75800000000004</v>
      </c>
      <c r="D59" s="73"/>
      <c r="E59" s="65"/>
      <c r="F59" s="66"/>
      <c r="G59" s="67"/>
      <c r="H59" s="68"/>
      <c r="I59" s="65"/>
      <c r="J59" s="75"/>
      <c r="K59" s="61"/>
      <c r="L59" s="80"/>
      <c r="M59" s="63"/>
      <c r="N59" s="79"/>
    </row>
    <row r="60" spans="1:14" s="31" customFormat="1" x14ac:dyDescent="0.5">
      <c r="A60" s="65" t="s">
        <v>11</v>
      </c>
      <c r="B60" s="50" t="s">
        <v>4</v>
      </c>
      <c r="C60" s="60"/>
      <c r="D60" s="69"/>
      <c r="E60" s="69"/>
      <c r="F60" s="70"/>
      <c r="G60" s="71">
        <v>801.94799999999998</v>
      </c>
      <c r="H60" s="72">
        <v>787.23900000000003</v>
      </c>
      <c r="I60" s="67">
        <f>G60-H60</f>
        <v>14.708999999999946</v>
      </c>
      <c r="J60" s="75"/>
      <c r="K60" s="61"/>
      <c r="L60" s="78"/>
      <c r="M60" s="63" t="str">
        <f t="shared" ref="M60" si="20">IF(AND(K60=0,L60=0),"-",IF(L60=0,K60-I60,L60-I60))</f>
        <v>-</v>
      </c>
      <c r="N60" s="79"/>
    </row>
    <row r="61" spans="1:14" s="31" customFormat="1" x14ac:dyDescent="0.5">
      <c r="A61" s="65"/>
      <c r="B61" s="50" t="s">
        <v>5</v>
      </c>
      <c r="C61" s="60"/>
      <c r="D61" s="69"/>
      <c r="E61" s="69"/>
      <c r="F61" s="70"/>
      <c r="G61" s="71"/>
      <c r="H61" s="72"/>
      <c r="I61" s="65"/>
      <c r="J61" s="75"/>
      <c r="K61" s="61"/>
      <c r="L61" s="78"/>
      <c r="M61" s="63"/>
      <c r="N61" s="79"/>
    </row>
    <row r="62" spans="1:14" s="31" customFormat="1" ht="15" customHeight="1" x14ac:dyDescent="0.5">
      <c r="A62" s="64" t="s">
        <v>12</v>
      </c>
      <c r="B62" s="50" t="s">
        <v>4</v>
      </c>
      <c r="C62" s="16">
        <v>801.94799999999998</v>
      </c>
      <c r="D62" s="73">
        <v>12.135999999999999</v>
      </c>
      <c r="E62" s="65">
        <f>ABS(C62-C63)/D62</f>
        <v>1.7139090309819544E-2</v>
      </c>
      <c r="F62" s="66">
        <v>11.496</v>
      </c>
      <c r="G62" s="67">
        <f>IF(C62&gt;C63,C62-E62*F62,C62+E62*F62)</f>
        <v>802.14503098220166</v>
      </c>
      <c r="H62" s="72">
        <v>787.346</v>
      </c>
      <c r="I62" s="67">
        <f>G62-H62</f>
        <v>14.799030982201657</v>
      </c>
      <c r="J62" s="75"/>
      <c r="K62" s="81"/>
      <c r="L62" s="78"/>
      <c r="M62" s="63" t="str">
        <f t="shared" ref="M62" si="21">IF(AND(K62=0,L62=0),"-",IF(L62=0,K62-I62,L62-I62))</f>
        <v>-</v>
      </c>
      <c r="N62" s="79"/>
    </row>
    <row r="63" spans="1:14" s="31" customFormat="1" x14ac:dyDescent="0.5">
      <c r="A63" s="64"/>
      <c r="B63" s="50" t="s">
        <v>5</v>
      </c>
      <c r="C63" s="16">
        <v>802.15599999999995</v>
      </c>
      <c r="D63" s="73"/>
      <c r="E63" s="65"/>
      <c r="F63" s="66"/>
      <c r="G63" s="67"/>
      <c r="H63" s="72"/>
      <c r="I63" s="65"/>
      <c r="J63" s="75"/>
      <c r="K63" s="81"/>
      <c r="L63" s="78"/>
      <c r="M63" s="63"/>
      <c r="N63" s="79"/>
    </row>
    <row r="64" spans="1:14" s="31" customFormat="1" x14ac:dyDescent="0.5">
      <c r="A64" s="64" t="s">
        <v>43</v>
      </c>
      <c r="B64" s="50" t="s">
        <v>4</v>
      </c>
      <c r="C64" s="60"/>
      <c r="D64" s="69"/>
      <c r="E64" s="69"/>
      <c r="F64" s="70"/>
      <c r="G64" s="71">
        <v>802.15599999999995</v>
      </c>
      <c r="H64" s="72">
        <v>787.32899999999995</v>
      </c>
      <c r="I64" s="67">
        <f>G64-H64</f>
        <v>14.826999999999998</v>
      </c>
      <c r="J64" s="75"/>
      <c r="K64" s="61"/>
      <c r="L64" s="62"/>
      <c r="M64" s="63" t="str">
        <f t="shared" ref="M64" si="22">IF(AND(K64=0,L64=0),"-",IF(L64=0,K64-I64,L64-I64))</f>
        <v>-</v>
      </c>
    </row>
    <row r="65" spans="1:14" s="31" customFormat="1" x14ac:dyDescent="0.5">
      <c r="A65" s="64"/>
      <c r="B65" s="50" t="s">
        <v>5</v>
      </c>
      <c r="C65" s="60"/>
      <c r="D65" s="69"/>
      <c r="E65" s="69"/>
      <c r="F65" s="70"/>
      <c r="G65" s="71"/>
      <c r="H65" s="72"/>
      <c r="I65" s="65"/>
      <c r="J65" s="75"/>
      <c r="K65" s="61"/>
      <c r="L65" s="62"/>
      <c r="M65" s="63"/>
    </row>
    <row r="66" spans="1:14" s="31" customFormat="1" x14ac:dyDescent="0.5">
      <c r="A66" s="65" t="s">
        <v>11</v>
      </c>
      <c r="B66" s="50" t="s">
        <v>4</v>
      </c>
      <c r="C66" s="60"/>
      <c r="D66" s="69"/>
      <c r="E66" s="69"/>
      <c r="F66" s="70"/>
      <c r="G66" s="71">
        <v>802.37800000000004</v>
      </c>
      <c r="H66" s="72">
        <v>787.16700000000003</v>
      </c>
      <c r="I66" s="67">
        <f>G66-H66</f>
        <v>15.211000000000013</v>
      </c>
      <c r="J66" s="75"/>
      <c r="K66" s="61"/>
      <c r="L66" s="78"/>
      <c r="M66" s="63" t="str">
        <f t="shared" ref="M66" si="23">IF(AND(K66=0,L66=0),"-",IF(L66=0,K66-I66,L66-I66))</f>
        <v>-</v>
      </c>
      <c r="N66" s="79"/>
    </row>
    <row r="67" spans="1:14" s="31" customFormat="1" x14ac:dyDescent="0.5">
      <c r="A67" s="65"/>
      <c r="B67" s="50" t="s">
        <v>5</v>
      </c>
      <c r="C67" s="60"/>
      <c r="D67" s="69"/>
      <c r="E67" s="69"/>
      <c r="F67" s="70"/>
      <c r="G67" s="71"/>
      <c r="H67" s="72"/>
      <c r="I67" s="65"/>
      <c r="J67" s="75"/>
      <c r="K67" s="61"/>
      <c r="L67" s="78"/>
      <c r="M67" s="63"/>
      <c r="N67" s="79"/>
    </row>
    <row r="68" spans="1:14" s="31" customFormat="1" ht="15" customHeight="1" x14ac:dyDescent="0.5">
      <c r="A68" s="64" t="s">
        <v>25</v>
      </c>
      <c r="B68" s="50" t="s">
        <v>4</v>
      </c>
      <c r="C68" s="16">
        <v>802.37800000000004</v>
      </c>
      <c r="D68" s="73">
        <v>10.778</v>
      </c>
      <c r="E68" s="65">
        <f>ABS(C68-C69)/D68</f>
        <v>2.2917053256629918E-2</v>
      </c>
      <c r="F68" s="66">
        <v>3.9649999999999999</v>
      </c>
      <c r="G68" s="67">
        <f>IF(C68&gt;C69,C68-E68*F68,C68+E68*F68)</f>
        <v>802.46886611616253</v>
      </c>
      <c r="H68" s="68">
        <v>787.04179999999997</v>
      </c>
      <c r="I68" s="67">
        <f>G68-H68</f>
        <v>15.427066116162564</v>
      </c>
      <c r="J68" s="75"/>
      <c r="K68" s="61"/>
      <c r="L68" s="80"/>
      <c r="M68" s="63" t="str">
        <f t="shared" ref="M68" si="24">IF(AND(K68=0,L68=0),"-",IF(L68=0,K68-I68,L68-I68))</f>
        <v>-</v>
      </c>
      <c r="N68" s="79"/>
    </row>
    <row r="69" spans="1:14" s="31" customFormat="1" x14ac:dyDescent="0.5">
      <c r="A69" s="65"/>
      <c r="B69" s="50" t="s">
        <v>5</v>
      </c>
      <c r="C69" s="16">
        <v>802.625</v>
      </c>
      <c r="D69" s="73"/>
      <c r="E69" s="65"/>
      <c r="F69" s="66"/>
      <c r="G69" s="67"/>
      <c r="H69" s="68"/>
      <c r="I69" s="65"/>
      <c r="J69" s="82"/>
      <c r="K69" s="61"/>
      <c r="L69" s="80"/>
      <c r="M69" s="63"/>
      <c r="N69" s="79"/>
    </row>
    <row r="70" spans="1:14" x14ac:dyDescent="0.5">
      <c r="K70" s="33"/>
      <c r="L70" s="33"/>
      <c r="M70" s="33"/>
    </row>
    <row r="71" spans="1:14" s="31" customFormat="1" x14ac:dyDescent="0.5">
      <c r="A71" s="1"/>
      <c r="B71" s="1"/>
      <c r="C71" s="4"/>
      <c r="D71" s="1"/>
      <c r="E71" s="1"/>
      <c r="F71" s="5"/>
      <c r="H71" s="49"/>
      <c r="K71" s="33"/>
      <c r="L71" s="33"/>
      <c r="M71" s="33"/>
    </row>
    <row r="72" spans="1:14" x14ac:dyDescent="0.5">
      <c r="K72" s="33"/>
      <c r="L72" s="33"/>
      <c r="M72" s="33"/>
    </row>
    <row r="73" spans="1:14" x14ac:dyDescent="0.5">
      <c r="K73" s="33"/>
      <c r="L73" s="33"/>
      <c r="M73" s="33"/>
    </row>
    <row r="74" spans="1:14" x14ac:dyDescent="0.5">
      <c r="A74" s="7" t="s">
        <v>10</v>
      </c>
      <c r="B74" s="7" t="s">
        <v>3</v>
      </c>
      <c r="C74" s="8" t="s">
        <v>0</v>
      </c>
      <c r="D74" s="7" t="s">
        <v>1</v>
      </c>
      <c r="E74" s="7" t="s">
        <v>2</v>
      </c>
      <c r="F74" s="9" t="s">
        <v>6</v>
      </c>
      <c r="G74" s="7" t="s">
        <v>7</v>
      </c>
      <c r="H74" s="46" t="s">
        <v>8</v>
      </c>
      <c r="I74" s="7" t="s">
        <v>9</v>
      </c>
      <c r="J74" s="74" t="s">
        <v>38</v>
      </c>
      <c r="K74" s="44"/>
      <c r="L74" s="44"/>
      <c r="M74" s="44" t="s">
        <v>22</v>
      </c>
    </row>
    <row r="75" spans="1:14" ht="15" customHeight="1" x14ac:dyDescent="0.5">
      <c r="A75" s="64" t="s">
        <v>24</v>
      </c>
      <c r="B75" s="10" t="s">
        <v>4</v>
      </c>
      <c r="C75" s="16">
        <v>803.26400000000001</v>
      </c>
      <c r="D75" s="66">
        <v>20.116</v>
      </c>
      <c r="E75" s="65">
        <f>ABS(C75-C76)/D75</f>
        <v>2.0182938954063884E-2</v>
      </c>
      <c r="F75" s="66">
        <v>15.31</v>
      </c>
      <c r="G75" s="67">
        <f>IF(C75&gt;C76,C75-E75*F75,C75+E75*F75)</f>
        <v>803.57300079538675</v>
      </c>
      <c r="H75" s="68">
        <v>786.27430000000004</v>
      </c>
      <c r="I75" s="67">
        <f>G75-H75</f>
        <v>17.298700795386708</v>
      </c>
      <c r="J75" s="75"/>
      <c r="K75" s="61"/>
      <c r="L75" s="62"/>
      <c r="M75" s="63" t="str">
        <f>IF(AND(K75=0,L75=0),"-",IF(L75=0,K75-I75,L75-I75))</f>
        <v>-</v>
      </c>
    </row>
    <row r="76" spans="1:14" x14ac:dyDescent="0.5">
      <c r="A76" s="65"/>
      <c r="B76" s="10" t="s">
        <v>5</v>
      </c>
      <c r="C76" s="16">
        <v>803.67</v>
      </c>
      <c r="D76" s="66"/>
      <c r="E76" s="65"/>
      <c r="F76" s="66"/>
      <c r="G76" s="67"/>
      <c r="H76" s="68"/>
      <c r="I76" s="65"/>
      <c r="J76" s="75"/>
      <c r="K76" s="61"/>
      <c r="L76" s="62"/>
      <c r="M76" s="63"/>
    </row>
    <row r="77" spans="1:14" x14ac:dyDescent="0.5">
      <c r="A77" s="65" t="s">
        <v>11</v>
      </c>
      <c r="B77" s="10" t="s">
        <v>4</v>
      </c>
      <c r="C77" s="60"/>
      <c r="D77" s="70"/>
      <c r="E77" s="69"/>
      <c r="F77" s="70"/>
      <c r="G77" s="71">
        <v>803.67</v>
      </c>
      <c r="H77" s="72">
        <v>786.404</v>
      </c>
      <c r="I77" s="67">
        <f>G77-H77</f>
        <v>17.265999999999963</v>
      </c>
      <c r="J77" s="75"/>
      <c r="K77" s="61"/>
      <c r="L77" s="62"/>
      <c r="M77" s="63" t="str">
        <f t="shared" ref="M77" si="25">IF(AND(K77=0,L77=0),"-",IF(L77=0,K77-I77,L77-I77))</f>
        <v>-</v>
      </c>
    </row>
    <row r="78" spans="1:14" x14ac:dyDescent="0.5">
      <c r="A78" s="65"/>
      <c r="B78" s="10" t="s">
        <v>5</v>
      </c>
      <c r="C78" s="60"/>
      <c r="D78" s="70"/>
      <c r="E78" s="69"/>
      <c r="F78" s="70"/>
      <c r="G78" s="71"/>
      <c r="H78" s="72"/>
      <c r="I78" s="65"/>
      <c r="J78" s="75"/>
      <c r="K78" s="61"/>
      <c r="L78" s="62"/>
      <c r="M78" s="63"/>
    </row>
    <row r="79" spans="1:14" ht="15" customHeight="1" x14ac:dyDescent="0.5">
      <c r="A79" s="64" t="s">
        <v>43</v>
      </c>
      <c r="B79" s="10" t="s">
        <v>4</v>
      </c>
      <c r="C79" s="60"/>
      <c r="D79" s="70"/>
      <c r="E79" s="69"/>
      <c r="F79" s="70"/>
      <c r="G79" s="71">
        <v>803.89700000000005</v>
      </c>
      <c r="H79" s="72">
        <v>786.60799999999995</v>
      </c>
      <c r="I79" s="67">
        <f>G79-H79</f>
        <v>17.289000000000101</v>
      </c>
      <c r="J79" s="75"/>
      <c r="K79" s="61"/>
      <c r="L79" s="62"/>
      <c r="M79" s="63" t="str">
        <f t="shared" ref="M79" si="26">IF(AND(K79=0,L79=0),"-",IF(L79=0,K79-I79,L79-I79))</f>
        <v>-</v>
      </c>
    </row>
    <row r="80" spans="1:14" x14ac:dyDescent="0.5">
      <c r="A80" s="64"/>
      <c r="B80" s="10" t="s">
        <v>5</v>
      </c>
      <c r="C80" s="60"/>
      <c r="D80" s="70"/>
      <c r="E80" s="69"/>
      <c r="F80" s="70"/>
      <c r="G80" s="71"/>
      <c r="H80" s="72"/>
      <c r="I80" s="65"/>
      <c r="J80" s="75"/>
      <c r="K80" s="61"/>
      <c r="L80" s="62"/>
      <c r="M80" s="63"/>
    </row>
    <row r="81" spans="1:13" s="31" customFormat="1" x14ac:dyDescent="0.5">
      <c r="A81" s="64" t="s">
        <v>12</v>
      </c>
      <c r="B81" s="43" t="s">
        <v>4</v>
      </c>
      <c r="C81" s="16">
        <v>803.89700000000005</v>
      </c>
      <c r="D81" s="73">
        <v>12.603</v>
      </c>
      <c r="E81" s="65">
        <f>ABS(C81-C82)/D81</f>
        <v>2.7533127033244464E-2</v>
      </c>
      <c r="F81" s="66">
        <v>0.59699999999999998</v>
      </c>
      <c r="G81" s="67">
        <f>IF(C81&gt;C82,C81-E81*F81,C81+E81*F81)</f>
        <v>803.91343727683886</v>
      </c>
      <c r="H81" s="72">
        <v>786.60599999999999</v>
      </c>
      <c r="I81" s="67">
        <f>G81-H81</f>
        <v>17.307437276838868</v>
      </c>
      <c r="J81" s="75"/>
      <c r="K81" s="61"/>
      <c r="L81" s="62"/>
      <c r="M81" s="63" t="str">
        <f t="shared" ref="M81" si="27">IF(AND(K81=0,L81=0),"-",IF(L81=0,K81-I81,L81-I81))</f>
        <v>-</v>
      </c>
    </row>
    <row r="82" spans="1:13" s="31" customFormat="1" x14ac:dyDescent="0.5">
      <c r="A82" s="64"/>
      <c r="B82" s="43" t="s">
        <v>5</v>
      </c>
      <c r="C82" s="16">
        <v>804.24400000000003</v>
      </c>
      <c r="D82" s="73"/>
      <c r="E82" s="65"/>
      <c r="F82" s="66"/>
      <c r="G82" s="67"/>
      <c r="H82" s="72"/>
      <c r="I82" s="65"/>
      <c r="J82" s="75"/>
      <c r="K82" s="61"/>
      <c r="L82" s="62"/>
      <c r="M82" s="63"/>
    </row>
    <row r="83" spans="1:13" x14ac:dyDescent="0.5">
      <c r="A83" s="65" t="s">
        <v>11</v>
      </c>
      <c r="B83" s="10" t="s">
        <v>4</v>
      </c>
      <c r="C83" s="60"/>
      <c r="D83" s="70"/>
      <c r="E83" s="69"/>
      <c r="F83" s="70"/>
      <c r="G83" s="71">
        <v>804.24400000000003</v>
      </c>
      <c r="H83" s="72">
        <v>786.42100000000005</v>
      </c>
      <c r="I83" s="67">
        <f>G83-H83</f>
        <v>17.822999999999979</v>
      </c>
      <c r="J83" s="75"/>
      <c r="K83" s="61"/>
      <c r="L83" s="62"/>
      <c r="M83" s="63" t="str">
        <f t="shared" ref="M83" si="28">IF(AND(K83=0,L83=0),"-",IF(L83=0,K83-I83,L83-I83))</f>
        <v>-</v>
      </c>
    </row>
    <row r="84" spans="1:13" x14ac:dyDescent="0.5">
      <c r="A84" s="65"/>
      <c r="B84" s="10" t="s">
        <v>5</v>
      </c>
      <c r="C84" s="60"/>
      <c r="D84" s="70"/>
      <c r="E84" s="69"/>
      <c r="F84" s="70"/>
      <c r="G84" s="71"/>
      <c r="H84" s="72"/>
      <c r="I84" s="65"/>
      <c r="J84" s="75"/>
      <c r="K84" s="61"/>
      <c r="L84" s="62"/>
      <c r="M84" s="63"/>
    </row>
    <row r="85" spans="1:13" ht="15" customHeight="1" x14ac:dyDescent="0.5">
      <c r="A85" s="64" t="s">
        <v>25</v>
      </c>
      <c r="B85" s="10" t="s">
        <v>4</v>
      </c>
      <c r="C85" s="16">
        <v>804.5</v>
      </c>
      <c r="D85" s="66">
        <v>8.9329999999999998</v>
      </c>
      <c r="E85" s="65">
        <f>ABS(C85-C86)/D85</f>
        <v>3.5374454270685203E-2</v>
      </c>
      <c r="F85" s="66">
        <v>1.135</v>
      </c>
      <c r="G85" s="67">
        <f>IF(C85&gt;C86,C85-E85*F85,C85+E85*F85)</f>
        <v>804.54015000559718</v>
      </c>
      <c r="H85" s="68">
        <v>786.16129999999998</v>
      </c>
      <c r="I85" s="67">
        <f>G85-H85</f>
        <v>18.378850005597201</v>
      </c>
      <c r="J85" s="76"/>
      <c r="K85" s="61"/>
      <c r="L85" s="62"/>
      <c r="M85" s="63" t="str">
        <f t="shared" ref="M85" si="29">IF(AND(K85=0,L85=0),"-",IF(L85=0,K85-I85,L85-I85))</f>
        <v>-</v>
      </c>
    </row>
    <row r="86" spans="1:13" x14ac:dyDescent="0.5">
      <c r="A86" s="65"/>
      <c r="B86" s="10" t="s">
        <v>5</v>
      </c>
      <c r="C86" s="16">
        <v>804.81600000000003</v>
      </c>
      <c r="D86" s="66"/>
      <c r="E86" s="65"/>
      <c r="F86" s="66"/>
      <c r="G86" s="67"/>
      <c r="H86" s="68"/>
      <c r="I86" s="65"/>
      <c r="J86" s="77"/>
      <c r="K86" s="61"/>
      <c r="L86" s="62"/>
      <c r="M86" s="63"/>
    </row>
    <row r="87" spans="1:13" x14ac:dyDescent="0.5">
      <c r="K87" s="33"/>
      <c r="L87" s="33"/>
      <c r="M87" s="42"/>
    </row>
    <row r="88" spans="1:13" x14ac:dyDescent="0.5">
      <c r="A88" s="7" t="s">
        <v>10</v>
      </c>
      <c r="B88" s="7" t="s">
        <v>3</v>
      </c>
      <c r="C88" s="8" t="s">
        <v>0</v>
      </c>
      <c r="D88" s="7" t="s">
        <v>1</v>
      </c>
      <c r="E88" s="7" t="s">
        <v>2</v>
      </c>
      <c r="F88" s="9" t="s">
        <v>6</v>
      </c>
      <c r="G88" s="7" t="s">
        <v>7</v>
      </c>
      <c r="H88" s="46" t="s">
        <v>8</v>
      </c>
      <c r="I88" s="7" t="s">
        <v>9</v>
      </c>
      <c r="J88" s="74" t="s">
        <v>39</v>
      </c>
      <c r="K88" s="44"/>
      <c r="L88" s="44"/>
      <c r="M88" s="44" t="s">
        <v>22</v>
      </c>
    </row>
    <row r="89" spans="1:13" ht="15" customHeight="1" x14ac:dyDescent="0.5">
      <c r="A89" s="64" t="s">
        <v>24</v>
      </c>
      <c r="B89" s="10" t="s">
        <v>4</v>
      </c>
      <c r="C89" s="16">
        <v>803.42</v>
      </c>
      <c r="D89" s="66">
        <v>20.082999999999998</v>
      </c>
      <c r="E89" s="65">
        <f>ABS(C89-C90)/D89</f>
        <v>2.1660110541256741E-2</v>
      </c>
      <c r="F89" s="66">
        <v>15.286</v>
      </c>
      <c r="G89" s="67">
        <f>IF(C89&gt;C90,C89-E89*F89,C89+E89*F89)</f>
        <v>803.75109644973361</v>
      </c>
      <c r="H89" s="68">
        <v>786.52790000000005</v>
      </c>
      <c r="I89" s="67">
        <f>G89-H89</f>
        <v>17.223196449733564</v>
      </c>
      <c r="J89" s="75"/>
      <c r="K89" s="61"/>
      <c r="L89" s="62"/>
      <c r="M89" s="63" t="str">
        <f>IF(AND(K89=0,L89=0),"-",IF(L89=0,K89-I89,L89-I89))</f>
        <v>-</v>
      </c>
    </row>
    <row r="90" spans="1:13" x14ac:dyDescent="0.5">
      <c r="A90" s="65"/>
      <c r="B90" s="10" t="s">
        <v>5</v>
      </c>
      <c r="C90" s="16">
        <v>803.85500000000002</v>
      </c>
      <c r="D90" s="66"/>
      <c r="E90" s="65"/>
      <c r="F90" s="66"/>
      <c r="G90" s="67"/>
      <c r="H90" s="68"/>
      <c r="I90" s="65"/>
      <c r="J90" s="75"/>
      <c r="K90" s="61"/>
      <c r="L90" s="62"/>
      <c r="M90" s="63"/>
    </row>
    <row r="91" spans="1:13" x14ac:dyDescent="0.5">
      <c r="A91" s="65" t="s">
        <v>11</v>
      </c>
      <c r="B91" s="10" t="s">
        <v>4</v>
      </c>
      <c r="C91" s="60"/>
      <c r="D91" s="70"/>
      <c r="E91" s="69"/>
      <c r="F91" s="70"/>
      <c r="G91" s="87">
        <v>803.85</v>
      </c>
      <c r="H91" s="68">
        <v>786.64760000000001</v>
      </c>
      <c r="I91" s="67">
        <f>G91-H91</f>
        <v>17.202400000000011</v>
      </c>
      <c r="J91" s="75"/>
      <c r="K91" s="61"/>
      <c r="L91" s="62"/>
      <c r="M91" s="63" t="str">
        <f t="shared" ref="M91" si="30">IF(AND(K91=0,L91=0),"-",IF(L91=0,K91-I91,L91-I91))</f>
        <v>-</v>
      </c>
    </row>
    <row r="92" spans="1:13" x14ac:dyDescent="0.5">
      <c r="A92" s="65"/>
      <c r="B92" s="10" t="s">
        <v>5</v>
      </c>
      <c r="C92" s="60"/>
      <c r="D92" s="70"/>
      <c r="E92" s="69"/>
      <c r="F92" s="70"/>
      <c r="G92" s="87"/>
      <c r="H92" s="68"/>
      <c r="I92" s="65"/>
      <c r="J92" s="75"/>
      <c r="K92" s="61"/>
      <c r="L92" s="62"/>
      <c r="M92" s="63"/>
    </row>
    <row r="93" spans="1:13" ht="15" customHeight="1" x14ac:dyDescent="0.5">
      <c r="A93" s="64" t="s">
        <v>43</v>
      </c>
      <c r="B93" s="10" t="s">
        <v>4</v>
      </c>
      <c r="C93" s="60"/>
      <c r="D93" s="70"/>
      <c r="E93" s="69"/>
      <c r="F93" s="70"/>
      <c r="G93" s="71">
        <v>804.10299999999995</v>
      </c>
      <c r="H93" s="68">
        <v>786.84739999999999</v>
      </c>
      <c r="I93" s="67">
        <f>G93-H93</f>
        <v>17.255599999999959</v>
      </c>
      <c r="J93" s="75"/>
      <c r="K93" s="61"/>
      <c r="L93" s="62"/>
      <c r="M93" s="63" t="str">
        <f t="shared" ref="M93" si="31">IF(AND(K93=0,L93=0),"-",IF(L93=0,K93-I93,L93-I93))</f>
        <v>-</v>
      </c>
    </row>
    <row r="94" spans="1:13" x14ac:dyDescent="0.5">
      <c r="A94" s="64"/>
      <c r="B94" s="10" t="s">
        <v>5</v>
      </c>
      <c r="C94" s="60"/>
      <c r="D94" s="70"/>
      <c r="E94" s="69"/>
      <c r="F94" s="70"/>
      <c r="G94" s="71"/>
      <c r="H94" s="68"/>
      <c r="I94" s="65"/>
      <c r="J94" s="75"/>
      <c r="K94" s="61"/>
      <c r="L94" s="62"/>
      <c r="M94" s="63"/>
    </row>
    <row r="95" spans="1:13" s="31" customFormat="1" x14ac:dyDescent="0.5">
      <c r="A95" s="64" t="s">
        <v>12</v>
      </c>
      <c r="B95" s="43" t="s">
        <v>4</v>
      </c>
      <c r="C95" s="16">
        <v>804.10299999999995</v>
      </c>
      <c r="D95" s="66">
        <v>12.589</v>
      </c>
      <c r="E95" s="65">
        <f>ABS(C95-C96)/D95</f>
        <v>2.8516959250141971E-2</v>
      </c>
      <c r="F95" s="66">
        <v>0.627</v>
      </c>
      <c r="G95" s="67">
        <f>IF(C95&gt;C96,C95-E95*F95,C95+E95*F95)</f>
        <v>804.12088013344976</v>
      </c>
      <c r="H95" s="68">
        <v>786.83659999999998</v>
      </c>
      <c r="I95" s="67">
        <f>G95-H95</f>
        <v>17.284280133449784</v>
      </c>
      <c r="J95" s="75"/>
      <c r="K95" s="61"/>
      <c r="L95" s="62"/>
      <c r="M95" s="63" t="str">
        <f t="shared" ref="M95" si="32">IF(AND(K95=0,L95=0),"-",IF(L95=0,K95-I95,L95-I95))</f>
        <v>-</v>
      </c>
    </row>
    <row r="96" spans="1:13" s="31" customFormat="1" x14ac:dyDescent="0.5">
      <c r="A96" s="64"/>
      <c r="B96" s="43" t="s">
        <v>5</v>
      </c>
      <c r="C96" s="16">
        <v>804.46199999999999</v>
      </c>
      <c r="D96" s="66"/>
      <c r="E96" s="65"/>
      <c r="F96" s="66"/>
      <c r="G96" s="67"/>
      <c r="H96" s="68"/>
      <c r="I96" s="65"/>
      <c r="J96" s="75"/>
      <c r="K96" s="61"/>
      <c r="L96" s="62"/>
      <c r="M96" s="63"/>
    </row>
    <row r="97" spans="1:13" ht="15" customHeight="1" x14ac:dyDescent="0.5">
      <c r="A97" s="65" t="s">
        <v>11</v>
      </c>
      <c r="B97" s="10" t="s">
        <v>4</v>
      </c>
      <c r="C97" s="60"/>
      <c r="D97" s="70"/>
      <c r="E97" s="69"/>
      <c r="F97" s="70"/>
      <c r="G97" s="71">
        <v>804.46199999999999</v>
      </c>
      <c r="H97" s="68">
        <v>786.66899999999998</v>
      </c>
      <c r="I97" s="67">
        <f>G97-H97</f>
        <v>17.793000000000006</v>
      </c>
      <c r="J97" s="75"/>
      <c r="K97" s="61"/>
      <c r="L97" s="62"/>
      <c r="M97" s="63" t="str">
        <f t="shared" ref="M97" si="33">IF(AND(K97=0,L97=0),"-",IF(L97=0,K97-I97,L97-I97))</f>
        <v>-</v>
      </c>
    </row>
    <row r="98" spans="1:13" x14ac:dyDescent="0.5">
      <c r="A98" s="65"/>
      <c r="B98" s="10" t="s">
        <v>5</v>
      </c>
      <c r="C98" s="60"/>
      <c r="D98" s="70"/>
      <c r="E98" s="69"/>
      <c r="F98" s="70"/>
      <c r="G98" s="71"/>
      <c r="H98" s="68"/>
      <c r="I98" s="65"/>
      <c r="J98" s="75"/>
      <c r="K98" s="61"/>
      <c r="L98" s="62"/>
      <c r="M98" s="63"/>
    </row>
    <row r="99" spans="1:13" ht="15" customHeight="1" x14ac:dyDescent="0.5">
      <c r="A99" s="64" t="s">
        <v>25</v>
      </c>
      <c r="B99" s="10" t="s">
        <v>4</v>
      </c>
      <c r="C99" s="16">
        <v>804.68</v>
      </c>
      <c r="D99" s="66">
        <v>8.9529999999999994</v>
      </c>
      <c r="E99" s="65">
        <f>ABS(C99-C100)/D99</f>
        <v>3.1386127555016505E-2</v>
      </c>
      <c r="F99" s="66">
        <v>1.155</v>
      </c>
      <c r="G99" s="67">
        <f>IF(C99&gt;C100,C99-E99*F99,C99+E99*F99)</f>
        <v>804.71625097732601</v>
      </c>
      <c r="H99" s="68">
        <v>786.40869999999995</v>
      </c>
      <c r="I99" s="67">
        <f>G99-H99</f>
        <v>18.307550977326059</v>
      </c>
      <c r="J99" s="76"/>
      <c r="K99" s="61"/>
      <c r="L99" s="62"/>
      <c r="M99" s="63" t="str">
        <f t="shared" ref="M99" si="34">IF(AND(K99=0,L99=0),"-",IF(L99=0,K99-I99,L99-I99))</f>
        <v>-</v>
      </c>
    </row>
    <row r="100" spans="1:13" x14ac:dyDescent="0.5">
      <c r="A100" s="65"/>
      <c r="B100" s="10" t="s">
        <v>5</v>
      </c>
      <c r="C100" s="16">
        <v>804.96100000000001</v>
      </c>
      <c r="D100" s="66"/>
      <c r="E100" s="65"/>
      <c r="F100" s="66"/>
      <c r="G100" s="67"/>
      <c r="H100" s="68"/>
      <c r="I100" s="65"/>
      <c r="J100" s="77"/>
      <c r="K100" s="61"/>
      <c r="L100" s="62"/>
      <c r="M100" s="63"/>
    </row>
    <row r="101" spans="1:13" x14ac:dyDescent="0.5">
      <c r="K101" s="33"/>
      <c r="L101" s="33"/>
      <c r="M101" s="33"/>
    </row>
    <row r="102" spans="1:13" x14ac:dyDescent="0.5">
      <c r="A102" s="7" t="s">
        <v>10</v>
      </c>
      <c r="B102" s="7" t="s">
        <v>3</v>
      </c>
      <c r="C102" s="8" t="s">
        <v>0</v>
      </c>
      <c r="D102" s="7" t="s">
        <v>1</v>
      </c>
      <c r="E102" s="7" t="s">
        <v>2</v>
      </c>
      <c r="F102" s="9" t="s">
        <v>6</v>
      </c>
      <c r="G102" s="7" t="s">
        <v>7</v>
      </c>
      <c r="H102" s="46" t="s">
        <v>8</v>
      </c>
      <c r="I102" s="7" t="s">
        <v>9</v>
      </c>
      <c r="J102" s="74" t="s">
        <v>40</v>
      </c>
      <c r="K102" s="44"/>
      <c r="L102" s="44"/>
      <c r="M102" s="44" t="s">
        <v>22</v>
      </c>
    </row>
    <row r="103" spans="1:13" ht="15" customHeight="1" x14ac:dyDescent="0.5">
      <c r="A103" s="64" t="s">
        <v>24</v>
      </c>
      <c r="B103" s="10" t="s">
        <v>4</v>
      </c>
      <c r="C103" s="16">
        <v>803.51499999999999</v>
      </c>
      <c r="D103" s="66">
        <v>20.007999999999999</v>
      </c>
      <c r="E103" s="65">
        <f>ABS(C103-C104)/D103</f>
        <v>2.1491403438627734E-2</v>
      </c>
      <c r="F103" s="66">
        <v>15.252000000000001</v>
      </c>
      <c r="G103" s="67">
        <f>IF(C103&gt;C104,C103-E103*F103,C103+E103*F103)</f>
        <v>803.84278688524591</v>
      </c>
      <c r="H103" s="68">
        <v>786.77</v>
      </c>
      <c r="I103" s="67">
        <f>G103-H103</f>
        <v>17.072786885245932</v>
      </c>
      <c r="J103" s="75"/>
      <c r="K103" s="61"/>
      <c r="L103" s="62"/>
      <c r="M103" s="63" t="str">
        <f>IF(AND(K103=0,L103=0),"-",IF(L103=0,K103-I103,L103-I103))</f>
        <v>-</v>
      </c>
    </row>
    <row r="104" spans="1:13" x14ac:dyDescent="0.5">
      <c r="A104" s="65"/>
      <c r="B104" s="10" t="s">
        <v>5</v>
      </c>
      <c r="C104" s="16">
        <v>803.94500000000005</v>
      </c>
      <c r="D104" s="66"/>
      <c r="E104" s="65"/>
      <c r="F104" s="66"/>
      <c r="G104" s="67"/>
      <c r="H104" s="68"/>
      <c r="I104" s="65"/>
      <c r="J104" s="75"/>
      <c r="K104" s="61"/>
      <c r="L104" s="62"/>
      <c r="M104" s="63"/>
    </row>
    <row r="105" spans="1:13" x14ac:dyDescent="0.5">
      <c r="A105" s="65" t="s">
        <v>11</v>
      </c>
      <c r="B105" s="10" t="s">
        <v>4</v>
      </c>
      <c r="C105" s="60"/>
      <c r="D105" s="70"/>
      <c r="E105" s="69"/>
      <c r="F105" s="70"/>
      <c r="G105" s="71">
        <v>803.94500000000005</v>
      </c>
      <c r="H105" s="68">
        <v>786.88520000000005</v>
      </c>
      <c r="I105" s="67">
        <f>G105-H105</f>
        <v>17.059799999999996</v>
      </c>
      <c r="J105" s="75"/>
      <c r="K105" s="61"/>
      <c r="L105" s="62"/>
      <c r="M105" s="63" t="str">
        <f t="shared" ref="M105" si="35">IF(AND(K105=0,L105=0),"-",IF(L105=0,K105-I105,L105-I105))</f>
        <v>-</v>
      </c>
    </row>
    <row r="106" spans="1:13" x14ac:dyDescent="0.5">
      <c r="A106" s="65"/>
      <c r="B106" s="10" t="s">
        <v>5</v>
      </c>
      <c r="C106" s="60"/>
      <c r="D106" s="70"/>
      <c r="E106" s="69"/>
      <c r="F106" s="70"/>
      <c r="G106" s="71"/>
      <c r="H106" s="68"/>
      <c r="I106" s="65"/>
      <c r="J106" s="75"/>
      <c r="K106" s="61"/>
      <c r="L106" s="62"/>
      <c r="M106" s="63"/>
    </row>
    <row r="107" spans="1:13" ht="15" customHeight="1" x14ac:dyDescent="0.5">
      <c r="A107" s="64" t="s">
        <v>43</v>
      </c>
      <c r="B107" s="10" t="s">
        <v>4</v>
      </c>
      <c r="C107" s="60"/>
      <c r="D107" s="70"/>
      <c r="E107" s="69"/>
      <c r="F107" s="70"/>
      <c r="G107" s="71">
        <v>804.18200000000002</v>
      </c>
      <c r="H107" s="68">
        <v>787.08849999999995</v>
      </c>
      <c r="I107" s="67">
        <f>G107-H107</f>
        <v>17.093500000000063</v>
      </c>
      <c r="J107" s="75"/>
      <c r="K107" s="61"/>
      <c r="L107" s="62"/>
      <c r="M107" s="63" t="str">
        <f t="shared" ref="M107" si="36">IF(AND(K107=0,L107=0),"-",IF(L107=0,K107-I107,L107-I107))</f>
        <v>-</v>
      </c>
    </row>
    <row r="108" spans="1:13" x14ac:dyDescent="0.5">
      <c r="A108" s="64"/>
      <c r="B108" s="10" t="s">
        <v>5</v>
      </c>
      <c r="C108" s="60"/>
      <c r="D108" s="70"/>
      <c r="E108" s="69"/>
      <c r="F108" s="70"/>
      <c r="G108" s="71"/>
      <c r="H108" s="68"/>
      <c r="I108" s="65"/>
      <c r="J108" s="75"/>
      <c r="K108" s="61"/>
      <c r="L108" s="62"/>
      <c r="M108" s="63"/>
    </row>
    <row r="109" spans="1:13" s="31" customFormat="1" x14ac:dyDescent="0.5">
      <c r="A109" s="64" t="s">
        <v>12</v>
      </c>
      <c r="B109" s="43" t="s">
        <v>4</v>
      </c>
      <c r="C109" s="16">
        <v>804.18200000000002</v>
      </c>
      <c r="D109" s="73">
        <v>12.574999999999999</v>
      </c>
      <c r="E109" s="65">
        <f>ABS(C109-C110)/D109</f>
        <v>2.6242544731604554E-2</v>
      </c>
      <c r="F109" s="66">
        <v>0.65700000000000003</v>
      </c>
      <c r="G109" s="67">
        <f>IF(C109&gt;C110,C109-E109*F109,C109+E109*F109)</f>
        <v>804.19924135188865</v>
      </c>
      <c r="H109" s="68">
        <v>787.07839999999999</v>
      </c>
      <c r="I109" s="67">
        <f>G109-H109</f>
        <v>17.120841351888657</v>
      </c>
      <c r="J109" s="75"/>
      <c r="K109" s="61"/>
      <c r="L109" s="62"/>
      <c r="M109" s="63" t="str">
        <f t="shared" ref="M109" si="37">IF(AND(K109=0,L109=0),"-",IF(L109=0,K109-I109,L109-I109))</f>
        <v>-</v>
      </c>
    </row>
    <row r="110" spans="1:13" s="31" customFormat="1" x14ac:dyDescent="0.5">
      <c r="A110" s="64"/>
      <c r="B110" s="43" t="s">
        <v>5</v>
      </c>
      <c r="C110" s="16">
        <v>804.51199999999994</v>
      </c>
      <c r="D110" s="73"/>
      <c r="E110" s="65"/>
      <c r="F110" s="66"/>
      <c r="G110" s="67"/>
      <c r="H110" s="68"/>
      <c r="I110" s="65"/>
      <c r="J110" s="75"/>
      <c r="K110" s="61"/>
      <c r="L110" s="62"/>
      <c r="M110" s="63"/>
    </row>
    <row r="111" spans="1:13" x14ac:dyDescent="0.5">
      <c r="A111" s="65" t="s">
        <v>11</v>
      </c>
      <c r="B111" s="10" t="s">
        <v>4</v>
      </c>
      <c r="C111" s="60"/>
      <c r="D111" s="69"/>
      <c r="E111" s="69"/>
      <c r="F111" s="70"/>
      <c r="G111" s="71">
        <v>804.51199999999994</v>
      </c>
      <c r="H111" s="68">
        <v>786.90620000000001</v>
      </c>
      <c r="I111" s="67">
        <f>G111-H111</f>
        <v>17.605799999999931</v>
      </c>
      <c r="J111" s="75"/>
      <c r="K111" s="61"/>
      <c r="L111" s="62"/>
      <c r="M111" s="63" t="str">
        <f t="shared" ref="M111" si="38">IF(AND(K111=0,L111=0),"-",IF(L111=0,K111-I111,L111-I111))</f>
        <v>-</v>
      </c>
    </row>
    <row r="112" spans="1:13" x14ac:dyDescent="0.5">
      <c r="A112" s="65"/>
      <c r="B112" s="10" t="s">
        <v>5</v>
      </c>
      <c r="C112" s="60"/>
      <c r="D112" s="69"/>
      <c r="E112" s="69"/>
      <c r="F112" s="70"/>
      <c r="G112" s="71"/>
      <c r="H112" s="68"/>
      <c r="I112" s="65"/>
      <c r="J112" s="75"/>
      <c r="K112" s="61"/>
      <c r="L112" s="62"/>
      <c r="M112" s="63"/>
    </row>
    <row r="113" spans="1:13" ht="15" customHeight="1" x14ac:dyDescent="0.5">
      <c r="A113" s="64" t="s">
        <v>25</v>
      </c>
      <c r="B113" s="10" t="s">
        <v>4</v>
      </c>
      <c r="C113" s="16">
        <v>804.75699999999995</v>
      </c>
      <c r="D113" s="66">
        <v>8.9589999999999996</v>
      </c>
      <c r="E113" s="65">
        <f>ABS(C113-C114)/D113</f>
        <v>3.5829891728990558E-2</v>
      </c>
      <c r="F113" s="66">
        <v>1.145</v>
      </c>
      <c r="G113" s="67">
        <f>IF(C113&gt;C114,C113-E113*F113,C113+E113*F113)</f>
        <v>804.79802522602961</v>
      </c>
      <c r="H113" s="68">
        <v>786.65340000000003</v>
      </c>
      <c r="I113" s="67">
        <f>G113-H113</f>
        <v>18.144625226029575</v>
      </c>
      <c r="J113" s="76"/>
      <c r="K113" s="61"/>
      <c r="L113" s="62"/>
      <c r="M113" s="63" t="str">
        <f t="shared" ref="M113" si="39">IF(AND(K113=0,L113=0),"-",IF(L113=0,K113-I113,L113-I113))</f>
        <v>-</v>
      </c>
    </row>
    <row r="114" spans="1:13" x14ac:dyDescent="0.5">
      <c r="A114" s="65"/>
      <c r="B114" s="10" t="s">
        <v>5</v>
      </c>
      <c r="C114" s="16">
        <v>805.07799999999997</v>
      </c>
      <c r="D114" s="66"/>
      <c r="E114" s="65"/>
      <c r="F114" s="66"/>
      <c r="G114" s="67"/>
      <c r="H114" s="68"/>
      <c r="I114" s="65"/>
      <c r="J114" s="77"/>
      <c r="K114" s="61"/>
      <c r="L114" s="62"/>
      <c r="M114" s="63"/>
    </row>
    <row r="115" spans="1:13" x14ac:dyDescent="0.5">
      <c r="K115" s="33"/>
      <c r="L115" s="33"/>
      <c r="M115" s="33"/>
    </row>
    <row r="116" spans="1:13" x14ac:dyDescent="0.5">
      <c r="A116" s="7" t="s">
        <v>10</v>
      </c>
      <c r="B116" s="7" t="s">
        <v>3</v>
      </c>
      <c r="C116" s="8" t="s">
        <v>0</v>
      </c>
      <c r="D116" s="7" t="s">
        <v>1</v>
      </c>
      <c r="E116" s="7" t="s">
        <v>2</v>
      </c>
      <c r="F116" s="9" t="s">
        <v>6</v>
      </c>
      <c r="G116" s="7" t="s">
        <v>7</v>
      </c>
      <c r="H116" s="46" t="s">
        <v>8</v>
      </c>
      <c r="I116" s="7" t="s">
        <v>9</v>
      </c>
      <c r="J116" s="74" t="s">
        <v>41</v>
      </c>
      <c r="K116" s="44"/>
      <c r="L116" s="44"/>
      <c r="M116" s="44" t="s">
        <v>22</v>
      </c>
    </row>
    <row r="117" spans="1:13" ht="15" customHeight="1" x14ac:dyDescent="0.5">
      <c r="A117" s="64" t="s">
        <v>24</v>
      </c>
      <c r="B117" s="10" t="s">
        <v>4</v>
      </c>
      <c r="C117" s="16">
        <v>803.40499999999997</v>
      </c>
      <c r="D117" s="66">
        <v>20.074000000000002</v>
      </c>
      <c r="E117" s="65">
        <f>ABS(C117-C118)/D117</f>
        <v>2.3363554847068393E-2</v>
      </c>
      <c r="F117" s="66">
        <v>15.359</v>
      </c>
      <c r="G117" s="67">
        <f>IF(C117&gt;C118,C117-E117*F117,C117+E117*F117)</f>
        <v>803.76384083889604</v>
      </c>
      <c r="H117" s="68">
        <v>787.01229999999998</v>
      </c>
      <c r="I117" s="67">
        <f>G117-H117</f>
        <v>16.751540838896062</v>
      </c>
      <c r="J117" s="75"/>
      <c r="K117" s="61"/>
      <c r="L117" s="62"/>
      <c r="M117" s="63" t="str">
        <f>IF(AND(K117=0,L117=0),"-",IF(L117=0,K117-I117,L117-I117))</f>
        <v>-</v>
      </c>
    </row>
    <row r="118" spans="1:13" x14ac:dyDescent="0.5">
      <c r="A118" s="65"/>
      <c r="B118" s="10" t="s">
        <v>5</v>
      </c>
      <c r="C118" s="16">
        <v>803.87400000000002</v>
      </c>
      <c r="D118" s="66"/>
      <c r="E118" s="65"/>
      <c r="F118" s="66"/>
      <c r="G118" s="67"/>
      <c r="H118" s="68"/>
      <c r="I118" s="65"/>
      <c r="J118" s="75"/>
      <c r="K118" s="61"/>
      <c r="L118" s="62"/>
      <c r="M118" s="63"/>
    </row>
    <row r="119" spans="1:13" x14ac:dyDescent="0.5">
      <c r="A119" s="65" t="s">
        <v>11</v>
      </c>
      <c r="B119" s="10" t="s">
        <v>4</v>
      </c>
      <c r="C119" s="60"/>
      <c r="D119" s="70"/>
      <c r="E119" s="69"/>
      <c r="F119" s="70"/>
      <c r="G119" s="71">
        <v>803.87400000000002</v>
      </c>
      <c r="H119" s="68">
        <v>787.1223</v>
      </c>
      <c r="I119" s="67">
        <f>G119-H119</f>
        <v>16.751700000000028</v>
      </c>
      <c r="J119" s="75"/>
      <c r="K119" s="61"/>
      <c r="L119" s="62"/>
      <c r="M119" s="63" t="str">
        <f t="shared" ref="M119" si="40">IF(AND(K119=0,L119=0),"-",IF(L119=0,K119-I119,L119-I119))</f>
        <v>-</v>
      </c>
    </row>
    <row r="120" spans="1:13" x14ac:dyDescent="0.5">
      <c r="A120" s="65"/>
      <c r="B120" s="10" t="s">
        <v>5</v>
      </c>
      <c r="C120" s="60"/>
      <c r="D120" s="70"/>
      <c r="E120" s="69"/>
      <c r="F120" s="70"/>
      <c r="G120" s="71"/>
      <c r="H120" s="68"/>
      <c r="I120" s="65"/>
      <c r="J120" s="75"/>
      <c r="K120" s="61"/>
      <c r="L120" s="62"/>
      <c r="M120" s="63"/>
    </row>
    <row r="121" spans="1:13" ht="15" customHeight="1" x14ac:dyDescent="0.5">
      <c r="A121" s="64" t="s">
        <v>43</v>
      </c>
      <c r="B121" s="10" t="s">
        <v>4</v>
      </c>
      <c r="C121" s="60"/>
      <c r="D121" s="70"/>
      <c r="E121" s="69"/>
      <c r="F121" s="70"/>
      <c r="G121" s="71">
        <v>804.13</v>
      </c>
      <c r="H121" s="68">
        <v>787.33</v>
      </c>
      <c r="I121" s="67">
        <f>G121-H121</f>
        <v>16.799999999999955</v>
      </c>
      <c r="J121" s="75"/>
      <c r="K121" s="61"/>
      <c r="L121" s="62"/>
      <c r="M121" s="63" t="str">
        <f t="shared" ref="M121" si="41">IF(AND(K121=0,L121=0),"-",IF(L121=0,K121-I121,L121-I121))</f>
        <v>-</v>
      </c>
    </row>
    <row r="122" spans="1:13" x14ac:dyDescent="0.5">
      <c r="A122" s="64"/>
      <c r="B122" s="10" t="s">
        <v>5</v>
      </c>
      <c r="C122" s="60"/>
      <c r="D122" s="70"/>
      <c r="E122" s="69"/>
      <c r="F122" s="70"/>
      <c r="G122" s="71"/>
      <c r="H122" s="68"/>
      <c r="I122" s="65"/>
      <c r="J122" s="75"/>
      <c r="K122" s="61"/>
      <c r="L122" s="62"/>
      <c r="M122" s="63"/>
    </row>
    <row r="123" spans="1:13" s="31" customFormat="1" x14ac:dyDescent="0.5">
      <c r="A123" s="64" t="s">
        <v>12</v>
      </c>
      <c r="B123" s="43" t="s">
        <v>4</v>
      </c>
      <c r="C123" s="16">
        <v>804.13</v>
      </c>
      <c r="D123" s="73">
        <v>12.561</v>
      </c>
      <c r="E123" s="65">
        <f>ABS(C123-C124)/D123</f>
        <v>2.5794124671599031E-2</v>
      </c>
      <c r="F123" s="66">
        <v>0.68700000000000006</v>
      </c>
      <c r="G123" s="67">
        <f>IF(C123&gt;C124,C123-E123*F123,C123+E123*F123)</f>
        <v>804.14772056364939</v>
      </c>
      <c r="H123" s="68">
        <v>787.32169999999996</v>
      </c>
      <c r="I123" s="67">
        <f>G123-H123</f>
        <v>16.826020563649422</v>
      </c>
      <c r="J123" s="75"/>
      <c r="K123" s="61"/>
      <c r="L123" s="62"/>
      <c r="M123" s="63" t="str">
        <f t="shared" ref="M123" si="42">IF(AND(K123=0,L123=0),"-",IF(L123=0,K123-I123,L123-I123))</f>
        <v>-</v>
      </c>
    </row>
    <row r="124" spans="1:13" s="31" customFormat="1" x14ac:dyDescent="0.5">
      <c r="A124" s="64"/>
      <c r="B124" s="43" t="s">
        <v>5</v>
      </c>
      <c r="C124" s="16">
        <v>804.45399999999995</v>
      </c>
      <c r="D124" s="73"/>
      <c r="E124" s="65"/>
      <c r="F124" s="66"/>
      <c r="G124" s="67"/>
      <c r="H124" s="68"/>
      <c r="I124" s="65"/>
      <c r="J124" s="75"/>
      <c r="K124" s="61"/>
      <c r="L124" s="62"/>
      <c r="M124" s="63"/>
    </row>
    <row r="125" spans="1:13" x14ac:dyDescent="0.5">
      <c r="A125" s="65" t="s">
        <v>11</v>
      </c>
      <c r="B125" s="10" t="s">
        <v>4</v>
      </c>
      <c r="C125" s="60"/>
      <c r="D125" s="69"/>
      <c r="E125" s="69"/>
      <c r="F125" s="70"/>
      <c r="G125" s="87">
        <v>804.45399999999995</v>
      </c>
      <c r="H125" s="68">
        <v>787.14390000000003</v>
      </c>
      <c r="I125" s="67">
        <f>G125-H125</f>
        <v>17.31009999999992</v>
      </c>
      <c r="J125" s="75"/>
      <c r="K125" s="61"/>
      <c r="L125" s="62"/>
      <c r="M125" s="63" t="str">
        <f t="shared" ref="M125" si="43">IF(AND(K125=0,L125=0),"-",IF(L125=0,K125-I125,L125-I125))</f>
        <v>-</v>
      </c>
    </row>
    <row r="126" spans="1:13" x14ac:dyDescent="0.5">
      <c r="A126" s="65"/>
      <c r="B126" s="10" t="s">
        <v>5</v>
      </c>
      <c r="C126" s="60"/>
      <c r="D126" s="69"/>
      <c r="E126" s="69"/>
      <c r="F126" s="70"/>
      <c r="G126" s="87"/>
      <c r="H126" s="68"/>
      <c r="I126" s="65"/>
      <c r="J126" s="75"/>
      <c r="K126" s="61"/>
      <c r="L126" s="62"/>
      <c r="M126" s="63"/>
    </row>
    <row r="127" spans="1:13" ht="15" customHeight="1" x14ac:dyDescent="0.5">
      <c r="A127" s="64" t="s">
        <v>25</v>
      </c>
      <c r="B127" s="10" t="s">
        <v>4</v>
      </c>
      <c r="C127" s="16">
        <v>804.68100000000004</v>
      </c>
      <c r="D127" s="66">
        <v>8.9290000000000003</v>
      </c>
      <c r="E127" s="65">
        <f>ABS(C127-C128)/D127</f>
        <v>3.1918467913536586E-2</v>
      </c>
      <c r="F127" s="66">
        <v>1.1519999999999999</v>
      </c>
      <c r="G127" s="67">
        <f>IF(C127&gt;C128,C127-E127*F127,C127+E127*F127)</f>
        <v>804.71777007503647</v>
      </c>
      <c r="H127" s="68">
        <v>786.89710000000002</v>
      </c>
      <c r="I127" s="67">
        <f>G127-H127</f>
        <v>17.820670075036446</v>
      </c>
      <c r="J127" s="76"/>
      <c r="K127" s="61"/>
      <c r="L127" s="62"/>
      <c r="M127" s="63" t="str">
        <f t="shared" ref="M127" si="44">IF(AND(K127=0,L127=0),"-",IF(L127=0,K127-I127,L127-I127))</f>
        <v>-</v>
      </c>
    </row>
    <row r="128" spans="1:13" x14ac:dyDescent="0.5">
      <c r="A128" s="65"/>
      <c r="B128" s="10" t="s">
        <v>5</v>
      </c>
      <c r="C128" s="16">
        <v>804.96600000000001</v>
      </c>
      <c r="D128" s="66"/>
      <c r="E128" s="65"/>
      <c r="F128" s="66"/>
      <c r="G128" s="67"/>
      <c r="H128" s="68"/>
      <c r="I128" s="65"/>
      <c r="J128" s="77"/>
      <c r="K128" s="61"/>
      <c r="L128" s="62"/>
      <c r="M128" s="63"/>
    </row>
    <row r="129" spans="1:13" x14ac:dyDescent="0.5">
      <c r="K129" s="33"/>
      <c r="L129" s="33"/>
      <c r="M129" s="33"/>
    </row>
    <row r="130" spans="1:13" s="31" customFormat="1" x14ac:dyDescent="0.5">
      <c r="A130" s="7" t="s">
        <v>10</v>
      </c>
      <c r="B130" s="7" t="s">
        <v>3</v>
      </c>
      <c r="C130" s="8" t="s">
        <v>0</v>
      </c>
      <c r="D130" s="7" t="s">
        <v>1</v>
      </c>
      <c r="E130" s="7" t="s">
        <v>2</v>
      </c>
      <c r="F130" s="9" t="s">
        <v>6</v>
      </c>
      <c r="G130" s="7" t="s">
        <v>7</v>
      </c>
      <c r="H130" s="46" t="s">
        <v>8</v>
      </c>
      <c r="I130" s="7" t="s">
        <v>9</v>
      </c>
      <c r="J130" s="74" t="s">
        <v>42</v>
      </c>
      <c r="K130" s="44"/>
      <c r="L130" s="44"/>
      <c r="M130" s="44" t="s">
        <v>22</v>
      </c>
    </row>
    <row r="131" spans="1:13" s="31" customFormat="1" ht="15" customHeight="1" x14ac:dyDescent="0.5">
      <c r="A131" s="64" t="s">
        <v>24</v>
      </c>
      <c r="B131" s="50" t="s">
        <v>4</v>
      </c>
      <c r="C131" s="16">
        <v>803.25599999999997</v>
      </c>
      <c r="D131" s="66">
        <v>20.058</v>
      </c>
      <c r="E131" s="65">
        <f>ABS(C131-C132)/D131</f>
        <v>2.0989131518598519E-2</v>
      </c>
      <c r="F131" s="66">
        <v>15.382999999999999</v>
      </c>
      <c r="G131" s="67">
        <f>IF(C131&gt;C132,C131-E131*F131,C131+E131*F131)</f>
        <v>803.57887581015052</v>
      </c>
      <c r="H131" s="68">
        <v>787.25429999999994</v>
      </c>
      <c r="I131" s="67">
        <f>G131-H131</f>
        <v>16.324575810150577</v>
      </c>
      <c r="J131" s="75"/>
      <c r="K131" s="61"/>
      <c r="L131" s="62"/>
      <c r="M131" s="63" t="str">
        <f>IF(AND(K131=0,L131=0),"-",IF(L131=0,K131-I131,L131-I131))</f>
        <v>-</v>
      </c>
    </row>
    <row r="132" spans="1:13" s="31" customFormat="1" x14ac:dyDescent="0.5">
      <c r="A132" s="65"/>
      <c r="B132" s="50" t="s">
        <v>5</v>
      </c>
      <c r="C132" s="16">
        <v>803.67700000000002</v>
      </c>
      <c r="D132" s="66"/>
      <c r="E132" s="65"/>
      <c r="F132" s="66"/>
      <c r="G132" s="67"/>
      <c r="H132" s="68"/>
      <c r="I132" s="65"/>
      <c r="J132" s="75"/>
      <c r="K132" s="61"/>
      <c r="L132" s="62"/>
      <c r="M132" s="63"/>
    </row>
    <row r="133" spans="1:13" s="31" customFormat="1" x14ac:dyDescent="0.5">
      <c r="A133" s="65" t="s">
        <v>11</v>
      </c>
      <c r="B133" s="50" t="s">
        <v>4</v>
      </c>
      <c r="C133" s="60"/>
      <c r="D133" s="70"/>
      <c r="E133" s="69"/>
      <c r="F133" s="70"/>
      <c r="G133" s="71">
        <v>803.67700000000002</v>
      </c>
      <c r="H133" s="72">
        <v>787.36599999999999</v>
      </c>
      <c r="I133" s="67">
        <f>G133-H133</f>
        <v>16.311000000000035</v>
      </c>
      <c r="J133" s="75"/>
      <c r="K133" s="61"/>
      <c r="L133" s="62"/>
      <c r="M133" s="63" t="str">
        <f t="shared" ref="M133" si="45">IF(AND(K133=0,L133=0),"-",IF(L133=0,K133-I133,L133-I133))</f>
        <v>-</v>
      </c>
    </row>
    <row r="134" spans="1:13" s="31" customFormat="1" x14ac:dyDescent="0.5">
      <c r="A134" s="65"/>
      <c r="B134" s="50" t="s">
        <v>5</v>
      </c>
      <c r="C134" s="60"/>
      <c r="D134" s="70"/>
      <c r="E134" s="69"/>
      <c r="F134" s="70"/>
      <c r="G134" s="71"/>
      <c r="H134" s="72"/>
      <c r="I134" s="65"/>
      <c r="J134" s="75"/>
      <c r="K134" s="61"/>
      <c r="L134" s="62"/>
      <c r="M134" s="63"/>
    </row>
    <row r="135" spans="1:13" s="31" customFormat="1" ht="15" customHeight="1" x14ac:dyDescent="0.5">
      <c r="A135" s="64" t="s">
        <v>43</v>
      </c>
      <c r="B135" s="50" t="s">
        <v>4</v>
      </c>
      <c r="C135" s="60"/>
      <c r="D135" s="70"/>
      <c r="E135" s="69"/>
      <c r="F135" s="70"/>
      <c r="G135" s="71">
        <v>803.923</v>
      </c>
      <c r="H135" s="72">
        <v>787.577</v>
      </c>
      <c r="I135" s="67">
        <f>G135-H135</f>
        <v>16.346000000000004</v>
      </c>
      <c r="J135" s="75"/>
      <c r="K135" s="61"/>
      <c r="L135" s="62"/>
      <c r="M135" s="63" t="str">
        <f t="shared" ref="M135" si="46">IF(AND(K135=0,L135=0),"-",IF(L135=0,K135-I135,L135-I135))</f>
        <v>-</v>
      </c>
    </row>
    <row r="136" spans="1:13" s="31" customFormat="1" x14ac:dyDescent="0.5">
      <c r="A136" s="64"/>
      <c r="B136" s="50" t="s">
        <v>5</v>
      </c>
      <c r="C136" s="60"/>
      <c r="D136" s="70"/>
      <c r="E136" s="69"/>
      <c r="F136" s="70"/>
      <c r="G136" s="71"/>
      <c r="H136" s="72"/>
      <c r="I136" s="65"/>
      <c r="J136" s="75"/>
      <c r="K136" s="61"/>
      <c r="L136" s="62"/>
      <c r="M136" s="63"/>
    </row>
    <row r="137" spans="1:13" s="31" customFormat="1" x14ac:dyDescent="0.5">
      <c r="A137" s="64" t="s">
        <v>12</v>
      </c>
      <c r="B137" s="50" t="s">
        <v>4</v>
      </c>
      <c r="C137" s="16">
        <v>803.923</v>
      </c>
      <c r="D137" s="73">
        <v>12.547000000000001</v>
      </c>
      <c r="E137" s="65">
        <f>ABS(C137-C138)/D137</f>
        <v>2.7416912409344935E-2</v>
      </c>
      <c r="F137" s="66">
        <v>0.71599999999999997</v>
      </c>
      <c r="G137" s="67">
        <f>IF(C137&gt;C138,C137-E137*F137,C137+E137*F137)</f>
        <v>803.9426305092851</v>
      </c>
      <c r="H137" s="72">
        <v>787.57</v>
      </c>
      <c r="I137" s="67">
        <f>G137-H137</f>
        <v>16.372630509285045</v>
      </c>
      <c r="J137" s="75"/>
      <c r="K137" s="61"/>
      <c r="L137" s="62"/>
      <c r="M137" s="63" t="str">
        <f t="shared" ref="M137" si="47">IF(AND(K137=0,L137=0),"-",IF(L137=0,K137-I137,L137-I137))</f>
        <v>-</v>
      </c>
    </row>
    <row r="138" spans="1:13" s="31" customFormat="1" x14ac:dyDescent="0.5">
      <c r="A138" s="64"/>
      <c r="B138" s="50" t="s">
        <v>5</v>
      </c>
      <c r="C138" s="16">
        <v>804.26700000000005</v>
      </c>
      <c r="D138" s="73"/>
      <c r="E138" s="65"/>
      <c r="F138" s="66"/>
      <c r="G138" s="67"/>
      <c r="H138" s="72"/>
      <c r="I138" s="65"/>
      <c r="J138" s="75"/>
      <c r="K138" s="61"/>
      <c r="L138" s="62"/>
      <c r="M138" s="63"/>
    </row>
    <row r="139" spans="1:13" s="31" customFormat="1" x14ac:dyDescent="0.5">
      <c r="A139" s="65" t="s">
        <v>11</v>
      </c>
      <c r="B139" s="50" t="s">
        <v>4</v>
      </c>
      <c r="C139" s="60"/>
      <c r="D139" s="69"/>
      <c r="E139" s="69"/>
      <c r="F139" s="70"/>
      <c r="G139" s="71">
        <v>804.26700000000005</v>
      </c>
      <c r="H139" s="72">
        <v>787.38400000000001</v>
      </c>
      <c r="I139" s="67">
        <f>G139-H139</f>
        <v>16.883000000000038</v>
      </c>
      <c r="J139" s="75"/>
      <c r="K139" s="61"/>
      <c r="L139" s="62"/>
      <c r="M139" s="63" t="str">
        <f t="shared" ref="M139" si="48">IF(AND(K139=0,L139=0),"-",IF(L139=0,K139-I139,L139-I139))</f>
        <v>-</v>
      </c>
    </row>
    <row r="140" spans="1:13" s="31" customFormat="1" x14ac:dyDescent="0.5">
      <c r="A140" s="65"/>
      <c r="B140" s="50" t="s">
        <v>5</v>
      </c>
      <c r="C140" s="60"/>
      <c r="D140" s="69"/>
      <c r="E140" s="69"/>
      <c r="F140" s="70"/>
      <c r="G140" s="71"/>
      <c r="H140" s="72"/>
      <c r="I140" s="65"/>
      <c r="J140" s="75"/>
      <c r="K140" s="61"/>
      <c r="L140" s="62"/>
      <c r="M140" s="63"/>
    </row>
    <row r="141" spans="1:13" s="31" customFormat="1" ht="15" customHeight="1" x14ac:dyDescent="0.5">
      <c r="A141" s="64" t="s">
        <v>25</v>
      </c>
      <c r="B141" s="50" t="s">
        <v>4</v>
      </c>
      <c r="C141" s="16">
        <v>804.51800000000003</v>
      </c>
      <c r="D141" s="66">
        <v>8.9770000000000003</v>
      </c>
      <c r="E141" s="65">
        <f>ABS(C141-C142)/D141</f>
        <v>3.1413612565436719E-2</v>
      </c>
      <c r="F141" s="66">
        <v>1.1859999999999999</v>
      </c>
      <c r="G141" s="67">
        <f>IF(C141&gt;C142,C141-E141*F141,C141+E141*F141)</f>
        <v>804.55525654450264</v>
      </c>
      <c r="H141" s="68">
        <v>787.14070000000004</v>
      </c>
      <c r="I141" s="67">
        <f>G141-H141</f>
        <v>17.414556544502602</v>
      </c>
      <c r="J141" s="76"/>
      <c r="K141" s="61"/>
      <c r="L141" s="62"/>
      <c r="M141" s="63" t="str">
        <f t="shared" ref="M141" si="49">IF(AND(K141=0,L141=0),"-",IF(L141=0,K141-I141,L141-I141))</f>
        <v>-</v>
      </c>
    </row>
    <row r="142" spans="1:13" s="31" customFormat="1" x14ac:dyDescent="0.5">
      <c r="A142" s="65"/>
      <c r="B142" s="50" t="s">
        <v>5</v>
      </c>
      <c r="C142" s="16">
        <v>804.8</v>
      </c>
      <c r="D142" s="66"/>
      <c r="E142" s="65"/>
      <c r="F142" s="66"/>
      <c r="G142" s="67"/>
      <c r="H142" s="68"/>
      <c r="I142" s="65"/>
      <c r="J142" s="77"/>
      <c r="K142" s="61"/>
      <c r="L142" s="62"/>
      <c r="M142" s="63"/>
    </row>
    <row r="145" spans="1:6" x14ac:dyDescent="0.5">
      <c r="D145" s="84" t="s">
        <v>21</v>
      </c>
      <c r="E145" s="84"/>
      <c r="F145" s="84"/>
    </row>
    <row r="146" spans="1:6" x14ac:dyDescent="0.5">
      <c r="D146" s="85" t="s">
        <v>20</v>
      </c>
      <c r="E146" s="85"/>
      <c r="F146" s="85"/>
    </row>
    <row r="147" spans="1:6" x14ac:dyDescent="0.5">
      <c r="D147" s="86" t="s">
        <v>27</v>
      </c>
      <c r="E147" s="86"/>
      <c r="F147" s="86"/>
    </row>
    <row r="148" spans="1:6" x14ac:dyDescent="0.5">
      <c r="A148"/>
      <c r="D148" s="83" t="s">
        <v>26</v>
      </c>
      <c r="E148" s="83"/>
      <c r="F148" s="83"/>
    </row>
  </sheetData>
  <mergeCells count="624">
    <mergeCell ref="I26:I27"/>
    <mergeCell ref="I20:I21"/>
    <mergeCell ref="D6:D7"/>
    <mergeCell ref="E6:E7"/>
    <mergeCell ref="E46:E47"/>
    <mergeCell ref="F46:F47"/>
    <mergeCell ref="G46:G47"/>
    <mergeCell ref="A20:A21"/>
    <mergeCell ref="E40:E41"/>
    <mergeCell ref="F40:F41"/>
    <mergeCell ref="G40:G41"/>
    <mergeCell ref="H40:H41"/>
    <mergeCell ref="A38:A39"/>
    <mergeCell ref="D38:D39"/>
    <mergeCell ref="E38:E39"/>
    <mergeCell ref="F38:F39"/>
    <mergeCell ref="G38:G39"/>
    <mergeCell ref="H46:H47"/>
    <mergeCell ref="D20:D21"/>
    <mergeCell ref="H38:H39"/>
    <mergeCell ref="D40:D41"/>
    <mergeCell ref="A26:A27"/>
    <mergeCell ref="D26:D27"/>
    <mergeCell ref="E26:E27"/>
    <mergeCell ref="A77:A78"/>
    <mergeCell ref="D77:D78"/>
    <mergeCell ref="E77:E78"/>
    <mergeCell ref="F77:F78"/>
    <mergeCell ref="G77:G78"/>
    <mergeCell ref="H77:H78"/>
    <mergeCell ref="A48:A49"/>
    <mergeCell ref="D48:D49"/>
    <mergeCell ref="E48:E49"/>
    <mergeCell ref="F48:F49"/>
    <mergeCell ref="G48:G49"/>
    <mergeCell ref="H48:H49"/>
    <mergeCell ref="A50:A51"/>
    <mergeCell ref="D50:D51"/>
    <mergeCell ref="E50:E51"/>
    <mergeCell ref="F50:F51"/>
    <mergeCell ref="G50:G51"/>
    <mergeCell ref="H50:H51"/>
    <mergeCell ref="J29:J41"/>
    <mergeCell ref="A30:A31"/>
    <mergeCell ref="D30:D31"/>
    <mergeCell ref="E30:E31"/>
    <mergeCell ref="F30:F31"/>
    <mergeCell ref="G30:G31"/>
    <mergeCell ref="H30:H31"/>
    <mergeCell ref="I30:I31"/>
    <mergeCell ref="A32:A33"/>
    <mergeCell ref="I34:I35"/>
    <mergeCell ref="D34:D35"/>
    <mergeCell ref="A34:A35"/>
    <mergeCell ref="E34:E35"/>
    <mergeCell ref="F34:F35"/>
    <mergeCell ref="G34:G35"/>
    <mergeCell ref="H34:H35"/>
    <mergeCell ref="A40:A41"/>
    <mergeCell ref="D32:D33"/>
    <mergeCell ref="E32:E33"/>
    <mergeCell ref="I40:I41"/>
    <mergeCell ref="I38:I39"/>
    <mergeCell ref="F26:F27"/>
    <mergeCell ref="G26:G27"/>
    <mergeCell ref="H26:H27"/>
    <mergeCell ref="E20:E21"/>
    <mergeCell ref="F20:F21"/>
    <mergeCell ref="G20:G21"/>
    <mergeCell ref="H20:H21"/>
    <mergeCell ref="A24:A25"/>
    <mergeCell ref="D24:D25"/>
    <mergeCell ref="E24:E25"/>
    <mergeCell ref="J1:J13"/>
    <mergeCell ref="J15:J27"/>
    <mergeCell ref="A16:A17"/>
    <mergeCell ref="D16:D17"/>
    <mergeCell ref="E16:E17"/>
    <mergeCell ref="F16:F17"/>
    <mergeCell ref="G16:G17"/>
    <mergeCell ref="H16:H17"/>
    <mergeCell ref="I16:I17"/>
    <mergeCell ref="A12:A13"/>
    <mergeCell ref="D12:D13"/>
    <mergeCell ref="E12:E13"/>
    <mergeCell ref="F12:F13"/>
    <mergeCell ref="G12:G13"/>
    <mergeCell ref="H12:H13"/>
    <mergeCell ref="A10:A11"/>
    <mergeCell ref="E10:E11"/>
    <mergeCell ref="F10:F11"/>
    <mergeCell ref="G10:G11"/>
    <mergeCell ref="G18:G19"/>
    <mergeCell ref="H18:H19"/>
    <mergeCell ref="H4:H5"/>
    <mergeCell ref="I4:I5"/>
    <mergeCell ref="A6:A7"/>
    <mergeCell ref="I6:I7"/>
    <mergeCell ref="I12:I13"/>
    <mergeCell ref="H10:H11"/>
    <mergeCell ref="I10:I11"/>
    <mergeCell ref="I18:I19"/>
    <mergeCell ref="I77:I78"/>
    <mergeCell ref="F24:F25"/>
    <mergeCell ref="G24:G25"/>
    <mergeCell ref="H24:H25"/>
    <mergeCell ref="I24:I25"/>
    <mergeCell ref="F32:F33"/>
    <mergeCell ref="G32:G33"/>
    <mergeCell ref="H32:H33"/>
    <mergeCell ref="I32:I33"/>
    <mergeCell ref="F44:F45"/>
    <mergeCell ref="G44:G45"/>
    <mergeCell ref="H44:H45"/>
    <mergeCell ref="I44:I45"/>
    <mergeCell ref="I54:I55"/>
    <mergeCell ref="F54:F55"/>
    <mergeCell ref="G54:G55"/>
    <mergeCell ref="H54:H55"/>
    <mergeCell ref="I48:I49"/>
    <mergeCell ref="I46:I47"/>
    <mergeCell ref="A18:A19"/>
    <mergeCell ref="D18:D19"/>
    <mergeCell ref="E18:E19"/>
    <mergeCell ref="F18:F19"/>
    <mergeCell ref="F6:F7"/>
    <mergeCell ref="G6:G7"/>
    <mergeCell ref="H6:H7"/>
    <mergeCell ref="F8:F9"/>
    <mergeCell ref="G8:G9"/>
    <mergeCell ref="H8:H9"/>
    <mergeCell ref="F89:F90"/>
    <mergeCell ref="G89:G90"/>
    <mergeCell ref="H89:H90"/>
    <mergeCell ref="I89:I90"/>
    <mergeCell ref="H2:H3"/>
    <mergeCell ref="I2:I3"/>
    <mergeCell ref="A75:A76"/>
    <mergeCell ref="D75:D76"/>
    <mergeCell ref="E75:E76"/>
    <mergeCell ref="F75:F76"/>
    <mergeCell ref="G75:G76"/>
    <mergeCell ref="H75:H76"/>
    <mergeCell ref="I75:I76"/>
    <mergeCell ref="A2:A3"/>
    <mergeCell ref="A4:A5"/>
    <mergeCell ref="D4:D5"/>
    <mergeCell ref="E4:E5"/>
    <mergeCell ref="F4:F5"/>
    <mergeCell ref="G4:G5"/>
    <mergeCell ref="D2:D3"/>
    <mergeCell ref="E2:E3"/>
    <mergeCell ref="F2:F3"/>
    <mergeCell ref="G2:G3"/>
    <mergeCell ref="D10:D11"/>
    <mergeCell ref="I97:I98"/>
    <mergeCell ref="A79:A80"/>
    <mergeCell ref="D79:D80"/>
    <mergeCell ref="E79:E80"/>
    <mergeCell ref="F79:F80"/>
    <mergeCell ref="G79:G80"/>
    <mergeCell ref="H79:H80"/>
    <mergeCell ref="I79:I80"/>
    <mergeCell ref="A83:A84"/>
    <mergeCell ref="D83:D84"/>
    <mergeCell ref="E83:E84"/>
    <mergeCell ref="F83:F84"/>
    <mergeCell ref="G83:G84"/>
    <mergeCell ref="H83:H84"/>
    <mergeCell ref="I83:I84"/>
    <mergeCell ref="A81:A82"/>
    <mergeCell ref="D81:D82"/>
    <mergeCell ref="E81:E82"/>
    <mergeCell ref="F81:F82"/>
    <mergeCell ref="G81:G82"/>
    <mergeCell ref="H81:H82"/>
    <mergeCell ref="I81:I82"/>
    <mergeCell ref="D89:D90"/>
    <mergeCell ref="E89:E90"/>
    <mergeCell ref="A97:A98"/>
    <mergeCell ref="A107:A108"/>
    <mergeCell ref="A111:A112"/>
    <mergeCell ref="A103:A104"/>
    <mergeCell ref="D103:D104"/>
    <mergeCell ref="E103:E104"/>
    <mergeCell ref="F103:F104"/>
    <mergeCell ref="G103:G104"/>
    <mergeCell ref="H103:H104"/>
    <mergeCell ref="A109:A110"/>
    <mergeCell ref="D109:D110"/>
    <mergeCell ref="E109:E110"/>
    <mergeCell ref="F109:F110"/>
    <mergeCell ref="G109:G110"/>
    <mergeCell ref="H109:H110"/>
    <mergeCell ref="F97:F98"/>
    <mergeCell ref="G97:G98"/>
    <mergeCell ref="H97:H98"/>
    <mergeCell ref="A119:A120"/>
    <mergeCell ref="I103:I104"/>
    <mergeCell ref="A105:A106"/>
    <mergeCell ref="D105:D106"/>
    <mergeCell ref="E105:E106"/>
    <mergeCell ref="F105:F106"/>
    <mergeCell ref="G105:G106"/>
    <mergeCell ref="H105:H106"/>
    <mergeCell ref="I105:I106"/>
    <mergeCell ref="D107:D108"/>
    <mergeCell ref="E107:E108"/>
    <mergeCell ref="F107:F108"/>
    <mergeCell ref="G107:G108"/>
    <mergeCell ref="H107:H108"/>
    <mergeCell ref="I107:I108"/>
    <mergeCell ref="D111:D112"/>
    <mergeCell ref="E111:E112"/>
    <mergeCell ref="F111:F112"/>
    <mergeCell ref="G111:G112"/>
    <mergeCell ref="H111:H112"/>
    <mergeCell ref="I111:I112"/>
    <mergeCell ref="A117:A118"/>
    <mergeCell ref="D117:D118"/>
    <mergeCell ref="E117:E118"/>
    <mergeCell ref="A85:A86"/>
    <mergeCell ref="D85:D86"/>
    <mergeCell ref="A127:A128"/>
    <mergeCell ref="D127:D128"/>
    <mergeCell ref="E127:E128"/>
    <mergeCell ref="F127:F128"/>
    <mergeCell ref="G127:G128"/>
    <mergeCell ref="H127:H128"/>
    <mergeCell ref="I127:I128"/>
    <mergeCell ref="E85:E86"/>
    <mergeCell ref="F85:F86"/>
    <mergeCell ref="G85:G86"/>
    <mergeCell ref="H85:H86"/>
    <mergeCell ref="I85:I86"/>
    <mergeCell ref="A125:A126"/>
    <mergeCell ref="A121:A122"/>
    <mergeCell ref="D121:D122"/>
    <mergeCell ref="E121:E122"/>
    <mergeCell ref="F117:F118"/>
    <mergeCell ref="G117:G118"/>
    <mergeCell ref="H117:H118"/>
    <mergeCell ref="I117:I118"/>
    <mergeCell ref="D97:D98"/>
    <mergeCell ref="E97:E98"/>
    <mergeCell ref="J116:J128"/>
    <mergeCell ref="D125:D126"/>
    <mergeCell ref="E125:E126"/>
    <mergeCell ref="F125:F126"/>
    <mergeCell ref="G125:G126"/>
    <mergeCell ref="H125:H126"/>
    <mergeCell ref="I125:I126"/>
    <mergeCell ref="F121:F122"/>
    <mergeCell ref="G121:G122"/>
    <mergeCell ref="H121:H122"/>
    <mergeCell ref="I121:I122"/>
    <mergeCell ref="E119:E120"/>
    <mergeCell ref="F119:F120"/>
    <mergeCell ref="G119:G120"/>
    <mergeCell ref="H119:H120"/>
    <mergeCell ref="D119:D120"/>
    <mergeCell ref="I119:I120"/>
    <mergeCell ref="K52:K53"/>
    <mergeCell ref="K54:K55"/>
    <mergeCell ref="J102:J114"/>
    <mergeCell ref="A113:A114"/>
    <mergeCell ref="D113:D114"/>
    <mergeCell ref="E113:E114"/>
    <mergeCell ref="F113:F114"/>
    <mergeCell ref="G113:G114"/>
    <mergeCell ref="H113:H114"/>
    <mergeCell ref="I113:I114"/>
    <mergeCell ref="J74:J86"/>
    <mergeCell ref="A99:A100"/>
    <mergeCell ref="D99:D100"/>
    <mergeCell ref="E99:E100"/>
    <mergeCell ref="F99:F100"/>
    <mergeCell ref="G99:G100"/>
    <mergeCell ref="H99:H100"/>
    <mergeCell ref="I99:I100"/>
    <mergeCell ref="J88:J100"/>
    <mergeCell ref="A93:A94"/>
    <mergeCell ref="D93:D94"/>
    <mergeCell ref="E93:E94"/>
    <mergeCell ref="F93:F94"/>
    <mergeCell ref="G93:G94"/>
    <mergeCell ref="K75:K76"/>
    <mergeCell ref="K77:K78"/>
    <mergeCell ref="K79:K80"/>
    <mergeCell ref="K83:K84"/>
    <mergeCell ref="K85:K86"/>
    <mergeCell ref="K81:K82"/>
    <mergeCell ref="K2:K3"/>
    <mergeCell ref="K4:K5"/>
    <mergeCell ref="K6:K7"/>
    <mergeCell ref="K10:K11"/>
    <mergeCell ref="K12:K13"/>
    <mergeCell ref="K16:K17"/>
    <mergeCell ref="K18:K19"/>
    <mergeCell ref="K20:K21"/>
    <mergeCell ref="K24:K25"/>
    <mergeCell ref="K26:K27"/>
    <mergeCell ref="K30:K31"/>
    <mergeCell ref="K32:K33"/>
    <mergeCell ref="K34:K35"/>
    <mergeCell ref="K38:K39"/>
    <mergeCell ref="K40:K41"/>
    <mergeCell ref="K44:K45"/>
    <mergeCell ref="K46:K47"/>
    <mergeCell ref="K48:K49"/>
    <mergeCell ref="K119:K120"/>
    <mergeCell ref="K121:K122"/>
    <mergeCell ref="K125:K126"/>
    <mergeCell ref="K127:K128"/>
    <mergeCell ref="K89:K90"/>
    <mergeCell ref="K91:K92"/>
    <mergeCell ref="K93:K94"/>
    <mergeCell ref="K97:K98"/>
    <mergeCell ref="K99:K100"/>
    <mergeCell ref="K103:K104"/>
    <mergeCell ref="K105:K106"/>
    <mergeCell ref="K107:K108"/>
    <mergeCell ref="M38:M39"/>
    <mergeCell ref="M40:M41"/>
    <mergeCell ref="M44:M45"/>
    <mergeCell ref="M46:M47"/>
    <mergeCell ref="L44:L45"/>
    <mergeCell ref="L46:L47"/>
    <mergeCell ref="L48:L49"/>
    <mergeCell ref="L52:L53"/>
    <mergeCell ref="L54:L55"/>
    <mergeCell ref="M12:M13"/>
    <mergeCell ref="M16:M17"/>
    <mergeCell ref="M18:M19"/>
    <mergeCell ref="M20:M21"/>
    <mergeCell ref="M24:M25"/>
    <mergeCell ref="M26:M27"/>
    <mergeCell ref="M30:M31"/>
    <mergeCell ref="M32:M33"/>
    <mergeCell ref="M34:M35"/>
    <mergeCell ref="M75:M76"/>
    <mergeCell ref="M77:M78"/>
    <mergeCell ref="M79:M80"/>
    <mergeCell ref="M83:M84"/>
    <mergeCell ref="M85:M86"/>
    <mergeCell ref="M89:M90"/>
    <mergeCell ref="M91:M92"/>
    <mergeCell ref="M93:M94"/>
    <mergeCell ref="M48:M49"/>
    <mergeCell ref="M52:M53"/>
    <mergeCell ref="M54:M55"/>
    <mergeCell ref="M50:M51"/>
    <mergeCell ref="M97:M98"/>
    <mergeCell ref="M99:M100"/>
    <mergeCell ref="M103:M104"/>
    <mergeCell ref="M105:M106"/>
    <mergeCell ref="M107:M108"/>
    <mergeCell ref="M111:M112"/>
    <mergeCell ref="M113:M114"/>
    <mergeCell ref="M117:M118"/>
    <mergeCell ref="M119:M120"/>
    <mergeCell ref="N44:N45"/>
    <mergeCell ref="N46:N47"/>
    <mergeCell ref="N48:N49"/>
    <mergeCell ref="N52:N53"/>
    <mergeCell ref="N54:N55"/>
    <mergeCell ref="L2:L3"/>
    <mergeCell ref="L4:L5"/>
    <mergeCell ref="L6:L7"/>
    <mergeCell ref="L10:L11"/>
    <mergeCell ref="L12:L13"/>
    <mergeCell ref="L16:L17"/>
    <mergeCell ref="L18:L19"/>
    <mergeCell ref="L20:L21"/>
    <mergeCell ref="L24:L25"/>
    <mergeCell ref="L26:L27"/>
    <mergeCell ref="L30:L31"/>
    <mergeCell ref="L32:L33"/>
    <mergeCell ref="L34:L35"/>
    <mergeCell ref="L38:L39"/>
    <mergeCell ref="L40:L41"/>
    <mergeCell ref="M2:M3"/>
    <mergeCell ref="M4:M5"/>
    <mergeCell ref="M6:M7"/>
    <mergeCell ref="M10:M11"/>
    <mergeCell ref="I8:I9"/>
    <mergeCell ref="K8:K9"/>
    <mergeCell ref="L8:L9"/>
    <mergeCell ref="L121:L122"/>
    <mergeCell ref="L125:L126"/>
    <mergeCell ref="L127:L128"/>
    <mergeCell ref="L97:L98"/>
    <mergeCell ref="L99:L100"/>
    <mergeCell ref="L103:L104"/>
    <mergeCell ref="L105:L106"/>
    <mergeCell ref="L107:L108"/>
    <mergeCell ref="L111:L112"/>
    <mergeCell ref="L113:L114"/>
    <mergeCell ref="L117:L118"/>
    <mergeCell ref="L119:L120"/>
    <mergeCell ref="L75:L76"/>
    <mergeCell ref="L77:L78"/>
    <mergeCell ref="L79:L80"/>
    <mergeCell ref="L83:L84"/>
    <mergeCell ref="L85:L86"/>
    <mergeCell ref="L89:L90"/>
    <mergeCell ref="I50:I51"/>
    <mergeCell ref="K50:K51"/>
    <mergeCell ref="L50:L51"/>
    <mergeCell ref="M8:M9"/>
    <mergeCell ref="A36:A37"/>
    <mergeCell ref="D36:D37"/>
    <mergeCell ref="E36:E37"/>
    <mergeCell ref="F36:F37"/>
    <mergeCell ref="G36:G37"/>
    <mergeCell ref="H36:H37"/>
    <mergeCell ref="I36:I37"/>
    <mergeCell ref="K36:K37"/>
    <mergeCell ref="L36:L37"/>
    <mergeCell ref="M36:M37"/>
    <mergeCell ref="A22:A23"/>
    <mergeCell ref="D22:D23"/>
    <mergeCell ref="E22:E23"/>
    <mergeCell ref="F22:F23"/>
    <mergeCell ref="G22:G23"/>
    <mergeCell ref="H22:H23"/>
    <mergeCell ref="I22:I23"/>
    <mergeCell ref="K22:K23"/>
    <mergeCell ref="L22:L23"/>
    <mergeCell ref="M22:M23"/>
    <mergeCell ref="A8:A9"/>
    <mergeCell ref="D8:D9"/>
    <mergeCell ref="E8:E9"/>
    <mergeCell ref="J43:J55"/>
    <mergeCell ref="A44:A45"/>
    <mergeCell ref="D44:D45"/>
    <mergeCell ref="E44:E45"/>
    <mergeCell ref="A46:A47"/>
    <mergeCell ref="A54:A55"/>
    <mergeCell ref="D54:D55"/>
    <mergeCell ref="E54:E55"/>
    <mergeCell ref="A52:A53"/>
    <mergeCell ref="D52:D53"/>
    <mergeCell ref="E52:E53"/>
    <mergeCell ref="F52:F53"/>
    <mergeCell ref="G52:G53"/>
    <mergeCell ref="H52:H53"/>
    <mergeCell ref="D46:D47"/>
    <mergeCell ref="I52:I53"/>
    <mergeCell ref="L81:L82"/>
    <mergeCell ref="M81:M82"/>
    <mergeCell ref="A95:A96"/>
    <mergeCell ref="D95:D96"/>
    <mergeCell ref="E95:E96"/>
    <mergeCell ref="F95:F96"/>
    <mergeCell ref="G95:G96"/>
    <mergeCell ref="H95:H96"/>
    <mergeCell ref="I95:I96"/>
    <mergeCell ref="K95:K96"/>
    <mergeCell ref="L95:L96"/>
    <mergeCell ref="M95:M96"/>
    <mergeCell ref="L91:L92"/>
    <mergeCell ref="L93:L94"/>
    <mergeCell ref="H93:H94"/>
    <mergeCell ref="I93:I94"/>
    <mergeCell ref="A91:A92"/>
    <mergeCell ref="D91:D92"/>
    <mergeCell ref="E91:E92"/>
    <mergeCell ref="F91:F92"/>
    <mergeCell ref="G91:G92"/>
    <mergeCell ref="H91:H92"/>
    <mergeCell ref="I91:I92"/>
    <mergeCell ref="A89:A90"/>
    <mergeCell ref="D148:F148"/>
    <mergeCell ref="I109:I110"/>
    <mergeCell ref="K109:K110"/>
    <mergeCell ref="L109:L110"/>
    <mergeCell ref="M109:M110"/>
    <mergeCell ref="A123:A124"/>
    <mergeCell ref="D123:D124"/>
    <mergeCell ref="E123:E124"/>
    <mergeCell ref="F123:F124"/>
    <mergeCell ref="G123:G124"/>
    <mergeCell ref="H123:H124"/>
    <mergeCell ref="I123:I124"/>
    <mergeCell ref="K123:K124"/>
    <mergeCell ref="L123:L124"/>
    <mergeCell ref="M123:M124"/>
    <mergeCell ref="M121:M122"/>
    <mergeCell ref="M125:M126"/>
    <mergeCell ref="M127:M128"/>
    <mergeCell ref="D145:F145"/>
    <mergeCell ref="D146:F146"/>
    <mergeCell ref="D147:F147"/>
    <mergeCell ref="K111:K112"/>
    <mergeCell ref="K113:K114"/>
    <mergeCell ref="K117:K118"/>
    <mergeCell ref="L58:L59"/>
    <mergeCell ref="M58:M59"/>
    <mergeCell ref="N58:N59"/>
    <mergeCell ref="A60:A61"/>
    <mergeCell ref="D60:D61"/>
    <mergeCell ref="E60:E61"/>
    <mergeCell ref="F60:F61"/>
    <mergeCell ref="G60:G61"/>
    <mergeCell ref="H60:H61"/>
    <mergeCell ref="I60:I61"/>
    <mergeCell ref="K60:K61"/>
    <mergeCell ref="L60:L61"/>
    <mergeCell ref="M60:M61"/>
    <mergeCell ref="N60:N61"/>
    <mergeCell ref="J57:J69"/>
    <mergeCell ref="A58:A59"/>
    <mergeCell ref="D58:D59"/>
    <mergeCell ref="E58:E59"/>
    <mergeCell ref="F58:F59"/>
    <mergeCell ref="G58:G59"/>
    <mergeCell ref="H58:H59"/>
    <mergeCell ref="I58:I59"/>
    <mergeCell ref="K58:K59"/>
    <mergeCell ref="A62:A63"/>
    <mergeCell ref="L62:L63"/>
    <mergeCell ref="M62:M63"/>
    <mergeCell ref="N62:N63"/>
    <mergeCell ref="A64:A65"/>
    <mergeCell ref="D64:D65"/>
    <mergeCell ref="E64:E65"/>
    <mergeCell ref="F64:F65"/>
    <mergeCell ref="G64:G65"/>
    <mergeCell ref="H64:H65"/>
    <mergeCell ref="I64:I65"/>
    <mergeCell ref="K64:K65"/>
    <mergeCell ref="L64:L65"/>
    <mergeCell ref="M64:M65"/>
    <mergeCell ref="D62:D63"/>
    <mergeCell ref="E62:E63"/>
    <mergeCell ref="F62:F63"/>
    <mergeCell ref="G62:G63"/>
    <mergeCell ref="H62:H63"/>
    <mergeCell ref="I62:I63"/>
    <mergeCell ref="K62:K63"/>
    <mergeCell ref="K66:K67"/>
    <mergeCell ref="L66:L67"/>
    <mergeCell ref="M66:M67"/>
    <mergeCell ref="N66:N67"/>
    <mergeCell ref="A68:A69"/>
    <mergeCell ref="D68:D69"/>
    <mergeCell ref="E68:E69"/>
    <mergeCell ref="F68:F69"/>
    <mergeCell ref="G68:G69"/>
    <mergeCell ref="H68:H69"/>
    <mergeCell ref="I68:I69"/>
    <mergeCell ref="K68:K69"/>
    <mergeCell ref="L68:L69"/>
    <mergeCell ref="M68:M69"/>
    <mergeCell ref="N68:N69"/>
    <mergeCell ref="A66:A67"/>
    <mergeCell ref="D66:D67"/>
    <mergeCell ref="E66:E67"/>
    <mergeCell ref="F66:F67"/>
    <mergeCell ref="G66:G67"/>
    <mergeCell ref="H66:H67"/>
    <mergeCell ref="I66:I67"/>
    <mergeCell ref="L131:L132"/>
    <mergeCell ref="M131:M132"/>
    <mergeCell ref="A133:A134"/>
    <mergeCell ref="D133:D134"/>
    <mergeCell ref="E133:E134"/>
    <mergeCell ref="F133:F134"/>
    <mergeCell ref="G133:G134"/>
    <mergeCell ref="H133:H134"/>
    <mergeCell ref="I133:I134"/>
    <mergeCell ref="K133:K134"/>
    <mergeCell ref="L133:L134"/>
    <mergeCell ref="M133:M134"/>
    <mergeCell ref="J130:J142"/>
    <mergeCell ref="A131:A132"/>
    <mergeCell ref="D131:D132"/>
    <mergeCell ref="E131:E132"/>
    <mergeCell ref="F131:F132"/>
    <mergeCell ref="G131:G132"/>
    <mergeCell ref="H131:H132"/>
    <mergeCell ref="I131:I132"/>
    <mergeCell ref="K131:K132"/>
    <mergeCell ref="A135:A136"/>
    <mergeCell ref="D135:D136"/>
    <mergeCell ref="E135:E136"/>
    <mergeCell ref="L135:L136"/>
    <mergeCell ref="M135:M136"/>
    <mergeCell ref="A137:A138"/>
    <mergeCell ref="D137:D138"/>
    <mergeCell ref="E137:E138"/>
    <mergeCell ref="F137:F138"/>
    <mergeCell ref="G137:G138"/>
    <mergeCell ref="H137:H138"/>
    <mergeCell ref="I137:I138"/>
    <mergeCell ref="K137:K138"/>
    <mergeCell ref="L137:L138"/>
    <mergeCell ref="M137:M138"/>
    <mergeCell ref="F135:F136"/>
    <mergeCell ref="G135:G136"/>
    <mergeCell ref="H135:H136"/>
    <mergeCell ref="I135:I136"/>
    <mergeCell ref="K135:K136"/>
    <mergeCell ref="K139:K140"/>
    <mergeCell ref="L139:L140"/>
    <mergeCell ref="M139:M140"/>
    <mergeCell ref="A141:A142"/>
    <mergeCell ref="D141:D142"/>
    <mergeCell ref="E141:E142"/>
    <mergeCell ref="F141:F142"/>
    <mergeCell ref="G141:G142"/>
    <mergeCell ref="H141:H142"/>
    <mergeCell ref="I141:I142"/>
    <mergeCell ref="K141:K142"/>
    <mergeCell ref="L141:L142"/>
    <mergeCell ref="M141:M142"/>
    <mergeCell ref="A139:A140"/>
    <mergeCell ref="D139:D140"/>
    <mergeCell ref="E139:E140"/>
    <mergeCell ref="F139:F140"/>
    <mergeCell ref="G139:G140"/>
    <mergeCell ref="H139:H140"/>
    <mergeCell ref="I139:I140"/>
  </mergeCells>
  <pageMargins left="0.7" right="0.7" top="0.75" bottom="0.75" header="0.3" footer="0.3"/>
  <pageSetup paperSize="17" orientation="landscape" r:id="rId1"/>
  <headerFooter>
    <oddHeader>&amp;RBY: JM
CHECKED: JPC 9-1-22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workbookViewId="0">
      <selection activeCell="E18" sqref="E18:E19"/>
    </sheetView>
  </sheetViews>
  <sheetFormatPr defaultRowHeight="14.35" x14ac:dyDescent="0.5"/>
  <cols>
    <col min="1" max="1" width="23.1171875" bestFit="1" customWidth="1"/>
    <col min="2" max="2" width="13.87890625" customWidth="1"/>
    <col min="3" max="3" width="14.87890625" bestFit="1" customWidth="1"/>
    <col min="4" max="4" width="23.87890625" bestFit="1" customWidth="1"/>
    <col min="5" max="5" width="21" bestFit="1" customWidth="1"/>
    <col min="6" max="6" width="20.41015625" bestFit="1" customWidth="1"/>
    <col min="8" max="8" width="66.5859375" bestFit="1" customWidth="1"/>
  </cols>
  <sheetData>
    <row r="1" spans="1:22" ht="15" x14ac:dyDescent="0.5">
      <c r="A1" s="100" t="s">
        <v>28</v>
      </c>
      <c r="B1" s="101"/>
      <c r="C1" s="101"/>
      <c r="D1" s="101"/>
      <c r="E1" s="101"/>
      <c r="F1" s="10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ht="14.7" thickBot="1" x14ac:dyDescent="0.55000000000000004">
      <c r="A2" s="15" t="s">
        <v>13</v>
      </c>
      <c r="B2" s="15" t="s">
        <v>14</v>
      </c>
      <c r="C2" s="15" t="s">
        <v>23</v>
      </c>
      <c r="D2" s="15" t="s">
        <v>15</v>
      </c>
      <c r="E2" s="15" t="s">
        <v>16</v>
      </c>
      <c r="F2" s="15" t="s">
        <v>17</v>
      </c>
      <c r="G2" s="6"/>
      <c r="H2" s="45" t="s">
        <v>49</v>
      </c>
      <c r="I2" s="6"/>
      <c r="J2" s="6"/>
      <c r="K2" s="6"/>
      <c r="L2" s="6"/>
      <c r="M2" s="6"/>
      <c r="N2" s="6"/>
      <c r="O2" s="6"/>
      <c r="P2" s="6"/>
      <c r="Q2" s="6"/>
      <c r="R2" s="6"/>
    </row>
    <row r="3" spans="1:22" ht="14.7" thickTop="1" x14ac:dyDescent="0.5">
      <c r="A3" s="34" t="s">
        <v>50</v>
      </c>
      <c r="B3" s="30">
        <v>801.23479999999995</v>
      </c>
      <c r="C3" s="96">
        <f>AVERAGE(B3:B4)</f>
        <v>801.23479999999995</v>
      </c>
      <c r="D3" s="95" t="s">
        <v>44</v>
      </c>
      <c r="E3" s="96">
        <v>801.84</v>
      </c>
      <c r="F3" s="96">
        <f>E3-C3</f>
        <v>0.60520000000008167</v>
      </c>
      <c r="G3" s="6"/>
      <c r="H3" s="6"/>
      <c r="I3" s="6"/>
      <c r="L3" s="6"/>
      <c r="M3" s="38"/>
      <c r="N3" s="39"/>
      <c r="O3" s="38"/>
      <c r="P3" s="38"/>
      <c r="Q3" s="38"/>
      <c r="R3" s="38"/>
      <c r="S3" s="38"/>
      <c r="T3" s="38"/>
      <c r="U3" s="38"/>
      <c r="V3" s="38"/>
    </row>
    <row r="4" spans="1:22" x14ac:dyDescent="0.5">
      <c r="A4" s="59" t="s">
        <v>50</v>
      </c>
      <c r="B4" s="30">
        <v>801.23479999999995</v>
      </c>
      <c r="C4" s="99"/>
      <c r="D4" s="99"/>
      <c r="E4" s="92"/>
      <c r="F4" s="92"/>
      <c r="G4" s="6"/>
      <c r="H4" s="6"/>
      <c r="I4" s="6"/>
      <c r="L4" s="6"/>
      <c r="M4" s="38"/>
      <c r="N4" s="39"/>
      <c r="O4" s="39"/>
      <c r="P4" s="39"/>
      <c r="Q4" s="39"/>
      <c r="R4" s="39"/>
      <c r="S4" s="39"/>
      <c r="T4" s="39"/>
      <c r="U4" s="39"/>
      <c r="V4" s="39"/>
    </row>
    <row r="5" spans="1:22" x14ac:dyDescent="0.5">
      <c r="A5" s="59" t="s">
        <v>50</v>
      </c>
      <c r="B5" s="30">
        <v>801.33320000000003</v>
      </c>
      <c r="C5" s="93">
        <f>AVERAGE(B5:B6)</f>
        <v>801.33320000000003</v>
      </c>
      <c r="D5" s="65" t="s">
        <v>45</v>
      </c>
      <c r="E5" s="91">
        <v>801.97</v>
      </c>
      <c r="F5" s="91">
        <f>E5-C5</f>
        <v>0.63679999999999382</v>
      </c>
      <c r="G5" s="6"/>
      <c r="H5" s="6"/>
      <c r="I5" s="6"/>
      <c r="L5" s="6"/>
      <c r="M5" s="38"/>
      <c r="N5" s="39"/>
      <c r="O5" s="40"/>
      <c r="P5" s="40"/>
      <c r="Q5" s="40"/>
      <c r="R5" s="40"/>
      <c r="S5" s="32"/>
      <c r="T5" s="32"/>
      <c r="U5" s="32"/>
      <c r="V5" s="32"/>
    </row>
    <row r="6" spans="1:22" x14ac:dyDescent="0.5">
      <c r="A6" s="59" t="s">
        <v>50</v>
      </c>
      <c r="B6" s="35">
        <v>801.33320000000003</v>
      </c>
      <c r="C6" s="65"/>
      <c r="D6" s="65"/>
      <c r="E6" s="92"/>
      <c r="F6" s="92"/>
      <c r="G6" s="6"/>
      <c r="H6" s="6"/>
      <c r="I6" s="6"/>
      <c r="L6" s="6"/>
      <c r="M6" s="38"/>
      <c r="N6" s="39"/>
      <c r="O6" s="6"/>
      <c r="P6" s="6"/>
      <c r="Q6" s="6"/>
      <c r="R6" s="6"/>
    </row>
    <row r="7" spans="1:22" x14ac:dyDescent="0.5">
      <c r="A7" s="59" t="s">
        <v>50</v>
      </c>
      <c r="B7" s="35">
        <v>801.47280000000001</v>
      </c>
      <c r="C7" s="93">
        <f>AVERAGE(B7:B8)</f>
        <v>801.47280000000001</v>
      </c>
      <c r="D7" s="65" t="s">
        <v>46</v>
      </c>
      <c r="E7" s="91">
        <v>802.1</v>
      </c>
      <c r="F7" s="91">
        <f t="shared" ref="F7" si="0">E7-C7</f>
        <v>0.62720000000001619</v>
      </c>
      <c r="G7" s="6"/>
      <c r="H7" s="6"/>
      <c r="I7" s="6"/>
      <c r="L7" s="6"/>
      <c r="M7" s="38"/>
      <c r="N7" s="39"/>
      <c r="O7" s="6"/>
      <c r="P7" s="6"/>
      <c r="Q7" s="6"/>
      <c r="R7" s="6"/>
    </row>
    <row r="8" spans="1:22" x14ac:dyDescent="0.5">
      <c r="A8" s="59" t="s">
        <v>50</v>
      </c>
      <c r="B8" s="35">
        <v>801.47280000000001</v>
      </c>
      <c r="C8" s="65"/>
      <c r="D8" s="65"/>
      <c r="E8" s="92"/>
      <c r="F8" s="92"/>
      <c r="G8" s="6"/>
      <c r="H8" s="6"/>
      <c r="I8" s="6"/>
      <c r="L8" s="6"/>
      <c r="M8" s="38"/>
      <c r="N8" s="39"/>
      <c r="O8" s="6"/>
      <c r="P8" s="6"/>
      <c r="Q8" s="6"/>
      <c r="R8" s="6"/>
    </row>
    <row r="9" spans="1:22" s="31" customFormat="1" x14ac:dyDescent="0.5">
      <c r="A9" s="59" t="s">
        <v>50</v>
      </c>
      <c r="B9" s="51">
        <v>801.33429999999998</v>
      </c>
      <c r="C9" s="93">
        <f>AVERAGE(B9:B10)</f>
        <v>801.33429999999998</v>
      </c>
      <c r="D9" s="65" t="s">
        <v>47</v>
      </c>
      <c r="E9" s="91">
        <v>801.97</v>
      </c>
      <c r="F9" s="91">
        <f t="shared" ref="F9" si="1">E9-C9</f>
        <v>0.63570000000004256</v>
      </c>
      <c r="G9" s="33"/>
      <c r="H9" s="33"/>
      <c r="I9" s="33"/>
      <c r="L9" s="33"/>
      <c r="M9" s="38"/>
      <c r="N9" s="39"/>
      <c r="O9" s="33"/>
      <c r="P9" s="33"/>
      <c r="Q9" s="33"/>
      <c r="R9" s="33"/>
    </row>
    <row r="10" spans="1:22" s="31" customFormat="1" x14ac:dyDescent="0.5">
      <c r="A10" s="59" t="s">
        <v>50</v>
      </c>
      <c r="B10" s="51">
        <v>801.33429999999998</v>
      </c>
      <c r="C10" s="65"/>
      <c r="D10" s="65"/>
      <c r="E10" s="92"/>
      <c r="F10" s="92"/>
      <c r="G10" s="33"/>
      <c r="H10" s="33"/>
      <c r="I10" s="33"/>
      <c r="L10" s="33"/>
      <c r="M10" s="38"/>
      <c r="N10" s="39"/>
      <c r="O10" s="33"/>
      <c r="P10" s="33"/>
      <c r="Q10" s="33"/>
      <c r="R10" s="33"/>
    </row>
    <row r="11" spans="1:22" x14ac:dyDescent="0.5">
      <c r="A11" s="59" t="s">
        <v>50</v>
      </c>
      <c r="B11" s="35">
        <v>801.17960000000005</v>
      </c>
      <c r="C11" s="93">
        <f>AVERAGE(B11:B12)</f>
        <v>801.17960000000005</v>
      </c>
      <c r="D11" s="65" t="s">
        <v>48</v>
      </c>
      <c r="E11" s="91">
        <v>801.84</v>
      </c>
      <c r="F11" s="91">
        <f t="shared" ref="F11" si="2">E11-C11</f>
        <v>0.66039999999998145</v>
      </c>
      <c r="G11" s="6"/>
      <c r="H11" s="6"/>
      <c r="I11" s="6"/>
      <c r="L11" s="6"/>
      <c r="M11" s="38"/>
      <c r="N11" s="39"/>
      <c r="O11" s="6"/>
      <c r="P11" s="6"/>
      <c r="Q11" s="6"/>
      <c r="R11" s="6"/>
    </row>
    <row r="12" spans="1:22" x14ac:dyDescent="0.5">
      <c r="A12" s="59" t="s">
        <v>50</v>
      </c>
      <c r="B12" s="35">
        <v>801.17960000000005</v>
      </c>
      <c r="C12" s="65"/>
      <c r="D12" s="65"/>
      <c r="E12" s="92"/>
      <c r="F12" s="92"/>
      <c r="G12" s="6"/>
      <c r="H12" s="6"/>
      <c r="I12" s="6"/>
      <c r="L12" s="6"/>
      <c r="M12" s="38"/>
      <c r="N12" s="39"/>
      <c r="O12" s="6"/>
      <c r="P12" s="6"/>
      <c r="Q12" s="6"/>
      <c r="R12" s="6"/>
    </row>
    <row r="13" spans="1:22" x14ac:dyDescent="0.5">
      <c r="A13" s="11"/>
      <c r="B13" s="12"/>
      <c r="C13" s="12"/>
      <c r="D13" s="11"/>
      <c r="E13" s="12"/>
      <c r="F13" s="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2" ht="15" x14ac:dyDescent="0.5">
      <c r="A14" s="100" t="s">
        <v>30</v>
      </c>
      <c r="B14" s="101"/>
      <c r="C14" s="101"/>
      <c r="D14" s="101"/>
      <c r="E14" s="101"/>
      <c r="F14" s="10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2" ht="14.7" thickBot="1" x14ac:dyDescent="0.55000000000000004">
      <c r="A15" s="15" t="s">
        <v>13</v>
      </c>
      <c r="B15" s="15" t="s">
        <v>14</v>
      </c>
      <c r="C15" s="37" t="s">
        <v>23</v>
      </c>
      <c r="D15" s="15" t="s">
        <v>15</v>
      </c>
      <c r="E15" s="15" t="s">
        <v>16</v>
      </c>
      <c r="F15" s="15" t="s">
        <v>17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22" ht="14.7" thickTop="1" x14ac:dyDescent="0.5">
      <c r="A16" s="59" t="s">
        <v>50</v>
      </c>
      <c r="B16" s="14">
        <v>802.18539999999996</v>
      </c>
      <c r="C16" s="96">
        <f>AVERAGE(B16:B17)</f>
        <v>802.18595000000005</v>
      </c>
      <c r="D16" s="95" t="s">
        <v>44</v>
      </c>
      <c r="E16" s="95">
        <v>802.82</v>
      </c>
      <c r="F16" s="96">
        <f>E16-C16</f>
        <v>0.634050000000002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5">
      <c r="A17" s="59" t="s">
        <v>50</v>
      </c>
      <c r="B17" s="14">
        <v>802.18650000000002</v>
      </c>
      <c r="C17" s="99"/>
      <c r="D17" s="94"/>
      <c r="E17" s="94"/>
      <c r="F17" s="92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5">
      <c r="A18" s="59" t="s">
        <v>50</v>
      </c>
      <c r="B18" s="14">
        <v>802.30809999999997</v>
      </c>
      <c r="C18" s="93">
        <f>AVERAGE(B18:B19)</f>
        <v>802.30809999999997</v>
      </c>
      <c r="D18" s="90" t="s">
        <v>45</v>
      </c>
      <c r="E18" s="97">
        <v>802.95</v>
      </c>
      <c r="F18" s="91">
        <f>E18-C18</f>
        <v>0.64190000000007785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5">
      <c r="A19" s="59" t="s">
        <v>50</v>
      </c>
      <c r="B19" s="13">
        <v>802.30809999999997</v>
      </c>
      <c r="C19" s="65"/>
      <c r="D19" s="94"/>
      <c r="E19" s="98"/>
      <c r="F19" s="92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5">
      <c r="A20" s="59" t="s">
        <v>50</v>
      </c>
      <c r="B20" s="52">
        <v>802.44259999999997</v>
      </c>
      <c r="C20" s="93">
        <f>AVERAGE(B20:B21)</f>
        <v>802.44259999999997</v>
      </c>
      <c r="D20" s="90" t="s">
        <v>46</v>
      </c>
      <c r="E20" s="91">
        <v>803.08</v>
      </c>
      <c r="F20" s="91">
        <f t="shared" ref="F20" si="3">E20-C20</f>
        <v>0.63740000000007058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5">
      <c r="A21" s="59" t="s">
        <v>50</v>
      </c>
      <c r="B21" s="51">
        <v>802.44259999999997</v>
      </c>
      <c r="C21" s="65"/>
      <c r="D21" s="94" t="s">
        <v>18</v>
      </c>
      <c r="E21" s="92"/>
      <c r="F21" s="92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s="31" customFormat="1" x14ac:dyDescent="0.5">
      <c r="A22" s="59" t="s">
        <v>50</v>
      </c>
      <c r="B22" s="51">
        <v>802.29600000000005</v>
      </c>
      <c r="C22" s="93">
        <f>AVERAGE(B22:B23)</f>
        <v>802.29600000000005</v>
      </c>
      <c r="D22" s="90" t="s">
        <v>47</v>
      </c>
      <c r="E22" s="91">
        <v>802.95</v>
      </c>
      <c r="F22" s="91">
        <f t="shared" ref="F22" si="4">E22-C22</f>
        <v>0.65399999999999636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s="31" customFormat="1" x14ac:dyDescent="0.5">
      <c r="A23" s="59" t="s">
        <v>50</v>
      </c>
      <c r="B23" s="51">
        <v>802.29600000000005</v>
      </c>
      <c r="C23" s="65"/>
      <c r="D23" s="94" t="s">
        <v>19</v>
      </c>
      <c r="E23" s="92"/>
      <c r="F23" s="9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5">
      <c r="A24" s="59" t="s">
        <v>50</v>
      </c>
      <c r="B24" s="13">
        <v>802.16679999999997</v>
      </c>
      <c r="C24" s="93">
        <f>AVERAGE(B24:B25)</f>
        <v>802.17989999999998</v>
      </c>
      <c r="D24" s="90" t="s">
        <v>48</v>
      </c>
      <c r="E24" s="91">
        <v>802.82</v>
      </c>
      <c r="F24" s="91">
        <f t="shared" ref="F24" si="5">E24-C24</f>
        <v>0.64010000000007494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5">
      <c r="A25" s="59" t="s">
        <v>50</v>
      </c>
      <c r="B25" s="13">
        <v>802.19299999999998</v>
      </c>
      <c r="C25" s="65"/>
      <c r="D25" s="94" t="s">
        <v>19</v>
      </c>
      <c r="E25" s="92"/>
      <c r="F25" s="9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" x14ac:dyDescent="0.5">
      <c r="A27" s="100" t="s">
        <v>29</v>
      </c>
      <c r="B27" s="101"/>
      <c r="C27" s="101"/>
      <c r="D27" s="101"/>
      <c r="E27" s="101"/>
      <c r="F27" s="101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4.7" thickBot="1" x14ac:dyDescent="0.55000000000000004">
      <c r="A28" s="15" t="s">
        <v>13</v>
      </c>
      <c r="B28" s="15" t="s">
        <v>14</v>
      </c>
      <c r="C28" s="37" t="s">
        <v>23</v>
      </c>
      <c r="D28" s="15" t="s">
        <v>15</v>
      </c>
      <c r="E28" s="15" t="s">
        <v>16</v>
      </c>
      <c r="F28" s="15" t="s">
        <v>17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4.7" thickTop="1" x14ac:dyDescent="0.5">
      <c r="A29" s="59" t="s">
        <v>50</v>
      </c>
      <c r="B29" s="14">
        <v>804.37630000000001</v>
      </c>
      <c r="C29" s="96">
        <f>AVERAGE(B29:B30)</f>
        <v>804.37754999999993</v>
      </c>
      <c r="D29" s="95" t="s">
        <v>44</v>
      </c>
      <c r="E29" s="95">
        <v>804.99</v>
      </c>
      <c r="F29" s="96">
        <f>E29-C29</f>
        <v>0.61245000000008076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s="31" customFormat="1" x14ac:dyDescent="0.5">
      <c r="A30" s="59" t="s">
        <v>50</v>
      </c>
      <c r="B30" s="36">
        <v>804.37879999999996</v>
      </c>
      <c r="C30" s="99"/>
      <c r="D30" s="94"/>
      <c r="E30" s="94"/>
      <c r="F30" s="9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5">
      <c r="A31" s="59" t="s">
        <v>50</v>
      </c>
      <c r="B31" s="13">
        <v>804.48429999999996</v>
      </c>
      <c r="C31" s="93">
        <f>AVERAGE(B31:B32)</f>
        <v>804.48434999999995</v>
      </c>
      <c r="D31" s="90" t="s">
        <v>45</v>
      </c>
      <c r="E31" s="91">
        <v>805.12</v>
      </c>
      <c r="F31" s="91">
        <f>E31-C31</f>
        <v>0.63565000000005512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s="31" customFormat="1" x14ac:dyDescent="0.5">
      <c r="A32" s="59" t="s">
        <v>50</v>
      </c>
      <c r="B32" s="35">
        <v>804.48440000000005</v>
      </c>
      <c r="C32" s="65"/>
      <c r="D32" s="94"/>
      <c r="E32" s="92"/>
      <c r="F32" s="9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5">
      <c r="A33" s="59" t="s">
        <v>50</v>
      </c>
      <c r="B33" s="13">
        <v>804.5788</v>
      </c>
      <c r="C33" s="93">
        <f>AVERAGE(B33:B34)</f>
        <v>804.57854999999995</v>
      </c>
      <c r="D33" s="90" t="s">
        <v>46</v>
      </c>
      <c r="E33" s="91">
        <v>805.25</v>
      </c>
      <c r="F33" s="91">
        <f t="shared" ref="F33" si="6">E33-C33</f>
        <v>0.67145000000004984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s="31" customFormat="1" x14ac:dyDescent="0.5">
      <c r="A34" s="59" t="s">
        <v>50</v>
      </c>
      <c r="B34" s="35">
        <v>804.57830000000001</v>
      </c>
      <c r="C34" s="65"/>
      <c r="D34" s="94"/>
      <c r="E34" s="92"/>
      <c r="F34" s="9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s="31" customFormat="1" x14ac:dyDescent="0.5">
      <c r="A35" s="59" t="s">
        <v>50</v>
      </c>
      <c r="B35" s="51">
        <v>804.48869999999999</v>
      </c>
      <c r="C35" s="93">
        <f>AVERAGE(B35:B36)</f>
        <v>804.48869999999999</v>
      </c>
      <c r="D35" s="90" t="s">
        <v>47</v>
      </c>
      <c r="E35" s="90">
        <v>805.12</v>
      </c>
      <c r="F35" s="91">
        <f t="shared" ref="F35" si="7">E35-C35</f>
        <v>0.63130000000001019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s="31" customFormat="1" x14ac:dyDescent="0.5">
      <c r="A36" s="59" t="s">
        <v>50</v>
      </c>
      <c r="B36" s="51">
        <v>804.48869999999999</v>
      </c>
      <c r="C36" s="65"/>
      <c r="D36" s="94"/>
      <c r="E36" s="94"/>
      <c r="F36" s="9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5">
      <c r="A37" s="59" t="s">
        <v>50</v>
      </c>
      <c r="B37" s="13">
        <v>804.36369999999999</v>
      </c>
      <c r="C37" s="93">
        <f>AVERAGE(B37:B38)</f>
        <v>804.33415000000002</v>
      </c>
      <c r="D37" s="90" t="s">
        <v>48</v>
      </c>
      <c r="E37" s="90">
        <v>804.99</v>
      </c>
      <c r="F37" s="91">
        <f t="shared" ref="F37" si="8">E37-C37</f>
        <v>0.65584999999998672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s="31" customFormat="1" x14ac:dyDescent="0.5">
      <c r="A38" s="59" t="s">
        <v>50</v>
      </c>
      <c r="B38" s="35">
        <v>804.30460000000005</v>
      </c>
      <c r="C38" s="65"/>
      <c r="D38" s="94"/>
      <c r="E38" s="94"/>
      <c r="F38" s="9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</sheetData>
  <mergeCells count="63">
    <mergeCell ref="A1:F1"/>
    <mergeCell ref="A14:F14"/>
    <mergeCell ref="A27:F27"/>
    <mergeCell ref="D3:D4"/>
    <mergeCell ref="D5:D6"/>
    <mergeCell ref="D7:D8"/>
    <mergeCell ref="D11:D12"/>
    <mergeCell ref="E3:E4"/>
    <mergeCell ref="E5:E6"/>
    <mergeCell ref="E7:E8"/>
    <mergeCell ref="E11:E12"/>
    <mergeCell ref="F3:F4"/>
    <mergeCell ref="F5:F6"/>
    <mergeCell ref="F7:F8"/>
    <mergeCell ref="F11:F12"/>
    <mergeCell ref="D16:D17"/>
    <mergeCell ref="F24:F25"/>
    <mergeCell ref="D29:D30"/>
    <mergeCell ref="E29:E30"/>
    <mergeCell ref="F29:F30"/>
    <mergeCell ref="D20:D21"/>
    <mergeCell ref="D24:D25"/>
    <mergeCell ref="E20:E21"/>
    <mergeCell ref="E24:E25"/>
    <mergeCell ref="E37:E38"/>
    <mergeCell ref="F37:F38"/>
    <mergeCell ref="D31:D32"/>
    <mergeCell ref="E31:E32"/>
    <mergeCell ref="F31:F32"/>
    <mergeCell ref="D33:D34"/>
    <mergeCell ref="E33:E34"/>
    <mergeCell ref="F33:F34"/>
    <mergeCell ref="D35:D36"/>
    <mergeCell ref="E35:E36"/>
    <mergeCell ref="F35:F36"/>
    <mergeCell ref="C3:C4"/>
    <mergeCell ref="C5:C6"/>
    <mergeCell ref="C7:C8"/>
    <mergeCell ref="C11:C12"/>
    <mergeCell ref="D37:D38"/>
    <mergeCell ref="C29:C30"/>
    <mergeCell ref="C31:C32"/>
    <mergeCell ref="C33:C34"/>
    <mergeCell ref="C37:C38"/>
    <mergeCell ref="C16:C17"/>
    <mergeCell ref="C18:C19"/>
    <mergeCell ref="C20:C21"/>
    <mergeCell ref="C24:C25"/>
    <mergeCell ref="C9:C10"/>
    <mergeCell ref="D9:D10"/>
    <mergeCell ref="C35:C36"/>
    <mergeCell ref="E9:E10"/>
    <mergeCell ref="F9:F10"/>
    <mergeCell ref="C22:C23"/>
    <mergeCell ref="D22:D23"/>
    <mergeCell ref="E22:E23"/>
    <mergeCell ref="F22:F23"/>
    <mergeCell ref="F20:F21"/>
    <mergeCell ref="D18:D19"/>
    <mergeCell ref="E16:E17"/>
    <mergeCell ref="F16:F17"/>
    <mergeCell ref="E18:E19"/>
    <mergeCell ref="F18:F19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08F3C-6118-44CE-8150-3C4D6841EF41}">
  <dimension ref="A1:V16"/>
  <sheetViews>
    <sheetView workbookViewId="0">
      <selection sqref="A1:F1"/>
    </sheetView>
  </sheetViews>
  <sheetFormatPr defaultColWidth="9.1171875" defaultRowHeight="14.35" x14ac:dyDescent="0.5"/>
  <cols>
    <col min="1" max="1" width="23.1171875" style="31" bestFit="1" customWidth="1"/>
    <col min="2" max="2" width="13.87890625" style="31" bestFit="1" customWidth="1"/>
    <col min="3" max="3" width="14.87890625" style="31" bestFit="1" customWidth="1"/>
    <col min="4" max="4" width="23.87890625" style="31" bestFit="1" customWidth="1"/>
    <col min="5" max="5" width="21" style="31" bestFit="1" customWidth="1"/>
    <col min="6" max="6" width="20.41015625" style="31" bestFit="1" customWidth="1"/>
    <col min="7" max="7" width="9.1171875" style="31"/>
    <col min="8" max="8" width="66.5859375" style="31" bestFit="1" customWidth="1"/>
    <col min="9" max="16384" width="9.1171875" style="31"/>
  </cols>
  <sheetData>
    <row r="1" spans="1:22" ht="15" x14ac:dyDescent="0.5">
      <c r="A1" s="102" t="s">
        <v>32</v>
      </c>
      <c r="B1" s="102"/>
      <c r="C1" s="102"/>
      <c r="D1" s="102"/>
      <c r="E1" s="102"/>
      <c r="F1" s="10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22" ht="14.7" thickBot="1" x14ac:dyDescent="0.55000000000000004">
      <c r="A2" s="37" t="s">
        <v>13</v>
      </c>
      <c r="B2" s="37" t="s">
        <v>14</v>
      </c>
      <c r="C2" s="37" t="s">
        <v>23</v>
      </c>
      <c r="D2" s="37" t="s">
        <v>15</v>
      </c>
      <c r="E2" s="37" t="s">
        <v>16</v>
      </c>
      <c r="F2" s="37" t="s">
        <v>17</v>
      </c>
      <c r="G2" s="33"/>
      <c r="H2" s="45" t="s">
        <v>49</v>
      </c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2" ht="14.7" thickTop="1" x14ac:dyDescent="0.5">
      <c r="A3" s="43">
        <v>100778</v>
      </c>
      <c r="B3" s="30">
        <v>800.327</v>
      </c>
      <c r="C3" s="56">
        <f>AVERAGE(B3:B3)</f>
        <v>800.327</v>
      </c>
      <c r="D3" s="55" t="s">
        <v>44</v>
      </c>
      <c r="E3" s="56">
        <v>800.94</v>
      </c>
      <c r="F3" s="56">
        <f>E3-C3</f>
        <v>0.61300000000005639</v>
      </c>
      <c r="G3" s="33"/>
      <c r="H3" s="33"/>
      <c r="I3" s="33"/>
      <c r="L3" s="33"/>
      <c r="M3" s="38"/>
      <c r="N3" s="39"/>
      <c r="O3" s="38"/>
      <c r="P3" s="38"/>
      <c r="Q3" s="38"/>
      <c r="R3" s="38"/>
      <c r="S3" s="38"/>
      <c r="T3" s="38"/>
      <c r="U3" s="38"/>
      <c r="V3" s="38"/>
    </row>
    <row r="4" spans="1:22" x14ac:dyDescent="0.5">
      <c r="A4" s="54">
        <v>100783</v>
      </c>
      <c r="B4" s="58">
        <v>800.45100000000002</v>
      </c>
      <c r="C4" s="58">
        <f>AVERAGE(B4:B4)</f>
        <v>800.45100000000002</v>
      </c>
      <c r="D4" s="54" t="s">
        <v>45</v>
      </c>
      <c r="E4" s="57">
        <v>801.07</v>
      </c>
      <c r="F4" s="57">
        <f>E4-C4</f>
        <v>0.61900000000002819</v>
      </c>
      <c r="G4" s="33"/>
      <c r="H4" s="33"/>
      <c r="I4" s="33"/>
      <c r="L4" s="33"/>
      <c r="M4" s="38"/>
      <c r="N4" s="39"/>
      <c r="O4" s="40"/>
      <c r="P4" s="40"/>
      <c r="Q4" s="40"/>
      <c r="R4" s="40"/>
      <c r="S4" s="32"/>
      <c r="T4" s="32"/>
      <c r="U4" s="32"/>
      <c r="V4" s="32"/>
    </row>
    <row r="5" spans="1:22" x14ac:dyDescent="0.5">
      <c r="A5" s="54">
        <v>100788</v>
      </c>
      <c r="B5" s="58">
        <v>800.58500000000004</v>
      </c>
      <c r="C5" s="57">
        <f>AVERAGE(B5:B5)</f>
        <v>800.58500000000004</v>
      </c>
      <c r="D5" s="53" t="s">
        <v>46</v>
      </c>
      <c r="E5" s="57">
        <v>801.21</v>
      </c>
      <c r="F5" s="57">
        <f t="shared" ref="F5" si="0">E5-C5</f>
        <v>0.625</v>
      </c>
      <c r="G5" s="33"/>
      <c r="H5" s="33"/>
      <c r="I5" s="33"/>
      <c r="L5" s="33"/>
      <c r="M5" s="38"/>
      <c r="N5" s="39"/>
      <c r="O5" s="33"/>
      <c r="P5" s="33"/>
      <c r="Q5" s="33"/>
      <c r="R5" s="33"/>
    </row>
    <row r="6" spans="1:22" x14ac:dyDescent="0.5">
      <c r="A6" s="54">
        <v>100793</v>
      </c>
      <c r="B6" s="30">
        <v>800.44600000000003</v>
      </c>
      <c r="C6" s="57">
        <f>AVERAGE(B6:B6)</f>
        <v>800.44600000000003</v>
      </c>
      <c r="D6" s="53" t="s">
        <v>47</v>
      </c>
      <c r="E6" s="57">
        <v>801.07</v>
      </c>
      <c r="F6" s="57">
        <f t="shared" ref="F6" si="1">E6-C6</f>
        <v>0.62400000000002365</v>
      </c>
      <c r="G6" s="33"/>
      <c r="H6" s="33"/>
      <c r="I6" s="33"/>
      <c r="L6" s="33"/>
      <c r="M6" s="38"/>
      <c r="N6" s="39"/>
      <c r="O6" s="33"/>
      <c r="P6" s="33"/>
      <c r="Q6" s="33"/>
      <c r="R6" s="33"/>
    </row>
    <row r="7" spans="1:22" x14ac:dyDescent="0.5">
      <c r="A7" s="54">
        <v>100798</v>
      </c>
      <c r="B7" s="30">
        <v>800.31299999999999</v>
      </c>
      <c r="C7" s="58">
        <f>AVERAGE(B7:B7)</f>
        <v>800.31299999999999</v>
      </c>
      <c r="D7" s="54" t="s">
        <v>48</v>
      </c>
      <c r="E7" s="58">
        <v>800.94</v>
      </c>
      <c r="F7" s="58">
        <f t="shared" ref="F7" si="2">E7-C7</f>
        <v>0.62700000000006639</v>
      </c>
      <c r="G7" s="33"/>
      <c r="H7" s="33"/>
      <c r="I7" s="33"/>
      <c r="L7" s="33"/>
      <c r="M7" s="38"/>
      <c r="N7" s="39"/>
      <c r="O7" s="33"/>
      <c r="P7" s="33"/>
      <c r="Q7" s="33"/>
      <c r="R7" s="33"/>
    </row>
    <row r="8" spans="1:22" x14ac:dyDescent="0.5">
      <c r="A8" s="11"/>
      <c r="B8" s="12"/>
      <c r="C8" s="12"/>
      <c r="D8" s="11"/>
      <c r="E8" s="12"/>
      <c r="F8" s="1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2" ht="15" x14ac:dyDescent="0.5">
      <c r="A9" s="102" t="s">
        <v>31</v>
      </c>
      <c r="B9" s="102"/>
      <c r="C9" s="102"/>
      <c r="D9" s="102"/>
      <c r="E9" s="102"/>
      <c r="F9" s="10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2" ht="14.7" thickBot="1" x14ac:dyDescent="0.55000000000000004">
      <c r="A10" s="37" t="s">
        <v>13</v>
      </c>
      <c r="B10" s="37" t="s">
        <v>14</v>
      </c>
      <c r="C10" s="37" t="s">
        <v>23</v>
      </c>
      <c r="D10" s="37" t="s">
        <v>15</v>
      </c>
      <c r="E10" s="37" t="s">
        <v>16</v>
      </c>
      <c r="F10" s="37" t="s">
        <v>17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22" ht="14.7" thickTop="1" x14ac:dyDescent="0.5">
      <c r="A11" s="43">
        <v>100771</v>
      </c>
      <c r="B11" s="30">
        <v>807.20799999999997</v>
      </c>
      <c r="C11" s="56">
        <f>AVERAGE(B11:B11)</f>
        <v>807.20799999999997</v>
      </c>
      <c r="D11" s="55" t="s">
        <v>44</v>
      </c>
      <c r="E11" s="56">
        <v>807.8</v>
      </c>
      <c r="F11" s="56">
        <f>E11-C11</f>
        <v>0.59199999999998454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2" x14ac:dyDescent="0.5">
      <c r="A12" s="54">
        <v>100766</v>
      </c>
      <c r="B12" s="30">
        <v>807.327</v>
      </c>
      <c r="C12" s="57">
        <f>AVERAGE(B12:B12)</f>
        <v>807.327</v>
      </c>
      <c r="D12" s="53" t="s">
        <v>45</v>
      </c>
      <c r="E12" s="57">
        <v>807.93</v>
      </c>
      <c r="F12" s="57">
        <f>E12-C12</f>
        <v>0.6029999999999518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2" x14ac:dyDescent="0.5">
      <c r="A13" s="54">
        <v>100761</v>
      </c>
      <c r="B13" s="58">
        <v>807.44799999999998</v>
      </c>
      <c r="C13" s="58">
        <f>AVERAGE(B13:B13)</f>
        <v>807.44799999999998</v>
      </c>
      <c r="D13" s="54" t="s">
        <v>46</v>
      </c>
      <c r="E13" s="57">
        <v>808.06</v>
      </c>
      <c r="F13" s="57">
        <f t="shared" ref="F13" si="3">E13-C13</f>
        <v>0.61199999999996635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22" x14ac:dyDescent="0.5">
      <c r="A14" s="54">
        <v>100755</v>
      </c>
      <c r="B14" s="30">
        <v>807.31600000000003</v>
      </c>
      <c r="C14" s="58">
        <f>AVERAGE(B14:B14)</f>
        <v>807.31600000000003</v>
      </c>
      <c r="D14" s="54" t="s">
        <v>47</v>
      </c>
      <c r="E14" s="57">
        <v>807.93</v>
      </c>
      <c r="F14" s="57">
        <f t="shared" ref="F14" si="4">E14-C14</f>
        <v>0.61399999999991905</v>
      </c>
      <c r="G14" s="33"/>
      <c r="H14" s="33"/>
      <c r="I14" s="33"/>
      <c r="L14" s="33"/>
      <c r="M14" s="38"/>
      <c r="N14" s="39"/>
      <c r="O14" s="33"/>
      <c r="P14" s="33"/>
      <c r="Q14" s="33"/>
      <c r="R14" s="33"/>
    </row>
    <row r="15" spans="1:22" x14ac:dyDescent="0.5">
      <c r="A15" s="54">
        <v>100750</v>
      </c>
      <c r="B15" s="58">
        <v>807.19799999999998</v>
      </c>
      <c r="C15" s="58">
        <f>AVERAGE(B15:B15)</f>
        <v>807.19799999999998</v>
      </c>
      <c r="D15" s="54" t="s">
        <v>48</v>
      </c>
      <c r="E15" s="58">
        <v>807.8</v>
      </c>
      <c r="F15" s="58">
        <f t="shared" ref="F15" si="5">E15-C15</f>
        <v>0.60199999999997544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2" x14ac:dyDescent="0.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</sheetData>
  <mergeCells count="2">
    <mergeCell ref="A1:F1"/>
    <mergeCell ref="A9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BOB Checks</vt:lpstr>
      <vt:lpstr>Beam Seat-Pier Cap</vt:lpstr>
      <vt:lpstr>Abutment Seat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Hartzell</dc:creator>
  <cp:lastModifiedBy>jpcarroll</cp:lastModifiedBy>
  <cp:lastPrinted>2016-01-21T12:52:37Z</cp:lastPrinted>
  <dcterms:created xsi:type="dcterms:W3CDTF">2013-02-21T18:09:18Z</dcterms:created>
  <dcterms:modified xsi:type="dcterms:W3CDTF">2022-09-01T20:03:58Z</dcterms:modified>
</cp:coreProperties>
</file>