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6E7BD881-B087-4841-8F3B-C20D46E34C8C}" xr6:coauthVersionLast="47" xr6:coauthVersionMax="47" xr10:uidLastSave="{00000000-0000-0000-0000-000000000000}"/>
  <workbookProtection lockStructure="1"/>
  <bookViews>
    <workbookView xWindow="28680" yWindow="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K38" i="1"/>
  <c r="AE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C163" i="1"/>
  <c r="AB163" i="1"/>
  <c r="AA163" i="1"/>
  <c r="Z163" i="1"/>
  <c r="Y163" i="1"/>
  <c r="X163" i="1"/>
  <c r="W163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102" i="1"/>
  <c r="AD102" i="1"/>
  <c r="AD163" i="1" s="1"/>
  <c r="AC102" i="1"/>
  <c r="AB102" i="1"/>
  <c r="AA102" i="1"/>
  <c r="Z102" i="1"/>
  <c r="Y102" i="1"/>
  <c r="X102" i="1"/>
  <c r="W102" i="1"/>
  <c r="V102" i="1"/>
  <c r="V163" i="1" s="1"/>
  <c r="U102" i="1"/>
  <c r="U163" i="1" s="1"/>
  <c r="T102" i="1"/>
  <c r="T163" i="1" s="1"/>
  <c r="S102" i="1"/>
  <c r="S163" i="1" s="1"/>
  <c r="R102" i="1"/>
  <c r="R163" i="1" s="1"/>
  <c r="Q102" i="1"/>
  <c r="Q163" i="1" s="1"/>
  <c r="P102" i="1"/>
  <c r="P163" i="1" s="1"/>
  <c r="O102" i="1"/>
  <c r="O163" i="1" s="1"/>
  <c r="N102" i="1"/>
  <c r="N163" i="1" s="1"/>
  <c r="M102" i="1"/>
  <c r="M163" i="1" s="1"/>
  <c r="L102" i="1"/>
  <c r="L163" i="1" s="1"/>
  <c r="K102" i="1"/>
  <c r="K163" i="1" s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23" i="1" l="1"/>
  <c r="L84" i="1" s="1"/>
  <c r="M23" i="1"/>
  <c r="M84" i="1" s="1"/>
  <c r="N23" i="1"/>
  <c r="N84" i="1" s="1"/>
  <c r="O23" i="1"/>
  <c r="O84" i="1" s="1"/>
  <c r="P23" i="1"/>
  <c r="P84" i="1" s="1"/>
  <c r="Q23" i="1"/>
  <c r="Q84" i="1" s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Z84" i="1" s="1"/>
  <c r="AA23" i="1"/>
  <c r="AA84" i="1" s="1"/>
  <c r="AB23" i="1"/>
  <c r="AB84" i="1" s="1"/>
  <c r="AC23" i="1"/>
  <c r="AC84" i="1" s="1"/>
  <c r="AD23" i="1"/>
  <c r="AD84" i="1" s="1"/>
  <c r="AE23" i="1"/>
  <c r="AE84" i="1" s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23" i="1"/>
  <c r="K84" i="1" s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<sst xmlns="http://schemas.openxmlformats.org/spreadsheetml/2006/main" count="166" uniqueCount="75">
  <si>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</si>
  <si>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</si>
  <si>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</si>
  <si>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</si>
  <si>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</si>
  <si>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</si>
  <si>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</si>
  <si>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</si>
  <si>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</si>
  <si>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</si>
  <si>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</si>
  <si>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</si>
  <si>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</si>
  <si>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</si>
  <si>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</si>
  <si>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</si>
  <si>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</si>
  <si>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</si>
  <si>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</si>
  <si>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</si>
  <si>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</si>
  <si>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202E38000</t>
  </si>
  <si>
    <t>202E42040</t>
  </si>
  <si>
    <t>202E42010</t>
  </si>
  <si>
    <t>202E47000</t>
  </si>
  <si>
    <t>202E30700</t>
  </si>
  <si>
    <t>202E47800</t>
  </si>
  <si>
    <t>202E53100</t>
  </si>
  <si>
    <t>202E32000</t>
  </si>
  <si>
    <t>202E32500</t>
  </si>
  <si>
    <t>LT</t>
  </si>
  <si>
    <t>RT</t>
  </si>
  <si>
    <t>LT/RT</t>
  </si>
  <si>
    <t>606E15050</t>
  </si>
  <si>
    <t>606E15550</t>
  </si>
  <si>
    <t>606E26550</t>
  </si>
  <si>
    <t>606E35002</t>
  </si>
  <si>
    <t>606E60012</t>
  </si>
  <si>
    <t>606E35102</t>
  </si>
  <si>
    <t>690E50100</t>
  </si>
  <si>
    <t xml:space="preserve"> (BI-DIRECTIONAL)</t>
  </si>
  <si>
    <t>626E00110</t>
  </si>
  <si>
    <t xml:space="preserve"> (ONE-WAY)</t>
  </si>
  <si>
    <t>P.018</t>
  </si>
  <si>
    <t>202E23000</t>
  </si>
  <si>
    <t>606E26150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</si>
  <si>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</si>
  <si>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</si>
  <si>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</si>
  <si>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</si>
  <si>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</si>
  <si>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</si>
  <si>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</si>
  <si>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</si>
  <si>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</si>
  <si>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</si>
  <si>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</si>
  <si>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</si>
  <si>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MB-1</t>
  </si>
  <si>
    <t>MB-2</t>
  </si>
  <si>
    <t>MB-3</t>
  </si>
  <si>
    <t>MB-4</t>
  </si>
  <si>
    <t>GR-1</t>
  </si>
  <si>
    <t>GR-2</t>
  </si>
  <si>
    <t>GR-3</t>
  </si>
  <si>
    <t>GR-4</t>
  </si>
  <si>
    <t>GR-5</t>
  </si>
  <si>
    <t>GR-6</t>
  </si>
  <si>
    <t>GR-7</t>
  </si>
  <si>
    <t>GR-8</t>
  </si>
  <si>
    <t>P.017</t>
  </si>
  <si>
    <t>P.022</t>
  </si>
  <si>
    <t>P.037</t>
  </si>
  <si>
    <t xml:space="preserve"> (MASH 2016)</t>
  </si>
  <si>
    <t>P.023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</si>
</sst>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&quot;+&quot;00.00"/>
    <numFmt numFmtId="166" formatCode="0\)"/>
    <numFmt numFmtId="167" formatCode="&quot;SUBSUMMARY SHEET &quot;#"/>
    <numFmt numFmtId="168" formatCode="0.000000000000"/>
  </numFmts>
  <fonts count="9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168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65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 applyProtection="1">
      <alignment horizontal="center" vertical="center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C7909" t="str">
            <v>LS</v>
          </cell>
          <cell r="D7909" t="str">
            <v>ESTIMATED COST OF RIGHT OF WAY</v>
          </cell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C7910" t="str">
            <v>LS</v>
          </cell>
          <cell r="D7910" t="str">
            <v>ESTIMATED COST OF ENGINEERING, SUPERINTENDENCE AND CONTINGENCIES</v>
          </cell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C7911" t="str">
            <v>LS</v>
          </cell>
          <cell r="D7911" t="str">
            <v>ESTIMATED COST OF PRELIMINARY ENGINEERING</v>
          </cell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C7912" t="str">
            <v>LS</v>
          </cell>
          <cell r="D7912" t="str">
            <v>ESTIMATED COST OF FORCE ACCOUNT WORK</v>
          </cell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C7913" t="str">
            <v>LS</v>
          </cell>
          <cell r="D7913" t="str">
            <v>ESTIMATED COST OF INCENTIVE/DISINCENTIVE PAYMENT</v>
          </cell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C7914" t="str">
            <v>LS</v>
          </cell>
          <cell r="D7914" t="str">
            <v>FORCE ACCOUNT</v>
          </cell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C7915" t="str">
            <v>LS</v>
          </cell>
          <cell r="D7915" t="str">
            <v>DIFFERENCE BETWEEN ESTIMATED AND ACTUAL COST OF FORCE ACCOUNT</v>
          </cell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C7916" t="str">
            <v>DLR</v>
          </cell>
          <cell r="D7916" t="str">
            <v>INTEREST PAYMENTS</v>
          </cell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C7917" t="str">
            <v>LS</v>
          </cell>
          <cell r="D7917" t="str">
            <v>BITUMINOUS PRICE ADJUSTMENT</v>
          </cell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C7918" t="str">
            <v>LS</v>
          </cell>
          <cell r="D7918" t="str">
            <v>446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C7919" t="str">
            <v>LS</v>
          </cell>
          <cell r="D7919" t="str">
            <v>447 MAT DENSITY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C7920" t="str">
            <v>LS</v>
          </cell>
          <cell r="D7920" t="str">
            <v>447 JOINT DENSITY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C7921" t="str">
            <v>LS</v>
          </cell>
          <cell r="D7921" t="str">
            <v>448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C7922" t="str">
            <v>LS</v>
          </cell>
          <cell r="D7922" t="str">
            <v>PAVEMENT SMOOTHNESS ADJUSTMENT (PN 420)</v>
          </cell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C7923" t="str">
            <v>LS</v>
          </cell>
          <cell r="D7923" t="str">
            <v>BRIDGE SMOOTHNESS ADJUSTMENT (PN 555)</v>
          </cell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C7924" t="str">
            <v>LS</v>
          </cell>
          <cell r="D7924" t="str">
            <v>STEEL PRICE ADJUSTMENT</v>
          </cell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C7925" t="str">
            <v>LS</v>
          </cell>
          <cell r="D7925" t="str">
            <v>QC / QA</v>
          </cell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C7926" t="str">
            <v>LS</v>
          </cell>
          <cell r="D7926" t="str">
            <v>LANDSCAPING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C7927" t="str">
            <v>LS</v>
          </cell>
          <cell r="D7927" t="str">
            <v>104.02 ADJUSTMENT</v>
          </cell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C7928" t="str">
            <v>LS</v>
          </cell>
          <cell r="D7928" t="str">
            <v>NON-SPEC MATERIAL DEDUCTION</v>
          </cell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C7929" t="str">
            <v>LS</v>
          </cell>
          <cell r="D7929" t="str">
            <v>109.05 - BUY BACK MATERIAL</v>
          </cell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C7930" t="str">
            <v>LS</v>
          </cell>
          <cell r="D7930" t="str">
            <v>FUEL PRICE ADJUSTMENT</v>
          </cell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C7931" t="str">
            <v>LS</v>
          </cell>
          <cell r="D7931" t="str">
            <v>UTILITY CONFLICT/DELAYS</v>
          </cell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C7932" t="str">
            <v>LS</v>
          </cell>
          <cell r="D7932" t="str">
            <v>ABANDONED UTILITY CONFLICT/DELAYS</v>
          </cell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C7933" t="str">
            <v>LS</v>
          </cell>
          <cell r="D7933" t="str">
            <v>105.03 NON-CONFORMANCE ADJUSTMENT</v>
          </cell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C7934" t="str">
            <v>LS</v>
          </cell>
          <cell r="D7934" t="str">
            <v>LUMP SUM ADJUSTMENT - GENERAL / OTHER ITEMS</v>
          </cell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C7935" t="str">
            <v>LS</v>
          </cell>
          <cell r="D7935" t="str">
            <v>FAILURE TO MEET DBE COMMITMENTS</v>
          </cell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C7936" t="str">
            <v>LS</v>
          </cell>
          <cell r="D7936" t="str">
            <v>AGREED LUMP SUM</v>
          </cell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C7937" t="str">
            <v>EACH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C7938" t="str">
            <v>FT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C7939" t="str">
            <v>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C7940" t="str">
            <v>SY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C7941" t="str">
            <v>MILE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C7942" t="str">
            <v>CY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C7943" t="str">
            <v>LB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C7944" t="str">
            <v>MNTH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C7945" t="str">
            <v>TON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C7946" t="str">
            <v>TKFT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C7947" t="str">
            <v>HOUR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C7948" t="str">
            <v>DAY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C7949" t="str">
            <v>GAL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C7950" t="str">
            <v>STA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C7951" t="str">
            <v>MSF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C7952" t="str">
            <v>MGAL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Normal="100" workbookViewId="0">
      <pane ySplit="23" topLeftCell="A72" activePane="bottomLeft" state="frozen"/>
      <selection pane="bottomLeft" activeCell="A24" sqref="A24:XFD24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7" t="s">
        <v>16</v>
      </c>
      <c r="I1" s="2" t="s">
        <v>15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30"/>
      <c r="AD1" s="30"/>
      <c r="AE1" s="30"/>
    </row>
    <row r="2" spans="1:38" ht="12.75" customHeight="1" x14ac:dyDescent="0.2">
      <c r="D2" s="2"/>
      <c r="E2" s="2"/>
      <c r="F2" s="3"/>
      <c r="G2" s="3" t="s">
        <v>5</v>
      </c>
      <c r="H2" s="37" t="s">
        <v>17</v>
      </c>
      <c r="I2" s="2" t="s">
        <v>6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30"/>
      <c r="AD2" s="30"/>
      <c r="AE2" s="30"/>
    </row>
    <row r="3" spans="1:38" ht="12.75" customHeight="1" x14ac:dyDescent="0.2">
      <c r="D3" s="2"/>
      <c r="E3" s="3"/>
      <c r="F3" s="3"/>
      <c r="G3" s="3"/>
      <c r="H3" s="37" t="s">
        <v>18</v>
      </c>
      <c r="I3" s="2" t="s">
        <v>13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30"/>
      <c r="AD3" s="30"/>
      <c r="AE3" s="30"/>
    </row>
    <row r="4" spans="1:38" ht="12.75" customHeight="1" x14ac:dyDescent="0.2">
      <c r="D4" s="2"/>
      <c r="E4" s="3"/>
      <c r="F4" s="4"/>
      <c r="G4" s="4"/>
      <c r="H4" s="37" t="s">
        <v>19</v>
      </c>
      <c r="I4" s="2" t="s">
        <v>14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30"/>
      <c r="AD4" s="30"/>
      <c r="AE4" s="30"/>
    </row>
    <row r="5" spans="1:38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9"/>
      <c r="X5" s="29"/>
      <c r="Y5" s="1"/>
      <c r="Z5" s="1"/>
      <c r="AA5" s="29"/>
      <c r="AB5" s="29"/>
      <c r="AC5" s="30"/>
      <c r="AD5" s="30"/>
      <c r="AE5" s="30"/>
    </row>
    <row r="6" spans="1:38" ht="12.75" customHeight="1" thickBot="1" x14ac:dyDescent="0.25"/>
    <row r="7" spans="1:38" ht="12.75" customHeight="1" thickBot="1" x14ac:dyDescent="0.25">
      <c r="B7" s="32" t="s">
        <v>10</v>
      </c>
      <c r="D7" s="43">
        <f>AG7</f>
        <v>1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G7" s="25">
        <v>1</v>
      </c>
      <c r="AH7" s="26" t="s">
        <v>4</v>
      </c>
      <c r="AI7" s="27"/>
      <c r="AJ7" s="27"/>
      <c r="AK7" s="27"/>
      <c r="AL7" s="27"/>
    </row>
    <row r="8" spans="1:38" ht="12.75" customHeight="1" thickBot="1" x14ac:dyDescent="0.25">
      <c r="B8" s="36" t="s">
        <v>70</v>
      </c>
      <c r="D8" s="44" t="s">
        <v>8</v>
      </c>
      <c r="E8" s="44"/>
      <c r="F8" s="44"/>
      <c r="G8" s="44"/>
      <c r="H8" s="44"/>
      <c r="I8" s="44"/>
      <c r="J8" s="44"/>
      <c r="K8" s="31" t="s">
        <v>44</v>
      </c>
      <c r="L8" s="31" t="s">
        <v>21</v>
      </c>
      <c r="M8" s="31" t="s">
        <v>22</v>
      </c>
      <c r="N8" s="31" t="s">
        <v>23</v>
      </c>
      <c r="O8" s="31" t="s">
        <v>24</v>
      </c>
      <c r="P8" s="31" t="s">
        <v>25</v>
      </c>
      <c r="Q8" s="31" t="s">
        <v>26</v>
      </c>
      <c r="R8" s="31" t="s">
        <v>27</v>
      </c>
      <c r="S8" s="31" t="s">
        <v>28</v>
      </c>
      <c r="T8" s="31" t="s">
        <v>29</v>
      </c>
      <c r="U8" s="31" t="s">
        <v>33</v>
      </c>
      <c r="V8" s="31" t="s">
        <v>34</v>
      </c>
      <c r="W8" s="31" t="s">
        <v>45</v>
      </c>
      <c r="X8" s="31" t="s">
        <v>35</v>
      </c>
      <c r="Y8" s="31" t="s">
        <v>36</v>
      </c>
      <c r="Z8" s="31" t="s">
        <v>38</v>
      </c>
      <c r="AA8" s="31" t="s">
        <v>37</v>
      </c>
      <c r="AB8" s="31" t="s">
        <v>41</v>
      </c>
      <c r="AC8" s="31" t="s">
        <v>41</v>
      </c>
      <c r="AD8" s="31" t="s">
        <v>39</v>
      </c>
      <c r="AE8" s="31"/>
    </row>
    <row r="9" spans="1:38" ht="12.75" customHeight="1" thickBot="1" x14ac:dyDescent="0.25">
      <c r="D9" s="45" t="s">
        <v>9</v>
      </c>
      <c r="E9" s="45"/>
      <c r="F9" s="45"/>
      <c r="G9" s="45"/>
      <c r="H9" s="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 t="s">
        <v>73</v>
      </c>
      <c r="X9" s="24"/>
      <c r="Y9" s="24"/>
      <c r="Z9" s="24"/>
      <c r="AA9" s="24"/>
      <c r="AB9" s="24" t="s">
        <v>40</v>
      </c>
      <c r="AC9" s="24" t="s">
        <v>42</v>
      </c>
      <c r="AD9" s="24"/>
      <c r="AE9" s="24"/>
    </row>
    <row r="10" spans="1:38" ht="12.75" customHeight="1" x14ac:dyDescent="0.2">
      <c r="B10" s="69" t="s">
        <v>11</v>
      </c>
      <c r="D10" s="46" t="s">
        <v>20</v>
      </c>
      <c r="E10" s="46" t="s">
        <v>0</v>
      </c>
      <c r="F10" s="49" t="s">
        <v>1</v>
      </c>
      <c r="G10" s="50"/>
      <c r="H10" s="50"/>
      <c r="I10" s="50"/>
      <c r="J10" s="51"/>
      <c r="K10" s="8" t="str">
        <f t="shared" ref="K10:AE10" si="0">IF(OR(TRIM(K8)=0,TRIM(K8)=""),"",IF(IFERROR(TRIM(INDEX(QryItemNamed,MATCH(TRIM(K8),ITEM,0),2)),"")="Y","SPECIAL",LEFT(IFERROR(TRIM(INDEX(ITEM,MATCH(TRIM(K8),ITEM,0))),""),3)))</f>
        <v>202</v>
      </c>
      <c r="L10" s="9" t="str">
        <f t="shared" si="0"/>
        <v>202</v>
      </c>
      <c r="M10" s="9" t="str">
        <f t="shared" si="0"/>
        <v>202</v>
      </c>
      <c r="N10" s="9" t="str">
        <f t="shared" si="0"/>
        <v>202</v>
      </c>
      <c r="O10" s="9" t="str">
        <f t="shared" si="0"/>
        <v>202</v>
      </c>
      <c r="P10" s="9" t="str">
        <f t="shared" si="0"/>
        <v>202</v>
      </c>
      <c r="Q10" s="9" t="str">
        <f t="shared" si="0"/>
        <v>202</v>
      </c>
      <c r="R10" s="9" t="str">
        <f t="shared" si="0"/>
        <v>202</v>
      </c>
      <c r="S10" s="9" t="str">
        <f t="shared" si="0"/>
        <v>202</v>
      </c>
      <c r="T10" s="9" t="str">
        <f t="shared" si="0"/>
        <v>202</v>
      </c>
      <c r="U10" s="9" t="str">
        <f t="shared" si="0"/>
        <v>606</v>
      </c>
      <c r="V10" s="9" t="str">
        <f t="shared" si="0"/>
        <v>606</v>
      </c>
      <c r="W10" s="9" t="str">
        <f t="shared" si="0"/>
        <v>606</v>
      </c>
      <c r="X10" s="9" t="str">
        <f t="shared" si="0"/>
        <v>606</v>
      </c>
      <c r="Y10" s="9" t="str">
        <f t="shared" si="0"/>
        <v>606</v>
      </c>
      <c r="Z10" s="9" t="str">
        <f t="shared" si="0"/>
        <v>606</v>
      </c>
      <c r="AA10" s="9" t="str">
        <f t="shared" si="0"/>
        <v>606</v>
      </c>
      <c r="AB10" s="9" t="str">
        <f t="shared" si="0"/>
        <v>626</v>
      </c>
      <c r="AC10" s="9" t="str">
        <f t="shared" si="0"/>
        <v>626</v>
      </c>
      <c r="AD10" s="9" t="str">
        <f t="shared" si="0"/>
        <v>SPECIAL</v>
      </c>
      <c r="AE10" s="9" t="str">
        <f t="shared" si="0"/>
        <v/>
      </c>
    </row>
    <row r="11" spans="1:38" ht="12.75" customHeight="1" x14ac:dyDescent="0.2">
      <c r="B11" s="70"/>
      <c r="D11" s="47"/>
      <c r="E11" s="47"/>
      <c r="F11" s="52"/>
      <c r="G11" s="53"/>
      <c r="H11" s="53"/>
      <c r="I11" s="53"/>
      <c r="J11" s="54"/>
      <c r="K11" s="58" t="str">
        <f t="shared" ref="K11:AE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PAVEMENT REMOVED</v>
      </c>
      <c r="L11" s="59" t="str">
        <f t="shared" si="1"/>
        <v>GUARDRAIL REMOVED</v>
      </c>
      <c r="M11" s="59" t="str">
        <f t="shared" si="1"/>
        <v>ANCHOR ASSEMBLY REMOVED, TYPE T</v>
      </c>
      <c r="N11" s="59" t="str">
        <f t="shared" si="1"/>
        <v>ANCHOR ASSEMBLY REMOVED, TYPE E</v>
      </c>
      <c r="O11" s="59" t="str">
        <f t="shared" si="1"/>
        <v>BRIDGE TERMINAL ASSEMBLY REMOVED</v>
      </c>
      <c r="P11" s="59" t="str">
        <f t="shared" si="1"/>
        <v>CONCRETE BARRIER REMOVED</v>
      </c>
      <c r="Q11" s="59" t="str">
        <f t="shared" si="1"/>
        <v>IMPACT ATTENUATOR REMOVED</v>
      </c>
      <c r="R11" s="59" t="str">
        <f t="shared" si="1"/>
        <v>MAILBOX REMOVED</v>
      </c>
      <c r="S11" s="59" t="str">
        <f t="shared" si="1"/>
        <v>CURB REMOVED</v>
      </c>
      <c r="T11" s="59" t="str">
        <f t="shared" si="1"/>
        <v>CURB AND GUTTER REMOVED</v>
      </c>
      <c r="U11" s="59" t="str">
        <f t="shared" si="1"/>
        <v>GUARDRAIL, TYPE MGS</v>
      </c>
      <c r="V11" s="59" t="str">
        <f t="shared" si="1"/>
        <v>GUARDRAIL, BARRIER DESIGN, TYPE MGS</v>
      </c>
      <c r="W11" s="59" t="str">
        <f t="shared" si="1"/>
        <v>ANCHOR ASSEMBLY, MGS TYPE E (MASH 2016)</v>
      </c>
      <c r="X11" s="59" t="str">
        <f t="shared" si="1"/>
        <v>ANCHOR ASSEMBLY, MGS TYPE T</v>
      </c>
      <c r="Y11" s="59" t="str">
        <f t="shared" si="1"/>
        <v>MGS BRIDGE TERMINAL ASSEMBLY, TYPE 1</v>
      </c>
      <c r="Z11" s="59" t="str">
        <f t="shared" si="1"/>
        <v>MGS BRIDGE TERMINAL ASSEMBLY, TYPE 2</v>
      </c>
      <c r="AA11" s="59" t="str">
        <f t="shared" si="1"/>
        <v>IMPACT ATTENUATOR, TYPE 1 (BIDIRECTIONAL)</v>
      </c>
      <c r="AB11" s="59" t="str">
        <f t="shared" si="1"/>
        <v>BARRIER REFLECTOR, TYPE 2 (BI-DIRECTIONAL)</v>
      </c>
      <c r="AC11" s="59" t="str">
        <f t="shared" si="1"/>
        <v>BARRIER REFLECTOR, TYPE 2 (ONE-WAY)</v>
      </c>
      <c r="AD11" s="59" t="str">
        <f t="shared" si="1"/>
        <v>MAILBOX SUPPORT SYSTEM, SINGLE</v>
      </c>
      <c r="AE11" s="59" t="str">
        <f t="shared" si="1"/>
        <v/>
      </c>
    </row>
    <row r="12" spans="1:38" ht="12.75" customHeight="1" x14ac:dyDescent="0.2">
      <c r="B12" s="70"/>
      <c r="D12" s="47"/>
      <c r="E12" s="47"/>
      <c r="F12" s="52"/>
      <c r="G12" s="53"/>
      <c r="H12" s="53"/>
      <c r="I12" s="53"/>
      <c r="J12" s="54"/>
      <c r="K12" s="5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8" ht="12.75" customHeight="1" x14ac:dyDescent="0.2">
      <c r="B13" s="70"/>
      <c r="D13" s="47"/>
      <c r="E13" s="47"/>
      <c r="F13" s="52"/>
      <c r="G13" s="53"/>
      <c r="H13" s="53"/>
      <c r="I13" s="53"/>
      <c r="J13" s="54"/>
      <c r="K13" s="5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8" ht="12.75" customHeight="1" x14ac:dyDescent="0.2">
      <c r="B14" s="70"/>
      <c r="D14" s="47"/>
      <c r="E14" s="47"/>
      <c r="F14" s="52"/>
      <c r="G14" s="53"/>
      <c r="H14" s="53"/>
      <c r="I14" s="53"/>
      <c r="J14" s="54"/>
      <c r="K14" s="58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8" ht="12.75" customHeight="1" x14ac:dyDescent="0.2">
      <c r="B15" s="70"/>
      <c r="D15" s="47"/>
      <c r="E15" s="47"/>
      <c r="F15" s="52"/>
      <c r="G15" s="53"/>
      <c r="H15" s="53"/>
      <c r="I15" s="53"/>
      <c r="J15" s="54"/>
      <c r="K15" s="58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8" ht="12.75" customHeight="1" x14ac:dyDescent="0.2">
      <c r="B16" s="70"/>
      <c r="D16" s="47"/>
      <c r="E16" s="47"/>
      <c r="F16" s="52"/>
      <c r="G16" s="53"/>
      <c r="H16" s="53"/>
      <c r="I16" s="53"/>
      <c r="J16" s="54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2:31" ht="12.75" customHeight="1" x14ac:dyDescent="0.2">
      <c r="B17" s="70"/>
      <c r="D17" s="47"/>
      <c r="E17" s="47"/>
      <c r="F17" s="52"/>
      <c r="G17" s="53"/>
      <c r="H17" s="53"/>
      <c r="I17" s="53"/>
      <c r="J17" s="54"/>
      <c r="K17" s="5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2:31" ht="12.75" customHeight="1" x14ac:dyDescent="0.2">
      <c r="B18" s="70"/>
      <c r="D18" s="47"/>
      <c r="E18" s="47"/>
      <c r="F18" s="52"/>
      <c r="G18" s="53"/>
      <c r="H18" s="53"/>
      <c r="I18" s="53"/>
      <c r="J18" s="54"/>
      <c r="K18" s="58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2:31" ht="12.75" customHeight="1" x14ac:dyDescent="0.2">
      <c r="B19" s="70"/>
      <c r="D19" s="47"/>
      <c r="E19" s="47"/>
      <c r="F19" s="52"/>
      <c r="G19" s="53"/>
      <c r="H19" s="53"/>
      <c r="I19" s="53"/>
      <c r="J19" s="54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2:31" ht="12.75" customHeight="1" x14ac:dyDescent="0.2">
      <c r="B20" s="70"/>
      <c r="D20" s="47"/>
      <c r="E20" s="47"/>
      <c r="F20" s="52"/>
      <c r="G20" s="53"/>
      <c r="H20" s="53"/>
      <c r="I20" s="53"/>
      <c r="J20" s="54"/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2:31" ht="12.75" customHeight="1" x14ac:dyDescent="0.2">
      <c r="B21" s="70"/>
      <c r="D21" s="47"/>
      <c r="E21" s="47"/>
      <c r="F21" s="52"/>
      <c r="G21" s="53"/>
      <c r="H21" s="53"/>
      <c r="I21" s="53"/>
      <c r="J21" s="54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2:31" ht="12.75" customHeight="1" x14ac:dyDescent="0.2">
      <c r="B22" s="70"/>
      <c r="D22" s="47"/>
      <c r="E22" s="47"/>
      <c r="F22" s="52"/>
      <c r="G22" s="53"/>
      <c r="H22" s="53"/>
      <c r="I22" s="53"/>
      <c r="J22" s="54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2:31" ht="12.75" customHeight="1" thickBot="1" x14ac:dyDescent="0.25">
      <c r="B23" s="71"/>
      <c r="D23" s="48"/>
      <c r="E23" s="48"/>
      <c r="F23" s="55"/>
      <c r="G23" s="56"/>
      <c r="H23" s="56"/>
      <c r="I23" s="56"/>
      <c r="J23" s="57"/>
      <c r="K23" s="10" t="str">
        <f t="shared" ref="K23:AE23" si="2">IF(OR(TRIM(K8)=0,TRIM(K8)=""),"",IF(IFERROR(TRIM(INDEX(QryItemNamed,MATCH(TRIM(K8),ITEM,0),3)),"")="LS","",IFERROR(TRIM(INDEX(QryItemNamed,MATCH(TRIM(K8),ITEM,0),3)),"")))</f>
        <v>SY</v>
      </c>
      <c r="L23" s="11" t="str">
        <f t="shared" si="2"/>
        <v>FT</v>
      </c>
      <c r="M23" s="11" t="str">
        <f t="shared" si="2"/>
        <v>EACH</v>
      </c>
      <c r="N23" s="11" t="str">
        <f t="shared" si="2"/>
        <v>EACH</v>
      </c>
      <c r="O23" s="11" t="str">
        <f t="shared" si="2"/>
        <v>EACH</v>
      </c>
      <c r="P23" s="11" t="str">
        <f t="shared" si="2"/>
        <v>FT</v>
      </c>
      <c r="Q23" s="11" t="str">
        <f t="shared" si="2"/>
        <v>EACH</v>
      </c>
      <c r="R23" s="11" t="str">
        <f t="shared" si="2"/>
        <v>EACH</v>
      </c>
      <c r="S23" s="11" t="str">
        <f t="shared" si="2"/>
        <v>FT</v>
      </c>
      <c r="T23" s="11" t="str">
        <f t="shared" si="2"/>
        <v>FT</v>
      </c>
      <c r="U23" s="11" t="str">
        <f t="shared" si="2"/>
        <v>FT</v>
      </c>
      <c r="V23" s="11" t="str">
        <f t="shared" si="2"/>
        <v>FT</v>
      </c>
      <c r="W23" s="11" t="str">
        <f t="shared" si="2"/>
        <v>EACH</v>
      </c>
      <c r="X23" s="11" t="str">
        <f t="shared" si="2"/>
        <v>EACH</v>
      </c>
      <c r="Y23" s="11" t="str">
        <f t="shared" si="2"/>
        <v>EACH</v>
      </c>
      <c r="Z23" s="11" t="str">
        <f t="shared" si="2"/>
        <v>EACH</v>
      </c>
      <c r="AA23" s="11" t="str">
        <f t="shared" si="2"/>
        <v>EACH</v>
      </c>
      <c r="AB23" s="11" t="str">
        <f t="shared" si="2"/>
        <v>EACH</v>
      </c>
      <c r="AC23" s="11" t="str">
        <f t="shared" si="2"/>
        <v>EACH</v>
      </c>
      <c r="AD23" s="11" t="str">
        <f t="shared" si="2"/>
        <v>EACH</v>
      </c>
      <c r="AE23" s="11" t="str">
        <f t="shared" si="2"/>
        <v/>
      </c>
    </row>
    <row r="24" spans="2:31" ht="12.75" customHeight="1" x14ac:dyDescent="0.2">
      <c r="B24" s="33"/>
      <c r="D24" s="12"/>
      <c r="E24" s="12"/>
      <c r="F24" s="13"/>
      <c r="G24" s="14"/>
      <c r="H24" s="15"/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>
        <v>1</v>
      </c>
      <c r="D25" s="39" t="s">
        <v>46</v>
      </c>
      <c r="E25" s="17" t="s">
        <v>71</v>
      </c>
      <c r="F25" s="18">
        <v>1719.6</v>
      </c>
      <c r="G25" s="19"/>
      <c r="H25" s="20" t="s">
        <v>2</v>
      </c>
      <c r="I25" s="18">
        <v>1853.3</v>
      </c>
      <c r="J25" s="21" t="s">
        <v>30</v>
      </c>
      <c r="K25" s="19"/>
      <c r="L25" s="20"/>
      <c r="M25" s="20"/>
      <c r="N25" s="20"/>
      <c r="O25" s="20"/>
      <c r="P25" s="20"/>
      <c r="Q25" s="20"/>
      <c r="R25" s="20"/>
      <c r="S25" s="20"/>
      <c r="T25" s="20">
        <v>159.6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4">
        <v>1</v>
      </c>
      <c r="D26" s="39" t="s">
        <v>47</v>
      </c>
      <c r="E26" s="17" t="s">
        <v>71</v>
      </c>
      <c r="F26" s="18">
        <v>1781.73</v>
      </c>
      <c r="G26" s="19"/>
      <c r="H26" s="20" t="s">
        <v>2</v>
      </c>
      <c r="I26" s="18">
        <v>1853.13</v>
      </c>
      <c r="J26" s="21" t="s">
        <v>31</v>
      </c>
      <c r="K26" s="19"/>
      <c r="L26" s="20"/>
      <c r="M26" s="20"/>
      <c r="N26" s="20"/>
      <c r="O26" s="20"/>
      <c r="P26" s="20"/>
      <c r="Q26" s="20"/>
      <c r="R26" s="20"/>
      <c r="S26" s="20"/>
      <c r="T26" s="20">
        <v>71.400000000000006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4">
        <v>1</v>
      </c>
      <c r="D27" s="17" t="s">
        <v>48</v>
      </c>
      <c r="E27" s="17" t="s">
        <v>71</v>
      </c>
      <c r="F27" s="40">
        <v>1853.13</v>
      </c>
      <c r="G27" s="19"/>
      <c r="H27" s="20" t="s">
        <v>2</v>
      </c>
      <c r="I27" s="18">
        <v>1867.6</v>
      </c>
      <c r="J27" s="21" t="s">
        <v>31</v>
      </c>
      <c r="K27" s="19"/>
      <c r="L27" s="20"/>
      <c r="M27" s="20"/>
      <c r="N27" s="20"/>
      <c r="O27" s="20"/>
      <c r="P27" s="20"/>
      <c r="Q27" s="20"/>
      <c r="R27" s="20"/>
      <c r="S27" s="20">
        <v>25.7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4">
        <v>1</v>
      </c>
      <c r="D28" s="17" t="s">
        <v>49</v>
      </c>
      <c r="E28" s="17" t="s">
        <v>71</v>
      </c>
      <c r="F28" s="18">
        <v>1797.4</v>
      </c>
      <c r="G28" s="19"/>
      <c r="H28" s="20" t="s">
        <v>2</v>
      </c>
      <c r="I28" s="18">
        <v>1883.2</v>
      </c>
      <c r="J28" s="21" t="s">
        <v>30</v>
      </c>
      <c r="K28" s="19"/>
      <c r="L28" s="20">
        <v>75</v>
      </c>
      <c r="M28" s="20">
        <v>1</v>
      </c>
      <c r="N28" s="20"/>
      <c r="O28" s="20">
        <v>1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>
        <v>1</v>
      </c>
      <c r="D29" s="17" t="s">
        <v>50</v>
      </c>
      <c r="E29" s="17" t="s">
        <v>71</v>
      </c>
      <c r="F29" s="18">
        <v>1836.5</v>
      </c>
      <c r="G29" s="19"/>
      <c r="H29" s="20" t="s">
        <v>2</v>
      </c>
      <c r="I29" s="18">
        <v>1883.2</v>
      </c>
      <c r="J29" s="21" t="s">
        <v>31</v>
      </c>
      <c r="K29" s="19"/>
      <c r="L29" s="20">
        <v>37.5</v>
      </c>
      <c r="M29" s="20">
        <v>1</v>
      </c>
      <c r="N29" s="20"/>
      <c r="O29" s="20">
        <v>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4"/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4">
        <v>1</v>
      </c>
      <c r="D31" s="17" t="s">
        <v>51</v>
      </c>
      <c r="E31" s="17" t="s">
        <v>74</v>
      </c>
      <c r="F31" s="18">
        <v>2127.9</v>
      </c>
      <c r="G31" s="19"/>
      <c r="H31" s="20" t="s">
        <v>2</v>
      </c>
      <c r="I31" s="18">
        <v>2232.1</v>
      </c>
      <c r="J31" s="21" t="s">
        <v>31</v>
      </c>
      <c r="K31" s="19"/>
      <c r="L31" s="20">
        <v>87.5</v>
      </c>
      <c r="M31" s="20"/>
      <c r="N31" s="20">
        <v>1</v>
      </c>
      <c r="O31" s="20">
        <v>1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>
        <v>1</v>
      </c>
      <c r="D32" s="17" t="s">
        <v>52</v>
      </c>
      <c r="E32" s="17" t="s">
        <v>74</v>
      </c>
      <c r="F32" s="18">
        <v>2128.4</v>
      </c>
      <c r="G32" s="19"/>
      <c r="H32" s="20" t="s">
        <v>2</v>
      </c>
      <c r="I32" s="18">
        <v>2228.1999999999998</v>
      </c>
      <c r="J32" s="21" t="s">
        <v>30</v>
      </c>
      <c r="K32" s="19"/>
      <c r="L32" s="20">
        <v>87.5</v>
      </c>
      <c r="M32" s="20">
        <v>1</v>
      </c>
      <c r="N32" s="20"/>
      <c r="O32" s="20">
        <v>1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4">
        <v>1</v>
      </c>
      <c r="D33" s="17" t="s">
        <v>53</v>
      </c>
      <c r="E33" s="17" t="s">
        <v>74</v>
      </c>
      <c r="F33" s="18">
        <v>2230.1999999999998</v>
      </c>
      <c r="G33" s="19"/>
      <c r="H33" s="20"/>
      <c r="I33" s="18"/>
      <c r="J33" s="21" t="s">
        <v>31</v>
      </c>
      <c r="K33" s="19">
        <f>ROUNDUP(9/9,1)</f>
        <v>1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2.75" customHeight="1" x14ac:dyDescent="0.2">
      <c r="B34" s="34">
        <v>1</v>
      </c>
      <c r="D34" s="17" t="s">
        <v>54</v>
      </c>
      <c r="E34" s="17" t="s">
        <v>72</v>
      </c>
      <c r="F34" s="18">
        <v>72146</v>
      </c>
      <c r="G34" s="19"/>
      <c r="H34" s="20" t="s">
        <v>2</v>
      </c>
      <c r="I34" s="18">
        <v>72259.3</v>
      </c>
      <c r="J34" s="21" t="s">
        <v>31</v>
      </c>
      <c r="K34" s="19"/>
      <c r="L34" s="20">
        <v>162.5</v>
      </c>
      <c r="M34" s="20"/>
      <c r="N34" s="20">
        <v>1</v>
      </c>
      <c r="O34" s="20">
        <v>1</v>
      </c>
      <c r="P34" s="20">
        <v>54.5</v>
      </c>
      <c r="Q34" s="41">
        <v>0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4">
        <v>1</v>
      </c>
      <c r="D35" s="17" t="s">
        <v>55</v>
      </c>
      <c r="E35" s="17" t="s">
        <v>72</v>
      </c>
      <c r="F35" s="18">
        <v>72032.5</v>
      </c>
      <c r="G35" s="19"/>
      <c r="H35" s="20" t="s">
        <v>2</v>
      </c>
      <c r="I35" s="18">
        <v>72401.399999999994</v>
      </c>
      <c r="J35" s="21" t="s">
        <v>32</v>
      </c>
      <c r="K35" s="19"/>
      <c r="L35" s="20">
        <v>625</v>
      </c>
      <c r="M35" s="20"/>
      <c r="N35" s="20"/>
      <c r="O35" s="20"/>
      <c r="P35" s="20"/>
      <c r="Q35" s="20">
        <v>2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4"/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4">
        <v>1</v>
      </c>
      <c r="D37" s="17" t="s">
        <v>56</v>
      </c>
      <c r="E37" s="17" t="s">
        <v>72</v>
      </c>
      <c r="F37" s="18">
        <v>72181.5</v>
      </c>
      <c r="G37" s="19"/>
      <c r="H37" s="20" t="s">
        <v>2</v>
      </c>
      <c r="I37" s="18">
        <v>72570.5</v>
      </c>
      <c r="J37" s="21" t="s">
        <v>30</v>
      </c>
      <c r="K37" s="19"/>
      <c r="L37" s="20">
        <v>237.5</v>
      </c>
      <c r="M37" s="20">
        <v>1</v>
      </c>
      <c r="N37" s="41">
        <v>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2.75" customHeight="1" x14ac:dyDescent="0.2">
      <c r="B38" s="34">
        <v>1</v>
      </c>
      <c r="D38" s="17" t="s">
        <v>57</v>
      </c>
      <c r="E38" s="17" t="s">
        <v>72</v>
      </c>
      <c r="F38" s="18">
        <v>72236.5</v>
      </c>
      <c r="G38" s="19"/>
      <c r="H38" s="20" t="s">
        <v>2</v>
      </c>
      <c r="I38" s="18">
        <v>72261.899999999994</v>
      </c>
      <c r="J38" s="21" t="s">
        <v>31</v>
      </c>
      <c r="K38" s="19">
        <f>ROUNDUP(144.68/9,1)</f>
        <v>16.100000000000001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4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2.75" customHeight="1" x14ac:dyDescent="0.2">
      <c r="B40" s="34">
        <v>1</v>
      </c>
      <c r="D40" s="17" t="s">
        <v>58</v>
      </c>
      <c r="E40" s="17" t="s">
        <v>71</v>
      </c>
      <c r="F40" s="18">
        <v>1756</v>
      </c>
      <c r="G40" s="19" t="s">
        <v>30</v>
      </c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>
        <v>1</v>
      </c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>
        <v>1</v>
      </c>
      <c r="AE40" s="20"/>
    </row>
    <row r="41" spans="2:31" ht="12.75" customHeight="1" x14ac:dyDescent="0.2">
      <c r="B41" s="34">
        <v>1</v>
      </c>
      <c r="D41" s="17" t="s">
        <v>59</v>
      </c>
      <c r="E41" s="17" t="s">
        <v>71</v>
      </c>
      <c r="F41" s="18">
        <v>1758</v>
      </c>
      <c r="G41" s="19" t="s">
        <v>30</v>
      </c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>
        <v>1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>
        <v>1</v>
      </c>
      <c r="AE41" s="20"/>
    </row>
    <row r="42" spans="2:31" ht="12.75" customHeight="1" x14ac:dyDescent="0.2">
      <c r="B42" s="34">
        <v>1</v>
      </c>
      <c r="D42" s="17" t="s">
        <v>60</v>
      </c>
      <c r="E42" s="17" t="s">
        <v>74</v>
      </c>
      <c r="F42" s="18">
        <v>2226.6999999999998</v>
      </c>
      <c r="G42" s="19" t="s">
        <v>30</v>
      </c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>
        <v>1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>
        <v>1</v>
      </c>
      <c r="AE42" s="20"/>
    </row>
    <row r="43" spans="2:31" ht="12.75" customHeight="1" x14ac:dyDescent="0.2">
      <c r="B43" s="34">
        <v>1</v>
      </c>
      <c r="D43" s="17" t="s">
        <v>61</v>
      </c>
      <c r="E43" s="17" t="s">
        <v>74</v>
      </c>
      <c r="F43" s="18">
        <v>2309</v>
      </c>
      <c r="G43" s="19" t="s">
        <v>31</v>
      </c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>
        <v>1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>
        <v>1</v>
      </c>
      <c r="AE43" s="20"/>
    </row>
    <row r="44" spans="2:31" ht="12.75" customHeight="1" x14ac:dyDescent="0.2">
      <c r="B44" s="34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4">
        <v>1</v>
      </c>
      <c r="D45" s="17" t="s">
        <v>62</v>
      </c>
      <c r="E45" s="17" t="s">
        <v>71</v>
      </c>
      <c r="F45" s="18">
        <v>1809.17</v>
      </c>
      <c r="G45" s="19"/>
      <c r="H45" s="20" t="s">
        <v>2</v>
      </c>
      <c r="I45" s="18">
        <v>1856.67</v>
      </c>
      <c r="J45" s="21" t="s">
        <v>30</v>
      </c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>
        <v>37.5</v>
      </c>
      <c r="V45" s="20"/>
      <c r="W45" s="20"/>
      <c r="X45" s="20">
        <v>1</v>
      </c>
      <c r="Y45" s="20"/>
      <c r="Z45" s="20">
        <v>1</v>
      </c>
      <c r="AA45" s="20"/>
      <c r="AB45" s="41">
        <v>3</v>
      </c>
      <c r="AC45" s="20"/>
      <c r="AD45" s="20"/>
      <c r="AE45" s="20"/>
    </row>
    <row r="46" spans="2:31" ht="12.75" customHeight="1" x14ac:dyDescent="0.2">
      <c r="B46" s="34">
        <v>1</v>
      </c>
      <c r="D46" s="17" t="s">
        <v>63</v>
      </c>
      <c r="E46" s="17" t="s">
        <v>71</v>
      </c>
      <c r="F46" s="18">
        <v>1822.71</v>
      </c>
      <c r="G46" s="19"/>
      <c r="H46" s="20" t="s">
        <v>2</v>
      </c>
      <c r="I46" s="18">
        <v>1855.17</v>
      </c>
      <c r="J46" s="21" t="s">
        <v>31</v>
      </c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>
        <v>1</v>
      </c>
      <c r="Y46" s="20">
        <v>1</v>
      </c>
      <c r="Z46" s="20"/>
      <c r="AA46" s="20"/>
      <c r="AB46" s="41">
        <v>3</v>
      </c>
      <c r="AC46" s="20"/>
      <c r="AD46" s="20"/>
      <c r="AE46" s="20"/>
    </row>
    <row r="47" spans="2:31" ht="12.75" customHeight="1" x14ac:dyDescent="0.2">
      <c r="B47" s="34">
        <v>1</v>
      </c>
      <c r="D47" s="17" t="s">
        <v>64</v>
      </c>
      <c r="E47" s="17" t="s">
        <v>74</v>
      </c>
      <c r="F47" s="18">
        <v>2161.83</v>
      </c>
      <c r="G47" s="19"/>
      <c r="H47" s="20" t="s">
        <v>2</v>
      </c>
      <c r="I47" s="18">
        <v>2219.6</v>
      </c>
      <c r="J47" s="21" t="s">
        <v>30</v>
      </c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>
        <v>25</v>
      </c>
      <c r="V47" s="20"/>
      <c r="W47" s="20"/>
      <c r="X47" s="20">
        <v>1</v>
      </c>
      <c r="Y47" s="20">
        <v>1</v>
      </c>
      <c r="Z47" s="20"/>
      <c r="AA47" s="20"/>
      <c r="AB47" s="41">
        <v>3</v>
      </c>
      <c r="AC47" s="20"/>
      <c r="AD47" s="20"/>
      <c r="AE47" s="20"/>
    </row>
    <row r="48" spans="2:31" ht="12.75" customHeight="1" x14ac:dyDescent="0.2">
      <c r="B48" s="34">
        <v>1</v>
      </c>
      <c r="D48" s="17" t="s">
        <v>65</v>
      </c>
      <c r="E48" s="17" t="s">
        <v>74</v>
      </c>
      <c r="F48" s="18">
        <v>2176.33</v>
      </c>
      <c r="G48" s="19"/>
      <c r="H48" s="20" t="s">
        <v>2</v>
      </c>
      <c r="I48" s="18">
        <v>2268.4299999999998</v>
      </c>
      <c r="J48" s="21" t="s">
        <v>31</v>
      </c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>
        <v>12.5</v>
      </c>
      <c r="V48" s="20"/>
      <c r="W48" s="20">
        <v>1</v>
      </c>
      <c r="X48" s="20"/>
      <c r="Y48" s="20">
        <v>1</v>
      </c>
      <c r="Z48" s="20"/>
      <c r="AA48" s="20"/>
      <c r="AB48" s="41">
        <v>3</v>
      </c>
      <c r="AC48" s="20"/>
      <c r="AD48" s="20"/>
      <c r="AE48" s="20"/>
    </row>
    <row r="49" spans="2:31" ht="12.75" customHeight="1" x14ac:dyDescent="0.2">
      <c r="B49" s="34">
        <v>1</v>
      </c>
      <c r="D49" s="17"/>
      <c r="E49" s="17"/>
      <c r="F49" s="18"/>
      <c r="G49" s="19"/>
      <c r="H49" s="20"/>
      <c r="I49" s="18"/>
      <c r="J49" s="21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2.75" customHeight="1" x14ac:dyDescent="0.2">
      <c r="B50" s="34"/>
      <c r="D50" s="17" t="s">
        <v>66</v>
      </c>
      <c r="E50" s="17" t="s">
        <v>72</v>
      </c>
      <c r="F50" s="18">
        <v>71945.13</v>
      </c>
      <c r="G50" s="19"/>
      <c r="H50" s="20" t="s">
        <v>2</v>
      </c>
      <c r="I50" s="18">
        <v>72271.23</v>
      </c>
      <c r="J50" s="21" t="s">
        <v>31</v>
      </c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>
        <v>262.5</v>
      </c>
      <c r="V50" s="20"/>
      <c r="W50" s="20">
        <v>1</v>
      </c>
      <c r="X50" s="20">
        <v>1</v>
      </c>
      <c r="Y50" s="20"/>
      <c r="Z50" s="20"/>
      <c r="AA50" s="20"/>
      <c r="AB50" s="20"/>
      <c r="AC50" s="20">
        <v>4</v>
      </c>
      <c r="AD50" s="20"/>
      <c r="AE50" s="20"/>
    </row>
    <row r="51" spans="2:31" ht="12.75" customHeight="1" x14ac:dyDescent="0.2">
      <c r="B51" s="34">
        <v>1</v>
      </c>
      <c r="D51" s="17" t="s">
        <v>67</v>
      </c>
      <c r="E51" s="17" t="s">
        <v>72</v>
      </c>
      <c r="F51" s="18">
        <v>72103.199999999997</v>
      </c>
      <c r="G51" s="19"/>
      <c r="H51" s="20" t="s">
        <v>2</v>
      </c>
      <c r="I51" s="18">
        <v>72271.75</v>
      </c>
      <c r="J51" s="21" t="s">
        <v>31</v>
      </c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>
        <v>50</v>
      </c>
      <c r="V51" s="20">
        <v>75</v>
      </c>
      <c r="W51" s="20"/>
      <c r="X51" s="20">
        <v>1</v>
      </c>
      <c r="Y51" s="20"/>
      <c r="Z51" s="20"/>
      <c r="AA51" s="20">
        <v>1</v>
      </c>
      <c r="AB51" s="20"/>
      <c r="AC51" s="20">
        <v>6</v>
      </c>
      <c r="AD51" s="20"/>
      <c r="AE51" s="20"/>
    </row>
    <row r="52" spans="2:31" ht="12.75" customHeight="1" x14ac:dyDescent="0.2">
      <c r="B52" s="34">
        <v>1</v>
      </c>
      <c r="D52" s="17" t="s">
        <v>68</v>
      </c>
      <c r="E52" s="17" t="s">
        <v>72</v>
      </c>
      <c r="F52" s="18">
        <v>72196.7</v>
      </c>
      <c r="G52" s="19"/>
      <c r="H52" s="20" t="s">
        <v>2</v>
      </c>
      <c r="I52" s="18">
        <v>72365.399999999994</v>
      </c>
      <c r="J52" s="21" t="s">
        <v>30</v>
      </c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>
        <v>50</v>
      </c>
      <c r="V52" s="20">
        <v>75</v>
      </c>
      <c r="W52" s="20"/>
      <c r="X52" s="20">
        <v>1</v>
      </c>
      <c r="Y52" s="20"/>
      <c r="Z52" s="20"/>
      <c r="AA52" s="20">
        <v>1</v>
      </c>
      <c r="AB52" s="20"/>
      <c r="AC52" s="20">
        <v>6</v>
      </c>
      <c r="AD52" s="20"/>
      <c r="AE52" s="20"/>
    </row>
    <row r="53" spans="2:31" ht="12.75" customHeight="1" x14ac:dyDescent="0.2">
      <c r="B53" s="34">
        <v>1</v>
      </c>
      <c r="D53" s="17" t="s">
        <v>69</v>
      </c>
      <c r="E53" s="17" t="s">
        <v>72</v>
      </c>
      <c r="F53" s="40">
        <v>72412.429999999993</v>
      </c>
      <c r="G53" s="19"/>
      <c r="H53" s="20" t="s">
        <v>2</v>
      </c>
      <c r="I53" s="18">
        <v>72663.42</v>
      </c>
      <c r="J53" s="21" t="s">
        <v>30</v>
      </c>
      <c r="K53" s="19"/>
      <c r="L53" s="20"/>
      <c r="M53" s="20"/>
      <c r="N53" s="20"/>
      <c r="O53" s="20"/>
      <c r="P53" s="38"/>
      <c r="Q53" s="20"/>
      <c r="R53" s="20"/>
      <c r="S53" s="20"/>
      <c r="T53" s="20"/>
      <c r="U53" s="20">
        <v>187.5</v>
      </c>
      <c r="V53" s="20"/>
      <c r="W53" s="20">
        <v>1</v>
      </c>
      <c r="X53" s="20">
        <v>1</v>
      </c>
      <c r="Y53" s="20"/>
      <c r="Z53" s="20"/>
      <c r="AA53" s="20"/>
      <c r="AB53" s="20"/>
      <c r="AC53" s="20">
        <v>3</v>
      </c>
      <c r="AD53" s="20"/>
      <c r="AE53" s="20"/>
    </row>
    <row r="54" spans="2:31" ht="12.75" customHeight="1" x14ac:dyDescent="0.2">
      <c r="B54" s="34">
        <v>1</v>
      </c>
      <c r="D54" s="17"/>
      <c r="E54" s="17"/>
      <c r="F54" s="18"/>
      <c r="G54" s="19"/>
      <c r="H54" s="20"/>
      <c r="I54" s="18"/>
      <c r="J54" s="21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2.75" customHeight="1" x14ac:dyDescent="0.2">
      <c r="B55" s="34">
        <v>1</v>
      </c>
      <c r="D55" s="17"/>
      <c r="E55" s="17"/>
      <c r="F55" s="18"/>
      <c r="G55" s="19"/>
      <c r="H55" s="20"/>
      <c r="I55" s="18"/>
      <c r="J55" s="21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2.75" customHeight="1" x14ac:dyDescent="0.2">
      <c r="B56" s="34"/>
      <c r="D56" s="17"/>
      <c r="E56" s="17"/>
      <c r="F56" s="18"/>
      <c r="G56" s="19"/>
      <c r="H56" s="20"/>
      <c r="I56" s="18"/>
      <c r="J56" s="21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2.75" customHeight="1" x14ac:dyDescent="0.2">
      <c r="B57" s="34"/>
      <c r="D57" s="17"/>
      <c r="E57" s="17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2.75" customHeight="1" x14ac:dyDescent="0.2">
      <c r="B58" s="34"/>
      <c r="D58" s="17"/>
      <c r="E58" s="17"/>
      <c r="F58" s="18"/>
      <c r="G58" s="19"/>
      <c r="H58" s="20"/>
      <c r="I58" s="18"/>
      <c r="J58" s="21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2.75" customHeight="1" x14ac:dyDescent="0.2">
      <c r="B59" s="34"/>
      <c r="D59" s="17"/>
      <c r="E59" s="17"/>
      <c r="F59" s="18"/>
      <c r="G59" s="19"/>
      <c r="H59" s="20"/>
      <c r="I59" s="18"/>
      <c r="J59" s="21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2.75" customHeight="1" x14ac:dyDescent="0.2">
      <c r="B60" s="34"/>
      <c r="D60" s="17"/>
      <c r="E60" s="17"/>
      <c r="F60" s="18"/>
      <c r="G60" s="19"/>
      <c r="H60" s="20"/>
      <c r="I60" s="18"/>
      <c r="J60" s="21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2.75" customHeight="1" x14ac:dyDescent="0.2">
      <c r="B61" s="34"/>
      <c r="D61" s="17"/>
      <c r="E61" s="17"/>
      <c r="F61" s="18"/>
      <c r="G61" s="19"/>
      <c r="H61" s="20"/>
      <c r="I61" s="18"/>
      <c r="J61" s="21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2.75" customHeight="1" x14ac:dyDescent="0.2">
      <c r="B62" s="34"/>
      <c r="D62" s="17"/>
      <c r="E62" s="17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4"/>
      <c r="D63" s="17"/>
      <c r="E63" s="17"/>
      <c r="F63" s="18"/>
      <c r="G63" s="19"/>
      <c r="H63" s="20"/>
      <c r="I63" s="18"/>
      <c r="J63" s="21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4"/>
      <c r="D64" s="17"/>
      <c r="E64" s="17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2.75" customHeight="1" x14ac:dyDescent="0.2">
      <c r="B65" s="34"/>
      <c r="D65" s="17"/>
      <c r="E65" s="17"/>
      <c r="F65" s="18"/>
      <c r="G65" s="19"/>
      <c r="H65" s="20"/>
      <c r="I65" s="18"/>
      <c r="J65" s="21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4"/>
      <c r="D66" s="17"/>
      <c r="E66" s="17"/>
      <c r="F66" s="18"/>
      <c r="G66" s="19"/>
      <c r="H66" s="20"/>
      <c r="I66" s="18"/>
      <c r="J66" s="21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4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4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4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4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4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4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4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thickBot="1" x14ac:dyDescent="0.25">
      <c r="B83" s="35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12</v>
      </c>
      <c r="D84" s="61" t="s">
        <v>3</v>
      </c>
      <c r="E84" s="67"/>
      <c r="F84" s="67"/>
      <c r="G84" s="67"/>
      <c r="H84" s="67"/>
      <c r="I84" s="67"/>
      <c r="J84" s="68"/>
      <c r="K84" s="22">
        <f t="shared" ref="K84:AE84" si="3">IF(K8="","",IF(K23="",IF(SUM(COUNTIF(K24:K83,"LS")+COUNTIF(K24:K83,"LUMP"))&gt;0,"LS",""),IF(SUM(K24:K83)&gt;0,ROUNDUP(SUM(K24:K83),0),"")))</f>
        <v>18</v>
      </c>
      <c r="L84" s="22">
        <f t="shared" si="3"/>
        <v>1313</v>
      </c>
      <c r="M84" s="22">
        <f t="shared" si="3"/>
        <v>4</v>
      </c>
      <c r="N84" s="42">
        <f t="shared" si="3"/>
        <v>3</v>
      </c>
      <c r="O84" s="22">
        <f t="shared" si="3"/>
        <v>5</v>
      </c>
      <c r="P84" s="22">
        <f t="shared" si="3"/>
        <v>55</v>
      </c>
      <c r="Q84" s="42">
        <f t="shared" si="3"/>
        <v>2</v>
      </c>
      <c r="R84" s="22">
        <f t="shared" si="3"/>
        <v>4</v>
      </c>
      <c r="S84" s="22">
        <f t="shared" si="3"/>
        <v>26</v>
      </c>
      <c r="T84" s="22">
        <f t="shared" si="3"/>
        <v>231</v>
      </c>
      <c r="U84" s="22">
        <f t="shared" si="3"/>
        <v>625</v>
      </c>
      <c r="V84" s="22">
        <f t="shared" si="3"/>
        <v>150</v>
      </c>
      <c r="W84" s="22">
        <f t="shared" si="3"/>
        <v>3</v>
      </c>
      <c r="X84" s="22">
        <f t="shared" si="3"/>
        <v>7</v>
      </c>
      <c r="Y84" s="22">
        <f t="shared" si="3"/>
        <v>3</v>
      </c>
      <c r="Z84" s="22">
        <f t="shared" si="3"/>
        <v>1</v>
      </c>
      <c r="AA84" s="22">
        <f t="shared" si="3"/>
        <v>2</v>
      </c>
      <c r="AB84" s="42">
        <f t="shared" si="3"/>
        <v>12</v>
      </c>
      <c r="AC84" s="22">
        <f t="shared" si="3"/>
        <v>19</v>
      </c>
      <c r="AD84" s="22">
        <f t="shared" si="3"/>
        <v>4</v>
      </c>
      <c r="AE84" s="22" t="str">
        <f t="shared" si="3"/>
        <v/>
      </c>
    </row>
    <row r="85" spans="2:31" ht="12.75" customHeight="1" thickBot="1" x14ac:dyDescent="0.25"/>
    <row r="86" spans="2:31" ht="12.75" customHeight="1" thickBot="1" x14ac:dyDescent="0.25">
      <c r="B86" s="32" t="s">
        <v>10</v>
      </c>
      <c r="D86" s="43">
        <f>D7+1</f>
        <v>2</v>
      </c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2:31" ht="12.75" customHeight="1" thickBot="1" x14ac:dyDescent="0.25">
      <c r="B87" s="36" t="s">
        <v>43</v>
      </c>
      <c r="D87" s="44" t="s">
        <v>8</v>
      </c>
      <c r="E87" s="44"/>
      <c r="F87" s="44"/>
      <c r="G87" s="44"/>
      <c r="H87" s="44"/>
      <c r="I87" s="44"/>
      <c r="J87" s="44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2:31" ht="12.75" customHeight="1" thickBot="1" x14ac:dyDescent="0.25">
      <c r="D88" s="45" t="s">
        <v>9</v>
      </c>
      <c r="E88" s="45"/>
      <c r="F88" s="45"/>
      <c r="G88" s="45"/>
      <c r="H88" s="45"/>
      <c r="I88" s="45"/>
      <c r="J88" s="45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69" t="s">
        <v>11</v>
      </c>
      <c r="D89" s="46" t="s">
        <v>20</v>
      </c>
      <c r="E89" s="46" t="s">
        <v>0</v>
      </c>
      <c r="F89" s="49" t="s">
        <v>1</v>
      </c>
      <c r="G89" s="50"/>
      <c r="H89" s="50"/>
      <c r="I89" s="50"/>
      <c r="J89" s="51"/>
      <c r="K89" s="8" t="str">
        <f t="shared" ref="K89:AE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</row>
    <row r="90" spans="2:31" ht="12.75" customHeight="1" x14ac:dyDescent="0.2">
      <c r="B90" s="70"/>
      <c r="D90" s="47"/>
      <c r="E90" s="47"/>
      <c r="F90" s="52"/>
      <c r="G90" s="53"/>
      <c r="H90" s="53"/>
      <c r="I90" s="53"/>
      <c r="J90" s="54"/>
      <c r="K90" s="58" t="str">
        <f t="shared" ref="K90:AE90" si="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9" t="str">
        <f t="shared" si="5"/>
        <v/>
      </c>
      <c r="M90" s="59" t="str">
        <f t="shared" si="5"/>
        <v/>
      </c>
      <c r="N90" s="59" t="str">
        <f t="shared" si="5"/>
        <v/>
      </c>
      <c r="O90" s="60" t="str">
        <f t="shared" si="5"/>
        <v/>
      </c>
      <c r="P90" s="60" t="str">
        <f t="shared" si="5"/>
        <v/>
      </c>
      <c r="Q90" s="60" t="str">
        <f t="shared" si="5"/>
        <v/>
      </c>
      <c r="R90" s="60" t="str">
        <f t="shared" si="5"/>
        <v/>
      </c>
      <c r="S90" s="60" t="str">
        <f t="shared" si="5"/>
        <v/>
      </c>
      <c r="T90" s="60" t="str">
        <f t="shared" si="5"/>
        <v/>
      </c>
      <c r="U90" s="60" t="str">
        <f t="shared" si="5"/>
        <v/>
      </c>
      <c r="V90" s="60" t="str">
        <f t="shared" si="5"/>
        <v/>
      </c>
      <c r="W90" s="60" t="str">
        <f t="shared" si="5"/>
        <v/>
      </c>
      <c r="X90" s="60" t="str">
        <f t="shared" si="5"/>
        <v/>
      </c>
      <c r="Y90" s="60" t="str">
        <f t="shared" si="5"/>
        <v/>
      </c>
      <c r="Z90" s="60" t="str">
        <f t="shared" si="5"/>
        <v/>
      </c>
      <c r="AA90" s="64" t="str">
        <f t="shared" si="5"/>
        <v/>
      </c>
      <c r="AB90" s="60" t="str">
        <f t="shared" si="5"/>
        <v/>
      </c>
      <c r="AC90" s="60" t="str">
        <f t="shared" si="5"/>
        <v/>
      </c>
      <c r="AD90" s="60" t="str">
        <f t="shared" si="5"/>
        <v/>
      </c>
      <c r="AE90" s="60" t="str">
        <f t="shared" si="5"/>
        <v/>
      </c>
    </row>
    <row r="91" spans="2:31" ht="12.75" customHeight="1" x14ac:dyDescent="0.2">
      <c r="B91" s="70"/>
      <c r="D91" s="47"/>
      <c r="E91" s="47"/>
      <c r="F91" s="52"/>
      <c r="G91" s="53"/>
      <c r="H91" s="53"/>
      <c r="I91" s="53"/>
      <c r="J91" s="54"/>
      <c r="K91" s="58"/>
      <c r="L91" s="59"/>
      <c r="M91" s="59"/>
      <c r="N91" s="5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5"/>
      <c r="AB91" s="60"/>
      <c r="AC91" s="60"/>
      <c r="AD91" s="60"/>
      <c r="AE91" s="60"/>
    </row>
    <row r="92" spans="2:31" ht="12.75" customHeight="1" x14ac:dyDescent="0.2">
      <c r="B92" s="70"/>
      <c r="D92" s="47"/>
      <c r="E92" s="47"/>
      <c r="F92" s="52"/>
      <c r="G92" s="53"/>
      <c r="H92" s="53"/>
      <c r="I92" s="53"/>
      <c r="J92" s="54"/>
      <c r="K92" s="58"/>
      <c r="L92" s="59"/>
      <c r="M92" s="59"/>
      <c r="N92" s="5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5"/>
      <c r="AB92" s="60"/>
      <c r="AC92" s="60"/>
      <c r="AD92" s="60"/>
      <c r="AE92" s="60"/>
    </row>
    <row r="93" spans="2:31" ht="12.75" customHeight="1" x14ac:dyDescent="0.2">
      <c r="B93" s="70"/>
      <c r="D93" s="47"/>
      <c r="E93" s="47"/>
      <c r="F93" s="52"/>
      <c r="G93" s="53"/>
      <c r="H93" s="53"/>
      <c r="I93" s="53"/>
      <c r="J93" s="54"/>
      <c r="K93" s="58"/>
      <c r="L93" s="59"/>
      <c r="M93" s="59"/>
      <c r="N93" s="5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5"/>
      <c r="AB93" s="60"/>
      <c r="AC93" s="60"/>
      <c r="AD93" s="60"/>
      <c r="AE93" s="60"/>
    </row>
    <row r="94" spans="2:31" ht="12.75" customHeight="1" x14ac:dyDescent="0.2">
      <c r="B94" s="70"/>
      <c r="D94" s="47"/>
      <c r="E94" s="47"/>
      <c r="F94" s="52"/>
      <c r="G94" s="53"/>
      <c r="H94" s="53"/>
      <c r="I94" s="53"/>
      <c r="J94" s="54"/>
      <c r="K94" s="58"/>
      <c r="L94" s="59"/>
      <c r="M94" s="59"/>
      <c r="N94" s="5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5"/>
      <c r="AB94" s="60"/>
      <c r="AC94" s="60"/>
      <c r="AD94" s="60"/>
      <c r="AE94" s="60"/>
    </row>
    <row r="95" spans="2:31" ht="12.75" customHeight="1" x14ac:dyDescent="0.2">
      <c r="B95" s="70"/>
      <c r="D95" s="47"/>
      <c r="E95" s="47"/>
      <c r="F95" s="52"/>
      <c r="G95" s="53"/>
      <c r="H95" s="53"/>
      <c r="I95" s="53"/>
      <c r="J95" s="54"/>
      <c r="K95" s="58"/>
      <c r="L95" s="59"/>
      <c r="M95" s="59"/>
      <c r="N95" s="5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5"/>
      <c r="AB95" s="60"/>
      <c r="AC95" s="60"/>
      <c r="AD95" s="60"/>
      <c r="AE95" s="60"/>
    </row>
    <row r="96" spans="2:31" ht="12.75" customHeight="1" x14ac:dyDescent="0.2">
      <c r="B96" s="70"/>
      <c r="D96" s="47"/>
      <c r="E96" s="47"/>
      <c r="F96" s="52"/>
      <c r="G96" s="53"/>
      <c r="H96" s="53"/>
      <c r="I96" s="53"/>
      <c r="J96" s="54"/>
      <c r="K96" s="58"/>
      <c r="L96" s="59"/>
      <c r="M96" s="59"/>
      <c r="N96" s="5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5"/>
      <c r="AB96" s="60"/>
      <c r="AC96" s="60"/>
      <c r="AD96" s="60"/>
      <c r="AE96" s="60"/>
    </row>
    <row r="97" spans="2:31" ht="12.75" customHeight="1" x14ac:dyDescent="0.2">
      <c r="B97" s="70"/>
      <c r="D97" s="47"/>
      <c r="E97" s="47"/>
      <c r="F97" s="52"/>
      <c r="G97" s="53"/>
      <c r="H97" s="53"/>
      <c r="I97" s="53"/>
      <c r="J97" s="54"/>
      <c r="K97" s="58"/>
      <c r="L97" s="59"/>
      <c r="M97" s="59"/>
      <c r="N97" s="5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5"/>
      <c r="AB97" s="60"/>
      <c r="AC97" s="60"/>
      <c r="AD97" s="60"/>
      <c r="AE97" s="60"/>
    </row>
    <row r="98" spans="2:31" ht="12.75" customHeight="1" x14ac:dyDescent="0.2">
      <c r="B98" s="70"/>
      <c r="D98" s="47"/>
      <c r="E98" s="47"/>
      <c r="F98" s="52"/>
      <c r="G98" s="53"/>
      <c r="H98" s="53"/>
      <c r="I98" s="53"/>
      <c r="J98" s="54"/>
      <c r="K98" s="58"/>
      <c r="L98" s="59"/>
      <c r="M98" s="59"/>
      <c r="N98" s="5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5"/>
      <c r="AB98" s="60"/>
      <c r="AC98" s="60"/>
      <c r="AD98" s="60"/>
      <c r="AE98" s="60"/>
    </row>
    <row r="99" spans="2:31" ht="12.75" customHeight="1" x14ac:dyDescent="0.2">
      <c r="B99" s="70"/>
      <c r="D99" s="47"/>
      <c r="E99" s="47"/>
      <c r="F99" s="52"/>
      <c r="G99" s="53"/>
      <c r="H99" s="53"/>
      <c r="I99" s="53"/>
      <c r="J99" s="54"/>
      <c r="K99" s="58"/>
      <c r="L99" s="59"/>
      <c r="M99" s="59"/>
      <c r="N99" s="5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5"/>
      <c r="AB99" s="60"/>
      <c r="AC99" s="60"/>
      <c r="AD99" s="60"/>
      <c r="AE99" s="60"/>
    </row>
    <row r="100" spans="2:31" ht="12.75" customHeight="1" x14ac:dyDescent="0.2">
      <c r="B100" s="70"/>
      <c r="D100" s="47"/>
      <c r="E100" s="47"/>
      <c r="F100" s="52"/>
      <c r="G100" s="53"/>
      <c r="H100" s="53"/>
      <c r="I100" s="53"/>
      <c r="J100" s="54"/>
      <c r="K100" s="58"/>
      <c r="L100" s="59"/>
      <c r="M100" s="59"/>
      <c r="N100" s="5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5"/>
      <c r="AB100" s="60"/>
      <c r="AC100" s="60"/>
      <c r="AD100" s="60"/>
      <c r="AE100" s="60"/>
    </row>
    <row r="101" spans="2:31" ht="12.75" customHeight="1" x14ac:dyDescent="0.2">
      <c r="B101" s="70"/>
      <c r="D101" s="47"/>
      <c r="E101" s="47"/>
      <c r="F101" s="52"/>
      <c r="G101" s="53"/>
      <c r="H101" s="53"/>
      <c r="I101" s="53"/>
      <c r="J101" s="54"/>
      <c r="K101" s="58"/>
      <c r="L101" s="59"/>
      <c r="M101" s="59"/>
      <c r="N101" s="5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6"/>
      <c r="AB101" s="60"/>
      <c r="AC101" s="60"/>
      <c r="AD101" s="60"/>
      <c r="AE101" s="60"/>
    </row>
    <row r="102" spans="2:31" ht="12.75" customHeight="1" thickBot="1" x14ac:dyDescent="0.25">
      <c r="B102" s="71"/>
      <c r="D102" s="48"/>
      <c r="E102" s="48"/>
      <c r="F102" s="55"/>
      <c r="G102" s="56"/>
      <c r="H102" s="56"/>
      <c r="I102" s="56"/>
      <c r="J102" s="57"/>
      <c r="K102" s="10" t="str">
        <f t="shared" ref="K102:AE102" si="6">IF(OR(TRIM(K87)=0,TRIM(K87)=""),"",IF(IFERROR(TRIM(INDEX(QryItemNamed,MATCH(TRIM(K87),ITEM,0),3)),"")="LS","",IFERROR(TRIM(INDEX(QryItemNamed,MATCH(TRIM(K87),ITEM,0),3)),"")))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</row>
    <row r="103" spans="2:31" ht="12.75" customHeight="1" x14ac:dyDescent="0.2">
      <c r="B103" s="33"/>
      <c r="D103" s="12"/>
      <c r="E103" s="12"/>
      <c r="F103" s="13"/>
      <c r="G103" s="14"/>
      <c r="H103" s="15" t="s">
        <v>2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4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4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4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4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4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4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5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12</v>
      </c>
      <c r="D163" s="61" t="s">
        <v>3</v>
      </c>
      <c r="E163" s="62"/>
      <c r="F163" s="62"/>
      <c r="G163" s="62"/>
      <c r="H163" s="62"/>
      <c r="I163" s="62"/>
      <c r="J163" s="63"/>
      <c r="K163" s="22" t="str">
        <f>IF(K87="","",IF(K102="",IF(SUM(COUNTIF(K103:K162,"LS")+COUNTIF(K103:K162,"LUMP"))&gt;0,"LS",""),IF(SUM(K103:K162)&gt;0,ROUNDUP(SUM(K103:K162),0),"")))</f>
        <v/>
      </c>
      <c r="L163" s="22" t="str">
        <f t="shared" ref="L163" si="7">IF(L87="","",IF(L102="",IF(SUM(COUNTIF(L103:L162,"LS")+COUNTIF(L103:L162,"LUMP"))&gt;0,"LS",""),IF(SUM(L103:L162)&gt;0,ROUNDUP(SUM(L103:L162),0),"")))</f>
        <v/>
      </c>
      <c r="M163" s="22" t="str">
        <f t="shared" ref="M163" si="8">IF(M87="","",IF(M102="",IF(SUM(COUNTIF(M103:M162,"LS")+COUNTIF(M103:M162,"LUMP"))&gt;0,"LS",""),IF(SUM(M103:M162)&gt;0,ROUNDUP(SUM(M103:M162),0),"")))</f>
        <v/>
      </c>
      <c r="N163" s="22" t="str">
        <f t="shared" ref="N163" si="9">IF(N87="","",IF(N102="",IF(SUM(COUNTIF(N103:N162,"LS")+COUNTIF(N103:N162,"LUMP"))&gt;0,"LS",""),IF(SUM(N103:N162)&gt;0,ROUNDUP(SUM(N103:N162),0),"")))</f>
        <v/>
      </c>
      <c r="O163" s="22" t="str">
        <f t="shared" ref="O163" si="10">IF(O87="","",IF(O102="",IF(SUM(COUNTIF(O103:O162,"LS")+COUNTIF(O103:O162,"LUMP"))&gt;0,"LS",""),IF(SUM(O103:O162)&gt;0,ROUNDUP(SUM(O103:O162),0),"")))</f>
        <v/>
      </c>
      <c r="P163" s="22" t="str">
        <f t="shared" ref="P163" si="11">IF(P87="","",IF(P102="",IF(SUM(COUNTIF(P103:P162,"LS")+COUNTIF(P103:P162,"LUMP"))&gt;0,"LS",""),IF(SUM(P103:P162)&gt;0,ROUNDUP(SUM(P103:P162),0),"")))</f>
        <v/>
      </c>
      <c r="Q163" s="22" t="str">
        <f t="shared" ref="Q163" si="12">IF(Q87="","",IF(Q102="",IF(SUM(COUNTIF(Q103:Q162,"LS")+COUNTIF(Q103:Q162,"LUMP"))&gt;0,"LS",""),IF(SUM(Q103:Q162)&gt;0,ROUNDUP(SUM(Q103:Q162),0),"")))</f>
        <v/>
      </c>
      <c r="R163" s="22" t="str">
        <f t="shared" ref="R163" si="13">IF(R87="","",IF(R102="",IF(SUM(COUNTIF(R103:R162,"LS")+COUNTIF(R103:R162,"LUMP"))&gt;0,"LS",""),IF(SUM(R103:R162)&gt;0,ROUNDUP(SUM(R103:R162),0),"")))</f>
        <v/>
      </c>
      <c r="S163" s="22" t="str">
        <f t="shared" ref="S163" si="14">IF(S87="","",IF(S102="",IF(SUM(COUNTIF(S103:S162,"LS")+COUNTIF(S103:S162,"LUMP"))&gt;0,"LS",""),IF(SUM(S103:S162)&gt;0,ROUNDUP(SUM(S103:S162),0),"")))</f>
        <v/>
      </c>
      <c r="T163" s="22" t="str">
        <f t="shared" ref="T163" si="15">IF(T87="","",IF(T102="",IF(SUM(COUNTIF(T103:T162,"LS")+COUNTIF(T103:T162,"LUMP"))&gt;0,"LS",""),IF(SUM(T103:T162)&gt;0,ROUNDUP(SUM(T103:T162),0),"")))</f>
        <v/>
      </c>
      <c r="U163" s="22" t="str">
        <f t="shared" ref="U163" si="16">IF(U87="","",IF(U102="",IF(SUM(COUNTIF(U103:U162,"LS")+COUNTIF(U103:U162,"LUMP"))&gt;0,"LS",""),IF(SUM(U103:U162)&gt;0,ROUNDUP(SUM(U103:U162),0),"")))</f>
        <v/>
      </c>
      <c r="V163" s="22" t="str">
        <f t="shared" ref="V163" si="17">IF(V87="","",IF(V102="",IF(SUM(COUNTIF(V103:V162,"LS")+COUNTIF(V103:V162,"LUMP"))&gt;0,"LS",""),IF(SUM(V103:V162)&gt;0,ROUNDUP(SUM(V103:V162),0),"")))</f>
        <v/>
      </c>
      <c r="W163" s="22" t="str">
        <f t="shared" ref="W163" si="18">IF(W87="","",IF(W102="",IF(SUM(COUNTIF(W103:W162,"LS")+COUNTIF(W103:W162,"LUMP"))&gt;0,"LS",""),IF(SUM(W103:W162)&gt;0,ROUNDUP(SUM(W103:W162),0),"")))</f>
        <v/>
      </c>
      <c r="X163" s="22" t="str">
        <f t="shared" ref="X163" si="19">IF(X87="","",IF(X102="",IF(SUM(COUNTIF(X103:X162,"LS")+COUNTIF(X103:X162,"LUMP"))&gt;0,"LS",""),IF(SUM(X103:X162)&gt;0,ROUNDUP(SUM(X103:X162),0),"")))</f>
        <v/>
      </c>
      <c r="Y163" s="22" t="str">
        <f t="shared" ref="Y163" si="20">IF(Y87="","",IF(Y102="",IF(SUM(COUNTIF(Y103:Y162,"LS")+COUNTIF(Y103:Y162,"LUMP"))&gt;0,"LS",""),IF(SUM(Y103:Y162)&gt;0,ROUNDUP(SUM(Y103:Y162),0),"")))</f>
        <v/>
      </c>
      <c r="Z163" s="22" t="str">
        <f t="shared" ref="Z163" si="21">IF(Z87="","",IF(Z102="",IF(SUM(COUNTIF(Z103:Z162,"LS")+COUNTIF(Z103:Z162,"LUMP"))&gt;0,"LS",""),IF(SUM(Z103:Z162)&gt;0,ROUNDUP(SUM(Z103:Z162),0),"")))</f>
        <v/>
      </c>
      <c r="AA163" s="22" t="str">
        <f t="shared" ref="AA163" si="22">IF(AA87="","",IF(AA102="",IF(SUM(COUNTIF(AA103:AA162,"LS")+COUNTIF(AA103:AA162,"LUMP"))&gt;0,"LS",""),IF(SUM(AA103:AA162)&gt;0,ROUNDUP(SUM(AA103:AA162),0),"")))</f>
        <v/>
      </c>
      <c r="AB163" s="22" t="str">
        <f t="shared" ref="AB163" si="23">IF(AB87="","",IF(AB102="",IF(SUM(COUNTIF(AB103:AB162,"LS")+COUNTIF(AB103:AB162,"LUMP"))&gt;0,"LS",""),IF(SUM(AB103:AB162)&gt;0,ROUNDUP(SUM(AB103:AB162),0),"")))</f>
        <v/>
      </c>
      <c r="AC163" s="22" t="str">
        <f t="shared" ref="AC163" si="24">IF(AC87="","",IF(AC102="",IF(SUM(COUNTIF(AC103:AC162,"LS")+COUNTIF(AC103:AC162,"LUMP"))&gt;0,"LS",""),IF(SUM(AC103:AC162)&gt;0,ROUNDUP(SUM(AC103:AC162),0),"")))</f>
        <v/>
      </c>
      <c r="AD163" s="22" t="str">
        <f t="shared" ref="AD163" si="25">IF(AD87="","",IF(AD102="",IF(SUM(COUNTIF(AD103:AD162,"LS")+COUNTIF(AD103:AD162,"LUMP"))&gt;0,"LS",""),IF(SUM(AD103:AD162)&gt;0,ROUNDUP(SUM(AD103:AD162),0),"")))</f>
        <v/>
      </c>
      <c r="AE163" s="22" t="str">
        <f t="shared" ref="AE163" si="26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32" t="s">
        <v>10</v>
      </c>
      <c r="D165" s="43">
        <f>D86+1</f>
        <v>3</v>
      </c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</row>
    <row r="166" spans="2:31" ht="12.75" customHeight="1" thickBot="1" x14ac:dyDescent="0.25">
      <c r="B166" s="36"/>
      <c r="D166" s="44" t="s">
        <v>8</v>
      </c>
      <c r="E166" s="44"/>
      <c r="F166" s="44"/>
      <c r="G166" s="44"/>
      <c r="H166" s="44"/>
      <c r="I166" s="44"/>
      <c r="J166" s="44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2:31" ht="12.75" customHeight="1" thickBot="1" x14ac:dyDescent="0.25">
      <c r="D167" s="45" t="s">
        <v>9</v>
      </c>
      <c r="E167" s="45"/>
      <c r="F167" s="45"/>
      <c r="G167" s="45"/>
      <c r="H167" s="45"/>
      <c r="I167" s="45"/>
      <c r="J167" s="45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69" t="s">
        <v>11</v>
      </c>
      <c r="D168" s="46" t="s">
        <v>20</v>
      </c>
      <c r="E168" s="46" t="s">
        <v>0</v>
      </c>
      <c r="F168" s="49" t="s">
        <v>1</v>
      </c>
      <c r="G168" s="50"/>
      <c r="H168" s="50"/>
      <c r="I168" s="50"/>
      <c r="J168" s="51"/>
      <c r="K168" s="8" t="str">
        <f t="shared" ref="K168:AE168" si="27">IF(OR(TRIM(K166)=0,TRIM(K166)=""),"",IF(IFERROR(TRIM(INDEX(QryItemNamed,MATCH(TRIM(K166),ITEM,0),2)),"")="Y","SPECIAL",LEFT(IFERROR(TRIM(INDEX(ITEM,MATCH(TRIM(K166),ITEM,0))),""),3)))</f>
        <v/>
      </c>
      <c r="L168" s="9" t="str">
        <f t="shared" si="27"/>
        <v/>
      </c>
      <c r="M168" s="9" t="str">
        <f t="shared" si="27"/>
        <v/>
      </c>
      <c r="N168" s="9" t="str">
        <f t="shared" si="27"/>
        <v/>
      </c>
      <c r="O168" s="9" t="str">
        <f t="shared" si="27"/>
        <v/>
      </c>
      <c r="P168" s="9" t="str">
        <f t="shared" si="27"/>
        <v/>
      </c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</row>
    <row r="169" spans="2:31" ht="12.75" customHeight="1" x14ac:dyDescent="0.2">
      <c r="B169" s="70"/>
      <c r="D169" s="47"/>
      <c r="E169" s="47"/>
      <c r="F169" s="52"/>
      <c r="G169" s="53"/>
      <c r="H169" s="53"/>
      <c r="I169" s="53"/>
      <c r="J169" s="54"/>
      <c r="K169" s="58" t="str">
        <f t="shared" ref="K169:AE169" si="28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9" t="str">
        <f t="shared" si="28"/>
        <v/>
      </c>
      <c r="M169" s="59" t="str">
        <f t="shared" si="28"/>
        <v/>
      </c>
      <c r="N169" s="59" t="str">
        <f t="shared" si="28"/>
        <v/>
      </c>
      <c r="O169" s="60" t="str">
        <f t="shared" si="28"/>
        <v/>
      </c>
      <c r="P169" s="60" t="str">
        <f t="shared" si="28"/>
        <v/>
      </c>
      <c r="Q169" s="60" t="str">
        <f t="shared" si="28"/>
        <v/>
      </c>
      <c r="R169" s="60" t="str">
        <f t="shared" si="28"/>
        <v/>
      </c>
      <c r="S169" s="60" t="str">
        <f t="shared" si="28"/>
        <v/>
      </c>
      <c r="T169" s="60" t="str">
        <f t="shared" si="28"/>
        <v/>
      </c>
      <c r="U169" s="60" t="str">
        <f t="shared" si="28"/>
        <v/>
      </c>
      <c r="V169" s="60" t="str">
        <f t="shared" si="28"/>
        <v/>
      </c>
      <c r="W169" s="60" t="str">
        <f t="shared" si="28"/>
        <v/>
      </c>
      <c r="X169" s="60" t="str">
        <f t="shared" si="28"/>
        <v/>
      </c>
      <c r="Y169" s="60" t="str">
        <f t="shared" si="28"/>
        <v/>
      </c>
      <c r="Z169" s="60" t="str">
        <f t="shared" si="28"/>
        <v/>
      </c>
      <c r="AA169" s="64" t="str">
        <f t="shared" si="28"/>
        <v/>
      </c>
      <c r="AB169" s="60" t="str">
        <f t="shared" si="28"/>
        <v/>
      </c>
      <c r="AC169" s="60" t="str">
        <f t="shared" si="28"/>
        <v/>
      </c>
      <c r="AD169" s="60" t="str">
        <f t="shared" si="28"/>
        <v/>
      </c>
      <c r="AE169" s="60" t="str">
        <f t="shared" si="28"/>
        <v/>
      </c>
    </row>
    <row r="170" spans="2:31" ht="12.75" customHeight="1" x14ac:dyDescent="0.2">
      <c r="B170" s="70"/>
      <c r="D170" s="47"/>
      <c r="E170" s="47"/>
      <c r="F170" s="52"/>
      <c r="G170" s="53"/>
      <c r="H170" s="53"/>
      <c r="I170" s="53"/>
      <c r="J170" s="54"/>
      <c r="K170" s="58"/>
      <c r="L170" s="59"/>
      <c r="M170" s="59"/>
      <c r="N170" s="59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5"/>
      <c r="AB170" s="60"/>
      <c r="AC170" s="60"/>
      <c r="AD170" s="60"/>
      <c r="AE170" s="60"/>
    </row>
    <row r="171" spans="2:31" ht="12.75" customHeight="1" x14ac:dyDescent="0.2">
      <c r="B171" s="70"/>
      <c r="D171" s="47"/>
      <c r="E171" s="47"/>
      <c r="F171" s="52"/>
      <c r="G171" s="53"/>
      <c r="H171" s="53"/>
      <c r="I171" s="53"/>
      <c r="J171" s="54"/>
      <c r="K171" s="58"/>
      <c r="L171" s="59"/>
      <c r="M171" s="59"/>
      <c r="N171" s="59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5"/>
      <c r="AB171" s="60"/>
      <c r="AC171" s="60"/>
      <c r="AD171" s="60"/>
      <c r="AE171" s="60"/>
    </row>
    <row r="172" spans="2:31" ht="12.75" customHeight="1" x14ac:dyDescent="0.2">
      <c r="B172" s="70"/>
      <c r="D172" s="47"/>
      <c r="E172" s="47"/>
      <c r="F172" s="52"/>
      <c r="G172" s="53"/>
      <c r="H172" s="53"/>
      <c r="I172" s="53"/>
      <c r="J172" s="54"/>
      <c r="K172" s="58"/>
      <c r="L172" s="59"/>
      <c r="M172" s="59"/>
      <c r="N172" s="59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5"/>
      <c r="AB172" s="60"/>
      <c r="AC172" s="60"/>
      <c r="AD172" s="60"/>
      <c r="AE172" s="60"/>
    </row>
    <row r="173" spans="2:31" ht="12.75" customHeight="1" x14ac:dyDescent="0.2">
      <c r="B173" s="70"/>
      <c r="D173" s="47"/>
      <c r="E173" s="47"/>
      <c r="F173" s="52"/>
      <c r="G173" s="53"/>
      <c r="H173" s="53"/>
      <c r="I173" s="53"/>
      <c r="J173" s="54"/>
      <c r="K173" s="58"/>
      <c r="L173" s="59"/>
      <c r="M173" s="59"/>
      <c r="N173" s="59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5"/>
      <c r="AB173" s="60"/>
      <c r="AC173" s="60"/>
      <c r="AD173" s="60"/>
      <c r="AE173" s="60"/>
    </row>
    <row r="174" spans="2:31" ht="12.75" customHeight="1" x14ac:dyDescent="0.2">
      <c r="B174" s="70"/>
      <c r="D174" s="47"/>
      <c r="E174" s="47"/>
      <c r="F174" s="52"/>
      <c r="G174" s="53"/>
      <c r="H174" s="53"/>
      <c r="I174" s="53"/>
      <c r="J174" s="54"/>
      <c r="K174" s="58"/>
      <c r="L174" s="59"/>
      <c r="M174" s="59"/>
      <c r="N174" s="59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5"/>
      <c r="AB174" s="60"/>
      <c r="AC174" s="60"/>
      <c r="AD174" s="60"/>
      <c r="AE174" s="60"/>
    </row>
    <row r="175" spans="2:31" ht="12.75" customHeight="1" x14ac:dyDescent="0.2">
      <c r="B175" s="70"/>
      <c r="D175" s="47"/>
      <c r="E175" s="47"/>
      <c r="F175" s="52"/>
      <c r="G175" s="53"/>
      <c r="H175" s="53"/>
      <c r="I175" s="53"/>
      <c r="J175" s="54"/>
      <c r="K175" s="58"/>
      <c r="L175" s="59"/>
      <c r="M175" s="59"/>
      <c r="N175" s="59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5"/>
      <c r="AB175" s="60"/>
      <c r="AC175" s="60"/>
      <c r="AD175" s="60"/>
      <c r="AE175" s="60"/>
    </row>
    <row r="176" spans="2:31" ht="12.75" customHeight="1" x14ac:dyDescent="0.2">
      <c r="B176" s="70"/>
      <c r="D176" s="47"/>
      <c r="E176" s="47"/>
      <c r="F176" s="52"/>
      <c r="G176" s="53"/>
      <c r="H176" s="53"/>
      <c r="I176" s="53"/>
      <c r="J176" s="54"/>
      <c r="K176" s="58"/>
      <c r="L176" s="59"/>
      <c r="M176" s="59"/>
      <c r="N176" s="59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5"/>
      <c r="AB176" s="60"/>
      <c r="AC176" s="60"/>
      <c r="AD176" s="60"/>
      <c r="AE176" s="60"/>
    </row>
    <row r="177" spans="2:31" ht="12.75" customHeight="1" x14ac:dyDescent="0.2">
      <c r="B177" s="70"/>
      <c r="D177" s="47"/>
      <c r="E177" s="47"/>
      <c r="F177" s="52"/>
      <c r="G177" s="53"/>
      <c r="H177" s="53"/>
      <c r="I177" s="53"/>
      <c r="J177" s="54"/>
      <c r="K177" s="58"/>
      <c r="L177" s="59"/>
      <c r="M177" s="59"/>
      <c r="N177" s="59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5"/>
      <c r="AB177" s="60"/>
      <c r="AC177" s="60"/>
      <c r="AD177" s="60"/>
      <c r="AE177" s="60"/>
    </row>
    <row r="178" spans="2:31" ht="12.75" customHeight="1" x14ac:dyDescent="0.2">
      <c r="B178" s="70"/>
      <c r="D178" s="47"/>
      <c r="E178" s="47"/>
      <c r="F178" s="52"/>
      <c r="G178" s="53"/>
      <c r="H178" s="53"/>
      <c r="I178" s="53"/>
      <c r="J178" s="54"/>
      <c r="K178" s="58"/>
      <c r="L178" s="59"/>
      <c r="M178" s="59"/>
      <c r="N178" s="59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5"/>
      <c r="AB178" s="60"/>
      <c r="AC178" s="60"/>
      <c r="AD178" s="60"/>
      <c r="AE178" s="60"/>
    </row>
    <row r="179" spans="2:31" ht="12.75" customHeight="1" x14ac:dyDescent="0.2">
      <c r="B179" s="70"/>
      <c r="D179" s="47"/>
      <c r="E179" s="47"/>
      <c r="F179" s="52"/>
      <c r="G179" s="53"/>
      <c r="H179" s="53"/>
      <c r="I179" s="53"/>
      <c r="J179" s="54"/>
      <c r="K179" s="58"/>
      <c r="L179" s="59"/>
      <c r="M179" s="59"/>
      <c r="N179" s="59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5"/>
      <c r="AB179" s="60"/>
      <c r="AC179" s="60"/>
      <c r="AD179" s="60"/>
      <c r="AE179" s="60"/>
    </row>
    <row r="180" spans="2:31" ht="12.75" customHeight="1" x14ac:dyDescent="0.2">
      <c r="B180" s="70"/>
      <c r="D180" s="47"/>
      <c r="E180" s="47"/>
      <c r="F180" s="52"/>
      <c r="G180" s="53"/>
      <c r="H180" s="53"/>
      <c r="I180" s="53"/>
      <c r="J180" s="54"/>
      <c r="K180" s="58"/>
      <c r="L180" s="59"/>
      <c r="M180" s="59"/>
      <c r="N180" s="59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6"/>
      <c r="AB180" s="60"/>
      <c r="AC180" s="60"/>
      <c r="AD180" s="60"/>
      <c r="AE180" s="60"/>
    </row>
    <row r="181" spans="2:31" ht="12.75" customHeight="1" thickBot="1" x14ac:dyDescent="0.25">
      <c r="B181" s="71"/>
      <c r="D181" s="48"/>
      <c r="E181" s="48"/>
      <c r="F181" s="55"/>
      <c r="G181" s="56"/>
      <c r="H181" s="56"/>
      <c r="I181" s="56"/>
      <c r="J181" s="57"/>
      <c r="K181" s="10" t="str">
        <f t="shared" ref="K181:AE181" si="29">IF(OR(TRIM(K166)=0,TRIM(K166)=""),"",IF(IFERROR(TRIM(INDEX(QryItemNamed,MATCH(TRIM(K166),ITEM,0),3)),"")="LS","",IFERROR(TRIM(INDEX(QryItemNamed,MATCH(TRIM(K166),ITEM,0),3)),"")))</f>
        <v/>
      </c>
      <c r="L181" s="11" t="str">
        <f t="shared" si="29"/>
        <v/>
      </c>
      <c r="M181" s="11" t="str">
        <f t="shared" si="29"/>
        <v/>
      </c>
      <c r="N181" s="11" t="str">
        <f t="shared" si="29"/>
        <v/>
      </c>
      <c r="O181" s="11" t="str">
        <f t="shared" si="29"/>
        <v/>
      </c>
      <c r="P181" s="11" t="str">
        <f t="shared" si="29"/>
        <v/>
      </c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</row>
    <row r="182" spans="2:31" ht="12.75" customHeight="1" x14ac:dyDescent="0.2">
      <c r="B182" s="33"/>
      <c r="D182" s="12"/>
      <c r="E182" s="12"/>
      <c r="F182" s="13"/>
      <c r="G182" s="14"/>
      <c r="H182" s="15" t="s">
        <v>2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4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4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4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4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4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4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4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4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4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4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4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4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4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4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4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4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4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4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4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4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4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5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12</v>
      </c>
      <c r="D242" s="61" t="s">
        <v>3</v>
      </c>
      <c r="E242" s="62"/>
      <c r="F242" s="62"/>
      <c r="G242" s="62"/>
      <c r="H242" s="62"/>
      <c r="I242" s="62"/>
      <c r="J242" s="63"/>
      <c r="K242" s="22" t="str">
        <f>IF(K166="","",IF(K181="",IF(SUM(COUNTIF(K182:K241,"LS")+COUNTIF(K182:K241,"LUMP"))&gt;0,"LS",""),IF(SUM(K182:K241)&gt;0,ROUNDUP(SUM(K182:K241),0),"")))</f>
        <v/>
      </c>
      <c r="L242" s="22" t="str">
        <f t="shared" ref="L242" si="30">IF(L166="","",IF(L181="",IF(SUM(COUNTIF(L182:L241,"LS")+COUNTIF(L182:L241,"LUMP"))&gt;0,"LS",""),IF(SUM(L182:L241)&gt;0,ROUNDUP(SUM(L182:L241),0),"")))</f>
        <v/>
      </c>
      <c r="M242" s="22" t="str">
        <f t="shared" ref="M242" si="31">IF(M166="","",IF(M181="",IF(SUM(COUNTIF(M182:M241,"LS")+COUNTIF(M182:M241,"LUMP"))&gt;0,"LS",""),IF(SUM(M182:M241)&gt;0,ROUNDUP(SUM(M182:M241),0),"")))</f>
        <v/>
      </c>
      <c r="N242" s="22" t="str">
        <f t="shared" ref="N242" si="32">IF(N166="","",IF(N181="",IF(SUM(COUNTIF(N182:N241,"LS")+COUNTIF(N182:N241,"LUMP"))&gt;0,"LS",""),IF(SUM(N182:N241)&gt;0,ROUNDUP(SUM(N182:N241),0),"")))</f>
        <v/>
      </c>
      <c r="O242" s="22" t="str">
        <f t="shared" ref="O242" si="33">IF(O166="","",IF(O181="",IF(SUM(COUNTIF(O182:O241,"LS")+COUNTIF(O182:O241,"LUMP"))&gt;0,"LS",""),IF(SUM(O182:O241)&gt;0,ROUNDUP(SUM(O182:O241),0),"")))</f>
        <v/>
      </c>
      <c r="P242" s="22" t="str">
        <f t="shared" ref="P242" si="34">IF(P166="","",IF(P181="",IF(SUM(COUNTIF(P182:P241,"LS")+COUNTIF(P182:P241,"LUMP"))&gt;0,"LS",""),IF(SUM(P182:P241)&gt;0,ROUNDUP(SUM(P182:P241),0),"")))</f>
        <v/>
      </c>
      <c r="Q242" s="22" t="str">
        <f t="shared" ref="Q242" si="35">IF(Q166="","",IF(Q181="",IF(SUM(COUNTIF(Q182:Q241,"LS")+COUNTIF(Q182:Q241,"LUMP"))&gt;0,"LS",""),IF(SUM(Q182:Q241)&gt;0,ROUNDUP(SUM(Q182:Q241),0),"")))</f>
        <v/>
      </c>
      <c r="R242" s="22" t="str">
        <f t="shared" ref="R242" si="36">IF(R166="","",IF(R181="",IF(SUM(COUNTIF(R182:R241,"LS")+COUNTIF(R182:R241,"LUMP"))&gt;0,"LS",""),IF(SUM(R182:R241)&gt;0,ROUNDUP(SUM(R182:R241),0),"")))</f>
        <v/>
      </c>
      <c r="S242" s="22" t="str">
        <f t="shared" ref="S242" si="37">IF(S166="","",IF(S181="",IF(SUM(COUNTIF(S182:S241,"LS")+COUNTIF(S182:S241,"LUMP"))&gt;0,"LS",""),IF(SUM(S182:S241)&gt;0,ROUNDUP(SUM(S182:S241),0),"")))</f>
        <v/>
      </c>
      <c r="T242" s="22" t="str">
        <f t="shared" ref="T242" si="38">IF(T166="","",IF(T181="",IF(SUM(COUNTIF(T182:T241,"LS")+COUNTIF(T182:T241,"LUMP"))&gt;0,"LS",""),IF(SUM(T182:T241)&gt;0,ROUNDUP(SUM(T182:T241),0),"")))</f>
        <v/>
      </c>
      <c r="U242" s="22" t="str">
        <f t="shared" ref="U242" si="39">IF(U166="","",IF(U181="",IF(SUM(COUNTIF(U182:U241,"LS")+COUNTIF(U182:U241,"LUMP"))&gt;0,"LS",""),IF(SUM(U182:U241)&gt;0,ROUNDUP(SUM(U182:U241),0),"")))</f>
        <v/>
      </c>
      <c r="V242" s="22" t="str">
        <f t="shared" ref="V242" si="40">IF(V166="","",IF(V181="",IF(SUM(COUNTIF(V182:V241,"LS")+COUNTIF(V182:V241,"LUMP"))&gt;0,"LS",""),IF(SUM(V182:V241)&gt;0,ROUNDUP(SUM(V182:V241),0),"")))</f>
        <v/>
      </c>
      <c r="W242" s="22" t="str">
        <f t="shared" ref="W242" si="41">IF(W166="","",IF(W181="",IF(SUM(COUNTIF(W182:W241,"LS")+COUNTIF(W182:W241,"LUMP"))&gt;0,"LS",""),IF(SUM(W182:W241)&gt;0,ROUNDUP(SUM(W182:W241),0),"")))</f>
        <v/>
      </c>
      <c r="X242" s="22" t="str">
        <f t="shared" ref="X242" si="42">IF(X166="","",IF(X181="",IF(SUM(COUNTIF(X182:X241,"LS")+COUNTIF(X182:X241,"LUMP"))&gt;0,"LS",""),IF(SUM(X182:X241)&gt;0,ROUNDUP(SUM(X182:X241),0),"")))</f>
        <v/>
      </c>
      <c r="Y242" s="22" t="str">
        <f t="shared" ref="Y242" si="43">IF(Y166="","",IF(Y181="",IF(SUM(COUNTIF(Y182:Y241,"LS")+COUNTIF(Y182:Y241,"LUMP"))&gt;0,"LS",""),IF(SUM(Y182:Y241)&gt;0,ROUNDUP(SUM(Y182:Y241),0),"")))</f>
        <v/>
      </c>
      <c r="Z242" s="22" t="str">
        <f t="shared" ref="Z242" si="44">IF(Z166="","",IF(Z181="",IF(SUM(COUNTIF(Z182:Z241,"LS")+COUNTIF(Z182:Z241,"LUMP"))&gt;0,"LS",""),IF(SUM(Z182:Z241)&gt;0,ROUNDUP(SUM(Z182:Z241),0),"")))</f>
        <v/>
      </c>
      <c r="AA242" s="22" t="str">
        <f t="shared" ref="AA242" si="45">IF(AA166="","",IF(AA181="",IF(SUM(COUNTIF(AA182:AA241,"LS")+COUNTIF(AA182:AA241,"LUMP"))&gt;0,"LS",""),IF(SUM(AA182:AA241)&gt;0,ROUNDUP(SUM(AA182:AA241),0),"")))</f>
        <v/>
      </c>
      <c r="AB242" s="22" t="str">
        <f t="shared" ref="AB242" si="46">IF(AB166="","",IF(AB181="",IF(SUM(COUNTIF(AB182:AB241,"LS")+COUNTIF(AB182:AB241,"LUMP"))&gt;0,"LS",""),IF(SUM(AB182:AB241)&gt;0,ROUNDUP(SUM(AB182:AB241),0),"")))</f>
        <v/>
      </c>
      <c r="AC242" s="22" t="str">
        <f t="shared" ref="AC242" si="47">IF(AC166="","",IF(AC181="",IF(SUM(COUNTIF(AC182:AC241,"LS")+COUNTIF(AC182:AC241,"LUMP"))&gt;0,"LS",""),IF(SUM(AC182:AC241)&gt;0,ROUNDUP(SUM(AC182:AC241),0),"")))</f>
        <v/>
      </c>
      <c r="AD242" s="22" t="str">
        <f t="shared" ref="AD242" si="48">IF(AD166="","",IF(AD181="",IF(SUM(COUNTIF(AD182:AD241,"LS")+COUNTIF(AD182:AD241,"LUMP"))&gt;0,"LS",""),IF(SUM(AD182:AD241)&gt;0,ROUNDUP(SUM(AD182:AD241),0),"")))</f>
        <v/>
      </c>
      <c r="AE242" s="22" t="str">
        <f t="shared" ref="AE242" si="49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32" t="s">
        <v>10</v>
      </c>
      <c r="D244" s="43">
        <f>D165+1</f>
        <v>4</v>
      </c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</row>
    <row r="245" spans="2:31" ht="12.75" customHeight="1" thickBot="1" x14ac:dyDescent="0.25">
      <c r="B245" s="36"/>
      <c r="D245" s="44" t="s">
        <v>8</v>
      </c>
      <c r="E245" s="44"/>
      <c r="F245" s="44"/>
      <c r="G245" s="44"/>
      <c r="H245" s="44"/>
      <c r="I245" s="44"/>
      <c r="J245" s="44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2:31" ht="12.75" customHeight="1" thickBot="1" x14ac:dyDescent="0.25">
      <c r="D246" s="45" t="s">
        <v>9</v>
      </c>
      <c r="E246" s="45"/>
      <c r="F246" s="45"/>
      <c r="G246" s="45"/>
      <c r="H246" s="45"/>
      <c r="I246" s="45"/>
      <c r="J246" s="45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69" t="s">
        <v>11</v>
      </c>
      <c r="D247" s="46" t="s">
        <v>20</v>
      </c>
      <c r="E247" s="46" t="s">
        <v>0</v>
      </c>
      <c r="F247" s="49" t="s">
        <v>1</v>
      </c>
      <c r="G247" s="50"/>
      <c r="H247" s="50"/>
      <c r="I247" s="50"/>
      <c r="J247" s="51"/>
      <c r="K247" s="8" t="str">
        <f t="shared" ref="K247:AE247" si="50">IF(OR(TRIM(K245)=0,TRIM(K245)=""),"",IF(IFERROR(TRIM(INDEX(QryItemNamed,MATCH(TRIM(K245),ITEM,0),2)),"")="Y","SPECIAL",LEFT(IFERROR(TRIM(INDEX(ITEM,MATCH(TRIM(K245),ITEM,0))),""),3)))</f>
        <v/>
      </c>
      <c r="L247" s="9" t="str">
        <f t="shared" si="50"/>
        <v/>
      </c>
      <c r="M247" s="9" t="str">
        <f t="shared" si="50"/>
        <v/>
      </c>
      <c r="N247" s="9" t="str">
        <f t="shared" si="50"/>
        <v/>
      </c>
      <c r="O247" s="9" t="str">
        <f t="shared" si="50"/>
        <v/>
      </c>
      <c r="P247" s="9" t="str">
        <f t="shared" si="50"/>
        <v/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</row>
    <row r="248" spans="2:31" ht="12.75" customHeight="1" x14ac:dyDescent="0.2">
      <c r="B248" s="70"/>
      <c r="D248" s="47"/>
      <c r="E248" s="47"/>
      <c r="F248" s="52"/>
      <c r="G248" s="53"/>
      <c r="H248" s="53"/>
      <c r="I248" s="53"/>
      <c r="J248" s="54"/>
      <c r="K248" s="58" t="str">
        <f t="shared" ref="K248:AE248" si="51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9" t="str">
        <f t="shared" si="51"/>
        <v/>
      </c>
      <c r="M248" s="59" t="str">
        <f t="shared" si="51"/>
        <v/>
      </c>
      <c r="N248" s="59" t="str">
        <f t="shared" si="51"/>
        <v/>
      </c>
      <c r="O248" s="60" t="str">
        <f t="shared" si="51"/>
        <v/>
      </c>
      <c r="P248" s="60" t="str">
        <f t="shared" si="51"/>
        <v/>
      </c>
      <c r="Q248" s="60" t="str">
        <f t="shared" si="51"/>
        <v/>
      </c>
      <c r="R248" s="60" t="str">
        <f t="shared" si="51"/>
        <v/>
      </c>
      <c r="S248" s="60" t="str">
        <f t="shared" si="51"/>
        <v/>
      </c>
      <c r="T248" s="60" t="str">
        <f t="shared" si="51"/>
        <v/>
      </c>
      <c r="U248" s="60" t="str">
        <f t="shared" si="51"/>
        <v/>
      </c>
      <c r="V248" s="60" t="str">
        <f t="shared" si="51"/>
        <v/>
      </c>
      <c r="W248" s="60" t="str">
        <f t="shared" si="51"/>
        <v/>
      </c>
      <c r="X248" s="60" t="str">
        <f t="shared" si="51"/>
        <v/>
      </c>
      <c r="Y248" s="60" t="str">
        <f t="shared" si="51"/>
        <v/>
      </c>
      <c r="Z248" s="60" t="str">
        <f t="shared" si="51"/>
        <v/>
      </c>
      <c r="AA248" s="64" t="str">
        <f t="shared" si="51"/>
        <v/>
      </c>
      <c r="AB248" s="60" t="str">
        <f t="shared" si="51"/>
        <v/>
      </c>
      <c r="AC248" s="60" t="str">
        <f t="shared" si="51"/>
        <v/>
      </c>
      <c r="AD248" s="60" t="str">
        <f t="shared" si="51"/>
        <v/>
      </c>
      <c r="AE248" s="60" t="str">
        <f t="shared" si="51"/>
        <v/>
      </c>
    </row>
    <row r="249" spans="2:31" ht="12.75" customHeight="1" x14ac:dyDescent="0.2">
      <c r="B249" s="70"/>
      <c r="D249" s="47"/>
      <c r="E249" s="47"/>
      <c r="F249" s="52"/>
      <c r="G249" s="53"/>
      <c r="H249" s="53"/>
      <c r="I249" s="53"/>
      <c r="J249" s="54"/>
      <c r="K249" s="58"/>
      <c r="L249" s="59"/>
      <c r="M249" s="59"/>
      <c r="N249" s="59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5"/>
      <c r="AB249" s="60"/>
      <c r="AC249" s="60"/>
      <c r="AD249" s="60"/>
      <c r="AE249" s="60"/>
    </row>
    <row r="250" spans="2:31" ht="12.75" customHeight="1" x14ac:dyDescent="0.2">
      <c r="B250" s="70"/>
      <c r="D250" s="47"/>
      <c r="E250" s="47"/>
      <c r="F250" s="52"/>
      <c r="G250" s="53"/>
      <c r="H250" s="53"/>
      <c r="I250" s="53"/>
      <c r="J250" s="54"/>
      <c r="K250" s="58"/>
      <c r="L250" s="59"/>
      <c r="M250" s="59"/>
      <c r="N250" s="59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5"/>
      <c r="AB250" s="60"/>
      <c r="AC250" s="60"/>
      <c r="AD250" s="60"/>
      <c r="AE250" s="60"/>
    </row>
    <row r="251" spans="2:31" ht="12.75" customHeight="1" x14ac:dyDescent="0.2">
      <c r="B251" s="70"/>
      <c r="D251" s="47"/>
      <c r="E251" s="47"/>
      <c r="F251" s="52"/>
      <c r="G251" s="53"/>
      <c r="H251" s="53"/>
      <c r="I251" s="53"/>
      <c r="J251" s="54"/>
      <c r="K251" s="58"/>
      <c r="L251" s="59"/>
      <c r="M251" s="59"/>
      <c r="N251" s="59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5"/>
      <c r="AB251" s="60"/>
      <c r="AC251" s="60"/>
      <c r="AD251" s="60"/>
      <c r="AE251" s="60"/>
    </row>
    <row r="252" spans="2:31" ht="12.75" customHeight="1" x14ac:dyDescent="0.2">
      <c r="B252" s="70"/>
      <c r="D252" s="47"/>
      <c r="E252" s="47"/>
      <c r="F252" s="52"/>
      <c r="G252" s="53"/>
      <c r="H252" s="53"/>
      <c r="I252" s="53"/>
      <c r="J252" s="54"/>
      <c r="K252" s="58"/>
      <c r="L252" s="59"/>
      <c r="M252" s="59"/>
      <c r="N252" s="59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5"/>
      <c r="AB252" s="60"/>
      <c r="AC252" s="60"/>
      <c r="AD252" s="60"/>
      <c r="AE252" s="60"/>
    </row>
    <row r="253" spans="2:31" ht="12.75" customHeight="1" x14ac:dyDescent="0.2">
      <c r="B253" s="70"/>
      <c r="D253" s="47"/>
      <c r="E253" s="47"/>
      <c r="F253" s="52"/>
      <c r="G253" s="53"/>
      <c r="H253" s="53"/>
      <c r="I253" s="53"/>
      <c r="J253" s="54"/>
      <c r="K253" s="58"/>
      <c r="L253" s="59"/>
      <c r="M253" s="59"/>
      <c r="N253" s="59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5"/>
      <c r="AB253" s="60"/>
      <c r="AC253" s="60"/>
      <c r="AD253" s="60"/>
      <c r="AE253" s="60"/>
    </row>
    <row r="254" spans="2:31" ht="12.75" customHeight="1" x14ac:dyDescent="0.2">
      <c r="B254" s="70"/>
      <c r="D254" s="47"/>
      <c r="E254" s="47"/>
      <c r="F254" s="52"/>
      <c r="G254" s="53"/>
      <c r="H254" s="53"/>
      <c r="I254" s="53"/>
      <c r="J254" s="54"/>
      <c r="K254" s="58"/>
      <c r="L254" s="59"/>
      <c r="M254" s="59"/>
      <c r="N254" s="59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5"/>
      <c r="AB254" s="60"/>
      <c r="AC254" s="60"/>
      <c r="AD254" s="60"/>
      <c r="AE254" s="60"/>
    </row>
    <row r="255" spans="2:31" ht="12.75" customHeight="1" x14ac:dyDescent="0.2">
      <c r="B255" s="70"/>
      <c r="D255" s="47"/>
      <c r="E255" s="47"/>
      <c r="F255" s="52"/>
      <c r="G255" s="53"/>
      <c r="H255" s="53"/>
      <c r="I255" s="53"/>
      <c r="J255" s="54"/>
      <c r="K255" s="58"/>
      <c r="L255" s="59"/>
      <c r="M255" s="59"/>
      <c r="N255" s="59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5"/>
      <c r="AB255" s="60"/>
      <c r="AC255" s="60"/>
      <c r="AD255" s="60"/>
      <c r="AE255" s="60"/>
    </row>
    <row r="256" spans="2:31" ht="12.75" customHeight="1" x14ac:dyDescent="0.2">
      <c r="B256" s="70"/>
      <c r="D256" s="47"/>
      <c r="E256" s="47"/>
      <c r="F256" s="52"/>
      <c r="G256" s="53"/>
      <c r="H256" s="53"/>
      <c r="I256" s="53"/>
      <c r="J256" s="54"/>
      <c r="K256" s="58"/>
      <c r="L256" s="59"/>
      <c r="M256" s="59"/>
      <c r="N256" s="59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5"/>
      <c r="AB256" s="60"/>
      <c r="AC256" s="60"/>
      <c r="AD256" s="60"/>
      <c r="AE256" s="60"/>
    </row>
    <row r="257" spans="2:31" ht="12.75" customHeight="1" x14ac:dyDescent="0.2">
      <c r="B257" s="70"/>
      <c r="D257" s="47"/>
      <c r="E257" s="47"/>
      <c r="F257" s="52"/>
      <c r="G257" s="53"/>
      <c r="H257" s="53"/>
      <c r="I257" s="53"/>
      <c r="J257" s="54"/>
      <c r="K257" s="58"/>
      <c r="L257" s="59"/>
      <c r="M257" s="59"/>
      <c r="N257" s="59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5"/>
      <c r="AB257" s="60"/>
      <c r="AC257" s="60"/>
      <c r="AD257" s="60"/>
      <c r="AE257" s="60"/>
    </row>
    <row r="258" spans="2:31" ht="12.75" customHeight="1" x14ac:dyDescent="0.2">
      <c r="B258" s="70"/>
      <c r="D258" s="47"/>
      <c r="E258" s="47"/>
      <c r="F258" s="52"/>
      <c r="G258" s="53"/>
      <c r="H258" s="53"/>
      <c r="I258" s="53"/>
      <c r="J258" s="54"/>
      <c r="K258" s="58"/>
      <c r="L258" s="59"/>
      <c r="M258" s="59"/>
      <c r="N258" s="59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5"/>
      <c r="AB258" s="60"/>
      <c r="AC258" s="60"/>
      <c r="AD258" s="60"/>
      <c r="AE258" s="60"/>
    </row>
    <row r="259" spans="2:31" ht="12.75" customHeight="1" x14ac:dyDescent="0.2">
      <c r="B259" s="70"/>
      <c r="D259" s="47"/>
      <c r="E259" s="47"/>
      <c r="F259" s="52"/>
      <c r="G259" s="53"/>
      <c r="H259" s="53"/>
      <c r="I259" s="53"/>
      <c r="J259" s="54"/>
      <c r="K259" s="58"/>
      <c r="L259" s="59"/>
      <c r="M259" s="59"/>
      <c r="N259" s="59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6"/>
      <c r="AB259" s="60"/>
      <c r="AC259" s="60"/>
      <c r="AD259" s="60"/>
      <c r="AE259" s="60"/>
    </row>
    <row r="260" spans="2:31" ht="12.75" customHeight="1" thickBot="1" x14ac:dyDescent="0.25">
      <c r="B260" s="71"/>
      <c r="D260" s="48"/>
      <c r="E260" s="48"/>
      <c r="F260" s="55"/>
      <c r="G260" s="56"/>
      <c r="H260" s="56"/>
      <c r="I260" s="56"/>
      <c r="J260" s="57"/>
      <c r="K260" s="10" t="str">
        <f t="shared" ref="K260:AE260" si="52">IF(OR(TRIM(K245)=0,TRIM(K245)=""),"",IF(IFERROR(TRIM(INDEX(QryItemNamed,MATCH(TRIM(K245),ITEM,0),3)),"")="LS","",IFERROR(TRIM(INDEX(QryItemNamed,MATCH(TRIM(K245),ITEM,0),3)),"")))</f>
        <v/>
      </c>
      <c r="L260" s="11" t="str">
        <f t="shared" si="52"/>
        <v/>
      </c>
      <c r="M260" s="11" t="str">
        <f t="shared" si="52"/>
        <v/>
      </c>
      <c r="N260" s="11" t="str">
        <f t="shared" si="52"/>
        <v/>
      </c>
      <c r="O260" s="11" t="str">
        <f t="shared" si="52"/>
        <v/>
      </c>
      <c r="P260" s="11" t="str">
        <f t="shared" si="52"/>
        <v/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</row>
    <row r="261" spans="2:31" ht="12.75" customHeight="1" x14ac:dyDescent="0.2">
      <c r="B261" s="33"/>
      <c r="D261" s="12"/>
      <c r="E261" s="12"/>
      <c r="F261" s="13"/>
      <c r="G261" s="14"/>
      <c r="H261" s="15" t="s">
        <v>2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4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4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4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4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4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4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4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4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4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4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4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4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4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4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4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4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4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4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4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4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4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4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4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4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4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4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4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4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4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4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4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4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4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4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4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4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4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4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4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4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4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4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4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4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4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4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4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5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12</v>
      </c>
      <c r="D321" s="61" t="s">
        <v>3</v>
      </c>
      <c r="E321" s="62"/>
      <c r="F321" s="62"/>
      <c r="G321" s="62"/>
      <c r="H321" s="62"/>
      <c r="I321" s="62"/>
      <c r="J321" s="63"/>
      <c r="K321" s="22" t="str">
        <f>IF(K245="","",IF(K260="",IF(SUM(COUNTIF(K261:K320,"LS")+COUNTIF(K261:K320,"LUMP"))&gt;0,"LS",""),IF(SUM(K261:K320)&gt;0,ROUNDUP(SUM(K261:K320),0),"")))</f>
        <v/>
      </c>
      <c r="L321" s="22" t="str">
        <f t="shared" ref="L321" si="53">IF(L245="","",IF(L260="",IF(SUM(COUNTIF(L261:L320,"LS")+COUNTIF(L261:L320,"LUMP"))&gt;0,"LS",""),IF(SUM(L261:L320)&gt;0,ROUNDUP(SUM(L261:L320),0),"")))</f>
        <v/>
      </c>
      <c r="M321" s="22" t="str">
        <f t="shared" ref="M321" si="54">IF(M245="","",IF(M260="",IF(SUM(COUNTIF(M261:M320,"LS")+COUNTIF(M261:M320,"LUMP"))&gt;0,"LS",""),IF(SUM(M261:M320)&gt;0,ROUNDUP(SUM(M261:M320),0),"")))</f>
        <v/>
      </c>
      <c r="N321" s="22" t="str">
        <f t="shared" ref="N321" si="55">IF(N245="","",IF(N260="",IF(SUM(COUNTIF(N261:N320,"LS")+COUNTIF(N261:N320,"LUMP"))&gt;0,"LS",""),IF(SUM(N261:N320)&gt;0,ROUNDUP(SUM(N261:N320),0),"")))</f>
        <v/>
      </c>
      <c r="O321" s="22" t="str">
        <f t="shared" ref="O321" si="56">IF(O245="","",IF(O260="",IF(SUM(COUNTIF(O261:O320,"LS")+COUNTIF(O261:O320,"LUMP"))&gt;0,"LS",""),IF(SUM(O261:O320)&gt;0,ROUNDUP(SUM(O261:O320),0),"")))</f>
        <v/>
      </c>
      <c r="P321" s="22" t="str">
        <f t="shared" ref="P321" si="57">IF(P245="","",IF(P260="",IF(SUM(COUNTIF(P261:P320,"LS")+COUNTIF(P261:P320,"LUMP"))&gt;0,"LS",""),IF(SUM(P261:P320)&gt;0,ROUNDUP(SUM(P261:P320),0),"")))</f>
        <v/>
      </c>
      <c r="Q321" s="22" t="str">
        <f t="shared" ref="Q321" si="58">IF(Q245="","",IF(Q260="",IF(SUM(COUNTIF(Q261:Q320,"LS")+COUNTIF(Q261:Q320,"LUMP"))&gt;0,"LS",""),IF(SUM(Q261:Q320)&gt;0,ROUNDUP(SUM(Q261:Q320),0),"")))</f>
        <v/>
      </c>
      <c r="R321" s="22" t="str">
        <f t="shared" ref="R321" si="59">IF(R245="","",IF(R260="",IF(SUM(COUNTIF(R261:R320,"LS")+COUNTIF(R261:R320,"LUMP"))&gt;0,"LS",""),IF(SUM(R261:R320)&gt;0,ROUNDUP(SUM(R261:R320),0),"")))</f>
        <v/>
      </c>
      <c r="S321" s="22" t="str">
        <f t="shared" ref="S321" si="60">IF(S245="","",IF(S260="",IF(SUM(COUNTIF(S261:S320,"LS")+COUNTIF(S261:S320,"LUMP"))&gt;0,"LS",""),IF(SUM(S261:S320)&gt;0,ROUNDUP(SUM(S261:S320),0),"")))</f>
        <v/>
      </c>
      <c r="T321" s="22" t="str">
        <f t="shared" ref="T321" si="61">IF(T245="","",IF(T260="",IF(SUM(COUNTIF(T261:T320,"LS")+COUNTIF(T261:T320,"LUMP"))&gt;0,"LS",""),IF(SUM(T261:T320)&gt;0,ROUNDUP(SUM(T261:T320),0),"")))</f>
        <v/>
      </c>
      <c r="U321" s="22" t="str">
        <f t="shared" ref="U321" si="62">IF(U245="","",IF(U260="",IF(SUM(COUNTIF(U261:U320,"LS")+COUNTIF(U261:U320,"LUMP"))&gt;0,"LS",""),IF(SUM(U261:U320)&gt;0,ROUNDUP(SUM(U261:U320),0),"")))</f>
        <v/>
      </c>
      <c r="V321" s="22" t="str">
        <f t="shared" ref="V321" si="63">IF(V245="","",IF(V260="",IF(SUM(COUNTIF(V261:V320,"LS")+COUNTIF(V261:V320,"LUMP"))&gt;0,"LS",""),IF(SUM(V261:V320)&gt;0,ROUNDUP(SUM(V261:V320),0),"")))</f>
        <v/>
      </c>
      <c r="W321" s="22" t="str">
        <f t="shared" ref="W321" si="64">IF(W245="","",IF(W260="",IF(SUM(COUNTIF(W261:W320,"LS")+COUNTIF(W261:W320,"LUMP"))&gt;0,"LS",""),IF(SUM(W261:W320)&gt;0,ROUNDUP(SUM(W261:W320),0),"")))</f>
        <v/>
      </c>
      <c r="X321" s="22" t="str">
        <f t="shared" ref="X321" si="65">IF(X245="","",IF(X260="",IF(SUM(COUNTIF(X261:X320,"LS")+COUNTIF(X261:X320,"LUMP"))&gt;0,"LS",""),IF(SUM(X261:X320)&gt;0,ROUNDUP(SUM(X261:X320),0),"")))</f>
        <v/>
      </c>
      <c r="Y321" s="22" t="str">
        <f t="shared" ref="Y321" si="66">IF(Y245="","",IF(Y260="",IF(SUM(COUNTIF(Y261:Y320,"LS")+COUNTIF(Y261:Y320,"LUMP"))&gt;0,"LS",""),IF(SUM(Y261:Y320)&gt;0,ROUNDUP(SUM(Y261:Y320),0),"")))</f>
        <v/>
      </c>
      <c r="Z321" s="22" t="str">
        <f t="shared" ref="Z321" si="67">IF(Z245="","",IF(Z260="",IF(SUM(COUNTIF(Z261:Z320,"LS")+COUNTIF(Z261:Z320,"LUMP"))&gt;0,"LS",""),IF(SUM(Z261:Z320)&gt;0,ROUNDUP(SUM(Z261:Z320),0),"")))</f>
        <v/>
      </c>
      <c r="AA321" s="22" t="str">
        <f t="shared" ref="AA321" si="68">IF(AA245="","",IF(AA260="",IF(SUM(COUNTIF(AA261:AA320,"LS")+COUNTIF(AA261:AA320,"LUMP"))&gt;0,"LS",""),IF(SUM(AA261:AA320)&gt;0,ROUNDUP(SUM(AA261:AA320),0),"")))</f>
        <v/>
      </c>
      <c r="AB321" s="22" t="str">
        <f t="shared" ref="AB321" si="69">IF(AB245="","",IF(AB260="",IF(SUM(COUNTIF(AB261:AB320,"LS")+COUNTIF(AB261:AB320,"LUMP"))&gt;0,"LS",""),IF(SUM(AB261:AB320)&gt;0,ROUNDUP(SUM(AB261:AB320),0),"")))</f>
        <v/>
      </c>
      <c r="AC321" s="22" t="str">
        <f t="shared" ref="AC321" si="70">IF(AC245="","",IF(AC260="",IF(SUM(COUNTIF(AC261:AC320,"LS")+COUNTIF(AC261:AC320,"LUMP"))&gt;0,"LS",""),IF(SUM(AC261:AC320)&gt;0,ROUNDUP(SUM(AC261:AC320),0),"")))</f>
        <v/>
      </c>
      <c r="AD321" s="22" t="str">
        <f t="shared" ref="AD321" si="71">IF(AD245="","",IF(AD260="",IF(SUM(COUNTIF(AD261:AD320,"LS")+COUNTIF(AD261:AD320,"LUMP"))&gt;0,"LS",""),IF(SUM(AD261:AD320)&gt;0,ROUNDUP(SUM(AD261:AD320),0),"")))</f>
        <v/>
      </c>
      <c r="AE321" s="22" t="str">
        <f t="shared" ref="AE321" si="72">IF(AE245="","",IF(AE260="",IF(SUM(COUNTIF(AE261:AE320,"LS")+COUNTIF(AE261:AE320,"LUMP"))&gt;0,"LS",""),IF(SUM(AE261:AE320)&gt;0,ROUNDUP(SUM(AE261:AE320),0),"")))</f>
        <v/>
      </c>
    </row>
  </sheetData>
  <mergeCells count="116"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Hartzell, Jonathan</cp:lastModifiedBy>
  <cp:lastPrinted>2015-05-18T13:50:30Z</cp:lastPrinted>
  <dcterms:created xsi:type="dcterms:W3CDTF">2005-09-27T11:52:28Z</dcterms:created>
  <dcterms:modified xsi:type="dcterms:W3CDTF">2024-08-16T13:22:06Z</dcterms:modified>
</cp:coreProperties>
</file>