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4\Projects\2022 Projects\22039 JMA Consultants\006 Urban Paving - SR 561 Norwood\115752\400-Engineering\Roadway\EngData\"/>
    </mc:Choice>
  </mc:AlternateContent>
  <xr:revisionPtr revIDLastSave="0" documentId="13_ncr:1_{7B21AFAB-F46C-4547-BB1B-1B2FEA9A3726}" xr6:coauthVersionLast="47" xr6:coauthVersionMax="47" xr10:uidLastSave="{00000000-0000-0000-0000-000000000000}"/>
  <bookViews>
    <workbookView xWindow="-120" yWindow="-120" windowWidth="29040" windowHeight="15840" xr2:uid="{98F1437B-1F2E-48E4-BC42-E043F59D3F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J29" i="1"/>
  <c r="J30" i="1"/>
  <c r="J31" i="1"/>
  <c r="J32" i="1"/>
  <c r="J33" i="1"/>
  <c r="J34" i="1"/>
  <c r="J35" i="1"/>
  <c r="J36" i="1"/>
  <c r="J37" i="1"/>
  <c r="J38" i="1"/>
  <c r="J39" i="1"/>
  <c r="J27" i="1"/>
  <c r="I28" i="1"/>
  <c r="I29" i="1"/>
  <c r="I30" i="1"/>
  <c r="I31" i="1"/>
  <c r="I32" i="1"/>
  <c r="I33" i="1"/>
  <c r="I34" i="1"/>
  <c r="I35" i="1"/>
  <c r="I36" i="1"/>
  <c r="I37" i="1"/>
  <c r="I38" i="1"/>
  <c r="I39" i="1"/>
  <c r="I27" i="1"/>
  <c r="H34" i="1"/>
  <c r="H28" i="1"/>
  <c r="H27" i="1"/>
  <c r="G36" i="1"/>
  <c r="G37" i="1"/>
  <c r="G38" i="1"/>
  <c r="G39" i="1"/>
  <c r="G35" i="1"/>
  <c r="G30" i="1"/>
  <c r="G31" i="1"/>
  <c r="G32" i="1"/>
  <c r="G33" i="1"/>
  <c r="G29" i="1"/>
  <c r="F28" i="1"/>
  <c r="F29" i="1"/>
  <c r="F30" i="1"/>
  <c r="F31" i="1"/>
  <c r="F32" i="1"/>
  <c r="F33" i="1"/>
  <c r="F34" i="1"/>
  <c r="F35" i="1"/>
  <c r="F36" i="1"/>
  <c r="F37" i="1"/>
  <c r="F38" i="1"/>
  <c r="F39" i="1"/>
  <c r="F27" i="1"/>
  <c r="E28" i="1"/>
  <c r="E29" i="1"/>
  <c r="E30" i="1"/>
  <c r="E31" i="1"/>
  <c r="E32" i="1"/>
  <c r="E33" i="1"/>
  <c r="E34" i="1"/>
  <c r="E35" i="1"/>
  <c r="E36" i="1"/>
  <c r="E37" i="1"/>
  <c r="E38" i="1"/>
  <c r="E39" i="1"/>
  <c r="E27" i="1"/>
  <c r="D27" i="1"/>
  <c r="J16" i="1"/>
  <c r="K16" i="1" s="1"/>
  <c r="L17" i="1"/>
  <c r="L18" i="1"/>
  <c r="L19" i="1"/>
  <c r="L20" i="1"/>
  <c r="L21" i="1"/>
  <c r="K17" i="1"/>
  <c r="K18" i="1"/>
  <c r="K19" i="1"/>
  <c r="K20" i="1"/>
  <c r="K21" i="1"/>
  <c r="L16" i="1" l="1"/>
  <c r="J17" i="1" l="1"/>
  <c r="J18" i="1"/>
  <c r="J19" i="1"/>
  <c r="J20" i="1"/>
  <c r="J21" i="1"/>
  <c r="J22" i="1"/>
  <c r="K22" i="1" l="1"/>
  <c r="L22" i="1"/>
</calcChain>
</file>

<file path=xl/sharedStrings.xml><?xml version="1.0" encoding="utf-8"?>
<sst xmlns="http://schemas.openxmlformats.org/spreadsheetml/2006/main" count="120" uniqueCount="63">
  <si>
    <t>STA</t>
  </si>
  <si>
    <t>intermediate</t>
  </si>
  <si>
    <t>type</t>
  </si>
  <si>
    <t>surface</t>
  </si>
  <si>
    <t>park to sherman</t>
  </si>
  <si>
    <t>carthage</t>
  </si>
  <si>
    <t>sherman to montgomery</t>
  </si>
  <si>
    <t>ross</t>
  </si>
  <si>
    <t>442, 12.5 MM type "A"; pg76-22m</t>
  </si>
  <si>
    <t>442 19mm type "a" pg64-28</t>
  </si>
  <si>
    <t>442 type 2 pg64-28</t>
  </si>
  <si>
    <t>441 type 1 pg70-22M</t>
  </si>
  <si>
    <t>type 2 pg64-28</t>
  </si>
  <si>
    <t>Width (ft)</t>
  </si>
  <si>
    <t>melrose to park</t>
  </si>
  <si>
    <t>edwards to smith</t>
  </si>
  <si>
    <t>williams to melrose</t>
  </si>
  <si>
    <t>thickness (in)</t>
  </si>
  <si>
    <t>163+31 to 175+00</t>
  </si>
  <si>
    <t>175+00 to 178+50</t>
  </si>
  <si>
    <t>178+50 to 208+00</t>
  </si>
  <si>
    <t>208+00 to 210+00</t>
  </si>
  <si>
    <t>210+00 to 217+23</t>
  </si>
  <si>
    <t>245+76 to 248+50</t>
  </si>
  <si>
    <t>248+50 to 286+05</t>
  </si>
  <si>
    <t>441E10100</t>
  </si>
  <si>
    <t>442, 9.5 MM Type A; pg64-28</t>
  </si>
  <si>
    <t>442 12.5 mm Type B, PG70-22</t>
  </si>
  <si>
    <t>General Area</t>
  </si>
  <si>
    <t>Linear</t>
  </si>
  <si>
    <t>old</t>
  </si>
  <si>
    <t>`</t>
  </si>
  <si>
    <t>base</t>
  </si>
  <si>
    <t>concrete</t>
  </si>
  <si>
    <t>cobblestone</t>
  </si>
  <si>
    <t>cobblesonte</t>
  </si>
  <si>
    <t>asphalt</t>
  </si>
  <si>
    <t>intermediate (CY)</t>
  </si>
  <si>
    <t>surface (cy)</t>
  </si>
  <si>
    <t>442 12.5 MM type a pg76-22</t>
  </si>
  <si>
    <t>163+31</t>
  </si>
  <si>
    <t>172+50</t>
  </si>
  <si>
    <t>175+00</t>
  </si>
  <si>
    <t>182+50</t>
  </si>
  <si>
    <t>192+50</t>
  </si>
  <si>
    <t>202+50</t>
  </si>
  <si>
    <t>212+50</t>
  </si>
  <si>
    <t>217+23</t>
  </si>
  <si>
    <t>245+76</t>
  </si>
  <si>
    <t>248+50</t>
  </si>
  <si>
    <t>252+50</t>
  </si>
  <si>
    <t>262+50</t>
  </si>
  <si>
    <t>272+50</t>
  </si>
  <si>
    <t>282+50</t>
  </si>
  <si>
    <t>286+05</t>
  </si>
  <si>
    <t>AREA -SF</t>
  </si>
  <si>
    <t>PLANING</t>
  </si>
  <si>
    <t>SY</t>
  </si>
  <si>
    <t>INT</t>
  </si>
  <si>
    <t>SURFACE</t>
  </si>
  <si>
    <t>tack coat .075g/sy</t>
  </si>
  <si>
    <t>tack coat .04 gal/sy</t>
  </si>
  <si>
    <t>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</si>
</sst>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0" fillId="5" borderId="0" xfId="0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9D4DD-BFCC-4071-987D-5E2220624DC1}">
  <dimension ref="A3:L39"/>
  <sheetViews>
    <sheetView tabSelected="1" topLeftCell="A16" workbookViewId="0">
      <selection activeCell="H27" sqref="H27:H34"/>
    </sheetView>
  </sheetViews>
  <sheetFormatPr defaultRowHeight="15" x14ac:dyDescent="0.25"/>
  <cols>
    <col min="2" max="2" width="21.42578125" bestFit="1" customWidth="1"/>
    <col min="3" max="4" width="21.42578125" customWidth="1"/>
    <col min="6" max="6" width="33.28515625" customWidth="1"/>
    <col min="7" max="7" width="26.85546875" bestFit="1" customWidth="1"/>
    <col min="8" max="8" width="33.85546875" customWidth="1"/>
    <col min="9" max="9" width="16.5703125" bestFit="1" customWidth="1"/>
    <col min="10" max="10" width="14" customWidth="1"/>
    <col min="11" max="11" width="19" customWidth="1"/>
  </cols>
  <sheetData>
    <row r="3" spans="1:12" x14ac:dyDescent="0.25">
      <c r="B3" t="s">
        <v>0</v>
      </c>
      <c r="E3" t="s">
        <v>1</v>
      </c>
      <c r="G3" t="s">
        <v>3</v>
      </c>
    </row>
    <row r="4" spans="1:12" x14ac:dyDescent="0.25">
      <c r="D4" t="s">
        <v>29</v>
      </c>
      <c r="E4" t="s">
        <v>17</v>
      </c>
      <c r="F4" t="s">
        <v>2</v>
      </c>
      <c r="G4" t="s">
        <v>17</v>
      </c>
      <c r="H4" t="s">
        <v>2</v>
      </c>
      <c r="I4" t="s">
        <v>13</v>
      </c>
    </row>
    <row r="5" spans="1:12" x14ac:dyDescent="0.25">
      <c r="A5" s="4" t="s">
        <v>30</v>
      </c>
      <c r="B5" s="1" t="s">
        <v>15</v>
      </c>
      <c r="C5" s="1" t="s">
        <v>18</v>
      </c>
      <c r="D5" s="1"/>
      <c r="E5" s="1">
        <v>1.5</v>
      </c>
      <c r="F5" s="1" t="s">
        <v>8</v>
      </c>
      <c r="G5" s="1">
        <v>2</v>
      </c>
      <c r="H5" s="1" t="s">
        <v>9</v>
      </c>
      <c r="I5">
        <v>48</v>
      </c>
    </row>
    <row r="6" spans="1:12" x14ac:dyDescent="0.25">
      <c r="A6" s="4"/>
      <c r="B6" s="2" t="s">
        <v>16</v>
      </c>
      <c r="C6" s="2" t="s">
        <v>19</v>
      </c>
      <c r="D6" s="2"/>
      <c r="E6" s="2">
        <v>1.5</v>
      </c>
      <c r="F6" s="2" t="s">
        <v>8</v>
      </c>
      <c r="G6" s="2">
        <v>1.75</v>
      </c>
      <c r="H6" s="2" t="s">
        <v>10</v>
      </c>
      <c r="I6">
        <v>57.5</v>
      </c>
    </row>
    <row r="7" spans="1:12" x14ac:dyDescent="0.25">
      <c r="A7" s="4"/>
      <c r="B7" s="2" t="s">
        <v>14</v>
      </c>
      <c r="C7" s="2" t="s">
        <v>20</v>
      </c>
      <c r="D7" s="2"/>
      <c r="E7" s="2">
        <v>1.5</v>
      </c>
      <c r="F7" s="2" t="s">
        <v>8</v>
      </c>
      <c r="G7" s="2">
        <v>1.75</v>
      </c>
      <c r="H7" s="2" t="s">
        <v>10</v>
      </c>
      <c r="I7">
        <v>40</v>
      </c>
    </row>
    <row r="8" spans="1:12" x14ac:dyDescent="0.25">
      <c r="A8" s="4"/>
      <c r="B8" s="1" t="s">
        <v>4</v>
      </c>
      <c r="C8" s="1" t="s">
        <v>21</v>
      </c>
      <c r="D8" s="1"/>
      <c r="E8" s="1">
        <v>1.5</v>
      </c>
      <c r="F8" s="1" t="s">
        <v>8</v>
      </c>
      <c r="G8" s="1">
        <v>2</v>
      </c>
      <c r="H8" s="1" t="s">
        <v>9</v>
      </c>
      <c r="I8">
        <v>44</v>
      </c>
    </row>
    <row r="9" spans="1:12" x14ac:dyDescent="0.25">
      <c r="A9" s="4"/>
      <c r="B9" s="1" t="s">
        <v>6</v>
      </c>
      <c r="C9" s="1" t="s">
        <v>22</v>
      </c>
      <c r="D9" s="1"/>
      <c r="E9" s="1">
        <v>1.5</v>
      </c>
      <c r="F9" s="1" t="s">
        <v>8</v>
      </c>
      <c r="G9" s="1">
        <v>2</v>
      </c>
      <c r="H9" s="1" t="s">
        <v>9</v>
      </c>
      <c r="I9">
        <v>70</v>
      </c>
    </row>
    <row r="10" spans="1:12" x14ac:dyDescent="0.25">
      <c r="A10" s="4"/>
      <c r="B10" s="1" t="s">
        <v>7</v>
      </c>
      <c r="C10" s="1" t="s">
        <v>23</v>
      </c>
      <c r="D10" s="1"/>
      <c r="E10" s="1">
        <v>1.5</v>
      </c>
      <c r="F10" s="1" t="s">
        <v>8</v>
      </c>
      <c r="G10" s="1">
        <v>2</v>
      </c>
      <c r="H10" s="1" t="s">
        <v>9</v>
      </c>
      <c r="I10">
        <v>45</v>
      </c>
    </row>
    <row r="11" spans="1:12" x14ac:dyDescent="0.25">
      <c r="A11" s="4"/>
      <c r="B11" s="3" t="s">
        <v>5</v>
      </c>
      <c r="C11" s="3" t="s">
        <v>24</v>
      </c>
      <c r="D11" s="3"/>
      <c r="E11" s="3">
        <v>1.5</v>
      </c>
      <c r="F11" s="3" t="s">
        <v>11</v>
      </c>
      <c r="G11" s="3">
        <v>1.75</v>
      </c>
      <c r="H11" s="3" t="s">
        <v>12</v>
      </c>
      <c r="I11">
        <v>40</v>
      </c>
    </row>
    <row r="12" spans="1:12" x14ac:dyDescent="0.25">
      <c r="B12" t="s">
        <v>25</v>
      </c>
    </row>
    <row r="13" spans="1:12" x14ac:dyDescent="0.25">
      <c r="B13" t="s">
        <v>25</v>
      </c>
    </row>
    <row r="14" spans="1:12" x14ac:dyDescent="0.25">
      <c r="B14" t="s">
        <v>25</v>
      </c>
      <c r="D14" t="s">
        <v>31</v>
      </c>
    </row>
    <row r="15" spans="1:12" x14ac:dyDescent="0.25">
      <c r="A15" t="s">
        <v>32</v>
      </c>
      <c r="J15" t="s">
        <v>28</v>
      </c>
      <c r="K15" t="s">
        <v>37</v>
      </c>
      <c r="L15" t="s">
        <v>38</v>
      </c>
    </row>
    <row r="16" spans="1:12" x14ac:dyDescent="0.25">
      <c r="A16" t="s">
        <v>33</v>
      </c>
      <c r="B16" s="2" t="s">
        <v>15</v>
      </c>
      <c r="C16" s="2" t="s">
        <v>18</v>
      </c>
      <c r="D16" s="2">
        <v>1169</v>
      </c>
      <c r="E16" s="2">
        <v>1.5</v>
      </c>
      <c r="F16" s="1" t="s">
        <v>26</v>
      </c>
      <c r="G16" s="2">
        <v>1.5</v>
      </c>
      <c r="H16" s="2" t="s">
        <v>39</v>
      </c>
      <c r="I16">
        <v>48</v>
      </c>
      <c r="J16">
        <f>(I16*D16)-10255</f>
        <v>45857</v>
      </c>
      <c r="K16">
        <f>(J16*(E16/12))/27</f>
        <v>212.30092592592592</v>
      </c>
      <c r="L16">
        <f>(J16*(G16/12))/27</f>
        <v>212.30092592592592</v>
      </c>
    </row>
    <row r="17" spans="1:12" x14ac:dyDescent="0.25">
      <c r="A17" t="s">
        <v>34</v>
      </c>
      <c r="B17" s="1" t="s">
        <v>16</v>
      </c>
      <c r="C17" s="1" t="s">
        <v>19</v>
      </c>
      <c r="D17" s="1">
        <v>350</v>
      </c>
      <c r="E17" s="1">
        <v>1.5</v>
      </c>
      <c r="F17" s="1" t="s">
        <v>26</v>
      </c>
      <c r="G17" s="1">
        <v>1.5</v>
      </c>
      <c r="H17" s="1" t="s">
        <v>27</v>
      </c>
      <c r="I17">
        <v>57.5</v>
      </c>
      <c r="J17">
        <f t="shared" ref="J17:J22" si="0">I17*D17</f>
        <v>20125</v>
      </c>
      <c r="K17">
        <f t="shared" ref="K17:K22" si="1">(J17*(E17/12))/27</f>
        <v>93.171296296296291</v>
      </c>
      <c r="L17">
        <f t="shared" ref="L17:L22" si="2">(J17*(G17/12))/27</f>
        <v>93.171296296296291</v>
      </c>
    </row>
    <row r="18" spans="1:12" x14ac:dyDescent="0.25">
      <c r="A18" t="s">
        <v>35</v>
      </c>
      <c r="B18" s="1" t="s">
        <v>14</v>
      </c>
      <c r="C18" s="1" t="s">
        <v>20</v>
      </c>
      <c r="D18" s="1">
        <v>2950</v>
      </c>
      <c r="E18" s="1">
        <v>1.5</v>
      </c>
      <c r="F18" s="1" t="s">
        <v>26</v>
      </c>
      <c r="G18" s="1">
        <v>1.5</v>
      </c>
      <c r="H18" s="1" t="s">
        <v>27</v>
      </c>
      <c r="I18">
        <v>40</v>
      </c>
      <c r="J18">
        <f t="shared" si="0"/>
        <v>118000</v>
      </c>
      <c r="K18">
        <f t="shared" si="1"/>
        <v>546.2962962962963</v>
      </c>
      <c r="L18">
        <f t="shared" si="2"/>
        <v>546.2962962962963</v>
      </c>
    </row>
    <row r="19" spans="1:12" x14ac:dyDescent="0.25">
      <c r="A19" t="s">
        <v>35</v>
      </c>
      <c r="B19" s="1" t="s">
        <v>4</v>
      </c>
      <c r="C19" s="1" t="s">
        <v>21</v>
      </c>
      <c r="D19" s="1">
        <v>200</v>
      </c>
      <c r="E19" s="1">
        <v>1.5</v>
      </c>
      <c r="F19" s="1" t="s">
        <v>26</v>
      </c>
      <c r="G19" s="1">
        <v>1.5</v>
      </c>
      <c r="H19" s="1" t="s">
        <v>27</v>
      </c>
      <c r="I19">
        <v>44</v>
      </c>
      <c r="J19">
        <f t="shared" si="0"/>
        <v>8800</v>
      </c>
      <c r="K19">
        <f t="shared" si="1"/>
        <v>40.74074074074074</v>
      </c>
      <c r="L19">
        <f t="shared" si="2"/>
        <v>40.74074074074074</v>
      </c>
    </row>
    <row r="20" spans="1:12" x14ac:dyDescent="0.25">
      <c r="A20" t="s">
        <v>33</v>
      </c>
      <c r="B20" s="1" t="s">
        <v>6</v>
      </c>
      <c r="C20" s="1" t="s">
        <v>22</v>
      </c>
      <c r="D20" s="1">
        <v>723</v>
      </c>
      <c r="E20" s="1">
        <v>1.5</v>
      </c>
      <c r="F20" s="1" t="s">
        <v>26</v>
      </c>
      <c r="G20" s="1">
        <v>1.5</v>
      </c>
      <c r="H20" s="1" t="s">
        <v>27</v>
      </c>
      <c r="I20">
        <v>70</v>
      </c>
      <c r="J20">
        <f t="shared" si="0"/>
        <v>50610</v>
      </c>
      <c r="K20">
        <f t="shared" si="1"/>
        <v>234.30555555555554</v>
      </c>
      <c r="L20">
        <f t="shared" si="2"/>
        <v>234.30555555555554</v>
      </c>
    </row>
    <row r="21" spans="1:12" x14ac:dyDescent="0.25">
      <c r="A21" t="s">
        <v>36</v>
      </c>
      <c r="B21" s="2" t="s">
        <v>7</v>
      </c>
      <c r="C21" s="2" t="s">
        <v>23</v>
      </c>
      <c r="D21" s="2">
        <v>274</v>
      </c>
      <c r="E21" s="2">
        <v>1.5</v>
      </c>
      <c r="F21" s="1" t="s">
        <v>26</v>
      </c>
      <c r="G21" s="2">
        <v>1.5</v>
      </c>
      <c r="H21" s="2" t="s">
        <v>39</v>
      </c>
      <c r="I21">
        <v>45</v>
      </c>
      <c r="J21">
        <f t="shared" si="0"/>
        <v>12330</v>
      </c>
      <c r="K21">
        <f t="shared" si="1"/>
        <v>57.083333333333336</v>
      </c>
      <c r="L21">
        <f t="shared" si="2"/>
        <v>57.083333333333336</v>
      </c>
    </row>
    <row r="22" spans="1:12" x14ac:dyDescent="0.25">
      <c r="A22" t="s">
        <v>36</v>
      </c>
      <c r="B22" s="1" t="s">
        <v>5</v>
      </c>
      <c r="C22" s="1" t="s">
        <v>24</v>
      </c>
      <c r="D22" s="1">
        <v>4145</v>
      </c>
      <c r="E22" s="1">
        <v>1.5</v>
      </c>
      <c r="F22" s="1" t="s">
        <v>26</v>
      </c>
      <c r="G22" s="1">
        <v>1.5</v>
      </c>
      <c r="H22" s="1" t="s">
        <v>27</v>
      </c>
      <c r="I22">
        <v>40</v>
      </c>
      <c r="J22">
        <f t="shared" si="0"/>
        <v>165800</v>
      </c>
      <c r="K22">
        <f t="shared" si="1"/>
        <v>767.59259259259261</v>
      </c>
      <c r="L22">
        <f t="shared" si="2"/>
        <v>767.59259259259261</v>
      </c>
    </row>
    <row r="24" spans="1:12" x14ac:dyDescent="0.25">
      <c r="F24" s="1" t="s">
        <v>58</v>
      </c>
      <c r="G24" t="s">
        <v>59</v>
      </c>
      <c r="H24" s="1" t="s">
        <v>59</v>
      </c>
      <c r="I24" t="s">
        <v>60</v>
      </c>
      <c r="J24" s="1" t="s">
        <v>61</v>
      </c>
    </row>
    <row r="25" spans="1:12" x14ac:dyDescent="0.25">
      <c r="E25" t="s">
        <v>56</v>
      </c>
      <c r="F25" s="1" t="s">
        <v>26</v>
      </c>
      <c r="G25" s="1" t="s">
        <v>27</v>
      </c>
      <c r="H25" s="2" t="s">
        <v>39</v>
      </c>
    </row>
    <row r="26" spans="1:12" x14ac:dyDescent="0.25">
      <c r="D26" t="s">
        <v>55</v>
      </c>
      <c r="E26" t="s">
        <v>57</v>
      </c>
      <c r="I26" t="s">
        <v>62</v>
      </c>
      <c r="J26" t="s">
        <v>62</v>
      </c>
    </row>
    <row r="27" spans="1:12" x14ac:dyDescent="0.25">
      <c r="A27">
        <v>10</v>
      </c>
      <c r="B27" s="5" t="s">
        <v>40</v>
      </c>
      <c r="C27" s="5" t="s">
        <v>41</v>
      </c>
      <c r="D27">
        <f>12216.9+23883</f>
        <v>36099.9</v>
      </c>
      <c r="E27" s="6">
        <f>D27/9</f>
        <v>4011.1000000000004</v>
      </c>
      <c r="F27" s="6">
        <f>E27*(1.5/12/3)</f>
        <v>167.12916666666666</v>
      </c>
      <c r="G27" s="6"/>
      <c r="H27" s="6">
        <f>E27*(1.5/12/3)</f>
        <v>167.12916666666666</v>
      </c>
      <c r="I27" s="6">
        <f>0.075*E27</f>
        <v>300.83250000000004</v>
      </c>
      <c r="J27" s="6">
        <f>0.04*E27</f>
        <v>160.44400000000002</v>
      </c>
    </row>
    <row r="28" spans="1:12" x14ac:dyDescent="0.25">
      <c r="A28">
        <v>11</v>
      </c>
      <c r="B28" s="5" t="s">
        <v>41</v>
      </c>
      <c r="C28" s="5" t="s">
        <v>42</v>
      </c>
      <c r="D28">
        <v>20807</v>
      </c>
      <c r="E28" s="6">
        <f t="shared" ref="E28:E39" si="3">D28/9</f>
        <v>2311.8888888888887</v>
      </c>
      <c r="F28" s="6">
        <f t="shared" ref="F28:F39" si="4">E28*(1.5/12/3)</f>
        <v>96.328703703703695</v>
      </c>
      <c r="G28" s="6"/>
      <c r="H28" s="6">
        <f>E28*(1.5/12/3)</f>
        <v>96.328703703703695</v>
      </c>
      <c r="I28" s="6">
        <f t="shared" ref="I28:I39" si="5">0.075*E28</f>
        <v>173.39166666666665</v>
      </c>
      <c r="J28" s="6">
        <f t="shared" ref="J28:J39" si="6">0.04*E28</f>
        <v>92.475555555555545</v>
      </c>
    </row>
    <row r="29" spans="1:12" x14ac:dyDescent="0.25">
      <c r="A29">
        <v>11</v>
      </c>
      <c r="B29" t="s">
        <v>42</v>
      </c>
      <c r="C29" t="s">
        <v>43</v>
      </c>
      <c r="D29">
        <v>37702</v>
      </c>
      <c r="E29" s="6">
        <f t="shared" si="3"/>
        <v>4189.1111111111113</v>
      </c>
      <c r="F29" s="6">
        <f t="shared" si="4"/>
        <v>174.5462962962963</v>
      </c>
      <c r="G29" s="6">
        <f>E29*(1.5/12/3)</f>
        <v>174.5462962962963</v>
      </c>
      <c r="H29" s="6"/>
      <c r="I29" s="6">
        <f t="shared" si="5"/>
        <v>314.18333333333334</v>
      </c>
      <c r="J29" s="6">
        <f t="shared" si="6"/>
        <v>167.56444444444446</v>
      </c>
    </row>
    <row r="30" spans="1:12" x14ac:dyDescent="0.25">
      <c r="A30">
        <v>12</v>
      </c>
      <c r="B30" t="s">
        <v>43</v>
      </c>
      <c r="C30" t="s">
        <v>44</v>
      </c>
      <c r="D30">
        <v>48827</v>
      </c>
      <c r="E30" s="6">
        <f t="shared" si="3"/>
        <v>5425.2222222222226</v>
      </c>
      <c r="F30" s="6">
        <f t="shared" si="4"/>
        <v>226.05092592592592</v>
      </c>
      <c r="G30" s="6">
        <f t="shared" ref="G30:G39" si="7">E30*(1.5/12/3)</f>
        <v>226.05092592592592</v>
      </c>
      <c r="H30" s="6"/>
      <c r="I30" s="6">
        <f t="shared" si="5"/>
        <v>406.89166666666671</v>
      </c>
      <c r="J30" s="6">
        <f t="shared" si="6"/>
        <v>217.00888888888892</v>
      </c>
    </row>
    <row r="31" spans="1:12" x14ac:dyDescent="0.25">
      <c r="A31">
        <v>13</v>
      </c>
      <c r="B31" t="s">
        <v>44</v>
      </c>
      <c r="C31" t="s">
        <v>45</v>
      </c>
      <c r="D31">
        <v>45703</v>
      </c>
      <c r="E31" s="6">
        <f t="shared" si="3"/>
        <v>5078.1111111111113</v>
      </c>
      <c r="F31" s="6">
        <f t="shared" si="4"/>
        <v>211.58796296296296</v>
      </c>
      <c r="G31" s="6">
        <f t="shared" si="7"/>
        <v>211.58796296296296</v>
      </c>
      <c r="H31" s="6"/>
      <c r="I31" s="6">
        <f t="shared" si="5"/>
        <v>380.85833333333335</v>
      </c>
      <c r="J31" s="6">
        <f t="shared" si="6"/>
        <v>203.12444444444446</v>
      </c>
    </row>
    <row r="32" spans="1:12" x14ac:dyDescent="0.25">
      <c r="A32">
        <v>14</v>
      </c>
      <c r="B32" t="s">
        <v>45</v>
      </c>
      <c r="C32" t="s">
        <v>46</v>
      </c>
      <c r="D32">
        <v>57908</v>
      </c>
      <c r="E32" s="6">
        <f t="shared" si="3"/>
        <v>6434.2222222222226</v>
      </c>
      <c r="F32" s="6">
        <f t="shared" si="4"/>
        <v>268.09259259259261</v>
      </c>
      <c r="G32" s="6">
        <f t="shared" si="7"/>
        <v>268.09259259259261</v>
      </c>
      <c r="H32" s="6"/>
      <c r="I32" s="6">
        <f t="shared" si="5"/>
        <v>482.56666666666666</v>
      </c>
      <c r="J32" s="6">
        <f t="shared" si="6"/>
        <v>257.36888888888893</v>
      </c>
    </row>
    <row r="33" spans="1:10" x14ac:dyDescent="0.25">
      <c r="A33">
        <v>15</v>
      </c>
      <c r="B33" t="s">
        <v>46</v>
      </c>
      <c r="C33" t="s">
        <v>47</v>
      </c>
      <c r="D33">
        <v>33024</v>
      </c>
      <c r="E33" s="6">
        <f t="shared" si="3"/>
        <v>3669.3333333333335</v>
      </c>
      <c r="F33" s="6">
        <f t="shared" si="4"/>
        <v>152.88888888888889</v>
      </c>
      <c r="G33" s="6">
        <f t="shared" si="7"/>
        <v>152.88888888888889</v>
      </c>
      <c r="H33" s="6"/>
      <c r="I33" s="6">
        <f t="shared" si="5"/>
        <v>275.2</v>
      </c>
      <c r="J33" s="6">
        <f t="shared" si="6"/>
        <v>146.77333333333334</v>
      </c>
    </row>
    <row r="34" spans="1:10" x14ac:dyDescent="0.25">
      <c r="A34">
        <v>16</v>
      </c>
      <c r="B34" s="5" t="s">
        <v>48</v>
      </c>
      <c r="C34" s="5" t="s">
        <v>49</v>
      </c>
      <c r="D34">
        <v>15831</v>
      </c>
      <c r="E34" s="6">
        <f t="shared" si="3"/>
        <v>1759</v>
      </c>
      <c r="F34" s="6">
        <f t="shared" si="4"/>
        <v>73.291666666666657</v>
      </c>
      <c r="G34" s="6"/>
      <c r="H34" s="6">
        <f>E34*(1.5/12/3)</f>
        <v>73.291666666666657</v>
      </c>
      <c r="I34" s="6">
        <f t="shared" si="5"/>
        <v>131.92499999999998</v>
      </c>
      <c r="J34" s="6">
        <f t="shared" si="6"/>
        <v>70.36</v>
      </c>
    </row>
    <row r="35" spans="1:10" x14ac:dyDescent="0.25">
      <c r="A35">
        <v>16</v>
      </c>
      <c r="B35" t="s">
        <v>49</v>
      </c>
      <c r="C35" t="s">
        <v>50</v>
      </c>
      <c r="D35">
        <v>16200</v>
      </c>
      <c r="E35" s="6">
        <f t="shared" si="3"/>
        <v>1800</v>
      </c>
      <c r="F35" s="6">
        <f t="shared" si="4"/>
        <v>75</v>
      </c>
      <c r="G35" s="6">
        <f t="shared" si="7"/>
        <v>75</v>
      </c>
      <c r="H35" s="6"/>
      <c r="I35" s="6">
        <f t="shared" si="5"/>
        <v>135</v>
      </c>
      <c r="J35" s="6">
        <f t="shared" si="6"/>
        <v>72</v>
      </c>
    </row>
    <row r="36" spans="1:10" x14ac:dyDescent="0.25">
      <c r="A36">
        <v>17</v>
      </c>
      <c r="B36" t="s">
        <v>50</v>
      </c>
      <c r="C36" t="s">
        <v>51</v>
      </c>
      <c r="D36">
        <v>41755</v>
      </c>
      <c r="E36" s="6">
        <f t="shared" si="3"/>
        <v>4639.4444444444443</v>
      </c>
      <c r="F36" s="6">
        <f t="shared" si="4"/>
        <v>193.31018518518516</v>
      </c>
      <c r="G36" s="6">
        <f t="shared" si="7"/>
        <v>193.31018518518516</v>
      </c>
      <c r="H36" s="6"/>
      <c r="I36" s="6">
        <f t="shared" si="5"/>
        <v>347.95833333333331</v>
      </c>
      <c r="J36" s="6">
        <f t="shared" si="6"/>
        <v>185.57777777777778</v>
      </c>
    </row>
    <row r="37" spans="1:10" x14ac:dyDescent="0.25">
      <c r="A37">
        <v>18</v>
      </c>
      <c r="B37" t="s">
        <v>51</v>
      </c>
      <c r="C37" t="s">
        <v>52</v>
      </c>
      <c r="D37">
        <v>43894</v>
      </c>
      <c r="E37" s="6">
        <f t="shared" si="3"/>
        <v>4877.1111111111113</v>
      </c>
      <c r="F37" s="6">
        <f t="shared" si="4"/>
        <v>203.21296296296296</v>
      </c>
      <c r="G37" s="6">
        <f t="shared" si="7"/>
        <v>203.21296296296296</v>
      </c>
      <c r="H37" s="6"/>
      <c r="I37" s="6">
        <f t="shared" si="5"/>
        <v>365.78333333333336</v>
      </c>
      <c r="J37" s="6">
        <f t="shared" si="6"/>
        <v>195.08444444444444</v>
      </c>
    </row>
    <row r="38" spans="1:10" x14ac:dyDescent="0.25">
      <c r="A38">
        <v>19</v>
      </c>
      <c r="B38" t="s">
        <v>52</v>
      </c>
      <c r="C38" t="s">
        <v>53</v>
      </c>
      <c r="D38">
        <v>42198</v>
      </c>
      <c r="E38" s="6">
        <f t="shared" si="3"/>
        <v>4688.666666666667</v>
      </c>
      <c r="F38" s="6">
        <f t="shared" si="4"/>
        <v>195.36111111111111</v>
      </c>
      <c r="G38" s="6">
        <f t="shared" si="7"/>
        <v>195.36111111111111</v>
      </c>
      <c r="H38" s="6"/>
      <c r="I38" s="6">
        <f t="shared" si="5"/>
        <v>351.65000000000003</v>
      </c>
      <c r="J38" s="6">
        <f t="shared" si="6"/>
        <v>187.54666666666668</v>
      </c>
    </row>
    <row r="39" spans="1:10" x14ac:dyDescent="0.25">
      <c r="A39">
        <v>20</v>
      </c>
      <c r="B39" t="s">
        <v>53</v>
      </c>
      <c r="C39" t="s">
        <v>54</v>
      </c>
      <c r="D39">
        <v>14259</v>
      </c>
      <c r="E39" s="6">
        <f t="shared" si="3"/>
        <v>1584.3333333333333</v>
      </c>
      <c r="F39" s="6">
        <f t="shared" si="4"/>
        <v>66.013888888888886</v>
      </c>
      <c r="G39" s="6">
        <f t="shared" si="7"/>
        <v>66.013888888888886</v>
      </c>
      <c r="H39" s="6"/>
      <c r="I39" s="6">
        <f t="shared" si="5"/>
        <v>118.82499999999999</v>
      </c>
      <c r="J39" s="6">
        <f t="shared" si="6"/>
        <v>63.373333333333335</v>
      </c>
    </row>
  </sheetData>
  <mergeCells count="1">
    <mergeCell ref="A5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</dc:creator>
  <cp:lastModifiedBy>dosborn</cp:lastModifiedBy>
  <dcterms:created xsi:type="dcterms:W3CDTF">2023-02-08T19:32:06Z</dcterms:created>
  <dcterms:modified xsi:type="dcterms:W3CDTF">2023-02-21T20:32:07Z</dcterms:modified>
</cp:coreProperties>
</file>