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400-Engineering\Drainage\EngData\"/>
    </mc:Choice>
  </mc:AlternateContent>
  <xr:revisionPtr revIDLastSave="0" documentId="13_ncr:1_{7AE7D839-7AC8-4B13-976B-9950D0957A47}" xr6:coauthVersionLast="47" xr6:coauthVersionMax="47" xr10:uidLastSave="{00000000-0000-0000-0000-000000000000}"/>
  <bookViews>
    <workbookView xWindow="-110" yWindow="-110" windowWidth="25820" windowHeight="13900" xr2:uid="{00000000-000D-0000-FFFF-FFFF00000000}"/>
  </bookViews>
  <sheets>
    <sheet name="Clough" sheetId="4" r:id="rId1"/>
    <sheet name="ESTQ1" sheetId="3" r:id="rId2"/>
  </sheets>
  <definedNames>
    <definedName name="_xlnm.Print_Area" localSheetId="1">ESTQ1!$B$1:$W$75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2" i="4" l="1"/>
  <c r="I21" i="4"/>
  <c r="AC14" i="4"/>
  <c r="G17" i="4"/>
  <c r="AN25" i="4"/>
  <c r="Z48" i="4"/>
  <c r="Y48" i="4"/>
  <c r="X48" i="4"/>
  <c r="W48" i="4"/>
  <c r="V48" i="4"/>
  <c r="U48" i="4"/>
  <c r="T48" i="4"/>
  <c r="S48" i="4"/>
  <c r="R48" i="4"/>
  <c r="R50" i="4" s="1"/>
  <c r="Q48" i="4"/>
  <c r="Q50" i="4" s="1"/>
  <c r="P48" i="4"/>
  <c r="P50" i="4" s="1"/>
  <c r="O48" i="4"/>
  <c r="O50" i="4" s="1"/>
  <c r="M48" i="4"/>
  <c r="M50" i="4" s="1"/>
  <c r="L48" i="4"/>
  <c r="L50" i="4" s="1"/>
  <c r="R74" i="3"/>
  <c r="Q74" i="3"/>
  <c r="P74" i="3"/>
  <c r="O74" i="3"/>
  <c r="N74" i="3"/>
  <c r="M74" i="3"/>
  <c r="L74" i="3"/>
  <c r="X72" i="3"/>
  <c r="M72" i="3"/>
  <c r="K21" i="3"/>
  <c r="K20" i="3"/>
  <c r="K19" i="3"/>
  <c r="K18" i="3"/>
  <c r="K37" i="3"/>
  <c r="K38" i="3"/>
  <c r="K39" i="3"/>
  <c r="K40" i="3"/>
  <c r="K41" i="3"/>
  <c r="K42" i="3"/>
  <c r="K43" i="3"/>
  <c r="K44" i="3"/>
  <c r="K36" i="3"/>
  <c r="N37" i="3"/>
  <c r="N38" i="3"/>
  <c r="N39" i="3"/>
  <c r="N40" i="3"/>
  <c r="N41" i="3"/>
  <c r="N42" i="3"/>
  <c r="N43" i="3"/>
  <c r="N44" i="3"/>
  <c r="N45" i="3"/>
  <c r="N46" i="3"/>
  <c r="N36" i="3"/>
  <c r="I44" i="3"/>
  <c r="N28" i="3"/>
  <c r="N27" i="3"/>
  <c r="N26" i="3"/>
  <c r="H23" i="3"/>
  <c r="H22" i="3"/>
  <c r="K23" i="3" s="1"/>
  <c r="I20" i="3"/>
  <c r="N48" i="4" l="1"/>
  <c r="N50" i="4" s="1"/>
  <c r="K22" i="3"/>
  <c r="P72" i="3"/>
  <c r="I37" i="3"/>
  <c r="I36" i="3"/>
  <c r="L72" i="3"/>
  <c r="R72" i="3"/>
  <c r="I21" i="3"/>
  <c r="I24" i="3"/>
  <c r="I25" i="3"/>
  <c r="I38" i="3" l="1"/>
  <c r="I39" i="3"/>
  <c r="I41" i="3"/>
  <c r="I42" i="3"/>
  <c r="I43" i="3"/>
  <c r="I45" i="3"/>
  <c r="I46" i="3"/>
  <c r="Q72" i="3"/>
  <c r="O72" i="3"/>
  <c r="N72" i="3"/>
  <c r="S72" i="3"/>
  <c r="T72" i="3"/>
  <c r="U72" i="3"/>
  <c r="V72" i="3"/>
  <c r="W72" i="3"/>
  <c r="Y72" i="3"/>
  <c r="Z72" i="3"/>
  <c r="AC14" i="3" l="1"/>
</calcChain>
</file>

<file path=xl/sharedStrings.xml><?xml version="1.0" encoding="utf-8"?>
<sst xmlns="http://schemas.openxmlformats.org/spreadsheetml/2006/main" count="283" uniqueCount="164">
  <si>
    <t>SIDE</t>
  </si>
  <si>
    <t>REF.</t>
  </si>
  <si>
    <t>NO.</t>
  </si>
  <si>
    <t>SHEET</t>
  </si>
  <si>
    <t>STATION</t>
  </si>
  <si>
    <t>FROM</t>
  </si>
  <si>
    <t>TO</t>
  </si>
  <si>
    <t>BEGINNING ELEVATION</t>
  </si>
  <si>
    <t>ENDING ELEVATION</t>
  </si>
  <si>
    <t>OUTLET STATION</t>
  </si>
  <si>
    <t>OUTLET OFFSET</t>
  </si>
  <si>
    <t>OUTLET FLOW ELEVATION</t>
  </si>
  <si>
    <t>6" CONDUIT  TYPE F FOR UNDERDRAIN OUTLET</t>
  </si>
  <si>
    <t>FOOT</t>
  </si>
  <si>
    <t>EACH</t>
  </si>
  <si>
    <t>FOR INFORMATION ONLY</t>
  </si>
  <si>
    <t>OUTLET INTO UNDERDRAIN</t>
  </si>
  <si>
    <t>OUTLET INTO DRAINAGE STRUCTURE</t>
  </si>
  <si>
    <t>TEE</t>
  </si>
  <si>
    <t>RT</t>
  </si>
  <si>
    <t>LENGTH CHECK</t>
  </si>
  <si>
    <t>LT</t>
  </si>
  <si>
    <t>TOTALS CARRIED TO GENERAL SUMMARY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</si>
  <si>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</si>
  <si>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</si>
  <si>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</si>
  <si>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</si>
  <si>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</si>
  <si>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</si>
  <si>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</si>
  <si>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</si>
  <si>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</si>
  <si>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U10</t>
  </si>
  <si>
    <t>U11</t>
  </si>
  <si>
    <t>U12</t>
  </si>
  <si>
    <t>U13</t>
  </si>
  <si>
    <t>U14</t>
  </si>
  <si>
    <t>U15</t>
  </si>
  <si>
    <t>U16</t>
  </si>
  <si>
    <t>U17</t>
  </si>
  <si>
    <t>U18</t>
  </si>
  <si>
    <t>PLUG</t>
  </si>
  <si>
    <t>SUBTOTALS</t>
  </si>
  <si>
    <t>6" UNCLASSIFIED PIPE UNDERDRAINS</t>
  </si>
  <si>
    <t>6" SHALLOW PIPE UNDERDRAINS</t>
  </si>
  <si>
    <t>U19</t>
  </si>
  <si>
    <t>U20</t>
  </si>
  <si>
    <t>U21</t>
  </si>
  <si>
    <t>PRECAST REINFORCED CONCRETE OUTLET</t>
  </si>
  <si>
    <t xml:space="preserve">EACH </t>
  </si>
  <si>
    <t>TIED CONCRETE BLOCK MAT WITH TYPE 1 UNDERLAYMENT</t>
  </si>
  <si>
    <t>SY</t>
  </si>
  <si>
    <t>CL</t>
  </si>
  <si>
    <t>6" BASE PIPE UNDERDRAINS</t>
  </si>
  <si>
    <t>253+25.00</t>
  </si>
  <si>
    <t>S.R. 32</t>
  </si>
  <si>
    <t>EIGHT MILE ROAD</t>
  </si>
  <si>
    <t>250+12.44</t>
  </si>
  <si>
    <t>250+17.00</t>
  </si>
  <si>
    <t>WYE</t>
  </si>
  <si>
    <t>U22</t>
  </si>
  <si>
    <t>U23</t>
  </si>
  <si>
    <t>U24</t>
  </si>
  <si>
    <t>U25</t>
  </si>
  <si>
    <t>U26</t>
  </si>
  <si>
    <t>U27</t>
  </si>
  <si>
    <t>U28</t>
  </si>
  <si>
    <t>265+20.00</t>
  </si>
  <si>
    <t>267+10.00</t>
  </si>
  <si>
    <t>267+40.00</t>
  </si>
  <si>
    <t>265+45.00</t>
  </si>
  <si>
    <t>LT/RT</t>
  </si>
  <si>
    <t>6" CONSTRUCTION UNDERDRAINS, 707.31 (PERFORATED)</t>
  </si>
  <si>
    <t>DO NOT PLACE THIS COLUMN IN THE SHEETS</t>
  </si>
  <si>
    <t>@U1</t>
  </si>
  <si>
    <t>@U2</t>
  </si>
  <si>
    <t>@U3</t>
  </si>
  <si>
    <t>@U4</t>
  </si>
  <si>
    <t>@U5</t>
  </si>
  <si>
    <t>@U6</t>
  </si>
  <si>
    <t>@U7</t>
  </si>
  <si>
    <t>@U8</t>
  </si>
  <si>
    <t>@U9</t>
  </si>
  <si>
    <t>@U10</t>
  </si>
  <si>
    <t>@U11</t>
  </si>
  <si>
    <t>@U12</t>
  </si>
  <si>
    <t>@U13</t>
  </si>
  <si>
    <t>@U14</t>
  </si>
  <si>
    <t>@U15</t>
  </si>
  <si>
    <t>@U16</t>
  </si>
  <si>
    <t>@U17</t>
  </si>
  <si>
    <t>@U18</t>
  </si>
  <si>
    <t>@U19</t>
  </si>
  <si>
    <t>@U20</t>
  </si>
  <si>
    <t>@U21</t>
  </si>
  <si>
    <t>@U22</t>
  </si>
  <si>
    <t>@U23</t>
  </si>
  <si>
    <t>@U24</t>
  </si>
  <si>
    <t>@U25</t>
  </si>
  <si>
    <t>@U26</t>
  </si>
  <si>
    <t>@U27</t>
  </si>
  <si>
    <t>@U28</t>
  </si>
  <si>
    <r>
      <t>11.25</t>
    </r>
    <r>
      <rPr>
        <sz val="10"/>
        <rFont val="Calibri"/>
        <family val="2"/>
      </rPr>
      <t>°</t>
    </r>
    <r>
      <rPr>
        <i/>
        <sz val="10"/>
        <rFont val="Arial"/>
        <family val="2"/>
      </rPr>
      <t xml:space="preserve"> BEND</t>
    </r>
  </si>
  <si>
    <r>
      <t>22.50</t>
    </r>
    <r>
      <rPr>
        <sz val="10"/>
        <rFont val="Calibri"/>
        <family val="2"/>
      </rPr>
      <t>°</t>
    </r>
    <r>
      <rPr>
        <i/>
        <sz val="10"/>
        <rFont val="Arial"/>
        <family val="2"/>
      </rPr>
      <t xml:space="preserve"> BEND</t>
    </r>
  </si>
  <si>
    <r>
      <t>45</t>
    </r>
    <r>
      <rPr>
        <sz val="10"/>
        <rFont val="Calibri"/>
        <family val="2"/>
      </rPr>
      <t>°</t>
    </r>
    <r>
      <rPr>
        <i/>
        <sz val="10"/>
        <rFont val="Arial"/>
        <family val="2"/>
      </rPr>
      <t xml:space="preserve"> BEND</t>
    </r>
  </si>
  <si>
    <r>
      <t>90</t>
    </r>
    <r>
      <rPr>
        <sz val="10"/>
        <rFont val="Calibri"/>
        <family val="2"/>
      </rPr>
      <t>°</t>
    </r>
    <r>
      <rPr>
        <i/>
        <sz val="10"/>
        <rFont val="Arial"/>
        <family val="2"/>
      </rPr>
      <t xml:space="preserve"> BEND</t>
    </r>
  </si>
  <si>
    <t>51,52</t>
  </si>
  <si>
    <t>52,53</t>
  </si>
  <si>
    <t>53,63</t>
  </si>
  <si>
    <t>62,63</t>
  </si>
  <si>
    <t>CLOUGH PIKE</t>
  </si>
  <si>
    <t>NEWTOWN ROAD</t>
  </si>
  <si>
    <t>72+00.00</t>
  </si>
  <si>
    <t>21+00.00</t>
  </si>
  <si>
    <t>Note</t>
  </si>
  <si>
    <t>80+25.00</t>
  </si>
  <si>
    <t>Coulgh</t>
  </si>
  <si>
    <t>Newtown</t>
  </si>
  <si>
    <t>21+00</t>
  </si>
  <si>
    <t>&gt;=563.69</t>
  </si>
  <si>
    <t>&gt;=567.5</t>
  </si>
  <si>
    <t>&gt;=567.0</t>
  </si>
  <si>
    <t>Prop. Grade Elevation</t>
  </si>
  <si>
    <t>Start Elev.</t>
  </si>
  <si>
    <t>End Elev.</t>
  </si>
  <si>
    <t>&gt;=563.19</t>
  </si>
  <si>
    <t>Base pipe underdrain</t>
  </si>
  <si>
    <t>Base pipe underdrian</t>
  </si>
  <si>
    <t>Outlet requirement:</t>
  </si>
  <si>
    <t>at least 12'' above flow line of a receiving ditch/CB/manhole/pipe</t>
  </si>
  <si>
    <t>6'' as minimum</t>
  </si>
  <si>
    <t>(desireable)</t>
  </si>
  <si>
    <t>Flow Elevation</t>
  </si>
  <si>
    <t>Outlet Underdrain Elev.</t>
  </si>
  <si>
    <t>Unclassified Pipe Underdrain</t>
  </si>
  <si>
    <t>Grate Elevation</t>
  </si>
  <si>
    <t>Depth varies from 9.7'' to 42''</t>
  </si>
  <si>
    <t>Base Pipe Underdrain</t>
  </si>
  <si>
    <t>19&amp;20</t>
  </si>
  <si>
    <t>UD-1</t>
  </si>
  <si>
    <t>UD-2</t>
  </si>
  <si>
    <t>UD-5</t>
  </si>
  <si>
    <t>UD-3</t>
  </si>
  <si>
    <t>UD-4</t>
  </si>
  <si>
    <t>77+24.00</t>
  </si>
  <si>
    <t>76+06.00</t>
  </si>
  <si>
    <t xml:space="preserve">Outlet to west, cross the prop. 5' concrete walk on south of Clough </t>
  </si>
  <si>
    <t xml:space="preserve">Drain to the ditch? </t>
  </si>
  <si>
    <t>&gt;=563.04</t>
  </si>
  <si>
    <t>&gt;=563.54</t>
  </si>
  <si>
    <t>Ex. Headwall east of sta. 80+25</t>
  </si>
  <si>
    <t>Prop. Headwall at sta.77</t>
  </si>
  <si>
    <t>Ex. Headwall sta. 80+25</t>
  </si>
  <si>
    <t>CB-2-2B(East)</t>
  </si>
  <si>
    <t>CB-2-2B(West)</t>
  </si>
  <si>
    <t>UD1 &amp; UD3 drain to this CB</t>
  </si>
  <si>
    <t>UD-5 drains to the proposed ditch</t>
  </si>
  <si>
    <t>20+30.79</t>
  </si>
  <si>
    <t>20+14.06</t>
  </si>
  <si>
    <t>80+27.36</t>
  </si>
  <si>
    <t>80+48.00</t>
  </si>
  <si>
    <t>75+96.97</t>
  </si>
  <si>
    <t>76+11.51</t>
  </si>
  <si>
    <t>Unclasssified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</si>
</sst>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+##.00"/>
  </numFmts>
  <fonts count="8" x14ac:knownFonts="1">
    <font>
      <sz val="10"/>
      <name val="Arial"/>
    </font>
    <font>
      <sz val="14"/>
      <name val="Verdana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Calibri"/>
      <family val="2"/>
    </font>
    <font>
      <sz val="10"/>
      <color rgb="FFFF0000"/>
      <name val="Arial"/>
      <family val="2"/>
    </font>
    <font>
      <b/>
      <i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1" xfId="0" applyBorder="1"/>
    <xf numFmtId="0" fontId="1" fillId="0" borderId="1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2" xfId="0" applyBorder="1"/>
    <xf numFmtId="0" fontId="0" fillId="2" borderId="0" xfId="0" applyFill="1"/>
    <xf numFmtId="1" fontId="0" fillId="2" borderId="0" xfId="0" applyNumberFormat="1" applyFill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8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28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4" fillId="0" borderId="30" xfId="0" applyNumberFormat="1" applyFont="1" applyBorder="1" applyAlignment="1">
      <alignment vertical="center"/>
    </xf>
    <xf numFmtId="1" fontId="4" fillId="0" borderId="5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49" fontId="0" fillId="0" borderId="0" xfId="0" applyNumberFormat="1"/>
    <xf numFmtId="49" fontId="0" fillId="3" borderId="0" xfId="0" applyNumberFormat="1" applyFill="1"/>
    <xf numFmtId="49" fontId="3" fillId="3" borderId="0" xfId="0" applyNumberFormat="1" applyFont="1" applyFill="1"/>
    <xf numFmtId="164" fontId="4" fillId="4" borderId="9" xfId="0" applyNumberFormat="1" applyFont="1" applyFill="1" applyBorder="1" applyAlignment="1">
      <alignment horizontal="center" vertical="center"/>
    </xf>
    <xf numFmtId="164" fontId="4" fillId="4" borderId="10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2" fontId="4" fillId="4" borderId="5" xfId="0" applyNumberFormat="1" applyFont="1" applyFill="1" applyBorder="1" applyAlignment="1">
      <alignment horizontal="center" vertical="center"/>
    </xf>
    <xf numFmtId="164" fontId="4" fillId="4" borderId="5" xfId="0" applyNumberFormat="1" applyFont="1" applyFill="1" applyBorder="1" applyAlignment="1">
      <alignment horizontal="center" vertical="center"/>
    </xf>
    <xf numFmtId="0" fontId="3" fillId="0" borderId="0" xfId="0" applyFont="1"/>
    <xf numFmtId="0" fontId="3" fillId="0" borderId="32" xfId="0" applyFont="1" applyBorder="1"/>
    <xf numFmtId="0" fontId="0" fillId="0" borderId="33" xfId="0" applyBorder="1"/>
    <xf numFmtId="0" fontId="3" fillId="0" borderId="33" xfId="0" applyFont="1" applyBorder="1"/>
    <xf numFmtId="0" fontId="0" fillId="0" borderId="34" xfId="0" applyBorder="1"/>
    <xf numFmtId="0" fontId="3" fillId="0" borderId="29" xfId="0" applyFont="1" applyBorder="1"/>
    <xf numFmtId="0" fontId="3" fillId="0" borderId="31" xfId="0" applyFont="1" applyBorder="1"/>
    <xf numFmtId="0" fontId="0" fillId="0" borderId="29" xfId="0" applyBorder="1"/>
    <xf numFmtId="0" fontId="0" fillId="0" borderId="31" xfId="0" applyBorder="1"/>
    <xf numFmtId="0" fontId="6" fillId="0" borderId="0" xfId="0" applyFont="1"/>
    <xf numFmtId="0" fontId="0" fillId="0" borderId="18" xfId="0" applyBorder="1"/>
    <xf numFmtId="0" fontId="3" fillId="0" borderId="19" xfId="0" applyFont="1" applyBorder="1"/>
    <xf numFmtId="0" fontId="0" fillId="0" borderId="19" xfId="0" applyBorder="1"/>
    <xf numFmtId="0" fontId="0" fillId="0" borderId="35" xfId="0" applyBorder="1"/>
    <xf numFmtId="0" fontId="2" fillId="0" borderId="0" xfId="0" applyFont="1"/>
    <xf numFmtId="1" fontId="0" fillId="5" borderId="0" xfId="0" applyNumberFormat="1" applyFill="1" applyAlignment="1">
      <alignment horizontal="center" vertical="center"/>
    </xf>
    <xf numFmtId="0" fontId="4" fillId="4" borderId="27" xfId="0" applyFont="1" applyFill="1" applyBorder="1" applyAlignment="1">
      <alignment horizontal="center" vertical="center"/>
    </xf>
    <xf numFmtId="0" fontId="0" fillId="6" borderId="0" xfId="0" applyFill="1"/>
    <xf numFmtId="0" fontId="4" fillId="4" borderId="8" xfId="0" applyFont="1" applyFill="1" applyBorder="1" applyAlignment="1">
      <alignment horizontal="center" vertical="center"/>
    </xf>
    <xf numFmtId="0" fontId="2" fillId="0" borderId="19" xfId="0" applyFont="1" applyBorder="1"/>
    <xf numFmtId="0" fontId="0" fillId="4" borderId="0" xfId="0" applyFill="1"/>
    <xf numFmtId="0" fontId="2" fillId="4" borderId="0" xfId="0" applyFont="1" applyFill="1"/>
    <xf numFmtId="0" fontId="0" fillId="4" borderId="31" xfId="0" applyFill="1" applyBorder="1"/>
    <xf numFmtId="1" fontId="4" fillId="7" borderId="5" xfId="0" applyNumberFormat="1" applyFont="1" applyFill="1" applyBorder="1" applyAlignment="1">
      <alignment horizontal="center" vertical="center"/>
    </xf>
    <xf numFmtId="1" fontId="4" fillId="7" borderId="27" xfId="0" applyNumberFormat="1" applyFont="1" applyFill="1" applyBorder="1" applyAlignment="1">
      <alignment horizontal="center" vertical="center"/>
    </xf>
    <xf numFmtId="1" fontId="4" fillId="4" borderId="5" xfId="0" applyNumberFormat="1" applyFont="1" applyFill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2" fontId="4" fillId="0" borderId="14" xfId="0" applyNumberFormat="1" applyFont="1" applyBorder="1" applyAlignment="1">
      <alignment horizontal="center" vertical="center"/>
    </xf>
    <xf numFmtId="164" fontId="4" fillId="0" borderId="27" xfId="0" applyNumberFormat="1" applyFont="1" applyBorder="1" applyAlignment="1">
      <alignment horizontal="center" vertical="center"/>
    </xf>
    <xf numFmtId="164" fontId="4" fillId="0" borderId="3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14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 textRotation="90" wrapText="1"/>
    </xf>
    <xf numFmtId="0" fontId="4" fillId="7" borderId="11" xfId="0" applyFont="1" applyFill="1" applyBorder="1" applyAlignment="1">
      <alignment horizontal="center" vertical="center" textRotation="90" wrapText="1"/>
    </xf>
    <xf numFmtId="0" fontId="4" fillId="7" borderId="2" xfId="0" applyFont="1" applyFill="1" applyBorder="1" applyAlignment="1">
      <alignment horizontal="center" vertical="center" textRotation="90" wrapText="1"/>
    </xf>
    <xf numFmtId="0" fontId="4" fillId="7" borderId="14" xfId="0" applyFont="1" applyFill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3" fillId="0" borderId="33" xfId="0" applyFont="1" applyBorder="1" applyAlignment="1">
      <alignment horizontal="right"/>
    </xf>
    <xf numFmtId="0" fontId="3" fillId="2" borderId="0" xfId="0" applyFont="1" applyFill="1" applyAlignment="1">
      <alignment horizontal="center" vertical="center" textRotation="90"/>
    </xf>
    <xf numFmtId="0" fontId="0" fillId="2" borderId="0" xfId="0" applyFill="1" applyAlignment="1">
      <alignment horizontal="center" vertical="center" textRotation="90"/>
    </xf>
    <xf numFmtId="0" fontId="3" fillId="3" borderId="31" xfId="0" applyFont="1" applyFill="1" applyBorder="1" applyAlignment="1">
      <alignment horizontal="center" vertical="center" textRotation="90" wrapText="1"/>
    </xf>
    <xf numFmtId="0" fontId="0" fillId="3" borderId="31" xfId="0" applyFill="1" applyBorder="1" applyAlignment="1">
      <alignment horizontal="center" vertical="center" textRotation="90" wrapText="1"/>
    </xf>
    <xf numFmtId="0" fontId="1" fillId="0" borderId="2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" xfId="0" applyBorder="1"/>
    <xf numFmtId="0" fontId="0" fillId="0" borderId="22" xfId="0" applyBorder="1"/>
    <xf numFmtId="0" fontId="1" fillId="0" borderId="12" xfId="0" applyFont="1" applyBorder="1" applyAlignment="1">
      <alignment horizontal="center" vertical="center"/>
    </xf>
    <xf numFmtId="2" fontId="4" fillId="8" borderId="5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2" fontId="7" fillId="4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5C19C-68F7-4BD1-BB64-F3D78F309673}">
  <dimension ref="A1:AV51"/>
  <sheetViews>
    <sheetView tabSelected="1" zoomScale="85" zoomScaleNormal="85" workbookViewId="0">
      <selection activeCell="L32" sqref="L32"/>
    </sheetView>
  </sheetViews>
  <sheetFormatPr defaultRowHeight="13" x14ac:dyDescent="0.3"/>
  <cols>
    <col min="2" max="2" width="8.54296875" customWidth="1"/>
    <col min="3" max="3" width="10" customWidth="1"/>
    <col min="4" max="4" width="19.453125" customWidth="1"/>
    <col min="5" max="5" width="18.81640625" customWidth="1"/>
    <col min="6" max="6" width="9" customWidth="1"/>
    <col min="7" max="8" width="10.81640625" customWidth="1"/>
    <col min="9" max="9" width="12.81640625" customWidth="1"/>
    <col min="10" max="10" width="11.453125" customWidth="1"/>
    <col min="11" max="11" width="10.1796875" customWidth="1"/>
    <col min="12" max="13" width="8.1796875" style="16" customWidth="1"/>
    <col min="14" max="14" width="8.90625" style="16" customWidth="1"/>
    <col min="15" max="16" width="8.1796875" style="16" customWidth="1"/>
    <col min="17" max="18" width="8.453125" style="16" customWidth="1"/>
    <col min="19" max="26" width="8.1796875" style="16" customWidth="1"/>
    <col min="27" max="27" width="8.453125" style="16" customWidth="1"/>
    <col min="28" max="28" width="9.453125" style="16" customWidth="1"/>
    <col min="29" max="29" width="3.81640625" customWidth="1"/>
    <col min="36" max="36" width="21.1796875" customWidth="1"/>
  </cols>
  <sheetData>
    <row r="1" spans="1:35" ht="12.75" customHeight="1" x14ac:dyDescent="0.25">
      <c r="A1" s="96" t="s">
        <v>73</v>
      </c>
      <c r="B1" s="98"/>
      <c r="C1" s="100"/>
      <c r="D1" s="102" t="s">
        <v>4</v>
      </c>
      <c r="E1" s="103"/>
      <c r="F1" s="6"/>
      <c r="G1" s="82" t="s">
        <v>7</v>
      </c>
      <c r="H1" s="82" t="s">
        <v>8</v>
      </c>
      <c r="I1" s="82" t="s">
        <v>9</v>
      </c>
      <c r="J1" s="82" t="s">
        <v>10</v>
      </c>
      <c r="K1" s="82" t="s">
        <v>11</v>
      </c>
      <c r="L1" s="12">
        <v>601</v>
      </c>
      <c r="M1" s="13"/>
      <c r="N1" s="85">
        <v>605</v>
      </c>
      <c r="O1" s="86"/>
      <c r="P1" s="87"/>
      <c r="Q1" s="85">
        <v>611</v>
      </c>
      <c r="R1" s="87"/>
      <c r="S1" s="85" t="s">
        <v>15</v>
      </c>
      <c r="T1" s="86"/>
      <c r="U1" s="86"/>
      <c r="V1" s="86"/>
      <c r="W1" s="86"/>
      <c r="X1" s="86"/>
      <c r="Y1" s="86"/>
      <c r="Z1" s="86"/>
      <c r="AA1" s="12"/>
      <c r="AB1" s="12"/>
      <c r="AC1" s="94" t="s">
        <v>20</v>
      </c>
      <c r="AD1" s="12" t="s">
        <v>114</v>
      </c>
    </row>
    <row r="2" spans="1:35" ht="12.75" customHeight="1" x14ac:dyDescent="0.25">
      <c r="A2" s="97"/>
      <c r="B2" s="99"/>
      <c r="C2" s="101"/>
      <c r="D2" s="104"/>
      <c r="E2" s="105"/>
      <c r="F2" s="7"/>
      <c r="G2" s="83"/>
      <c r="H2" s="83"/>
      <c r="I2" s="83"/>
      <c r="J2" s="83"/>
      <c r="K2" s="83"/>
      <c r="L2" s="92" t="s">
        <v>50</v>
      </c>
      <c r="M2" s="92" t="s">
        <v>72</v>
      </c>
      <c r="N2" s="92" t="s">
        <v>44</v>
      </c>
      <c r="O2" s="92" t="s">
        <v>43</v>
      </c>
      <c r="P2" s="92" t="s">
        <v>53</v>
      </c>
      <c r="Q2" s="92" t="s">
        <v>12</v>
      </c>
      <c r="R2" s="92" t="s">
        <v>48</v>
      </c>
      <c r="S2" s="92" t="s">
        <v>16</v>
      </c>
      <c r="T2" s="88" t="s">
        <v>17</v>
      </c>
      <c r="U2" s="88" t="s">
        <v>102</v>
      </c>
      <c r="V2" s="89" t="s">
        <v>103</v>
      </c>
      <c r="W2" s="88" t="s">
        <v>104</v>
      </c>
      <c r="X2" s="88" t="s">
        <v>105</v>
      </c>
      <c r="Y2" s="79" t="s">
        <v>41</v>
      </c>
      <c r="Z2" s="79" t="s">
        <v>18</v>
      </c>
      <c r="AA2" s="79" t="s">
        <v>59</v>
      </c>
      <c r="AB2" s="92"/>
      <c r="AC2" s="95"/>
    </row>
    <row r="3" spans="1:35" ht="12.75" customHeight="1" x14ac:dyDescent="0.25">
      <c r="A3" s="97"/>
      <c r="B3" s="99"/>
      <c r="C3" s="101"/>
      <c r="D3" s="104"/>
      <c r="E3" s="105"/>
      <c r="F3" s="7"/>
      <c r="G3" s="83"/>
      <c r="H3" s="83"/>
      <c r="I3" s="83"/>
      <c r="J3" s="83"/>
      <c r="K3" s="83"/>
      <c r="L3" s="92"/>
      <c r="M3" s="92"/>
      <c r="N3" s="92"/>
      <c r="O3" s="92"/>
      <c r="P3" s="92"/>
      <c r="Q3" s="92"/>
      <c r="R3" s="92"/>
      <c r="S3" s="92"/>
      <c r="T3" s="88"/>
      <c r="U3" s="88"/>
      <c r="V3" s="90"/>
      <c r="W3" s="88"/>
      <c r="X3" s="88"/>
      <c r="Y3" s="80"/>
      <c r="Z3" s="80"/>
      <c r="AA3" s="80"/>
      <c r="AB3" s="92"/>
      <c r="AC3" s="95"/>
    </row>
    <row r="4" spans="1:35" ht="12.75" customHeight="1" x14ac:dyDescent="0.25">
      <c r="A4" s="97"/>
      <c r="B4" s="99"/>
      <c r="C4" s="101"/>
      <c r="D4" s="104"/>
      <c r="E4" s="105"/>
      <c r="F4" s="7"/>
      <c r="G4" s="83"/>
      <c r="H4" s="83"/>
      <c r="I4" s="83"/>
      <c r="J4" s="83"/>
      <c r="K4" s="83"/>
      <c r="L4" s="92"/>
      <c r="M4" s="92"/>
      <c r="N4" s="92"/>
      <c r="O4" s="92"/>
      <c r="P4" s="92"/>
      <c r="Q4" s="92"/>
      <c r="R4" s="92"/>
      <c r="S4" s="92"/>
      <c r="T4" s="88"/>
      <c r="U4" s="88"/>
      <c r="V4" s="90"/>
      <c r="W4" s="88"/>
      <c r="X4" s="88"/>
      <c r="Y4" s="80"/>
      <c r="Z4" s="80"/>
      <c r="AA4" s="80"/>
      <c r="AB4" s="92"/>
      <c r="AC4" s="95"/>
    </row>
    <row r="5" spans="1:35" ht="12.75" customHeight="1" x14ac:dyDescent="0.25">
      <c r="A5" s="97"/>
      <c r="B5" s="99"/>
      <c r="C5" s="101"/>
      <c r="D5" s="104"/>
      <c r="E5" s="105"/>
      <c r="F5" s="7"/>
      <c r="G5" s="83"/>
      <c r="H5" s="83"/>
      <c r="I5" s="83"/>
      <c r="J5" s="83"/>
      <c r="K5" s="83"/>
      <c r="L5" s="92"/>
      <c r="M5" s="92"/>
      <c r="N5" s="92"/>
      <c r="O5" s="92"/>
      <c r="P5" s="92"/>
      <c r="Q5" s="92"/>
      <c r="R5" s="92"/>
      <c r="S5" s="92"/>
      <c r="T5" s="88"/>
      <c r="U5" s="88"/>
      <c r="V5" s="90"/>
      <c r="W5" s="88"/>
      <c r="X5" s="88"/>
      <c r="Y5" s="80"/>
      <c r="Z5" s="80"/>
      <c r="AA5" s="80"/>
      <c r="AB5" s="92"/>
      <c r="AC5" s="95"/>
    </row>
    <row r="6" spans="1:35" ht="12.75" customHeight="1" x14ac:dyDescent="0.25">
      <c r="A6" s="97"/>
      <c r="B6" s="1" t="s">
        <v>1</v>
      </c>
      <c r="C6" s="2" t="s">
        <v>3</v>
      </c>
      <c r="D6" s="104"/>
      <c r="E6" s="105"/>
      <c r="F6" s="101" t="s">
        <v>0</v>
      </c>
      <c r="G6" s="83"/>
      <c r="H6" s="83"/>
      <c r="I6" s="83"/>
      <c r="J6" s="83"/>
      <c r="K6" s="83"/>
      <c r="L6" s="92"/>
      <c r="M6" s="92"/>
      <c r="N6" s="92"/>
      <c r="O6" s="92"/>
      <c r="P6" s="92"/>
      <c r="Q6" s="92"/>
      <c r="R6" s="92"/>
      <c r="S6" s="92"/>
      <c r="T6" s="88"/>
      <c r="U6" s="88"/>
      <c r="V6" s="90"/>
      <c r="W6" s="88"/>
      <c r="X6" s="88"/>
      <c r="Y6" s="80"/>
      <c r="Z6" s="80"/>
      <c r="AA6" s="80"/>
      <c r="AB6" s="92"/>
      <c r="AC6" s="95"/>
    </row>
    <row r="7" spans="1:35" ht="12.75" customHeight="1" x14ac:dyDescent="0.25">
      <c r="A7" s="97"/>
      <c r="B7" s="1" t="s">
        <v>2</v>
      </c>
      <c r="C7" s="2" t="s">
        <v>2</v>
      </c>
      <c r="D7" s="104"/>
      <c r="E7" s="105"/>
      <c r="F7" s="101"/>
      <c r="G7" s="83"/>
      <c r="H7" s="83"/>
      <c r="I7" s="83"/>
      <c r="J7" s="83"/>
      <c r="K7" s="83"/>
      <c r="L7" s="92"/>
      <c r="M7" s="92"/>
      <c r="N7" s="92"/>
      <c r="O7" s="92"/>
      <c r="P7" s="92"/>
      <c r="Q7" s="92"/>
      <c r="R7" s="92"/>
      <c r="S7" s="92"/>
      <c r="T7" s="88"/>
      <c r="U7" s="88"/>
      <c r="V7" s="90"/>
      <c r="W7" s="88"/>
      <c r="X7" s="88"/>
      <c r="Y7" s="80"/>
      <c r="Z7" s="80"/>
      <c r="AA7" s="80"/>
      <c r="AB7" s="92"/>
      <c r="AC7" s="95"/>
    </row>
    <row r="8" spans="1:35" ht="12.75" customHeight="1" x14ac:dyDescent="0.25">
      <c r="A8" s="97"/>
      <c r="B8" s="5"/>
      <c r="C8" s="9"/>
      <c r="D8" s="104"/>
      <c r="E8" s="105"/>
      <c r="F8" s="7"/>
      <c r="G8" s="83"/>
      <c r="H8" s="83"/>
      <c r="I8" s="83"/>
      <c r="J8" s="83"/>
      <c r="K8" s="83"/>
      <c r="L8" s="92"/>
      <c r="M8" s="92"/>
      <c r="N8" s="92"/>
      <c r="O8" s="92"/>
      <c r="P8" s="92"/>
      <c r="Q8" s="92"/>
      <c r="R8" s="92"/>
      <c r="S8" s="92"/>
      <c r="T8" s="88"/>
      <c r="U8" s="88"/>
      <c r="V8" s="90"/>
      <c r="W8" s="88"/>
      <c r="X8" s="88"/>
      <c r="Y8" s="80"/>
      <c r="Z8" s="80"/>
      <c r="AA8" s="80"/>
      <c r="AB8" s="92"/>
      <c r="AC8" s="95"/>
    </row>
    <row r="9" spans="1:35" ht="12.75" customHeight="1" x14ac:dyDescent="0.25">
      <c r="A9" s="97"/>
      <c r="B9" s="1"/>
      <c r="C9" s="2"/>
      <c r="D9" s="104"/>
      <c r="E9" s="105"/>
      <c r="F9" s="7"/>
      <c r="G9" s="83"/>
      <c r="H9" s="83"/>
      <c r="I9" s="83"/>
      <c r="J9" s="83"/>
      <c r="K9" s="83"/>
      <c r="L9" s="92"/>
      <c r="M9" s="92"/>
      <c r="N9" s="92"/>
      <c r="O9" s="92"/>
      <c r="P9" s="92"/>
      <c r="Q9" s="92"/>
      <c r="R9" s="92"/>
      <c r="S9" s="92"/>
      <c r="T9" s="88"/>
      <c r="U9" s="88"/>
      <c r="V9" s="90"/>
      <c r="W9" s="88"/>
      <c r="X9" s="88"/>
      <c r="Y9" s="80"/>
      <c r="Z9" s="80"/>
      <c r="AA9" s="80"/>
      <c r="AB9" s="92"/>
      <c r="AC9" s="95"/>
    </row>
    <row r="10" spans="1:35" ht="12.75" customHeight="1" x14ac:dyDescent="0.25">
      <c r="A10" s="97"/>
      <c r="B10" s="99"/>
      <c r="C10" s="101"/>
      <c r="D10" s="104"/>
      <c r="E10" s="105"/>
      <c r="F10" s="7"/>
      <c r="G10" s="83"/>
      <c r="H10" s="83"/>
      <c r="I10" s="83"/>
      <c r="J10" s="83"/>
      <c r="K10" s="83"/>
      <c r="L10" s="92"/>
      <c r="M10" s="92"/>
      <c r="N10" s="92"/>
      <c r="O10" s="92"/>
      <c r="P10" s="92"/>
      <c r="Q10" s="92"/>
      <c r="R10" s="92"/>
      <c r="S10" s="92"/>
      <c r="T10" s="88"/>
      <c r="U10" s="88"/>
      <c r="V10" s="90"/>
      <c r="W10" s="88"/>
      <c r="X10" s="88"/>
      <c r="Y10" s="80"/>
      <c r="Z10" s="80"/>
      <c r="AA10" s="80"/>
      <c r="AB10" s="92"/>
      <c r="AC10" s="95"/>
    </row>
    <row r="11" spans="1:35" ht="12.75" customHeight="1" x14ac:dyDescent="0.25">
      <c r="A11" s="97"/>
      <c r="B11" s="106"/>
      <c r="C11" s="101"/>
      <c r="D11" s="104"/>
      <c r="E11" s="105"/>
      <c r="F11" s="7"/>
      <c r="G11" s="83"/>
      <c r="H11" s="83"/>
      <c r="I11" s="83"/>
      <c r="J11" s="83"/>
      <c r="K11" s="83"/>
      <c r="L11" s="92"/>
      <c r="M11" s="92"/>
      <c r="N11" s="92"/>
      <c r="O11" s="92"/>
      <c r="P11" s="92"/>
      <c r="Q11" s="92"/>
      <c r="R11" s="92"/>
      <c r="S11" s="92"/>
      <c r="T11" s="88"/>
      <c r="U11" s="88"/>
      <c r="V11" s="90"/>
      <c r="W11" s="88"/>
      <c r="X11" s="88"/>
      <c r="Y11" s="80"/>
      <c r="Z11" s="80"/>
      <c r="AA11" s="80"/>
      <c r="AB11" s="92"/>
      <c r="AC11" s="95"/>
    </row>
    <row r="12" spans="1:35" ht="12.75" customHeight="1" x14ac:dyDescent="0.25">
      <c r="A12" s="97"/>
      <c r="B12" s="106"/>
      <c r="C12" s="101"/>
      <c r="D12" s="104"/>
      <c r="E12" s="105"/>
      <c r="F12" s="7"/>
      <c r="G12" s="83"/>
      <c r="H12" s="83"/>
      <c r="I12" s="83"/>
      <c r="J12" s="83"/>
      <c r="K12" s="83"/>
      <c r="L12" s="92"/>
      <c r="M12" s="92"/>
      <c r="N12" s="92"/>
      <c r="O12" s="92"/>
      <c r="P12" s="92"/>
      <c r="Q12" s="92"/>
      <c r="R12" s="92"/>
      <c r="S12" s="92"/>
      <c r="T12" s="88"/>
      <c r="U12" s="88"/>
      <c r="V12" s="91"/>
      <c r="W12" s="88"/>
      <c r="X12" s="88"/>
      <c r="Y12" s="81"/>
      <c r="Z12" s="81"/>
      <c r="AA12" s="81"/>
      <c r="AB12" s="92"/>
      <c r="AC12" s="95"/>
    </row>
    <row r="13" spans="1:35" ht="12.75" customHeight="1" thickBot="1" x14ac:dyDescent="0.3">
      <c r="A13" s="97"/>
      <c r="B13" s="107"/>
      <c r="C13" s="108"/>
      <c r="D13" s="4" t="s">
        <v>5</v>
      </c>
      <c r="E13" s="3" t="s">
        <v>6</v>
      </c>
      <c r="F13" s="8"/>
      <c r="G13" s="84"/>
      <c r="H13" s="84"/>
      <c r="I13" s="84"/>
      <c r="J13" s="84"/>
      <c r="K13" s="84"/>
      <c r="L13" s="14" t="s">
        <v>51</v>
      </c>
      <c r="M13" s="14" t="s">
        <v>13</v>
      </c>
      <c r="N13" s="14" t="s">
        <v>13</v>
      </c>
      <c r="O13" s="14" t="s">
        <v>13</v>
      </c>
      <c r="P13" s="14"/>
      <c r="Q13" s="14" t="s">
        <v>13</v>
      </c>
      <c r="R13" s="14" t="s">
        <v>49</v>
      </c>
      <c r="S13" s="14" t="s">
        <v>14</v>
      </c>
      <c r="T13" s="14" t="s">
        <v>14</v>
      </c>
      <c r="U13" s="14" t="s">
        <v>14</v>
      </c>
      <c r="V13" s="14" t="s">
        <v>14</v>
      </c>
      <c r="W13" s="14" t="s">
        <v>14</v>
      </c>
      <c r="X13" s="14" t="s">
        <v>14</v>
      </c>
      <c r="Y13" s="14" t="s">
        <v>14</v>
      </c>
      <c r="Z13" s="14" t="s">
        <v>14</v>
      </c>
      <c r="AA13" s="14" t="s">
        <v>14</v>
      </c>
      <c r="AB13" s="14"/>
      <c r="AC13" s="10"/>
    </row>
    <row r="14" spans="1:35" ht="12.75" customHeight="1" x14ac:dyDescent="0.25">
      <c r="A14" s="30"/>
      <c r="B14" s="17"/>
      <c r="C14" s="12"/>
      <c r="D14" s="18"/>
      <c r="E14" s="19"/>
      <c r="F14" s="12"/>
      <c r="G14" s="15"/>
      <c r="H14" s="15"/>
      <c r="I14" s="20"/>
      <c r="J14" s="12"/>
      <c r="K14" s="15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3"/>
      <c r="Z14" s="13"/>
      <c r="AA14" s="13"/>
      <c r="AB14" s="12"/>
      <c r="AC14" s="11">
        <f>E14-D14</f>
        <v>0</v>
      </c>
    </row>
    <row r="15" spans="1:35" ht="12.75" customHeight="1" x14ac:dyDescent="0.25">
      <c r="A15" s="30"/>
      <c r="B15" s="17"/>
      <c r="C15" s="12"/>
      <c r="D15" s="77" t="s">
        <v>110</v>
      </c>
      <c r="E15" s="78"/>
      <c r="F15" s="12"/>
      <c r="G15" s="15"/>
      <c r="H15" s="15"/>
      <c r="I15" s="20"/>
      <c r="J15" s="12"/>
      <c r="K15" s="15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3"/>
      <c r="Y15" s="13"/>
      <c r="Z15" s="13"/>
      <c r="AA15" s="13"/>
      <c r="AB15" s="12"/>
      <c r="AC15" s="11"/>
    </row>
    <row r="16" spans="1:35" ht="12.75" customHeight="1" x14ac:dyDescent="0.3">
      <c r="A16" s="31" t="s">
        <v>74</v>
      </c>
      <c r="B16" s="55" t="s">
        <v>139</v>
      </c>
      <c r="C16" s="34">
        <v>19</v>
      </c>
      <c r="D16" s="32" t="s">
        <v>112</v>
      </c>
      <c r="E16" s="33" t="s">
        <v>161</v>
      </c>
      <c r="F16" s="34" t="s">
        <v>21</v>
      </c>
      <c r="G16" s="35">
        <v>567</v>
      </c>
      <c r="H16" s="35">
        <v>566.70000000000005</v>
      </c>
      <c r="I16" s="36" t="s">
        <v>162</v>
      </c>
      <c r="J16" s="35">
        <v>29.27</v>
      </c>
      <c r="K16" s="35">
        <v>566.5</v>
      </c>
      <c r="L16" s="12"/>
      <c r="M16" s="12"/>
      <c r="N16" s="12"/>
      <c r="O16" s="60">
        <v>400.43599999999998</v>
      </c>
      <c r="P16" s="12"/>
      <c r="Q16" s="60">
        <v>16.015000000000001</v>
      </c>
      <c r="R16" s="12"/>
      <c r="S16" s="12"/>
      <c r="T16" s="34">
        <v>1</v>
      </c>
      <c r="U16" s="12"/>
      <c r="V16" s="34">
        <v>1</v>
      </c>
      <c r="W16" s="12"/>
      <c r="X16" s="13"/>
      <c r="Y16" s="13"/>
      <c r="Z16" s="13"/>
      <c r="AA16" s="13"/>
      <c r="AB16" s="12"/>
      <c r="AC16" s="11"/>
      <c r="AD16" s="37"/>
      <c r="AF16" s="51" t="s">
        <v>134</v>
      </c>
      <c r="AI16" s="37" t="s">
        <v>136</v>
      </c>
    </row>
    <row r="17" spans="1:48" ht="12.75" customHeight="1" x14ac:dyDescent="0.3">
      <c r="A17" s="31" t="s">
        <v>75</v>
      </c>
      <c r="B17" s="55" t="s">
        <v>140</v>
      </c>
      <c r="C17" s="34">
        <v>19</v>
      </c>
      <c r="D17" s="32" t="s">
        <v>112</v>
      </c>
      <c r="E17" s="33" t="s">
        <v>145</v>
      </c>
      <c r="F17" s="34" t="s">
        <v>19</v>
      </c>
      <c r="G17" s="35">
        <f>565+2.911075</f>
        <v>567.91107499999998</v>
      </c>
      <c r="H17" s="111">
        <v>566.9</v>
      </c>
      <c r="I17" s="36" t="s">
        <v>112</v>
      </c>
      <c r="J17" s="35">
        <v>42.02</v>
      </c>
      <c r="K17" s="111">
        <v>566.83000000000004</v>
      </c>
      <c r="L17" s="13">
        <v>1.78</v>
      </c>
      <c r="M17" s="13"/>
      <c r="N17" s="13"/>
      <c r="O17" s="13"/>
      <c r="P17" s="61">
        <v>403.57900000000001</v>
      </c>
      <c r="Q17" s="61">
        <v>32.36</v>
      </c>
      <c r="R17" s="13">
        <v>1</v>
      </c>
      <c r="S17" s="13">
        <v>1</v>
      </c>
      <c r="T17" s="13"/>
      <c r="U17" s="13"/>
      <c r="V17" s="13"/>
      <c r="W17" s="13"/>
      <c r="X17" s="53">
        <v>1</v>
      </c>
      <c r="Y17" s="13"/>
      <c r="Z17" s="13"/>
      <c r="AA17" s="13"/>
      <c r="AB17" s="13"/>
      <c r="AC17" s="52"/>
      <c r="AD17" s="37" t="s">
        <v>146</v>
      </c>
      <c r="AJ17" s="51" t="s">
        <v>163</v>
      </c>
    </row>
    <row r="18" spans="1:48" ht="12.75" customHeight="1" x14ac:dyDescent="0.25">
      <c r="A18" s="31" t="s">
        <v>78</v>
      </c>
      <c r="B18" s="55" t="s">
        <v>141</v>
      </c>
      <c r="C18" s="34">
        <v>20</v>
      </c>
      <c r="D18" s="32" t="s">
        <v>144</v>
      </c>
      <c r="E18" s="33" t="s">
        <v>159</v>
      </c>
      <c r="F18" s="34" t="s">
        <v>21</v>
      </c>
      <c r="G18" s="35">
        <v>567.27</v>
      </c>
      <c r="H18" s="35">
        <v>564.02</v>
      </c>
      <c r="I18" s="36" t="s">
        <v>160</v>
      </c>
      <c r="J18" s="35">
        <v>21.446000000000002</v>
      </c>
      <c r="K18" s="109">
        <v>563.82000000000005</v>
      </c>
      <c r="L18" s="12"/>
      <c r="M18" s="12"/>
      <c r="N18" s="12"/>
      <c r="O18" s="12"/>
      <c r="P18" s="60">
        <v>301.61500000000001</v>
      </c>
      <c r="Q18" s="60">
        <v>12.125</v>
      </c>
      <c r="R18" s="12"/>
      <c r="S18" s="12">
        <v>1</v>
      </c>
      <c r="T18" s="110"/>
      <c r="U18" s="12"/>
      <c r="V18" s="34">
        <v>1</v>
      </c>
      <c r="W18" s="110"/>
      <c r="X18" s="13"/>
      <c r="Y18" s="13"/>
      <c r="Z18" s="13"/>
      <c r="AA18" s="13"/>
      <c r="AB18" s="12"/>
      <c r="AC18" s="11"/>
      <c r="AD18" s="37" t="s">
        <v>137</v>
      </c>
    </row>
    <row r="19" spans="1:48" ht="12.75" customHeight="1" x14ac:dyDescent="0.25">
      <c r="A19" s="31"/>
      <c r="B19" s="17"/>
      <c r="C19" s="12"/>
      <c r="D19" s="21"/>
      <c r="E19" s="19"/>
      <c r="F19" s="12"/>
      <c r="G19" s="15"/>
      <c r="H19" s="15"/>
      <c r="I19" s="20"/>
      <c r="J19" s="15"/>
      <c r="K19" s="15"/>
      <c r="L19" s="15"/>
      <c r="M19" s="15"/>
      <c r="N19" s="15"/>
      <c r="O19" s="12"/>
      <c r="P19" s="12"/>
      <c r="Q19" s="26"/>
      <c r="R19" s="12"/>
      <c r="S19" s="12"/>
      <c r="T19" s="12"/>
      <c r="U19" s="12"/>
      <c r="V19" s="12"/>
      <c r="W19" s="12"/>
      <c r="X19" s="13"/>
      <c r="Y19" s="13"/>
      <c r="Z19" s="13"/>
      <c r="AA19" s="13"/>
      <c r="AB19" s="12"/>
      <c r="AC19" s="11"/>
    </row>
    <row r="20" spans="1:48" ht="12.75" customHeight="1" x14ac:dyDescent="0.25">
      <c r="A20" s="31"/>
      <c r="B20" s="17"/>
      <c r="C20" s="12"/>
      <c r="D20" s="77" t="s">
        <v>111</v>
      </c>
      <c r="E20" s="78"/>
      <c r="F20" s="12"/>
      <c r="G20" s="15"/>
      <c r="H20" s="15"/>
      <c r="I20" s="20"/>
      <c r="J20" s="15"/>
      <c r="K20" s="15"/>
      <c r="L20" s="12"/>
      <c r="M20" s="12"/>
      <c r="N20" s="12"/>
      <c r="O20" s="12"/>
      <c r="P20" s="12"/>
      <c r="Q20" s="26"/>
      <c r="R20" s="12"/>
      <c r="S20" s="12"/>
      <c r="T20" s="12"/>
      <c r="U20" s="12"/>
      <c r="V20" s="12"/>
      <c r="W20" s="12"/>
      <c r="X20" s="13"/>
      <c r="Y20" s="13"/>
      <c r="Z20" s="13"/>
      <c r="AA20" s="13"/>
      <c r="AB20" s="12"/>
      <c r="AC20" s="11"/>
    </row>
    <row r="21" spans="1:48" ht="12.75" customHeight="1" x14ac:dyDescent="0.25">
      <c r="A21" s="31" t="s">
        <v>76</v>
      </c>
      <c r="B21" s="55" t="s">
        <v>142</v>
      </c>
      <c r="C21" s="34" t="s">
        <v>138</v>
      </c>
      <c r="D21" s="32" t="s">
        <v>157</v>
      </c>
      <c r="E21" s="33" t="s">
        <v>113</v>
      </c>
      <c r="F21" s="34" t="s">
        <v>21</v>
      </c>
      <c r="G21" s="35">
        <v>577.07000000000005</v>
      </c>
      <c r="H21" s="35">
        <v>567.5</v>
      </c>
      <c r="I21" s="36" t="str">
        <f>D21</f>
        <v>20+30.79</v>
      </c>
      <c r="J21" s="35">
        <v>42.085000000000001</v>
      </c>
      <c r="K21" s="35">
        <v>566</v>
      </c>
      <c r="L21" s="15"/>
      <c r="M21" s="15"/>
      <c r="N21" s="12"/>
      <c r="O21" s="12"/>
      <c r="P21" s="62">
        <v>80.709999999999994</v>
      </c>
      <c r="Q21" s="62">
        <v>10.143000000000001</v>
      </c>
      <c r="R21" s="12"/>
      <c r="S21" s="12"/>
      <c r="T21" s="34">
        <v>1</v>
      </c>
      <c r="U21" s="12"/>
      <c r="V21" s="12"/>
      <c r="W21" s="34">
        <v>1</v>
      </c>
      <c r="X21" s="13"/>
      <c r="Y21" s="13"/>
      <c r="Z21" s="13"/>
      <c r="AA21" s="13"/>
      <c r="AB21" s="12"/>
      <c r="AC21" s="11"/>
      <c r="AD21" s="37" t="s">
        <v>127</v>
      </c>
    </row>
    <row r="22" spans="1:48" ht="12.75" customHeight="1" x14ac:dyDescent="0.25">
      <c r="A22" s="31" t="s">
        <v>77</v>
      </c>
      <c r="B22" s="55" t="s">
        <v>143</v>
      </c>
      <c r="C22" s="34">
        <v>20</v>
      </c>
      <c r="D22" s="32" t="s">
        <v>158</v>
      </c>
      <c r="E22" s="33" t="s">
        <v>113</v>
      </c>
      <c r="F22" s="34" t="s">
        <v>19</v>
      </c>
      <c r="G22" s="35">
        <v>577.07000000000005</v>
      </c>
      <c r="H22" s="35">
        <v>567.6</v>
      </c>
      <c r="I22" s="36" t="str">
        <f>D22</f>
        <v>20+14.06</v>
      </c>
      <c r="J22" s="35">
        <v>59.936999999999998</v>
      </c>
      <c r="K22" s="35">
        <v>562.69000000000005</v>
      </c>
      <c r="L22" s="12"/>
      <c r="M22" s="12"/>
      <c r="N22" s="15"/>
      <c r="O22" s="12"/>
      <c r="P22" s="62">
        <v>110.663</v>
      </c>
      <c r="Q22" s="62">
        <v>10</v>
      </c>
      <c r="R22" s="12"/>
      <c r="S22" s="12"/>
      <c r="T22" s="34">
        <v>1</v>
      </c>
      <c r="U22" s="12"/>
      <c r="V22" s="12"/>
      <c r="W22" s="12"/>
      <c r="X22" s="53">
        <v>1</v>
      </c>
      <c r="Y22" s="13"/>
      <c r="Z22" s="13"/>
      <c r="AA22" s="13"/>
      <c r="AB22" s="12"/>
      <c r="AC22" s="11"/>
      <c r="AD22" s="37" t="s">
        <v>126</v>
      </c>
      <c r="AG22" t="s">
        <v>147</v>
      </c>
    </row>
    <row r="23" spans="1:48" ht="12.75" customHeight="1" x14ac:dyDescent="0.25">
      <c r="A23" s="29"/>
      <c r="B23" s="17"/>
      <c r="C23" s="12"/>
      <c r="D23" s="18"/>
      <c r="E23" s="19"/>
      <c r="F23" s="12"/>
      <c r="G23" s="15"/>
      <c r="H23" s="15"/>
      <c r="I23" s="20"/>
      <c r="J23" s="15"/>
      <c r="K23" s="15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3"/>
      <c r="Y23" s="13"/>
      <c r="Z23" s="13"/>
      <c r="AA23" s="13"/>
      <c r="AB23" s="12"/>
      <c r="AC23" s="11"/>
    </row>
    <row r="24" spans="1:48" ht="12.75" customHeight="1" x14ac:dyDescent="0.25">
      <c r="A24" s="29"/>
      <c r="B24" s="17"/>
      <c r="C24" s="12"/>
      <c r="D24" s="18"/>
      <c r="E24" s="19"/>
      <c r="F24" s="12"/>
      <c r="G24" s="15"/>
      <c r="H24" s="15"/>
      <c r="I24" s="20"/>
      <c r="J24" s="15"/>
      <c r="K24" s="15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3"/>
      <c r="Y24" s="13"/>
      <c r="Z24" s="13"/>
      <c r="AA24" s="13"/>
      <c r="AB24" s="12"/>
      <c r="AC24" s="11"/>
      <c r="AN24">
        <v>570.5</v>
      </c>
    </row>
    <row r="25" spans="1:48" ht="12.65" customHeight="1" x14ac:dyDescent="0.25">
      <c r="A25" s="29"/>
      <c r="B25" s="17"/>
      <c r="C25" s="12"/>
      <c r="D25" s="18"/>
      <c r="E25" s="19"/>
      <c r="F25" s="12"/>
      <c r="G25" s="15"/>
      <c r="H25" s="15"/>
      <c r="I25" s="20"/>
      <c r="J25" s="15"/>
      <c r="K25" s="15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3"/>
      <c r="Y25" s="13"/>
      <c r="Z25" s="13"/>
      <c r="AA25" s="13"/>
      <c r="AB25" s="12"/>
      <c r="AC25" s="11"/>
      <c r="AN25">
        <f>AN24-1.5</f>
        <v>569</v>
      </c>
    </row>
    <row r="26" spans="1:48" ht="12.75" customHeight="1" x14ac:dyDescent="0.25">
      <c r="A26" s="29"/>
      <c r="B26" s="17"/>
      <c r="C26" s="12"/>
      <c r="D26" s="22"/>
      <c r="E26" s="23"/>
      <c r="F26" s="12"/>
      <c r="G26" s="12"/>
      <c r="H26" s="12"/>
      <c r="I26" s="20"/>
      <c r="J26" s="12"/>
      <c r="K26" s="15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3"/>
      <c r="Y26" s="13"/>
      <c r="Z26" s="13"/>
      <c r="AA26" s="13"/>
      <c r="AB26" s="12"/>
      <c r="AC26" s="11"/>
    </row>
    <row r="27" spans="1:48" ht="12.75" customHeight="1" x14ac:dyDescent="0.25">
      <c r="A27" s="29"/>
      <c r="B27" s="17"/>
      <c r="C27" s="12"/>
      <c r="D27" s="22"/>
      <c r="E27" s="23"/>
      <c r="F27" s="12"/>
      <c r="G27" s="12"/>
      <c r="H27" s="12"/>
      <c r="I27" s="20"/>
      <c r="J27" s="12"/>
      <c r="K27" s="15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3"/>
      <c r="Y27" s="13"/>
      <c r="Z27" s="13"/>
      <c r="AA27" s="13"/>
      <c r="AB27" s="12"/>
      <c r="AC27" s="11"/>
    </row>
    <row r="28" spans="1:48" ht="12.75" customHeight="1" x14ac:dyDescent="0.25">
      <c r="A28" s="29"/>
      <c r="B28" s="17"/>
      <c r="C28" s="12"/>
      <c r="D28" s="22"/>
      <c r="E28" s="23"/>
      <c r="F28" s="12"/>
      <c r="G28" s="12"/>
      <c r="H28" s="12"/>
      <c r="I28" s="20"/>
      <c r="J28" s="12"/>
      <c r="K28" s="15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3"/>
      <c r="Y28" s="13"/>
      <c r="Z28" s="13"/>
      <c r="AA28" s="13"/>
      <c r="AB28" s="12"/>
      <c r="AC28" s="11"/>
    </row>
    <row r="29" spans="1:48" ht="12.75" customHeight="1" x14ac:dyDescent="0.25">
      <c r="A29" s="29"/>
      <c r="B29" s="17"/>
      <c r="C29" s="12"/>
      <c r="D29" s="22"/>
      <c r="E29" s="23"/>
      <c r="F29" s="12"/>
      <c r="G29" s="12"/>
      <c r="H29" s="12"/>
      <c r="I29" s="20"/>
      <c r="J29" s="12"/>
      <c r="K29" s="15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3"/>
      <c r="Y29" s="13"/>
      <c r="Z29" s="13"/>
      <c r="AA29" s="13"/>
      <c r="AB29" s="12"/>
      <c r="AC29" s="11"/>
    </row>
    <row r="30" spans="1:48" ht="12.75" customHeight="1" x14ac:dyDescent="0.25">
      <c r="A30" s="29"/>
      <c r="B30" s="17"/>
      <c r="C30" s="12"/>
      <c r="D30" s="22"/>
      <c r="E30" s="23"/>
      <c r="F30" s="12"/>
      <c r="G30" s="12"/>
      <c r="H30" s="12"/>
      <c r="I30" s="20"/>
      <c r="J30" s="12"/>
      <c r="K30" s="15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3"/>
      <c r="Y30" s="13"/>
      <c r="Z30" s="13"/>
      <c r="AA30" s="13"/>
      <c r="AB30" s="12"/>
      <c r="AC30" s="11"/>
    </row>
    <row r="31" spans="1:48" ht="12.75" customHeight="1" x14ac:dyDescent="0.25">
      <c r="A31" s="29"/>
      <c r="B31" s="17"/>
      <c r="C31" s="12"/>
      <c r="D31" s="22"/>
      <c r="E31" s="23"/>
      <c r="F31" s="12"/>
      <c r="G31" s="12"/>
      <c r="H31" s="12"/>
      <c r="I31" s="20"/>
      <c r="J31" s="12"/>
      <c r="K31" s="15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3"/>
      <c r="Y31" s="13"/>
      <c r="Z31" s="13"/>
      <c r="AA31" s="13"/>
      <c r="AB31" s="12"/>
      <c r="AC31" s="11"/>
      <c r="AF31" s="38" t="s">
        <v>122</v>
      </c>
      <c r="AG31" s="39"/>
      <c r="AH31" s="39"/>
      <c r="AI31" s="39"/>
      <c r="AJ31" s="93" t="s">
        <v>132</v>
      </c>
      <c r="AK31" s="93"/>
      <c r="AL31" s="40" t="s">
        <v>133</v>
      </c>
      <c r="AM31" s="41"/>
      <c r="AN31" s="37" t="s">
        <v>135</v>
      </c>
      <c r="AP31" s="54" t="s">
        <v>128</v>
      </c>
    </row>
    <row r="32" spans="1:48" ht="12.75" customHeight="1" x14ac:dyDescent="0.3">
      <c r="A32" s="29"/>
      <c r="B32" s="17"/>
      <c r="C32" s="12"/>
      <c r="D32" s="22"/>
      <c r="E32" s="23"/>
      <c r="F32" s="12"/>
      <c r="G32" s="12"/>
      <c r="H32" s="12"/>
      <c r="I32" s="20"/>
      <c r="J32" s="12"/>
      <c r="K32" s="15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3"/>
      <c r="Y32" s="13"/>
      <c r="Z32" s="13"/>
      <c r="AA32" s="13"/>
      <c r="AB32" s="12"/>
      <c r="AC32" s="11"/>
      <c r="AF32" s="42" t="s">
        <v>116</v>
      </c>
      <c r="AJ32" s="37" t="s">
        <v>154</v>
      </c>
      <c r="AK32" s="51">
        <v>566.5</v>
      </c>
      <c r="AL32" s="37" t="s">
        <v>121</v>
      </c>
      <c r="AM32" s="43" t="s">
        <v>120</v>
      </c>
      <c r="AN32" s="51">
        <v>569.29</v>
      </c>
      <c r="AP32" t="s">
        <v>129</v>
      </c>
      <c r="AV32" t="s">
        <v>131</v>
      </c>
    </row>
    <row r="33" spans="1:42" ht="12.75" customHeight="1" x14ac:dyDescent="0.3">
      <c r="A33" s="29"/>
      <c r="B33" s="17"/>
      <c r="C33" s="12"/>
      <c r="D33" s="22"/>
      <c r="E33" s="23"/>
      <c r="F33" s="12"/>
      <c r="G33" s="12"/>
      <c r="H33" s="12"/>
      <c r="I33" s="20"/>
      <c r="J33" s="12"/>
      <c r="K33" s="15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3"/>
      <c r="Y33" s="13"/>
      <c r="Z33" s="13"/>
      <c r="AA33" s="13"/>
      <c r="AB33" s="12"/>
      <c r="AC33" s="11"/>
      <c r="AF33" s="44"/>
      <c r="AG33" t="s">
        <v>112</v>
      </c>
      <c r="AH33" s="51">
        <v>569.41</v>
      </c>
      <c r="AJ33" s="37" t="s">
        <v>151</v>
      </c>
      <c r="AK33" s="51">
        <v>562.69000000000005</v>
      </c>
      <c r="AL33" s="37" t="s">
        <v>125</v>
      </c>
      <c r="AM33" s="43" t="s">
        <v>119</v>
      </c>
      <c r="AP33" t="s">
        <v>130</v>
      </c>
    </row>
    <row r="34" spans="1:42" ht="12.75" customHeight="1" x14ac:dyDescent="0.3">
      <c r="A34" s="29"/>
      <c r="B34" s="17"/>
      <c r="C34" s="12"/>
      <c r="D34" s="22"/>
      <c r="E34" s="23"/>
      <c r="F34" s="12"/>
      <c r="G34" s="12" t="s">
        <v>156</v>
      </c>
      <c r="H34" s="12"/>
      <c r="I34" s="20"/>
      <c r="J34" s="12"/>
      <c r="K34" s="15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3"/>
      <c r="Y34" s="13"/>
      <c r="Z34" s="13"/>
      <c r="AA34" s="13"/>
      <c r="AB34" s="12"/>
      <c r="AC34" s="11"/>
      <c r="AF34" s="44"/>
      <c r="AG34" s="37" t="s">
        <v>115</v>
      </c>
      <c r="AH34" s="51">
        <v>567.02</v>
      </c>
      <c r="AJ34" t="s">
        <v>152</v>
      </c>
      <c r="AK34" s="51">
        <v>562.54300000000001</v>
      </c>
      <c r="AM34" s="45"/>
      <c r="AO34" s="37"/>
      <c r="AP34" s="37"/>
    </row>
    <row r="35" spans="1:42" ht="12.75" customHeight="1" x14ac:dyDescent="0.25">
      <c r="A35" s="29"/>
      <c r="B35" s="17"/>
      <c r="C35" s="12"/>
      <c r="D35" s="22"/>
      <c r="E35" s="23"/>
      <c r="F35" s="12"/>
      <c r="G35" s="12"/>
      <c r="H35" s="12"/>
      <c r="I35" s="20"/>
      <c r="J35" s="12"/>
      <c r="K35" s="15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3"/>
      <c r="Y35" s="13"/>
      <c r="Z35" s="13"/>
      <c r="AA35" s="13"/>
      <c r="AB35" s="12"/>
      <c r="AC35" s="11"/>
      <c r="AF35" s="42"/>
      <c r="AI35" s="37"/>
      <c r="AM35" s="43"/>
      <c r="AO35" s="37"/>
    </row>
    <row r="36" spans="1:42" ht="12.75" customHeight="1" x14ac:dyDescent="0.3">
      <c r="A36" s="29"/>
      <c r="B36" s="17"/>
      <c r="C36" s="12"/>
      <c r="D36" s="18"/>
      <c r="E36" s="19"/>
      <c r="F36" s="12"/>
      <c r="G36" s="15"/>
      <c r="H36" s="15"/>
      <c r="I36" s="20"/>
      <c r="J36" s="15"/>
      <c r="K36" s="15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3"/>
      <c r="Y36" s="13"/>
      <c r="Z36" s="13"/>
      <c r="AA36" s="13"/>
      <c r="AB36" s="12"/>
      <c r="AC36" s="11"/>
      <c r="AF36" s="42" t="s">
        <v>117</v>
      </c>
      <c r="AH36" s="46"/>
      <c r="AJ36" s="57" t="s">
        <v>153</v>
      </c>
      <c r="AK36" s="58">
        <v>566</v>
      </c>
      <c r="AL36" s="57"/>
      <c r="AM36" s="59"/>
      <c r="AN36" s="58">
        <v>570.51</v>
      </c>
      <c r="AO36" s="46" t="s">
        <v>155</v>
      </c>
      <c r="AP36" s="37"/>
    </row>
    <row r="37" spans="1:42" ht="12.65" customHeight="1" x14ac:dyDescent="0.25">
      <c r="A37" s="29"/>
      <c r="B37" s="17"/>
      <c r="C37" s="12"/>
      <c r="D37" s="18"/>
      <c r="E37" s="19"/>
      <c r="F37" s="12"/>
      <c r="G37" s="15"/>
      <c r="H37" s="15"/>
      <c r="I37" s="20"/>
      <c r="J37" s="15"/>
      <c r="K37" s="15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3"/>
      <c r="Y37" s="13"/>
      <c r="Z37" s="13"/>
      <c r="AA37" s="13"/>
      <c r="AB37" s="12"/>
      <c r="AC37" s="11"/>
      <c r="AF37" s="47"/>
      <c r="AI37" s="49"/>
      <c r="AJ37" s="49"/>
      <c r="AK37" s="49"/>
      <c r="AL37" s="49"/>
      <c r="AM37" s="50"/>
    </row>
    <row r="38" spans="1:42" ht="12.75" customHeight="1" x14ac:dyDescent="0.3">
      <c r="A38" s="29"/>
      <c r="B38" s="17"/>
      <c r="C38" s="12"/>
      <c r="D38" s="22"/>
      <c r="E38" s="23"/>
      <c r="F38" s="12"/>
      <c r="G38" s="12"/>
      <c r="H38" s="12"/>
      <c r="I38" s="20"/>
      <c r="J38" s="12"/>
      <c r="K38" s="15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3"/>
      <c r="Y38" s="13"/>
      <c r="Z38" s="13"/>
      <c r="AA38" s="13"/>
      <c r="AB38" s="12"/>
      <c r="AC38" s="11"/>
      <c r="AG38" s="48" t="s">
        <v>118</v>
      </c>
      <c r="AH38" s="56">
        <v>580.07000000000005</v>
      </c>
    </row>
    <row r="39" spans="1:42" ht="12.75" customHeight="1" x14ac:dyDescent="0.25">
      <c r="A39" s="29"/>
      <c r="B39" s="17"/>
      <c r="C39" s="12"/>
      <c r="D39" s="22"/>
      <c r="E39" s="23"/>
      <c r="F39" s="12"/>
      <c r="G39" s="12"/>
      <c r="H39" s="12"/>
      <c r="I39" s="20"/>
      <c r="J39" s="12"/>
      <c r="K39" s="15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3"/>
      <c r="Y39" s="13"/>
      <c r="Z39" s="13"/>
      <c r="AA39" s="13"/>
      <c r="AB39" s="12"/>
      <c r="AC39" s="11"/>
    </row>
    <row r="40" spans="1:42" ht="12.75" customHeight="1" x14ac:dyDescent="0.25">
      <c r="A40" s="29"/>
      <c r="B40" s="17"/>
      <c r="C40" s="12"/>
      <c r="D40" s="22"/>
      <c r="E40" s="23"/>
      <c r="F40" s="12"/>
      <c r="G40" s="12"/>
      <c r="H40" s="12"/>
      <c r="I40" s="20"/>
      <c r="J40" s="12"/>
      <c r="K40" s="15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3"/>
      <c r="Y40" s="13"/>
      <c r="Z40" s="13"/>
      <c r="AA40" s="13"/>
      <c r="AB40" s="12"/>
      <c r="AC40" s="11"/>
      <c r="AG40" t="s">
        <v>123</v>
      </c>
      <c r="AH40" s="37" t="s">
        <v>124</v>
      </c>
    </row>
    <row r="41" spans="1:42" ht="12.75" customHeight="1" x14ac:dyDescent="0.25">
      <c r="A41" s="29"/>
      <c r="B41" s="17"/>
      <c r="C41" s="12"/>
      <c r="D41" s="22"/>
      <c r="E41" s="23"/>
      <c r="F41" s="12"/>
      <c r="G41" s="12"/>
      <c r="H41" s="12"/>
      <c r="I41" s="20"/>
      <c r="J41" s="12"/>
      <c r="K41" s="15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3"/>
      <c r="Y41" s="13"/>
      <c r="Z41" s="13"/>
      <c r="AA41" s="13"/>
      <c r="AB41" s="12"/>
      <c r="AC41" s="11"/>
      <c r="AF41" t="s">
        <v>27</v>
      </c>
      <c r="AG41">
        <v>577.07000000000005</v>
      </c>
      <c r="AH41">
        <v>564</v>
      </c>
      <c r="AJ41" s="37" t="s">
        <v>118</v>
      </c>
      <c r="AK41">
        <v>580.07000000000005</v>
      </c>
    </row>
    <row r="42" spans="1:42" ht="12.75" customHeight="1" x14ac:dyDescent="0.25">
      <c r="A42" s="29"/>
      <c r="B42" s="17"/>
      <c r="C42" s="12"/>
      <c r="D42" s="22"/>
      <c r="E42" s="23"/>
      <c r="F42" s="12"/>
      <c r="G42" s="12"/>
      <c r="H42" s="12"/>
      <c r="I42" s="20"/>
      <c r="J42" s="12"/>
      <c r="K42" s="15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3"/>
      <c r="Y42" s="13"/>
      <c r="Z42" s="13"/>
      <c r="AA42" s="13"/>
      <c r="AB42" s="12"/>
      <c r="AC42" s="11"/>
      <c r="AF42" s="37"/>
      <c r="AI42" s="37"/>
      <c r="AJ42" s="37" t="s">
        <v>148</v>
      </c>
      <c r="AK42" s="43" t="s">
        <v>149</v>
      </c>
      <c r="AL42" t="s">
        <v>150</v>
      </c>
    </row>
    <row r="43" spans="1:42" ht="12.75" customHeight="1" x14ac:dyDescent="0.25">
      <c r="A43" s="29"/>
      <c r="B43" s="17"/>
      <c r="C43" s="12"/>
      <c r="D43" s="22"/>
      <c r="E43" s="23"/>
      <c r="F43" s="12"/>
      <c r="G43" s="12"/>
      <c r="H43" s="12"/>
      <c r="I43" s="20"/>
      <c r="J43" s="12"/>
      <c r="K43" s="15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3"/>
      <c r="Y43" s="13"/>
      <c r="Z43" s="13"/>
      <c r="AA43" s="13"/>
      <c r="AB43" s="12"/>
      <c r="AC43" s="11"/>
      <c r="AH43" s="37"/>
    </row>
    <row r="44" spans="1:42" ht="12.75" customHeight="1" x14ac:dyDescent="0.25">
      <c r="A44" s="29"/>
      <c r="B44" s="17"/>
      <c r="C44" s="12"/>
      <c r="D44" s="22"/>
      <c r="E44" s="23"/>
      <c r="F44" s="12"/>
      <c r="G44" s="12"/>
      <c r="H44" s="12"/>
      <c r="I44" s="20"/>
      <c r="J44" s="12"/>
      <c r="K44" s="15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3"/>
      <c r="Y44" s="13"/>
      <c r="Z44" s="13"/>
      <c r="AA44" s="13"/>
      <c r="AB44" s="12"/>
      <c r="AC44" s="11"/>
      <c r="AH44" s="37"/>
      <c r="AI44" s="37"/>
    </row>
    <row r="45" spans="1:42" ht="12.75" customHeight="1" x14ac:dyDescent="0.25">
      <c r="A45" s="29"/>
      <c r="B45" s="17"/>
      <c r="C45" s="12"/>
      <c r="D45" s="22"/>
      <c r="E45" s="23"/>
      <c r="F45" s="12"/>
      <c r="G45" s="12"/>
      <c r="H45" s="12"/>
      <c r="I45" s="20"/>
      <c r="J45" s="12"/>
      <c r="K45" s="15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3"/>
      <c r="Y45" s="13"/>
      <c r="Z45" s="13"/>
      <c r="AA45" s="13"/>
      <c r="AB45" s="12"/>
      <c r="AC45" s="11"/>
      <c r="AF45" s="37" t="s">
        <v>25</v>
      </c>
      <c r="AJ45" s="37" t="s">
        <v>115</v>
      </c>
    </row>
    <row r="46" spans="1:42" ht="12.75" customHeight="1" x14ac:dyDescent="0.25">
      <c r="A46" s="29"/>
      <c r="B46" s="17"/>
      <c r="C46" s="12"/>
      <c r="D46" s="24"/>
      <c r="E46" s="25"/>
      <c r="F46" s="12"/>
      <c r="G46" s="12"/>
      <c r="H46" s="12"/>
      <c r="I46" s="20"/>
      <c r="J46" s="12"/>
      <c r="K46" s="15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3"/>
      <c r="Y46" s="13"/>
      <c r="Z46" s="13"/>
      <c r="AA46" s="13"/>
      <c r="AB46" s="12"/>
      <c r="AC46" s="11"/>
      <c r="AF46" s="37"/>
      <c r="AI46" s="37"/>
      <c r="AJ46" s="37" t="s">
        <v>148</v>
      </c>
      <c r="AK46" s="43"/>
    </row>
    <row r="47" spans="1:42" ht="12.75" customHeight="1" thickBot="1" x14ac:dyDescent="0.3">
      <c r="A47" s="29"/>
      <c r="B47" s="17"/>
      <c r="C47" s="12"/>
      <c r="D47" s="24"/>
      <c r="E47" s="25"/>
      <c r="F47" s="12"/>
      <c r="G47" s="12"/>
      <c r="H47" s="12"/>
      <c r="I47" s="20"/>
      <c r="J47" s="12"/>
      <c r="K47" s="15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3"/>
      <c r="Y47" s="13"/>
      <c r="Z47" s="13"/>
      <c r="AA47" s="13"/>
      <c r="AB47" s="12"/>
      <c r="AC47" s="11"/>
    </row>
    <row r="48" spans="1:42" ht="12.75" customHeight="1" x14ac:dyDescent="0.25">
      <c r="B48" s="65" t="s">
        <v>42</v>
      </c>
      <c r="C48" s="66"/>
      <c r="D48" s="66"/>
      <c r="E48" s="66"/>
      <c r="F48" s="66"/>
      <c r="G48" s="66"/>
      <c r="H48" s="66"/>
      <c r="I48" s="66"/>
      <c r="J48" s="66"/>
      <c r="K48" s="67"/>
      <c r="L48" s="75">
        <f>SUM(L16:L24)</f>
        <v>1.78</v>
      </c>
      <c r="M48" s="63">
        <f>SUM(M16:M24)</f>
        <v>0</v>
      </c>
      <c r="N48" s="63">
        <f>SUM(N16:N24)</f>
        <v>0</v>
      </c>
      <c r="O48" s="63">
        <f>SUM(O16:O47)</f>
        <v>400.43599999999998</v>
      </c>
      <c r="P48" s="63">
        <f>SUM(P16:P47)</f>
        <v>896.56700000000001</v>
      </c>
      <c r="Q48" s="63">
        <f>SUM(Q16:Q47)</f>
        <v>80.643000000000001</v>
      </c>
      <c r="R48" s="63">
        <f>SUM(R16:R47)</f>
        <v>1</v>
      </c>
      <c r="S48" s="63">
        <f>SUM(S14:S47)</f>
        <v>2</v>
      </c>
      <c r="T48" s="63">
        <f>SUM(T14:T47)</f>
        <v>3</v>
      </c>
      <c r="U48" s="63">
        <f>SUM(U14:U47)</f>
        <v>0</v>
      </c>
      <c r="V48" s="63">
        <f>SUM(V14:V47)</f>
        <v>2</v>
      </c>
      <c r="W48" s="63">
        <f>SUM(W14:W47)</f>
        <v>1</v>
      </c>
      <c r="X48" s="63">
        <f>SUM(X16:X24)</f>
        <v>2</v>
      </c>
      <c r="Y48" s="63">
        <f>SUM(Y14:Y47)</f>
        <v>0</v>
      </c>
      <c r="Z48" s="63">
        <f>SUM(Z14:Z47)</f>
        <v>0</v>
      </c>
      <c r="AA48" s="63"/>
      <c r="AB48" s="63"/>
    </row>
    <row r="49" spans="2:28" ht="12.75" customHeight="1" thickBot="1" x14ac:dyDescent="0.3">
      <c r="B49" s="72"/>
      <c r="C49" s="73"/>
      <c r="D49" s="73"/>
      <c r="E49" s="73"/>
      <c r="F49" s="73"/>
      <c r="G49" s="73"/>
      <c r="H49" s="73"/>
      <c r="I49" s="73"/>
      <c r="J49" s="73"/>
      <c r="K49" s="74"/>
      <c r="L49" s="76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</row>
    <row r="50" spans="2:28" ht="12.75" customHeight="1" x14ac:dyDescent="0.25">
      <c r="B50" s="65" t="s">
        <v>22</v>
      </c>
      <c r="C50" s="66"/>
      <c r="D50" s="66"/>
      <c r="E50" s="66"/>
      <c r="F50" s="66"/>
      <c r="G50" s="66"/>
      <c r="H50" s="66"/>
      <c r="I50" s="66"/>
      <c r="J50" s="66"/>
      <c r="K50" s="67"/>
      <c r="L50" s="63">
        <f t="shared" ref="L50:R50" si="0">ROUNDUP(L48,0)</f>
        <v>2</v>
      </c>
      <c r="M50" s="63">
        <f t="shared" si="0"/>
        <v>0</v>
      </c>
      <c r="N50" s="63">
        <f t="shared" si="0"/>
        <v>0</v>
      </c>
      <c r="O50" s="63">
        <f t="shared" si="0"/>
        <v>401</v>
      </c>
      <c r="P50" s="63">
        <f t="shared" si="0"/>
        <v>897</v>
      </c>
      <c r="Q50" s="63">
        <f t="shared" si="0"/>
        <v>81</v>
      </c>
      <c r="R50" s="63">
        <f t="shared" si="0"/>
        <v>1</v>
      </c>
      <c r="S50" s="63"/>
      <c r="T50" s="63"/>
      <c r="U50" s="63"/>
      <c r="V50" s="63"/>
      <c r="W50" s="63"/>
      <c r="X50" s="63"/>
      <c r="Y50" s="63"/>
      <c r="Z50" s="63"/>
      <c r="AA50" s="63"/>
      <c r="AB50" s="63"/>
    </row>
    <row r="51" spans="2:28" ht="12.75" customHeight="1" x14ac:dyDescent="0.25">
      <c r="B51" s="68"/>
      <c r="C51" s="69"/>
      <c r="D51" s="69"/>
      <c r="E51" s="69"/>
      <c r="F51" s="69"/>
      <c r="G51" s="69"/>
      <c r="H51" s="69"/>
      <c r="I51" s="69"/>
      <c r="J51" s="69"/>
      <c r="K51" s="70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</row>
  </sheetData>
  <mergeCells count="72">
    <mergeCell ref="A1:A13"/>
    <mergeCell ref="B1:B5"/>
    <mergeCell ref="C1:C5"/>
    <mergeCell ref="D1:E12"/>
    <mergeCell ref="G1:G13"/>
    <mergeCell ref="F6:F7"/>
    <mergeCell ref="B10:B13"/>
    <mergeCell ref="C10:C13"/>
    <mergeCell ref="S2:S12"/>
    <mergeCell ref="T2:T12"/>
    <mergeCell ref="I1:I13"/>
    <mergeCell ref="J1:J13"/>
    <mergeCell ref="AJ31:AK31"/>
    <mergeCell ref="AB2:AB12"/>
    <mergeCell ref="AC1:AC12"/>
    <mergeCell ref="L2:L12"/>
    <mergeCell ref="M2:M12"/>
    <mergeCell ref="N2:N12"/>
    <mergeCell ref="O2:O12"/>
    <mergeCell ref="P2:P12"/>
    <mergeCell ref="D15:E15"/>
    <mergeCell ref="D20:E20"/>
    <mergeCell ref="Y2:Y12"/>
    <mergeCell ref="Z2:Z12"/>
    <mergeCell ref="AA2:AA12"/>
    <mergeCell ref="K1:K13"/>
    <mergeCell ref="N1:P1"/>
    <mergeCell ref="Q1:R1"/>
    <mergeCell ref="S1:Z1"/>
    <mergeCell ref="U2:U12"/>
    <mergeCell ref="V2:V12"/>
    <mergeCell ref="W2:W12"/>
    <mergeCell ref="X2:X12"/>
    <mergeCell ref="H1:H13"/>
    <mergeCell ref="Q2:Q12"/>
    <mergeCell ref="R2:R12"/>
    <mergeCell ref="B48:K49"/>
    <mergeCell ref="L48:L49"/>
    <mergeCell ref="M48:M49"/>
    <mergeCell ref="N48:N49"/>
    <mergeCell ref="O48:O49"/>
    <mergeCell ref="AA48:AA49"/>
    <mergeCell ref="AB48:AB49"/>
    <mergeCell ref="Q48:Q49"/>
    <mergeCell ref="R48:R49"/>
    <mergeCell ref="S48:S49"/>
    <mergeCell ref="T48:T49"/>
    <mergeCell ref="U48:U49"/>
    <mergeCell ref="V48:V49"/>
    <mergeCell ref="P50:P51"/>
    <mergeCell ref="W48:W49"/>
    <mergeCell ref="X48:X49"/>
    <mergeCell ref="Y48:Y49"/>
    <mergeCell ref="Z48:Z49"/>
    <mergeCell ref="P48:P49"/>
    <mergeCell ref="B50:K51"/>
    <mergeCell ref="L50:L51"/>
    <mergeCell ref="M50:M51"/>
    <mergeCell ref="N50:N51"/>
    <mergeCell ref="O50:O51"/>
    <mergeCell ref="AB50:AB51"/>
    <mergeCell ref="Q50:Q51"/>
    <mergeCell ref="R50:R51"/>
    <mergeCell ref="S50:S51"/>
    <mergeCell ref="T50:T51"/>
    <mergeCell ref="U50:U51"/>
    <mergeCell ref="V50:V51"/>
    <mergeCell ref="W50:W51"/>
    <mergeCell ref="X50:X51"/>
    <mergeCell ref="Y50:Y51"/>
    <mergeCell ref="Z50:Z51"/>
    <mergeCell ref="AA50:AA5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5"/>
  <sheetViews>
    <sheetView zoomScale="90" zoomScaleNormal="90" workbookViewId="0">
      <pane xSplit="2" ySplit="13" topLeftCell="D14" activePane="bottomRight" state="frozen"/>
      <selection pane="topRight" activeCell="B1" sqref="B1"/>
      <selection pane="bottomLeft" activeCell="A14" sqref="A14"/>
      <selection pane="bottomRight" activeCell="O2" sqref="O2:O12"/>
    </sheetView>
  </sheetViews>
  <sheetFormatPr defaultRowHeight="13" x14ac:dyDescent="0.3"/>
  <cols>
    <col min="2" max="2" width="8.54296875" customWidth="1"/>
    <col min="3" max="3" width="10" customWidth="1"/>
    <col min="4" max="5" width="19.7265625" customWidth="1"/>
    <col min="6" max="6" width="9" customWidth="1"/>
    <col min="7" max="8" width="10.81640625" customWidth="1"/>
    <col min="9" max="9" width="12.81640625" customWidth="1"/>
    <col min="10" max="10" width="11.453125" customWidth="1"/>
    <col min="11" max="11" width="10.81640625" customWidth="1"/>
    <col min="12" max="16" width="8.1796875" style="16" customWidth="1"/>
    <col min="17" max="18" width="8.453125" style="16" customWidth="1"/>
    <col min="19" max="26" width="8.1796875" style="16" customWidth="1"/>
    <col min="27" max="27" width="8.453125" style="16" customWidth="1"/>
    <col min="28" max="28" width="9.453125" style="16" customWidth="1"/>
    <col min="29" max="29" width="10.54296875" customWidth="1"/>
  </cols>
  <sheetData>
    <row r="1" spans="1:29" ht="12.75" customHeight="1" x14ac:dyDescent="0.25">
      <c r="A1" s="96" t="s">
        <v>73</v>
      </c>
      <c r="B1" s="98"/>
      <c r="C1" s="100"/>
      <c r="D1" s="102" t="s">
        <v>4</v>
      </c>
      <c r="E1" s="103"/>
      <c r="F1" s="6"/>
      <c r="G1" s="82" t="s">
        <v>7</v>
      </c>
      <c r="H1" s="82" t="s">
        <v>8</v>
      </c>
      <c r="I1" s="82" t="s">
        <v>9</v>
      </c>
      <c r="J1" s="82" t="s">
        <v>10</v>
      </c>
      <c r="K1" s="82" t="s">
        <v>11</v>
      </c>
      <c r="L1" s="12">
        <v>601</v>
      </c>
      <c r="M1" s="13"/>
      <c r="N1" s="85">
        <v>605</v>
      </c>
      <c r="O1" s="86"/>
      <c r="P1" s="87"/>
      <c r="Q1" s="85">
        <v>611</v>
      </c>
      <c r="R1" s="87"/>
      <c r="S1" s="85" t="s">
        <v>15</v>
      </c>
      <c r="T1" s="86"/>
      <c r="U1" s="86"/>
      <c r="V1" s="86"/>
      <c r="W1" s="86"/>
      <c r="X1" s="86"/>
      <c r="Y1" s="86"/>
      <c r="Z1" s="86"/>
      <c r="AA1" s="12"/>
      <c r="AB1" s="12"/>
      <c r="AC1" s="94" t="s">
        <v>20</v>
      </c>
    </row>
    <row r="2" spans="1:29" ht="12.75" customHeight="1" x14ac:dyDescent="0.25">
      <c r="A2" s="97"/>
      <c r="B2" s="99"/>
      <c r="C2" s="101"/>
      <c r="D2" s="104"/>
      <c r="E2" s="105"/>
      <c r="F2" s="7"/>
      <c r="G2" s="83"/>
      <c r="H2" s="83"/>
      <c r="I2" s="83"/>
      <c r="J2" s="83"/>
      <c r="K2" s="83"/>
      <c r="L2" s="92" t="s">
        <v>50</v>
      </c>
      <c r="M2" s="92" t="s">
        <v>72</v>
      </c>
      <c r="N2" s="92" t="s">
        <v>44</v>
      </c>
      <c r="O2" s="92" t="s">
        <v>43</v>
      </c>
      <c r="P2" s="92" t="s">
        <v>53</v>
      </c>
      <c r="Q2" s="92" t="s">
        <v>12</v>
      </c>
      <c r="R2" s="92" t="s">
        <v>48</v>
      </c>
      <c r="S2" s="92" t="s">
        <v>16</v>
      </c>
      <c r="T2" s="92" t="s">
        <v>17</v>
      </c>
      <c r="U2" s="92" t="s">
        <v>102</v>
      </c>
      <c r="V2" s="79" t="s">
        <v>103</v>
      </c>
      <c r="W2" s="92" t="s">
        <v>104</v>
      </c>
      <c r="X2" s="92" t="s">
        <v>105</v>
      </c>
      <c r="Y2" s="79" t="s">
        <v>41</v>
      </c>
      <c r="Z2" s="79" t="s">
        <v>18</v>
      </c>
      <c r="AA2" s="79" t="s">
        <v>59</v>
      </c>
      <c r="AB2" s="92"/>
      <c r="AC2" s="95"/>
    </row>
    <row r="3" spans="1:29" ht="12.75" customHeight="1" x14ac:dyDescent="0.25">
      <c r="A3" s="97"/>
      <c r="B3" s="99"/>
      <c r="C3" s="101"/>
      <c r="D3" s="104"/>
      <c r="E3" s="105"/>
      <c r="F3" s="7"/>
      <c r="G3" s="83"/>
      <c r="H3" s="83"/>
      <c r="I3" s="83"/>
      <c r="J3" s="83"/>
      <c r="K3" s="83"/>
      <c r="L3" s="92"/>
      <c r="M3" s="92"/>
      <c r="N3" s="92"/>
      <c r="O3" s="92"/>
      <c r="P3" s="92"/>
      <c r="Q3" s="92"/>
      <c r="R3" s="92"/>
      <c r="S3" s="92"/>
      <c r="T3" s="92"/>
      <c r="U3" s="92"/>
      <c r="V3" s="80"/>
      <c r="W3" s="92"/>
      <c r="X3" s="92"/>
      <c r="Y3" s="80"/>
      <c r="Z3" s="80"/>
      <c r="AA3" s="80"/>
      <c r="AB3" s="92"/>
      <c r="AC3" s="95"/>
    </row>
    <row r="4" spans="1:29" ht="12.75" customHeight="1" x14ac:dyDescent="0.25">
      <c r="A4" s="97"/>
      <c r="B4" s="99"/>
      <c r="C4" s="101"/>
      <c r="D4" s="104"/>
      <c r="E4" s="105"/>
      <c r="F4" s="7"/>
      <c r="G4" s="83"/>
      <c r="H4" s="83"/>
      <c r="I4" s="83"/>
      <c r="J4" s="83"/>
      <c r="K4" s="83"/>
      <c r="L4" s="92"/>
      <c r="M4" s="92"/>
      <c r="N4" s="92"/>
      <c r="O4" s="92"/>
      <c r="P4" s="92"/>
      <c r="Q4" s="92"/>
      <c r="R4" s="92"/>
      <c r="S4" s="92"/>
      <c r="T4" s="92"/>
      <c r="U4" s="92"/>
      <c r="V4" s="80"/>
      <c r="W4" s="92"/>
      <c r="X4" s="92"/>
      <c r="Y4" s="80"/>
      <c r="Z4" s="80"/>
      <c r="AA4" s="80"/>
      <c r="AB4" s="92"/>
      <c r="AC4" s="95"/>
    </row>
    <row r="5" spans="1:29" ht="12.75" customHeight="1" x14ac:dyDescent="0.25">
      <c r="A5" s="97"/>
      <c r="B5" s="99"/>
      <c r="C5" s="101"/>
      <c r="D5" s="104"/>
      <c r="E5" s="105"/>
      <c r="F5" s="7"/>
      <c r="G5" s="83"/>
      <c r="H5" s="83"/>
      <c r="I5" s="83"/>
      <c r="J5" s="83"/>
      <c r="K5" s="83"/>
      <c r="L5" s="92"/>
      <c r="M5" s="92"/>
      <c r="N5" s="92"/>
      <c r="O5" s="92"/>
      <c r="P5" s="92"/>
      <c r="Q5" s="92"/>
      <c r="R5" s="92"/>
      <c r="S5" s="92"/>
      <c r="T5" s="92"/>
      <c r="U5" s="92"/>
      <c r="V5" s="80"/>
      <c r="W5" s="92"/>
      <c r="X5" s="92"/>
      <c r="Y5" s="80"/>
      <c r="Z5" s="80"/>
      <c r="AA5" s="80"/>
      <c r="AB5" s="92"/>
      <c r="AC5" s="95"/>
    </row>
    <row r="6" spans="1:29" ht="12.75" customHeight="1" x14ac:dyDescent="0.25">
      <c r="A6" s="97"/>
      <c r="B6" s="1" t="s">
        <v>1</v>
      </c>
      <c r="C6" s="2" t="s">
        <v>3</v>
      </c>
      <c r="D6" s="104"/>
      <c r="E6" s="105"/>
      <c r="F6" s="101" t="s">
        <v>0</v>
      </c>
      <c r="G6" s="83"/>
      <c r="H6" s="83"/>
      <c r="I6" s="83"/>
      <c r="J6" s="83"/>
      <c r="K6" s="83"/>
      <c r="L6" s="92"/>
      <c r="M6" s="92"/>
      <c r="N6" s="92"/>
      <c r="O6" s="92"/>
      <c r="P6" s="92"/>
      <c r="Q6" s="92"/>
      <c r="R6" s="92"/>
      <c r="S6" s="92"/>
      <c r="T6" s="92"/>
      <c r="U6" s="92"/>
      <c r="V6" s="80"/>
      <c r="W6" s="92"/>
      <c r="X6" s="92"/>
      <c r="Y6" s="80"/>
      <c r="Z6" s="80"/>
      <c r="AA6" s="80"/>
      <c r="AB6" s="92"/>
      <c r="AC6" s="95"/>
    </row>
    <row r="7" spans="1:29" ht="12.75" customHeight="1" x14ac:dyDescent="0.25">
      <c r="A7" s="97"/>
      <c r="B7" s="1" t="s">
        <v>2</v>
      </c>
      <c r="C7" s="2" t="s">
        <v>2</v>
      </c>
      <c r="D7" s="104"/>
      <c r="E7" s="105"/>
      <c r="F7" s="101"/>
      <c r="G7" s="83"/>
      <c r="H7" s="83"/>
      <c r="I7" s="83"/>
      <c r="J7" s="83"/>
      <c r="K7" s="83"/>
      <c r="L7" s="92"/>
      <c r="M7" s="92"/>
      <c r="N7" s="92"/>
      <c r="O7" s="92"/>
      <c r="P7" s="92"/>
      <c r="Q7" s="92"/>
      <c r="R7" s="92"/>
      <c r="S7" s="92"/>
      <c r="T7" s="92"/>
      <c r="U7" s="92"/>
      <c r="V7" s="80"/>
      <c r="W7" s="92"/>
      <c r="X7" s="92"/>
      <c r="Y7" s="80"/>
      <c r="Z7" s="80"/>
      <c r="AA7" s="80"/>
      <c r="AB7" s="92"/>
      <c r="AC7" s="95"/>
    </row>
    <row r="8" spans="1:29" ht="12.75" customHeight="1" x14ac:dyDescent="0.25">
      <c r="A8" s="97"/>
      <c r="B8" s="5"/>
      <c r="C8" s="9"/>
      <c r="D8" s="104"/>
      <c r="E8" s="105"/>
      <c r="F8" s="7"/>
      <c r="G8" s="83"/>
      <c r="H8" s="83"/>
      <c r="I8" s="83"/>
      <c r="J8" s="83"/>
      <c r="K8" s="83"/>
      <c r="L8" s="92"/>
      <c r="M8" s="92"/>
      <c r="N8" s="92"/>
      <c r="O8" s="92"/>
      <c r="P8" s="92"/>
      <c r="Q8" s="92"/>
      <c r="R8" s="92"/>
      <c r="S8" s="92"/>
      <c r="T8" s="92"/>
      <c r="U8" s="92"/>
      <c r="V8" s="80"/>
      <c r="W8" s="92"/>
      <c r="X8" s="92"/>
      <c r="Y8" s="80"/>
      <c r="Z8" s="80"/>
      <c r="AA8" s="80"/>
      <c r="AB8" s="92"/>
      <c r="AC8" s="95"/>
    </row>
    <row r="9" spans="1:29" ht="12.75" customHeight="1" x14ac:dyDescent="0.25">
      <c r="A9" s="97"/>
      <c r="B9" s="1"/>
      <c r="C9" s="2"/>
      <c r="D9" s="104"/>
      <c r="E9" s="105"/>
      <c r="F9" s="7"/>
      <c r="G9" s="83"/>
      <c r="H9" s="83"/>
      <c r="I9" s="83"/>
      <c r="J9" s="83"/>
      <c r="K9" s="83"/>
      <c r="L9" s="92"/>
      <c r="M9" s="92"/>
      <c r="N9" s="92"/>
      <c r="O9" s="92"/>
      <c r="P9" s="92"/>
      <c r="Q9" s="92"/>
      <c r="R9" s="92"/>
      <c r="S9" s="92"/>
      <c r="T9" s="92"/>
      <c r="U9" s="92"/>
      <c r="V9" s="80"/>
      <c r="W9" s="92"/>
      <c r="X9" s="92"/>
      <c r="Y9" s="80"/>
      <c r="Z9" s="80"/>
      <c r="AA9" s="80"/>
      <c r="AB9" s="92"/>
      <c r="AC9" s="95"/>
    </row>
    <row r="10" spans="1:29" ht="12.75" customHeight="1" x14ac:dyDescent="0.25">
      <c r="A10" s="97"/>
      <c r="B10" s="99"/>
      <c r="C10" s="101"/>
      <c r="D10" s="104"/>
      <c r="E10" s="105"/>
      <c r="F10" s="7"/>
      <c r="G10" s="83"/>
      <c r="H10" s="83"/>
      <c r="I10" s="83"/>
      <c r="J10" s="83"/>
      <c r="K10" s="83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80"/>
      <c r="W10" s="92"/>
      <c r="X10" s="92"/>
      <c r="Y10" s="80"/>
      <c r="Z10" s="80"/>
      <c r="AA10" s="80"/>
      <c r="AB10" s="92"/>
      <c r="AC10" s="95"/>
    </row>
    <row r="11" spans="1:29" ht="12.75" customHeight="1" x14ac:dyDescent="0.25">
      <c r="A11" s="97"/>
      <c r="B11" s="106"/>
      <c r="C11" s="101"/>
      <c r="D11" s="104"/>
      <c r="E11" s="105"/>
      <c r="F11" s="7"/>
      <c r="G11" s="83"/>
      <c r="H11" s="83"/>
      <c r="I11" s="83"/>
      <c r="J11" s="83"/>
      <c r="K11" s="83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80"/>
      <c r="W11" s="92"/>
      <c r="X11" s="92"/>
      <c r="Y11" s="80"/>
      <c r="Z11" s="80"/>
      <c r="AA11" s="80"/>
      <c r="AB11" s="92"/>
      <c r="AC11" s="95"/>
    </row>
    <row r="12" spans="1:29" ht="12.75" customHeight="1" x14ac:dyDescent="0.25">
      <c r="A12" s="97"/>
      <c r="B12" s="106"/>
      <c r="C12" s="101"/>
      <c r="D12" s="104"/>
      <c r="E12" s="105"/>
      <c r="F12" s="7"/>
      <c r="G12" s="83"/>
      <c r="H12" s="83"/>
      <c r="I12" s="83"/>
      <c r="J12" s="83"/>
      <c r="K12" s="83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81"/>
      <c r="W12" s="92"/>
      <c r="X12" s="92"/>
      <c r="Y12" s="81"/>
      <c r="Z12" s="81"/>
      <c r="AA12" s="81"/>
      <c r="AB12" s="92"/>
      <c r="AC12" s="95"/>
    </row>
    <row r="13" spans="1:29" ht="12.75" customHeight="1" thickBot="1" x14ac:dyDescent="0.3">
      <c r="A13" s="97"/>
      <c r="B13" s="107"/>
      <c r="C13" s="108"/>
      <c r="D13" s="4" t="s">
        <v>5</v>
      </c>
      <c r="E13" s="3" t="s">
        <v>6</v>
      </c>
      <c r="F13" s="8"/>
      <c r="G13" s="84"/>
      <c r="H13" s="84"/>
      <c r="I13" s="84"/>
      <c r="J13" s="84"/>
      <c r="K13" s="84"/>
      <c r="L13" s="14" t="s">
        <v>51</v>
      </c>
      <c r="M13" s="14" t="s">
        <v>13</v>
      </c>
      <c r="N13" s="14" t="s">
        <v>13</v>
      </c>
      <c r="O13" s="14" t="s">
        <v>13</v>
      </c>
      <c r="P13" s="14"/>
      <c r="Q13" s="14" t="s">
        <v>13</v>
      </c>
      <c r="R13" s="14" t="s">
        <v>49</v>
      </c>
      <c r="S13" s="14" t="s">
        <v>14</v>
      </c>
      <c r="T13" s="14" t="s">
        <v>14</v>
      </c>
      <c r="U13" s="14" t="s">
        <v>14</v>
      </c>
      <c r="V13" s="14" t="s">
        <v>14</v>
      </c>
      <c r="W13" s="14" t="s">
        <v>14</v>
      </c>
      <c r="X13" s="14" t="s">
        <v>14</v>
      </c>
      <c r="Y13" s="14" t="s">
        <v>14</v>
      </c>
      <c r="Z13" s="14" t="s">
        <v>14</v>
      </c>
      <c r="AA13" s="14" t="s">
        <v>14</v>
      </c>
      <c r="AB13" s="14"/>
      <c r="AC13" s="10"/>
    </row>
    <row r="14" spans="1:29" ht="12.75" customHeight="1" x14ac:dyDescent="0.25">
      <c r="A14" s="30"/>
      <c r="B14" s="17"/>
      <c r="C14" s="12"/>
      <c r="D14" s="18"/>
      <c r="E14" s="19"/>
      <c r="F14" s="12"/>
      <c r="G14" s="15"/>
      <c r="H14" s="15"/>
      <c r="I14" s="20"/>
      <c r="J14" s="12"/>
      <c r="K14" s="15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3"/>
      <c r="Z14" s="13"/>
      <c r="AA14" s="13"/>
      <c r="AB14" s="12"/>
      <c r="AC14" s="11">
        <f>E14-D14</f>
        <v>0</v>
      </c>
    </row>
    <row r="15" spans="1:29" ht="12.75" customHeight="1" x14ac:dyDescent="0.25">
      <c r="A15" s="30"/>
      <c r="B15" s="17"/>
      <c r="C15" s="12"/>
      <c r="D15" s="77" t="s">
        <v>55</v>
      </c>
      <c r="E15" s="78"/>
      <c r="F15" s="12"/>
      <c r="G15" s="15"/>
      <c r="H15" s="15"/>
      <c r="I15" s="20"/>
      <c r="J15" s="12"/>
      <c r="K15" s="15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3"/>
      <c r="Y15" s="13"/>
      <c r="Z15" s="13"/>
      <c r="AA15" s="13"/>
      <c r="AB15" s="12"/>
      <c r="AC15" s="11"/>
    </row>
    <row r="16" spans="1:29" ht="12.75" customHeight="1" x14ac:dyDescent="0.25">
      <c r="A16" s="31" t="s">
        <v>74</v>
      </c>
      <c r="B16" s="17" t="s">
        <v>23</v>
      </c>
      <c r="C16" s="12" t="s">
        <v>106</v>
      </c>
      <c r="D16" s="18">
        <v>24941</v>
      </c>
      <c r="E16" s="19">
        <v>25318.6</v>
      </c>
      <c r="F16" s="12" t="s">
        <v>21</v>
      </c>
      <c r="G16" s="15">
        <v>575.79999999999995</v>
      </c>
      <c r="H16" s="15">
        <v>568.91999999999996</v>
      </c>
      <c r="I16" s="20">
        <v>24937.63</v>
      </c>
      <c r="J16" s="15">
        <v>42.5</v>
      </c>
      <c r="K16" s="15">
        <v>568</v>
      </c>
      <c r="L16" s="12"/>
      <c r="M16" s="12"/>
      <c r="N16" s="12"/>
      <c r="O16" s="12"/>
      <c r="P16" s="12">
        <v>385</v>
      </c>
      <c r="Q16" s="12">
        <v>14</v>
      </c>
      <c r="R16" s="12"/>
      <c r="S16" s="12"/>
      <c r="T16" s="12"/>
      <c r="U16" s="12"/>
      <c r="V16" s="12"/>
      <c r="W16" s="12">
        <v>1</v>
      </c>
      <c r="X16" s="13">
        <v>1</v>
      </c>
      <c r="Y16" s="13">
        <v>1</v>
      </c>
      <c r="Z16" s="13"/>
      <c r="AA16" s="13">
        <v>1</v>
      </c>
      <c r="AB16" s="12"/>
      <c r="AC16" s="11"/>
    </row>
    <row r="17" spans="1:29" ht="12.75" customHeight="1" x14ac:dyDescent="0.25">
      <c r="A17" s="31" t="s">
        <v>75</v>
      </c>
      <c r="B17" s="17" t="s">
        <v>24</v>
      </c>
      <c r="C17" s="12" t="s">
        <v>106</v>
      </c>
      <c r="D17" s="18">
        <v>24937.63</v>
      </c>
      <c r="E17" s="19" t="s">
        <v>54</v>
      </c>
      <c r="F17" s="12" t="s">
        <v>21</v>
      </c>
      <c r="G17" s="15">
        <v>575.19000000000005</v>
      </c>
      <c r="H17" s="15">
        <v>568.08000000000004</v>
      </c>
      <c r="I17" s="20">
        <v>24937.63</v>
      </c>
      <c r="J17" s="15">
        <v>50</v>
      </c>
      <c r="K17" s="15">
        <v>567.75</v>
      </c>
      <c r="L17" s="12">
        <v>1.78</v>
      </c>
      <c r="M17" s="12"/>
      <c r="N17" s="12">
        <v>392</v>
      </c>
      <c r="O17" s="12"/>
      <c r="P17" s="12"/>
      <c r="Q17" s="12">
        <v>25</v>
      </c>
      <c r="R17" s="12">
        <v>1</v>
      </c>
      <c r="S17" s="12">
        <v>1</v>
      </c>
      <c r="T17" s="12"/>
      <c r="U17" s="12"/>
      <c r="V17" s="12"/>
      <c r="W17" s="12"/>
      <c r="X17" s="13"/>
      <c r="Y17" s="13"/>
      <c r="Z17" s="13"/>
      <c r="AA17" s="13"/>
      <c r="AB17" s="12"/>
      <c r="AC17" s="11"/>
    </row>
    <row r="18" spans="1:29" ht="12.75" customHeight="1" x14ac:dyDescent="0.25">
      <c r="A18" s="31" t="s">
        <v>76</v>
      </c>
      <c r="B18" s="17" t="s">
        <v>25</v>
      </c>
      <c r="C18" s="12" t="s">
        <v>106</v>
      </c>
      <c r="D18" s="18">
        <v>25017</v>
      </c>
      <c r="E18" s="19">
        <v>25320</v>
      </c>
      <c r="F18" s="12" t="s">
        <v>19</v>
      </c>
      <c r="G18" s="15">
        <v>569.08000000000004</v>
      </c>
      <c r="H18" s="15">
        <v>568.82000000000005</v>
      </c>
      <c r="I18" s="20" t="s">
        <v>58</v>
      </c>
      <c r="J18" s="15">
        <v>17.440000000000001</v>
      </c>
      <c r="K18" s="15">
        <f>H19</f>
        <v>568.66999999999996</v>
      </c>
      <c r="L18" s="12"/>
      <c r="M18" s="12"/>
      <c r="N18" s="12"/>
      <c r="O18" s="12"/>
      <c r="P18" s="12">
        <v>300</v>
      </c>
      <c r="Q18" s="12">
        <v>4</v>
      </c>
      <c r="R18" s="12"/>
      <c r="S18" s="12">
        <v>1</v>
      </c>
      <c r="T18" s="12"/>
      <c r="U18" s="12"/>
      <c r="V18" s="12"/>
      <c r="W18" s="12"/>
      <c r="X18" s="13">
        <v>1</v>
      </c>
      <c r="Y18" s="13"/>
      <c r="Z18" s="13">
        <v>1</v>
      </c>
      <c r="AA18" s="13"/>
      <c r="AB18" s="12"/>
      <c r="AC18" s="11"/>
    </row>
    <row r="19" spans="1:29" ht="12.75" customHeight="1" x14ac:dyDescent="0.25">
      <c r="A19" s="31" t="s">
        <v>77</v>
      </c>
      <c r="B19" s="17" t="s">
        <v>26</v>
      </c>
      <c r="C19" s="12" t="s">
        <v>106</v>
      </c>
      <c r="D19" s="18" t="s">
        <v>57</v>
      </c>
      <c r="E19" s="19">
        <v>25314.7</v>
      </c>
      <c r="F19" s="12" t="s">
        <v>19</v>
      </c>
      <c r="G19" s="15">
        <v>568.45000000000005</v>
      </c>
      <c r="H19" s="15">
        <v>568.66999999999996</v>
      </c>
      <c r="I19" s="20" t="s">
        <v>57</v>
      </c>
      <c r="J19" s="15">
        <v>17.440000000000001</v>
      </c>
      <c r="K19" s="15">
        <f>H19</f>
        <v>568.66999999999996</v>
      </c>
      <c r="L19" s="12"/>
      <c r="M19" s="12"/>
      <c r="N19" s="12">
        <v>293</v>
      </c>
      <c r="O19" s="12"/>
      <c r="P19" s="12"/>
      <c r="Q19" s="12">
        <v>10</v>
      </c>
      <c r="R19" s="12"/>
      <c r="S19" s="12"/>
      <c r="T19" s="12">
        <v>1</v>
      </c>
      <c r="U19" s="12"/>
      <c r="V19" s="12"/>
      <c r="W19" s="12">
        <v>1</v>
      </c>
      <c r="X19" s="13"/>
      <c r="Y19" s="13"/>
      <c r="Z19" s="13"/>
      <c r="AA19" s="13"/>
      <c r="AB19" s="12"/>
      <c r="AC19" s="11"/>
    </row>
    <row r="20" spans="1:29" ht="12.75" customHeight="1" x14ac:dyDescent="0.25">
      <c r="A20" s="31" t="s">
        <v>78</v>
      </c>
      <c r="B20" s="17" t="s">
        <v>27</v>
      </c>
      <c r="C20" s="12" t="s">
        <v>106</v>
      </c>
      <c r="D20" s="18">
        <v>52330</v>
      </c>
      <c r="E20" s="27">
        <v>25750</v>
      </c>
      <c r="F20" s="12" t="s">
        <v>21</v>
      </c>
      <c r="G20" s="15">
        <v>597.79</v>
      </c>
      <c r="H20" s="15">
        <v>576.16999999999996</v>
      </c>
      <c r="I20" s="20">
        <f>D21</f>
        <v>25325</v>
      </c>
      <c r="J20" s="15">
        <v>38</v>
      </c>
      <c r="K20" s="15">
        <f>H21</f>
        <v>575.01</v>
      </c>
      <c r="L20" s="12"/>
      <c r="M20" s="12"/>
      <c r="N20" s="12"/>
      <c r="O20" s="12">
        <v>25</v>
      </c>
      <c r="P20" s="12">
        <v>432</v>
      </c>
      <c r="Q20" s="12">
        <v>12</v>
      </c>
      <c r="R20" s="12"/>
      <c r="S20" s="12">
        <v>1</v>
      </c>
      <c r="T20" s="12"/>
      <c r="U20" s="12"/>
      <c r="V20" s="12"/>
      <c r="W20" s="12">
        <v>1</v>
      </c>
      <c r="X20" s="13"/>
      <c r="Y20" s="13">
        <v>1</v>
      </c>
      <c r="Z20" s="13">
        <v>1</v>
      </c>
      <c r="AA20" s="13">
        <v>1</v>
      </c>
      <c r="AB20" s="12"/>
      <c r="AC20" s="11"/>
    </row>
    <row r="21" spans="1:29" ht="12.75" customHeight="1" x14ac:dyDescent="0.25">
      <c r="A21" s="31" t="s">
        <v>79</v>
      </c>
      <c r="B21" s="17" t="s">
        <v>28</v>
      </c>
      <c r="C21" s="12" t="s">
        <v>107</v>
      </c>
      <c r="D21" s="18">
        <v>25325</v>
      </c>
      <c r="E21" s="27">
        <v>25750</v>
      </c>
      <c r="F21" s="12" t="s">
        <v>21</v>
      </c>
      <c r="G21" s="15">
        <v>598.41999999999996</v>
      </c>
      <c r="H21" s="15">
        <v>575.01</v>
      </c>
      <c r="I21" s="20">
        <f t="shared" ref="I21:I46" si="0">D21</f>
        <v>25325</v>
      </c>
      <c r="J21" s="15">
        <v>38</v>
      </c>
      <c r="K21" s="15">
        <f>H21</f>
        <v>575.01</v>
      </c>
      <c r="L21" s="12"/>
      <c r="M21" s="12"/>
      <c r="N21" s="12">
        <v>419</v>
      </c>
      <c r="O21" s="12"/>
      <c r="P21" s="12"/>
      <c r="Q21" s="12">
        <v>6</v>
      </c>
      <c r="R21" s="12"/>
      <c r="S21" s="12"/>
      <c r="T21" s="12">
        <v>1</v>
      </c>
      <c r="U21" s="12"/>
      <c r="V21" s="12"/>
      <c r="W21" s="12"/>
      <c r="X21" s="13"/>
      <c r="Y21" s="13">
        <v>1</v>
      </c>
      <c r="Z21" s="13">
        <v>1</v>
      </c>
      <c r="AA21" s="13"/>
      <c r="AB21" s="12"/>
      <c r="AC21" s="11"/>
    </row>
    <row r="22" spans="1:29" ht="12.75" customHeight="1" x14ac:dyDescent="0.25">
      <c r="A22" s="31" t="s">
        <v>80</v>
      </c>
      <c r="B22" s="17" t="s">
        <v>29</v>
      </c>
      <c r="C22" s="12" t="s">
        <v>107</v>
      </c>
      <c r="D22" s="18">
        <v>25320</v>
      </c>
      <c r="E22" s="19">
        <v>25825</v>
      </c>
      <c r="F22" s="12" t="s">
        <v>19</v>
      </c>
      <c r="G22" s="15">
        <v>601.16</v>
      </c>
      <c r="H22" s="15">
        <f>G19</f>
        <v>568.45000000000005</v>
      </c>
      <c r="I22" s="20">
        <v>25309.11</v>
      </c>
      <c r="J22" s="15">
        <v>19.579999999999998</v>
      </c>
      <c r="K22" s="15">
        <f>H22</f>
        <v>568.45000000000005</v>
      </c>
      <c r="L22" s="12"/>
      <c r="M22" s="12"/>
      <c r="N22" s="12">
        <v>509</v>
      </c>
      <c r="O22" s="12"/>
      <c r="P22" s="12"/>
      <c r="Q22" s="12">
        <v>8</v>
      </c>
      <c r="R22" s="12"/>
      <c r="S22" s="12">
        <v>1</v>
      </c>
      <c r="T22" s="12"/>
      <c r="U22" s="12"/>
      <c r="V22" s="12"/>
      <c r="W22" s="12">
        <v>1</v>
      </c>
      <c r="X22" s="13"/>
      <c r="Y22" s="13"/>
      <c r="Z22" s="13">
        <v>1</v>
      </c>
      <c r="AA22" s="13"/>
      <c r="AB22" s="12"/>
      <c r="AC22" s="11"/>
    </row>
    <row r="23" spans="1:29" ht="12.75" customHeight="1" x14ac:dyDescent="0.25">
      <c r="A23" s="31" t="s">
        <v>81</v>
      </c>
      <c r="B23" s="17" t="s">
        <v>30</v>
      </c>
      <c r="C23" s="12" t="s">
        <v>107</v>
      </c>
      <c r="D23" s="18">
        <v>25314.7</v>
      </c>
      <c r="E23" s="19">
        <v>25825</v>
      </c>
      <c r="F23" s="12" t="s">
        <v>19</v>
      </c>
      <c r="G23" s="15">
        <v>600.86</v>
      </c>
      <c r="H23" s="15">
        <f>G18</f>
        <v>569.08000000000004</v>
      </c>
      <c r="I23" s="20">
        <v>25309.11</v>
      </c>
      <c r="J23" s="15">
        <v>19.579999999999998</v>
      </c>
      <c r="K23" s="15">
        <f>H22</f>
        <v>568.45000000000005</v>
      </c>
      <c r="L23" s="12"/>
      <c r="M23" s="12"/>
      <c r="N23" s="12"/>
      <c r="O23" s="12"/>
      <c r="P23" s="12">
        <v>510</v>
      </c>
      <c r="Q23" s="12">
        <v>14</v>
      </c>
      <c r="R23" s="12"/>
      <c r="S23" s="12"/>
      <c r="T23" s="12">
        <v>1</v>
      </c>
      <c r="U23" s="12"/>
      <c r="V23" s="12"/>
      <c r="W23" s="12">
        <v>1</v>
      </c>
      <c r="X23" s="13"/>
      <c r="Y23" s="13"/>
      <c r="Z23" s="13"/>
      <c r="AA23" s="13">
        <v>2</v>
      </c>
      <c r="AB23" s="12"/>
      <c r="AC23" s="11"/>
    </row>
    <row r="24" spans="1:29" ht="12.75" customHeight="1" x14ac:dyDescent="0.25">
      <c r="A24" s="31" t="s">
        <v>82</v>
      </c>
      <c r="B24" s="17" t="s">
        <v>31</v>
      </c>
      <c r="C24" s="12" t="s">
        <v>108</v>
      </c>
      <c r="D24" s="18">
        <v>25825</v>
      </c>
      <c r="E24" s="19">
        <v>1875</v>
      </c>
      <c r="F24" s="12" t="s">
        <v>19</v>
      </c>
      <c r="G24" s="15">
        <v>620.13</v>
      </c>
      <c r="H24" s="15">
        <v>601.16</v>
      </c>
      <c r="I24" s="20">
        <f t="shared" si="0"/>
        <v>25825</v>
      </c>
      <c r="J24" s="15">
        <v>29.87</v>
      </c>
      <c r="K24" s="15">
        <v>601.45000000000005</v>
      </c>
      <c r="L24" s="15"/>
      <c r="M24" s="15"/>
      <c r="N24" s="26">
        <v>328</v>
      </c>
      <c r="O24" s="12"/>
      <c r="P24" s="12"/>
      <c r="Q24" s="12">
        <v>12</v>
      </c>
      <c r="R24" s="12"/>
      <c r="S24" s="12">
        <v>1</v>
      </c>
      <c r="T24" s="12"/>
      <c r="U24" s="12"/>
      <c r="V24" s="12"/>
      <c r="W24" s="12">
        <v>1</v>
      </c>
      <c r="X24" s="13"/>
      <c r="Y24" s="13"/>
      <c r="Z24" s="13">
        <v>1</v>
      </c>
      <c r="AA24" s="13">
        <v>1</v>
      </c>
      <c r="AB24" s="12"/>
      <c r="AC24" s="11"/>
    </row>
    <row r="25" spans="1:29" ht="12.75" customHeight="1" x14ac:dyDescent="0.25">
      <c r="A25" s="31" t="s">
        <v>83</v>
      </c>
      <c r="B25" s="17" t="s">
        <v>32</v>
      </c>
      <c r="C25" s="12" t="s">
        <v>108</v>
      </c>
      <c r="D25" s="28">
        <v>25825</v>
      </c>
      <c r="E25" s="27">
        <v>1965</v>
      </c>
      <c r="F25" s="12" t="s">
        <v>19</v>
      </c>
      <c r="G25" s="15">
        <v>617.57000000000005</v>
      </c>
      <c r="H25" s="15">
        <v>600.86</v>
      </c>
      <c r="I25" s="20">
        <f t="shared" si="0"/>
        <v>25825</v>
      </c>
      <c r="J25" s="15">
        <v>29.87</v>
      </c>
      <c r="K25" s="15">
        <v>601.45000000000005</v>
      </c>
      <c r="L25" s="12">
        <v>1.78</v>
      </c>
      <c r="M25" s="12"/>
      <c r="N25" s="12"/>
      <c r="O25" s="12"/>
      <c r="P25" s="12">
        <v>248</v>
      </c>
      <c r="Q25" s="12">
        <v>27</v>
      </c>
      <c r="R25" s="12">
        <v>1</v>
      </c>
      <c r="S25" s="12"/>
      <c r="T25" s="12"/>
      <c r="U25" s="12"/>
      <c r="V25" s="12"/>
      <c r="W25" s="12"/>
      <c r="X25" s="13"/>
      <c r="Y25" s="13">
        <v>1</v>
      </c>
      <c r="Z25" s="13">
        <v>1</v>
      </c>
      <c r="AA25" s="13"/>
      <c r="AB25" s="12"/>
      <c r="AC25" s="11"/>
    </row>
    <row r="26" spans="1:29" ht="12.75" customHeight="1" x14ac:dyDescent="0.25">
      <c r="A26" s="31" t="s">
        <v>84</v>
      </c>
      <c r="B26" s="17" t="s">
        <v>33</v>
      </c>
      <c r="C26" s="12">
        <v>61</v>
      </c>
      <c r="D26" s="21">
        <v>26510</v>
      </c>
      <c r="E26" s="19">
        <v>26760</v>
      </c>
      <c r="F26" s="12" t="s">
        <v>21</v>
      </c>
      <c r="G26" s="15">
        <v>669.82</v>
      </c>
      <c r="H26" s="15">
        <v>649.91</v>
      </c>
      <c r="I26" s="20">
        <v>26510</v>
      </c>
      <c r="J26" s="15">
        <v>35.5</v>
      </c>
      <c r="K26" s="15">
        <v>649.27</v>
      </c>
      <c r="L26" s="15">
        <v>1.78</v>
      </c>
      <c r="M26" s="15"/>
      <c r="N26" s="15">
        <f>E26-D26</f>
        <v>250</v>
      </c>
      <c r="O26" s="12"/>
      <c r="P26" s="12"/>
      <c r="Q26" s="12">
        <v>21</v>
      </c>
      <c r="R26" s="12">
        <v>1</v>
      </c>
      <c r="S26" s="12"/>
      <c r="T26" s="12"/>
      <c r="U26" s="12"/>
      <c r="V26" s="12"/>
      <c r="W26" s="12"/>
      <c r="X26" s="13"/>
      <c r="Y26" s="13">
        <v>1</v>
      </c>
      <c r="Z26" s="13"/>
      <c r="AA26" s="13"/>
      <c r="AB26" s="12"/>
      <c r="AC26" s="11"/>
    </row>
    <row r="27" spans="1:29" ht="12.75" customHeight="1" x14ac:dyDescent="0.25">
      <c r="A27" s="31" t="s">
        <v>85</v>
      </c>
      <c r="B27" s="17" t="s">
        <v>34</v>
      </c>
      <c r="C27" s="12">
        <v>61</v>
      </c>
      <c r="D27" s="21">
        <v>26510</v>
      </c>
      <c r="E27" s="19">
        <v>26559</v>
      </c>
      <c r="F27" s="12" t="s">
        <v>19</v>
      </c>
      <c r="G27" s="15">
        <v>652.25</v>
      </c>
      <c r="H27" s="15">
        <v>648.49</v>
      </c>
      <c r="I27" s="20">
        <v>26510</v>
      </c>
      <c r="J27" s="15">
        <v>22.23</v>
      </c>
      <c r="K27" s="15">
        <v>649.38</v>
      </c>
      <c r="L27" s="15">
        <v>1.78</v>
      </c>
      <c r="M27" s="15"/>
      <c r="N27" s="15">
        <f>E27-D27</f>
        <v>49</v>
      </c>
      <c r="O27" s="12"/>
      <c r="P27" s="12"/>
      <c r="Q27" s="12">
        <v>10</v>
      </c>
      <c r="R27" s="12">
        <v>1</v>
      </c>
      <c r="S27" s="12"/>
      <c r="T27" s="12"/>
      <c r="U27" s="12"/>
      <c r="V27" s="12"/>
      <c r="W27" s="12"/>
      <c r="X27" s="13"/>
      <c r="Y27" s="13">
        <v>1</v>
      </c>
      <c r="Z27" s="13"/>
      <c r="AA27" s="13"/>
      <c r="AB27" s="12"/>
      <c r="AC27" s="11"/>
    </row>
    <row r="28" spans="1:29" ht="12.75" customHeight="1" x14ac:dyDescent="0.25">
      <c r="A28" s="31" t="s">
        <v>86</v>
      </c>
      <c r="B28" s="17" t="s">
        <v>35</v>
      </c>
      <c r="C28" s="12">
        <v>61</v>
      </c>
      <c r="D28" s="21">
        <v>26563.21</v>
      </c>
      <c r="E28" s="19">
        <v>26760</v>
      </c>
      <c r="F28" s="12" t="s">
        <v>19</v>
      </c>
      <c r="G28" s="15">
        <v>625.58000000000004</v>
      </c>
      <c r="H28" s="15">
        <v>669.58</v>
      </c>
      <c r="I28" s="20">
        <v>25663.21</v>
      </c>
      <c r="J28" s="15">
        <v>16</v>
      </c>
      <c r="K28" s="15"/>
      <c r="L28" s="15"/>
      <c r="M28" s="15"/>
      <c r="N28" s="15">
        <f>E28-D28</f>
        <v>196.79000000000087</v>
      </c>
      <c r="O28" s="12"/>
      <c r="P28" s="12"/>
      <c r="Q28" s="12">
        <v>10</v>
      </c>
      <c r="R28" s="12"/>
      <c r="S28" s="12"/>
      <c r="T28" s="12"/>
      <c r="U28" s="12"/>
      <c r="V28" s="12"/>
      <c r="W28" s="12"/>
      <c r="X28" s="13"/>
      <c r="Y28" s="13">
        <v>1</v>
      </c>
      <c r="Z28" s="13"/>
      <c r="AA28" s="13"/>
      <c r="AB28" s="12"/>
      <c r="AC28" s="11"/>
    </row>
    <row r="29" spans="1:29" ht="12.75" customHeight="1" x14ac:dyDescent="0.25">
      <c r="A29" s="31"/>
      <c r="B29" s="17"/>
      <c r="C29" s="12"/>
      <c r="D29" s="21"/>
      <c r="E29" s="19"/>
      <c r="F29" s="12"/>
      <c r="G29" s="15"/>
      <c r="H29" s="15"/>
      <c r="I29" s="20"/>
      <c r="J29" s="15"/>
      <c r="K29" s="15"/>
      <c r="L29" s="15"/>
      <c r="M29" s="15"/>
      <c r="N29" s="15"/>
      <c r="O29" s="12"/>
      <c r="P29" s="12"/>
      <c r="Q29" s="12"/>
      <c r="R29" s="12"/>
      <c r="S29" s="12"/>
      <c r="T29" s="12"/>
      <c r="U29" s="12"/>
      <c r="V29" s="12"/>
      <c r="W29" s="12"/>
      <c r="X29" s="13"/>
      <c r="Y29" s="13"/>
      <c r="Z29" s="13"/>
      <c r="AA29" s="13"/>
      <c r="AB29" s="12"/>
      <c r="AC29" s="11"/>
    </row>
    <row r="30" spans="1:29" ht="12.75" customHeight="1" x14ac:dyDescent="0.25">
      <c r="A30" s="31" t="s">
        <v>98</v>
      </c>
      <c r="B30" s="17" t="s">
        <v>36</v>
      </c>
      <c r="C30" s="12">
        <v>61</v>
      </c>
      <c r="D30" s="77" t="s">
        <v>67</v>
      </c>
      <c r="E30" s="78"/>
      <c r="F30" s="12" t="s">
        <v>71</v>
      </c>
      <c r="G30" s="15">
        <v>645.94000000000005</v>
      </c>
      <c r="H30" s="15">
        <v>645.39</v>
      </c>
      <c r="I30" s="20" t="s">
        <v>67</v>
      </c>
      <c r="J30" s="15">
        <v>31</v>
      </c>
      <c r="K30" s="15">
        <v>645.29</v>
      </c>
      <c r="L30" s="15">
        <v>1.78</v>
      </c>
      <c r="M30" s="26">
        <v>55</v>
      </c>
      <c r="N30" s="15"/>
      <c r="O30" s="12"/>
      <c r="P30" s="12"/>
      <c r="Q30" s="12">
        <v>10</v>
      </c>
      <c r="R30" s="12">
        <v>1</v>
      </c>
      <c r="S30" s="12"/>
      <c r="T30" s="12"/>
      <c r="U30" s="12"/>
      <c r="V30" s="12"/>
      <c r="W30" s="12"/>
      <c r="X30" s="13"/>
      <c r="Y30" s="13">
        <v>1</v>
      </c>
      <c r="Z30" s="13"/>
      <c r="AA30" s="13"/>
      <c r="AB30" s="12"/>
      <c r="AC30" s="11"/>
    </row>
    <row r="31" spans="1:29" ht="12.75" customHeight="1" x14ac:dyDescent="0.25">
      <c r="A31" s="31" t="s">
        <v>99</v>
      </c>
      <c r="B31" s="17" t="s">
        <v>37</v>
      </c>
      <c r="C31" s="12">
        <v>61</v>
      </c>
      <c r="D31" s="77" t="s">
        <v>70</v>
      </c>
      <c r="E31" s="78"/>
      <c r="F31" s="12" t="s">
        <v>71</v>
      </c>
      <c r="G31" s="15">
        <v>635.82000000000005</v>
      </c>
      <c r="H31" s="15">
        <v>634.97</v>
      </c>
      <c r="I31" s="20" t="s">
        <v>70</v>
      </c>
      <c r="J31" s="15">
        <v>52.6</v>
      </c>
      <c r="K31" s="15">
        <v>634.87</v>
      </c>
      <c r="L31" s="15">
        <v>1.78</v>
      </c>
      <c r="M31" s="26">
        <v>85</v>
      </c>
      <c r="N31" s="15"/>
      <c r="O31" s="12"/>
      <c r="P31" s="12"/>
      <c r="Q31" s="12">
        <v>10</v>
      </c>
      <c r="R31" s="12">
        <v>1</v>
      </c>
      <c r="S31" s="12"/>
      <c r="T31" s="12"/>
      <c r="U31" s="12"/>
      <c r="V31" s="12"/>
      <c r="W31" s="12"/>
      <c r="X31" s="13"/>
      <c r="Y31" s="13">
        <v>1</v>
      </c>
      <c r="Z31" s="13"/>
      <c r="AA31" s="13"/>
      <c r="AB31" s="12"/>
      <c r="AC31" s="11"/>
    </row>
    <row r="32" spans="1:29" ht="12.75" customHeight="1" x14ac:dyDescent="0.25">
      <c r="A32" s="31" t="s">
        <v>100</v>
      </c>
      <c r="B32" s="17" t="s">
        <v>38</v>
      </c>
      <c r="C32" s="12">
        <v>61</v>
      </c>
      <c r="D32" s="77" t="s">
        <v>68</v>
      </c>
      <c r="E32" s="78"/>
      <c r="F32" s="12" t="s">
        <v>71</v>
      </c>
      <c r="G32" s="15">
        <v>649.42999999999995</v>
      </c>
      <c r="H32" s="15">
        <v>648.46</v>
      </c>
      <c r="I32" s="20" t="s">
        <v>68</v>
      </c>
      <c r="J32" s="15">
        <v>59.5</v>
      </c>
      <c r="K32" s="15">
        <v>648.36</v>
      </c>
      <c r="L32" s="15">
        <v>1.78</v>
      </c>
      <c r="M32" s="26">
        <v>106</v>
      </c>
      <c r="N32" s="15"/>
      <c r="O32" s="12"/>
      <c r="P32" s="12"/>
      <c r="Q32" s="12">
        <v>10</v>
      </c>
      <c r="R32" s="12">
        <v>1</v>
      </c>
      <c r="S32" s="12"/>
      <c r="T32" s="12"/>
      <c r="U32" s="12"/>
      <c r="V32" s="12"/>
      <c r="W32" s="12"/>
      <c r="X32" s="13"/>
      <c r="Y32" s="13">
        <v>1</v>
      </c>
      <c r="Z32" s="13"/>
      <c r="AA32" s="13"/>
      <c r="AB32" s="12"/>
      <c r="AC32" s="11"/>
    </row>
    <row r="33" spans="1:29" ht="12.75" customHeight="1" x14ac:dyDescent="0.25">
      <c r="A33" s="31" t="s">
        <v>101</v>
      </c>
      <c r="B33" s="17" t="s">
        <v>39</v>
      </c>
      <c r="C33" s="12">
        <v>61</v>
      </c>
      <c r="D33" s="77" t="s">
        <v>69</v>
      </c>
      <c r="E33" s="78"/>
      <c r="F33" s="12" t="s">
        <v>71</v>
      </c>
      <c r="G33" s="15">
        <v>655.64</v>
      </c>
      <c r="H33" s="15">
        <v>654.99</v>
      </c>
      <c r="I33" s="20" t="s">
        <v>69</v>
      </c>
      <c r="J33" s="15">
        <v>40.799999999999997</v>
      </c>
      <c r="K33" s="15">
        <v>654.89</v>
      </c>
      <c r="L33" s="15">
        <v>1.78</v>
      </c>
      <c r="M33" s="26">
        <v>75</v>
      </c>
      <c r="N33" s="15"/>
      <c r="O33" s="12"/>
      <c r="P33" s="12"/>
      <c r="Q33" s="12">
        <v>10</v>
      </c>
      <c r="R33" s="12">
        <v>1</v>
      </c>
      <c r="S33" s="12"/>
      <c r="T33" s="12"/>
      <c r="U33" s="12"/>
      <c r="V33" s="12"/>
      <c r="W33" s="12"/>
      <c r="X33" s="13"/>
      <c r="Y33" s="13">
        <v>1</v>
      </c>
      <c r="Z33" s="13"/>
      <c r="AA33" s="13"/>
      <c r="AB33" s="12"/>
      <c r="AC33" s="11"/>
    </row>
    <row r="34" spans="1:29" ht="12.75" customHeight="1" x14ac:dyDescent="0.25">
      <c r="A34" s="31"/>
      <c r="B34" s="17"/>
      <c r="C34" s="12"/>
      <c r="D34" s="21"/>
      <c r="E34" s="19"/>
      <c r="F34" s="12"/>
      <c r="G34" s="15"/>
      <c r="H34" s="15"/>
      <c r="I34" s="20"/>
      <c r="J34" s="15"/>
      <c r="K34" s="15"/>
      <c r="L34" s="15"/>
      <c r="M34" s="15"/>
      <c r="N34" s="15"/>
      <c r="O34" s="12"/>
      <c r="P34" s="12"/>
      <c r="Q34" s="12"/>
      <c r="R34" s="12"/>
      <c r="S34" s="12"/>
      <c r="T34" s="12"/>
      <c r="U34" s="12"/>
      <c r="V34" s="12"/>
      <c r="W34" s="12"/>
      <c r="X34" s="13"/>
      <c r="Y34" s="13"/>
      <c r="Z34" s="13"/>
      <c r="AA34" s="13"/>
      <c r="AB34" s="12"/>
      <c r="AC34" s="11"/>
    </row>
    <row r="35" spans="1:29" ht="12.75" customHeight="1" x14ac:dyDescent="0.25">
      <c r="A35" s="31"/>
      <c r="B35" s="17"/>
      <c r="C35" s="12"/>
      <c r="D35" s="77" t="s">
        <v>56</v>
      </c>
      <c r="E35" s="78"/>
      <c r="F35" s="12"/>
      <c r="G35" s="15"/>
      <c r="H35" s="15"/>
      <c r="I35" s="20"/>
      <c r="J35" s="15"/>
      <c r="K35" s="15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3"/>
      <c r="Y35" s="13"/>
      <c r="Z35" s="13"/>
      <c r="AA35" s="13"/>
      <c r="AB35" s="12"/>
      <c r="AC35" s="11"/>
    </row>
    <row r="36" spans="1:29" ht="12.75" customHeight="1" x14ac:dyDescent="0.25">
      <c r="A36" s="31" t="s">
        <v>87</v>
      </c>
      <c r="B36" s="17" t="s">
        <v>40</v>
      </c>
      <c r="C36" s="12">
        <v>62</v>
      </c>
      <c r="D36" s="18">
        <v>1090.01</v>
      </c>
      <c r="E36" s="19">
        <v>1171.81</v>
      </c>
      <c r="F36" s="12" t="s">
        <v>19</v>
      </c>
      <c r="G36" s="15">
        <v>590.95000000000005</v>
      </c>
      <c r="H36" s="15">
        <v>590.52</v>
      </c>
      <c r="I36" s="20">
        <f>E36</f>
        <v>1171.81</v>
      </c>
      <c r="J36" s="15">
        <v>14</v>
      </c>
      <c r="K36" s="15">
        <f>H36</f>
        <v>590.52</v>
      </c>
      <c r="L36" s="15"/>
      <c r="M36" s="15"/>
      <c r="N36" s="15">
        <f>E36-D36</f>
        <v>81.799999999999955</v>
      </c>
      <c r="O36" s="12"/>
      <c r="P36" s="12"/>
      <c r="Q36" s="12">
        <v>10</v>
      </c>
      <c r="R36" s="12"/>
      <c r="S36" s="12"/>
      <c r="T36" s="12">
        <v>1</v>
      </c>
      <c r="U36" s="12"/>
      <c r="V36" s="12"/>
      <c r="W36" s="12"/>
      <c r="X36" s="13"/>
      <c r="Y36" s="13">
        <v>1</v>
      </c>
      <c r="Z36" s="13"/>
      <c r="AA36" s="13"/>
      <c r="AB36" s="12"/>
      <c r="AC36" s="11"/>
    </row>
    <row r="37" spans="1:29" ht="12.75" customHeight="1" x14ac:dyDescent="0.25">
      <c r="A37" s="31" t="s">
        <v>88</v>
      </c>
      <c r="B37" s="17" t="s">
        <v>45</v>
      </c>
      <c r="C37" s="12">
        <v>62</v>
      </c>
      <c r="D37" s="18">
        <v>1090.01</v>
      </c>
      <c r="E37" s="19">
        <v>1171.81</v>
      </c>
      <c r="F37" s="12" t="s">
        <v>21</v>
      </c>
      <c r="G37" s="15">
        <v>591.36</v>
      </c>
      <c r="H37" s="15">
        <v>591.03</v>
      </c>
      <c r="I37" s="20">
        <f>E37</f>
        <v>1171.81</v>
      </c>
      <c r="J37" s="15">
        <v>14</v>
      </c>
      <c r="K37" s="15">
        <f t="shared" ref="K37:K44" si="1">H37</f>
        <v>591.03</v>
      </c>
      <c r="L37" s="12"/>
      <c r="M37" s="12"/>
      <c r="N37" s="15">
        <f t="shared" ref="N37:N46" si="2">E37-D37</f>
        <v>81.799999999999955</v>
      </c>
      <c r="O37" s="12"/>
      <c r="P37" s="12"/>
      <c r="Q37" s="12">
        <v>10</v>
      </c>
      <c r="R37" s="12"/>
      <c r="S37" s="12"/>
      <c r="T37" s="12">
        <v>1</v>
      </c>
      <c r="U37" s="12"/>
      <c r="V37" s="12"/>
      <c r="W37" s="12"/>
      <c r="X37" s="13"/>
      <c r="Y37" s="13">
        <v>1</v>
      </c>
      <c r="Z37" s="13"/>
      <c r="AA37" s="13"/>
      <c r="AB37" s="12"/>
      <c r="AC37" s="11"/>
    </row>
    <row r="38" spans="1:29" ht="12.75" customHeight="1" x14ac:dyDescent="0.25">
      <c r="A38" s="31" t="s">
        <v>89</v>
      </c>
      <c r="B38" s="17" t="s">
        <v>46</v>
      </c>
      <c r="C38" s="12">
        <v>62</v>
      </c>
      <c r="D38" s="18">
        <v>1171.81</v>
      </c>
      <c r="E38" s="19">
        <v>1200</v>
      </c>
      <c r="F38" s="12" t="s">
        <v>19</v>
      </c>
      <c r="G38" s="15">
        <v>589.9</v>
      </c>
      <c r="H38" s="15">
        <v>590.52</v>
      </c>
      <c r="I38" s="20">
        <f t="shared" si="0"/>
        <v>1171.81</v>
      </c>
      <c r="J38" s="15">
        <v>14</v>
      </c>
      <c r="K38" s="15">
        <f t="shared" si="1"/>
        <v>590.52</v>
      </c>
      <c r="L38" s="12"/>
      <c r="M38" s="12"/>
      <c r="N38" s="15">
        <f t="shared" si="2"/>
        <v>28.190000000000055</v>
      </c>
      <c r="O38" s="12"/>
      <c r="P38" s="12"/>
      <c r="Q38" s="12">
        <v>10</v>
      </c>
      <c r="R38" s="12"/>
      <c r="S38" s="12"/>
      <c r="T38" s="12">
        <v>1</v>
      </c>
      <c r="U38" s="12"/>
      <c r="V38" s="12"/>
      <c r="W38" s="12"/>
      <c r="X38" s="13"/>
      <c r="Y38" s="13">
        <v>1</v>
      </c>
      <c r="Z38" s="13"/>
      <c r="AA38" s="13"/>
      <c r="AB38" s="12"/>
      <c r="AC38" s="11"/>
    </row>
    <row r="39" spans="1:29" x14ac:dyDescent="0.25">
      <c r="A39" s="31" t="s">
        <v>90</v>
      </c>
      <c r="B39" s="17" t="s">
        <v>47</v>
      </c>
      <c r="C39" s="12">
        <v>62</v>
      </c>
      <c r="D39" s="18">
        <v>1171.81</v>
      </c>
      <c r="E39" s="19">
        <v>1200</v>
      </c>
      <c r="F39" s="12" t="s">
        <v>21</v>
      </c>
      <c r="G39" s="15">
        <v>591.11</v>
      </c>
      <c r="H39" s="15">
        <v>591.03</v>
      </c>
      <c r="I39" s="20">
        <f t="shared" si="0"/>
        <v>1171.81</v>
      </c>
      <c r="J39" s="15">
        <v>14</v>
      </c>
      <c r="K39" s="15">
        <f t="shared" si="1"/>
        <v>591.03</v>
      </c>
      <c r="L39" s="15"/>
      <c r="M39" s="15"/>
      <c r="N39" s="15">
        <f t="shared" si="2"/>
        <v>28.190000000000055</v>
      </c>
      <c r="O39" s="12"/>
      <c r="P39" s="12"/>
      <c r="Q39" s="12">
        <v>10</v>
      </c>
      <c r="R39" s="12"/>
      <c r="S39" s="12"/>
      <c r="T39" s="12">
        <v>1</v>
      </c>
      <c r="U39" s="12"/>
      <c r="V39" s="12"/>
      <c r="W39" s="12"/>
      <c r="X39" s="13"/>
      <c r="Y39" s="13">
        <v>1</v>
      </c>
      <c r="Z39" s="13"/>
      <c r="AA39" s="13"/>
      <c r="AB39" s="12"/>
      <c r="AC39" s="11"/>
    </row>
    <row r="40" spans="1:29" x14ac:dyDescent="0.25">
      <c r="A40" s="31" t="s">
        <v>91</v>
      </c>
      <c r="B40" s="17" t="s">
        <v>60</v>
      </c>
      <c r="C40" s="12">
        <v>62</v>
      </c>
      <c r="D40" s="19">
        <v>1200</v>
      </c>
      <c r="E40" s="19">
        <v>1550</v>
      </c>
      <c r="F40" s="12" t="s">
        <v>19</v>
      </c>
      <c r="G40" s="15">
        <v>603.92999999999995</v>
      </c>
      <c r="H40" s="15">
        <v>589.9</v>
      </c>
      <c r="I40" s="20">
        <v>1200</v>
      </c>
      <c r="J40" s="15">
        <v>14</v>
      </c>
      <c r="K40" s="15">
        <f t="shared" si="1"/>
        <v>589.9</v>
      </c>
      <c r="L40" s="15"/>
      <c r="M40" s="15"/>
      <c r="N40" s="15">
        <f t="shared" si="2"/>
        <v>350</v>
      </c>
      <c r="O40" s="12"/>
      <c r="P40" s="12"/>
      <c r="Q40" s="12">
        <v>10</v>
      </c>
      <c r="R40" s="12"/>
      <c r="S40" s="12"/>
      <c r="T40" s="12">
        <v>1</v>
      </c>
      <c r="U40" s="12"/>
      <c r="V40" s="12"/>
      <c r="W40" s="12"/>
      <c r="X40" s="13"/>
      <c r="Y40" s="13">
        <v>1</v>
      </c>
      <c r="Z40" s="13"/>
      <c r="AA40" s="13"/>
      <c r="AB40" s="12"/>
      <c r="AC40" s="11"/>
    </row>
    <row r="41" spans="1:29" ht="12.75" customHeight="1" x14ac:dyDescent="0.25">
      <c r="A41" s="31" t="s">
        <v>92</v>
      </c>
      <c r="B41" s="17" t="s">
        <v>61</v>
      </c>
      <c r="C41" s="12">
        <v>62</v>
      </c>
      <c r="D41" s="18">
        <v>1200</v>
      </c>
      <c r="E41" s="19">
        <v>1275</v>
      </c>
      <c r="F41" s="12" t="s">
        <v>21</v>
      </c>
      <c r="G41" s="15">
        <v>592.11</v>
      </c>
      <c r="H41" s="15">
        <v>591.11</v>
      </c>
      <c r="I41" s="20">
        <f t="shared" si="0"/>
        <v>1200</v>
      </c>
      <c r="J41" s="15">
        <v>14</v>
      </c>
      <c r="K41" s="15">
        <f t="shared" si="1"/>
        <v>591.11</v>
      </c>
      <c r="L41" s="12"/>
      <c r="M41" s="12"/>
      <c r="N41" s="15">
        <f t="shared" si="2"/>
        <v>75</v>
      </c>
      <c r="O41" s="12"/>
      <c r="P41" s="12"/>
      <c r="Q41" s="12">
        <v>10</v>
      </c>
      <c r="R41" s="12"/>
      <c r="S41" s="12"/>
      <c r="T41" s="12">
        <v>1</v>
      </c>
      <c r="U41" s="12"/>
      <c r="V41" s="12"/>
      <c r="W41" s="12"/>
      <c r="X41" s="13"/>
      <c r="Y41" s="13">
        <v>1</v>
      </c>
      <c r="Z41" s="13"/>
      <c r="AA41" s="13"/>
      <c r="AB41" s="12"/>
      <c r="AC41" s="11"/>
    </row>
    <row r="42" spans="1:29" ht="12.75" customHeight="1" x14ac:dyDescent="0.25">
      <c r="A42" s="31" t="s">
        <v>93</v>
      </c>
      <c r="B42" s="17" t="s">
        <v>62</v>
      </c>
      <c r="C42" s="12">
        <v>62</v>
      </c>
      <c r="D42" s="18">
        <v>1275</v>
      </c>
      <c r="E42" s="19">
        <v>1375</v>
      </c>
      <c r="F42" s="12" t="s">
        <v>21</v>
      </c>
      <c r="G42" s="15">
        <v>595.15</v>
      </c>
      <c r="H42" s="15">
        <v>592.11</v>
      </c>
      <c r="I42" s="20">
        <f t="shared" si="0"/>
        <v>1275</v>
      </c>
      <c r="J42" s="15">
        <v>14</v>
      </c>
      <c r="K42" s="15">
        <f t="shared" si="1"/>
        <v>592.11</v>
      </c>
      <c r="L42" s="12"/>
      <c r="M42" s="12"/>
      <c r="N42" s="15">
        <f t="shared" si="2"/>
        <v>100</v>
      </c>
      <c r="O42" s="12"/>
      <c r="P42" s="12"/>
      <c r="Q42" s="12">
        <v>10</v>
      </c>
      <c r="R42" s="12"/>
      <c r="S42" s="12"/>
      <c r="T42" s="12">
        <v>1</v>
      </c>
      <c r="U42" s="12"/>
      <c r="V42" s="12"/>
      <c r="W42" s="12"/>
      <c r="X42" s="13"/>
      <c r="Y42" s="13">
        <v>1</v>
      </c>
      <c r="Z42" s="13"/>
      <c r="AA42" s="13"/>
      <c r="AB42" s="12"/>
      <c r="AC42" s="11"/>
    </row>
    <row r="43" spans="1:29" ht="12.75" customHeight="1" x14ac:dyDescent="0.25">
      <c r="A43" s="31" t="s">
        <v>94</v>
      </c>
      <c r="B43" s="17" t="s">
        <v>63</v>
      </c>
      <c r="C43" s="12" t="s">
        <v>109</v>
      </c>
      <c r="D43" s="18">
        <v>1375</v>
      </c>
      <c r="E43" s="19">
        <v>1615</v>
      </c>
      <c r="F43" s="12" t="s">
        <v>21</v>
      </c>
      <c r="G43" s="15">
        <v>610.29</v>
      </c>
      <c r="H43" s="15">
        <v>595.15</v>
      </c>
      <c r="I43" s="20">
        <f t="shared" si="0"/>
        <v>1375</v>
      </c>
      <c r="J43" s="15">
        <v>14</v>
      </c>
      <c r="K43" s="15">
        <f t="shared" si="1"/>
        <v>595.15</v>
      </c>
      <c r="L43" s="12"/>
      <c r="M43" s="12"/>
      <c r="N43" s="15">
        <f t="shared" si="2"/>
        <v>240</v>
      </c>
      <c r="O43" s="12"/>
      <c r="P43" s="12"/>
      <c r="Q43" s="12">
        <v>10</v>
      </c>
      <c r="R43" s="12"/>
      <c r="S43" s="12"/>
      <c r="T43" s="12">
        <v>1</v>
      </c>
      <c r="U43" s="12"/>
      <c r="V43" s="12"/>
      <c r="W43" s="12"/>
      <c r="X43" s="13"/>
      <c r="Y43" s="13">
        <v>1</v>
      </c>
      <c r="Z43" s="13"/>
      <c r="AA43" s="13"/>
      <c r="AB43" s="12"/>
      <c r="AC43" s="11"/>
    </row>
    <row r="44" spans="1:29" ht="12.75" customHeight="1" x14ac:dyDescent="0.25">
      <c r="A44" s="31" t="s">
        <v>95</v>
      </c>
      <c r="B44" s="17" t="s">
        <v>64</v>
      </c>
      <c r="C44" s="12" t="s">
        <v>109</v>
      </c>
      <c r="D44" s="18">
        <v>1615</v>
      </c>
      <c r="E44" s="19">
        <v>1875</v>
      </c>
      <c r="F44" s="12" t="s">
        <v>21</v>
      </c>
      <c r="G44" s="15">
        <v>620.12</v>
      </c>
      <c r="H44" s="15">
        <v>610.29</v>
      </c>
      <c r="I44" s="20">
        <f t="shared" si="0"/>
        <v>1615</v>
      </c>
      <c r="J44" s="15">
        <v>16</v>
      </c>
      <c r="K44" s="15">
        <f t="shared" si="1"/>
        <v>610.29</v>
      </c>
      <c r="L44" s="12"/>
      <c r="M44" s="12"/>
      <c r="N44" s="15">
        <f t="shared" si="2"/>
        <v>260</v>
      </c>
      <c r="O44" s="12"/>
      <c r="P44" s="12"/>
      <c r="Q44" s="12">
        <v>10</v>
      </c>
      <c r="R44" s="12"/>
      <c r="S44" s="12"/>
      <c r="T44" s="12">
        <v>1</v>
      </c>
      <c r="U44" s="12"/>
      <c r="V44" s="12"/>
      <c r="W44" s="12"/>
      <c r="X44" s="13"/>
      <c r="Y44" s="13">
        <v>1</v>
      </c>
      <c r="Z44" s="13"/>
      <c r="AA44" s="13"/>
      <c r="AB44" s="12"/>
      <c r="AC44" s="11"/>
    </row>
    <row r="45" spans="1:29" ht="12.75" customHeight="1" x14ac:dyDescent="0.25">
      <c r="A45" s="31" t="s">
        <v>96</v>
      </c>
      <c r="B45" s="17" t="s">
        <v>65</v>
      </c>
      <c r="C45" s="12" t="s">
        <v>109</v>
      </c>
      <c r="D45" s="18">
        <v>1550</v>
      </c>
      <c r="E45" s="19">
        <v>1863</v>
      </c>
      <c r="F45" s="12" t="s">
        <v>19</v>
      </c>
      <c r="G45" s="15">
        <v>618.87</v>
      </c>
      <c r="H45" s="15">
        <v>603.92999999999995</v>
      </c>
      <c r="I45" s="20">
        <f t="shared" si="0"/>
        <v>1550</v>
      </c>
      <c r="J45" s="15">
        <v>42.84</v>
      </c>
      <c r="K45" s="15">
        <v>608</v>
      </c>
      <c r="L45" s="12">
        <v>1.78</v>
      </c>
      <c r="M45" s="12"/>
      <c r="N45" s="15">
        <f t="shared" si="2"/>
        <v>313</v>
      </c>
      <c r="O45" s="12"/>
      <c r="P45" s="12"/>
      <c r="Q45" s="12">
        <v>10</v>
      </c>
      <c r="R45" s="12">
        <v>1</v>
      </c>
      <c r="S45" s="12"/>
      <c r="T45" s="12"/>
      <c r="U45" s="12"/>
      <c r="V45" s="12"/>
      <c r="W45" s="12"/>
      <c r="X45" s="13"/>
      <c r="Y45" s="13"/>
      <c r="Z45" s="13">
        <v>1</v>
      </c>
      <c r="AA45" s="13"/>
      <c r="AB45" s="12"/>
      <c r="AC45" s="11"/>
    </row>
    <row r="46" spans="1:29" ht="12.75" customHeight="1" x14ac:dyDescent="0.25">
      <c r="A46" s="31" t="s">
        <v>97</v>
      </c>
      <c r="B46" s="17" t="s">
        <v>66</v>
      </c>
      <c r="C46" s="12" t="s">
        <v>109</v>
      </c>
      <c r="D46" s="18">
        <v>1375</v>
      </c>
      <c r="E46" s="19">
        <v>1875</v>
      </c>
      <c r="F46" s="12" t="s">
        <v>52</v>
      </c>
      <c r="G46" s="15">
        <v>618.97</v>
      </c>
      <c r="H46" s="15">
        <v>594.04999999999995</v>
      </c>
      <c r="I46" s="20">
        <f t="shared" si="0"/>
        <v>1375</v>
      </c>
      <c r="J46" s="15">
        <v>14</v>
      </c>
      <c r="K46" s="15">
        <v>595.15</v>
      </c>
      <c r="L46" s="15"/>
      <c r="M46" s="15"/>
      <c r="N46" s="15">
        <f t="shared" si="2"/>
        <v>500</v>
      </c>
      <c r="O46" s="12"/>
      <c r="P46" s="12"/>
      <c r="Q46" s="12">
        <v>14</v>
      </c>
      <c r="R46" s="12"/>
      <c r="S46" s="12"/>
      <c r="T46" s="12">
        <v>1</v>
      </c>
      <c r="U46" s="12"/>
      <c r="V46" s="12"/>
      <c r="W46" s="12"/>
      <c r="X46" s="13"/>
      <c r="Y46" s="13">
        <v>1</v>
      </c>
      <c r="Z46" s="13"/>
      <c r="AA46" s="13"/>
      <c r="AB46" s="12"/>
      <c r="AC46" s="11"/>
    </row>
    <row r="47" spans="1:29" ht="12.75" customHeight="1" x14ac:dyDescent="0.25">
      <c r="A47" s="29"/>
      <c r="B47" s="17"/>
      <c r="C47" s="12"/>
      <c r="D47" s="18"/>
      <c r="E47" s="19"/>
      <c r="F47" s="12"/>
      <c r="G47" s="15"/>
      <c r="H47" s="15"/>
      <c r="I47" s="20"/>
      <c r="J47" s="15"/>
      <c r="K47" s="15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3"/>
      <c r="Y47" s="13"/>
      <c r="Z47" s="13"/>
      <c r="AA47" s="13"/>
      <c r="AB47" s="12"/>
      <c r="AC47" s="11"/>
    </row>
    <row r="48" spans="1:29" ht="12.75" customHeight="1" x14ac:dyDescent="0.25">
      <c r="A48" s="29"/>
      <c r="B48" s="17"/>
      <c r="C48" s="12"/>
      <c r="D48" s="18"/>
      <c r="E48" s="19"/>
      <c r="F48" s="12"/>
      <c r="G48" s="15"/>
      <c r="H48" s="15"/>
      <c r="I48" s="20"/>
      <c r="J48" s="15"/>
      <c r="K48" s="15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3"/>
      <c r="Y48" s="13"/>
      <c r="Z48" s="13"/>
      <c r="AA48" s="13"/>
      <c r="AB48" s="12"/>
      <c r="AC48" s="11"/>
    </row>
    <row r="49" spans="1:29" ht="12.65" customHeight="1" x14ac:dyDescent="0.25">
      <c r="A49" s="29"/>
      <c r="B49" s="17"/>
      <c r="C49" s="12"/>
      <c r="D49" s="18"/>
      <c r="E49" s="19"/>
      <c r="F49" s="12"/>
      <c r="G49" s="15"/>
      <c r="H49" s="15"/>
      <c r="I49" s="20"/>
      <c r="J49" s="15"/>
      <c r="K49" s="15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3"/>
      <c r="Y49" s="13"/>
      <c r="Z49" s="13"/>
      <c r="AA49" s="13"/>
      <c r="AB49" s="12"/>
      <c r="AC49" s="11"/>
    </row>
    <row r="50" spans="1:29" ht="12.75" customHeight="1" x14ac:dyDescent="0.25">
      <c r="A50" s="29"/>
      <c r="B50" s="17"/>
      <c r="C50" s="12"/>
      <c r="D50" s="22"/>
      <c r="E50" s="23"/>
      <c r="F50" s="12"/>
      <c r="G50" s="12"/>
      <c r="H50" s="12"/>
      <c r="I50" s="20"/>
      <c r="J50" s="12"/>
      <c r="K50" s="15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3"/>
      <c r="Y50" s="13"/>
      <c r="Z50" s="13"/>
      <c r="AA50" s="13"/>
      <c r="AB50" s="12"/>
      <c r="AC50" s="11"/>
    </row>
    <row r="51" spans="1:29" ht="12.75" customHeight="1" x14ac:dyDescent="0.25">
      <c r="A51" s="29"/>
      <c r="B51" s="17"/>
      <c r="C51" s="12"/>
      <c r="D51" s="22"/>
      <c r="E51" s="23"/>
      <c r="F51" s="12"/>
      <c r="G51" s="12"/>
      <c r="H51" s="12"/>
      <c r="I51" s="20"/>
      <c r="J51" s="12"/>
      <c r="K51" s="15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3"/>
      <c r="Y51" s="13"/>
      <c r="Z51" s="13"/>
      <c r="AA51" s="13"/>
      <c r="AB51" s="12"/>
      <c r="AC51" s="11"/>
    </row>
    <row r="52" spans="1:29" ht="12.75" customHeight="1" x14ac:dyDescent="0.25">
      <c r="A52" s="29"/>
      <c r="B52" s="17"/>
      <c r="C52" s="12"/>
      <c r="D52" s="22"/>
      <c r="E52" s="23"/>
      <c r="F52" s="12"/>
      <c r="G52" s="12"/>
      <c r="H52" s="12"/>
      <c r="I52" s="20"/>
      <c r="J52" s="12"/>
      <c r="K52" s="15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3"/>
      <c r="Y52" s="13"/>
      <c r="Z52" s="13"/>
      <c r="AA52" s="13"/>
      <c r="AB52" s="12"/>
      <c r="AC52" s="11"/>
    </row>
    <row r="53" spans="1:29" ht="12.75" customHeight="1" x14ac:dyDescent="0.25">
      <c r="A53" s="29"/>
      <c r="B53" s="17"/>
      <c r="C53" s="12"/>
      <c r="D53" s="22"/>
      <c r="E53" s="23"/>
      <c r="F53" s="12"/>
      <c r="G53" s="12"/>
      <c r="H53" s="12"/>
      <c r="I53" s="20"/>
      <c r="J53" s="12"/>
      <c r="K53" s="15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3"/>
      <c r="Y53" s="13"/>
      <c r="Z53" s="13"/>
      <c r="AA53" s="13"/>
      <c r="AB53" s="12"/>
      <c r="AC53" s="11"/>
    </row>
    <row r="54" spans="1:29" ht="12.75" customHeight="1" x14ac:dyDescent="0.25">
      <c r="A54" s="29"/>
      <c r="B54" s="17"/>
      <c r="C54" s="12"/>
      <c r="D54" s="22"/>
      <c r="E54" s="23"/>
      <c r="F54" s="12"/>
      <c r="G54" s="12"/>
      <c r="H54" s="12"/>
      <c r="I54" s="20"/>
      <c r="J54" s="12"/>
      <c r="K54" s="15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3"/>
      <c r="Y54" s="13"/>
      <c r="Z54" s="13"/>
      <c r="AA54" s="13"/>
      <c r="AB54" s="12"/>
      <c r="AC54" s="11"/>
    </row>
    <row r="55" spans="1:29" ht="12.75" customHeight="1" x14ac:dyDescent="0.25">
      <c r="A55" s="29"/>
      <c r="B55" s="17"/>
      <c r="C55" s="12"/>
      <c r="D55" s="22"/>
      <c r="E55" s="23"/>
      <c r="F55" s="12"/>
      <c r="G55" s="12"/>
      <c r="H55" s="12"/>
      <c r="I55" s="20"/>
      <c r="J55" s="12"/>
      <c r="K55" s="15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3"/>
      <c r="Y55" s="13"/>
      <c r="Z55" s="13"/>
      <c r="AA55" s="13"/>
      <c r="AB55" s="12"/>
      <c r="AC55" s="11"/>
    </row>
    <row r="56" spans="1:29" ht="12.75" customHeight="1" x14ac:dyDescent="0.25">
      <c r="A56" s="29"/>
      <c r="B56" s="17"/>
      <c r="C56" s="12"/>
      <c r="D56" s="22"/>
      <c r="E56" s="23"/>
      <c r="F56" s="12"/>
      <c r="G56" s="12"/>
      <c r="H56" s="12"/>
      <c r="I56" s="20"/>
      <c r="J56" s="12"/>
      <c r="K56" s="15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3"/>
      <c r="Y56" s="13"/>
      <c r="Z56" s="13"/>
      <c r="AA56" s="13"/>
      <c r="AB56" s="12"/>
      <c r="AC56" s="11"/>
    </row>
    <row r="57" spans="1:29" ht="12.75" customHeight="1" x14ac:dyDescent="0.25">
      <c r="A57" s="29"/>
      <c r="B57" s="17"/>
      <c r="C57" s="12"/>
      <c r="D57" s="22"/>
      <c r="E57" s="23"/>
      <c r="F57" s="12"/>
      <c r="G57" s="12"/>
      <c r="H57" s="12"/>
      <c r="I57" s="20"/>
      <c r="J57" s="12"/>
      <c r="K57" s="15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3"/>
      <c r="Y57" s="13"/>
      <c r="Z57" s="13"/>
      <c r="AA57" s="13"/>
      <c r="AB57" s="12"/>
      <c r="AC57" s="11"/>
    </row>
    <row r="58" spans="1:29" ht="12.75" customHeight="1" x14ac:dyDescent="0.25">
      <c r="A58" s="29"/>
      <c r="B58" s="17"/>
      <c r="C58" s="12"/>
      <c r="D58" s="22"/>
      <c r="E58" s="23"/>
      <c r="F58" s="12"/>
      <c r="G58" s="12"/>
      <c r="H58" s="12"/>
      <c r="I58" s="20"/>
      <c r="J58" s="12"/>
      <c r="K58" s="15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3"/>
      <c r="Y58" s="13"/>
      <c r="Z58" s="13"/>
      <c r="AA58" s="13"/>
      <c r="AB58" s="12"/>
      <c r="AC58" s="11"/>
    </row>
    <row r="59" spans="1:29" ht="12.75" customHeight="1" x14ac:dyDescent="0.25">
      <c r="A59" s="29"/>
      <c r="B59" s="17"/>
      <c r="C59" s="12"/>
      <c r="D59" s="22"/>
      <c r="E59" s="23"/>
      <c r="F59" s="12"/>
      <c r="G59" s="12"/>
      <c r="H59" s="12"/>
      <c r="I59" s="20"/>
      <c r="J59" s="12"/>
      <c r="K59" s="15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3"/>
      <c r="Y59" s="13"/>
      <c r="Z59" s="13"/>
      <c r="AA59" s="13"/>
      <c r="AB59" s="12"/>
      <c r="AC59" s="11"/>
    </row>
    <row r="60" spans="1:29" ht="12.75" customHeight="1" x14ac:dyDescent="0.25">
      <c r="A60" s="29"/>
      <c r="B60" s="17"/>
      <c r="C60" s="12"/>
      <c r="D60" s="18"/>
      <c r="E60" s="19"/>
      <c r="F60" s="12"/>
      <c r="G60" s="15"/>
      <c r="H60" s="15"/>
      <c r="I60" s="20"/>
      <c r="J60" s="15"/>
      <c r="K60" s="15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3"/>
      <c r="Y60" s="13"/>
      <c r="Z60" s="13"/>
      <c r="AA60" s="13"/>
      <c r="AB60" s="12"/>
      <c r="AC60" s="11"/>
    </row>
    <row r="61" spans="1:29" ht="12.65" customHeight="1" x14ac:dyDescent="0.25">
      <c r="A61" s="29"/>
      <c r="B61" s="17"/>
      <c r="C61" s="12"/>
      <c r="D61" s="18"/>
      <c r="E61" s="19"/>
      <c r="F61" s="12"/>
      <c r="G61" s="15"/>
      <c r="H61" s="15"/>
      <c r="I61" s="20"/>
      <c r="J61" s="15"/>
      <c r="K61" s="15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3"/>
      <c r="Y61" s="13"/>
      <c r="Z61" s="13"/>
      <c r="AA61" s="13"/>
      <c r="AB61" s="12"/>
      <c r="AC61" s="11"/>
    </row>
    <row r="62" spans="1:29" ht="12.75" customHeight="1" x14ac:dyDescent="0.25">
      <c r="A62" s="29"/>
      <c r="B62" s="17"/>
      <c r="C62" s="12"/>
      <c r="D62" s="22"/>
      <c r="E62" s="23"/>
      <c r="F62" s="12"/>
      <c r="G62" s="12"/>
      <c r="H62" s="12"/>
      <c r="I62" s="20"/>
      <c r="J62" s="12"/>
      <c r="K62" s="15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3"/>
      <c r="Y62" s="13"/>
      <c r="Z62" s="13"/>
      <c r="AA62" s="13"/>
      <c r="AB62" s="12"/>
      <c r="AC62" s="11"/>
    </row>
    <row r="63" spans="1:29" ht="12.75" customHeight="1" x14ac:dyDescent="0.25">
      <c r="A63" s="29"/>
      <c r="B63" s="17"/>
      <c r="C63" s="12"/>
      <c r="D63" s="22"/>
      <c r="E63" s="23"/>
      <c r="F63" s="12"/>
      <c r="G63" s="12"/>
      <c r="H63" s="12"/>
      <c r="I63" s="20"/>
      <c r="J63" s="12"/>
      <c r="K63" s="15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3"/>
      <c r="Y63" s="13"/>
      <c r="Z63" s="13"/>
      <c r="AA63" s="13"/>
      <c r="AB63" s="12"/>
      <c r="AC63" s="11"/>
    </row>
    <row r="64" spans="1:29" ht="12.75" customHeight="1" x14ac:dyDescent="0.25">
      <c r="A64" s="29"/>
      <c r="B64" s="17"/>
      <c r="C64" s="12"/>
      <c r="D64" s="22"/>
      <c r="E64" s="23"/>
      <c r="F64" s="12"/>
      <c r="G64" s="12"/>
      <c r="H64" s="12"/>
      <c r="I64" s="20"/>
      <c r="J64" s="12"/>
      <c r="K64" s="15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3"/>
      <c r="Y64" s="13"/>
      <c r="Z64" s="13"/>
      <c r="AA64" s="13"/>
      <c r="AB64" s="12"/>
      <c r="AC64" s="11"/>
    </row>
    <row r="65" spans="1:29" ht="12.75" customHeight="1" x14ac:dyDescent="0.25">
      <c r="A65" s="29"/>
      <c r="B65" s="17"/>
      <c r="C65" s="12"/>
      <c r="D65" s="22"/>
      <c r="E65" s="23"/>
      <c r="F65" s="12"/>
      <c r="G65" s="12"/>
      <c r="H65" s="12"/>
      <c r="I65" s="20"/>
      <c r="J65" s="12"/>
      <c r="K65" s="15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3"/>
      <c r="Y65" s="13"/>
      <c r="Z65" s="13"/>
      <c r="AA65" s="13"/>
      <c r="AB65" s="12"/>
      <c r="AC65" s="11"/>
    </row>
    <row r="66" spans="1:29" ht="12.75" customHeight="1" x14ac:dyDescent="0.25">
      <c r="A66" s="29"/>
      <c r="B66" s="17"/>
      <c r="C66" s="12"/>
      <c r="D66" s="22"/>
      <c r="E66" s="23"/>
      <c r="F66" s="12"/>
      <c r="G66" s="12"/>
      <c r="H66" s="12"/>
      <c r="I66" s="20"/>
      <c r="J66" s="12"/>
      <c r="K66" s="15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3"/>
      <c r="Y66" s="13"/>
      <c r="Z66" s="13"/>
      <c r="AA66" s="13"/>
      <c r="AB66" s="12"/>
      <c r="AC66" s="11"/>
    </row>
    <row r="67" spans="1:29" ht="12.75" customHeight="1" x14ac:dyDescent="0.25">
      <c r="A67" s="29"/>
      <c r="B67" s="17"/>
      <c r="C67" s="12"/>
      <c r="D67" s="22"/>
      <c r="E67" s="23"/>
      <c r="F67" s="12"/>
      <c r="G67" s="12"/>
      <c r="H67" s="12"/>
      <c r="I67" s="20"/>
      <c r="J67" s="12"/>
      <c r="K67" s="15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3"/>
      <c r="Y67" s="13"/>
      <c r="Z67" s="13"/>
      <c r="AA67" s="13"/>
      <c r="AB67" s="12"/>
      <c r="AC67" s="11"/>
    </row>
    <row r="68" spans="1:29" ht="12.75" customHeight="1" x14ac:dyDescent="0.25">
      <c r="A68" s="29"/>
      <c r="B68" s="17"/>
      <c r="C68" s="12"/>
      <c r="D68" s="22"/>
      <c r="E68" s="23"/>
      <c r="F68" s="12"/>
      <c r="G68" s="12"/>
      <c r="H68" s="12"/>
      <c r="I68" s="20"/>
      <c r="J68" s="12"/>
      <c r="K68" s="15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3"/>
      <c r="Y68" s="13"/>
      <c r="Z68" s="13"/>
      <c r="AA68" s="13"/>
      <c r="AB68" s="12"/>
      <c r="AC68" s="11"/>
    </row>
    <row r="69" spans="1:29" ht="12.75" customHeight="1" x14ac:dyDescent="0.25">
      <c r="A69" s="29"/>
      <c r="B69" s="17"/>
      <c r="C69" s="12"/>
      <c r="D69" s="22"/>
      <c r="E69" s="23"/>
      <c r="F69" s="12"/>
      <c r="G69" s="12"/>
      <c r="H69" s="12"/>
      <c r="I69" s="20"/>
      <c r="J69" s="12"/>
      <c r="K69" s="15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3"/>
      <c r="Y69" s="13"/>
      <c r="Z69" s="13"/>
      <c r="AA69" s="13"/>
      <c r="AB69" s="12"/>
      <c r="AC69" s="11"/>
    </row>
    <row r="70" spans="1:29" ht="12.75" customHeight="1" x14ac:dyDescent="0.25">
      <c r="A70" s="29"/>
      <c r="B70" s="17"/>
      <c r="C70" s="12"/>
      <c r="D70" s="24"/>
      <c r="E70" s="25"/>
      <c r="F70" s="12"/>
      <c r="G70" s="12"/>
      <c r="H70" s="12"/>
      <c r="I70" s="20"/>
      <c r="J70" s="12"/>
      <c r="K70" s="15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3"/>
      <c r="Y70" s="13"/>
      <c r="Z70" s="13"/>
      <c r="AA70" s="13"/>
      <c r="AB70" s="12"/>
      <c r="AC70" s="11"/>
    </row>
    <row r="71" spans="1:29" ht="12.75" customHeight="1" thickBot="1" x14ac:dyDescent="0.3">
      <c r="A71" s="29"/>
      <c r="B71" s="17"/>
      <c r="C71" s="12"/>
      <c r="D71" s="24"/>
      <c r="E71" s="25"/>
      <c r="F71" s="12"/>
      <c r="G71" s="12"/>
      <c r="H71" s="12"/>
      <c r="I71" s="20"/>
      <c r="J71" s="12"/>
      <c r="K71" s="15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3"/>
      <c r="Y71" s="13"/>
      <c r="Z71" s="13"/>
      <c r="AA71" s="13"/>
      <c r="AB71" s="12"/>
      <c r="AC71" s="11"/>
    </row>
    <row r="72" spans="1:29" ht="12.75" customHeight="1" x14ac:dyDescent="0.25">
      <c r="B72" s="65" t="s">
        <v>42</v>
      </c>
      <c r="C72" s="66"/>
      <c r="D72" s="66"/>
      <c r="E72" s="66"/>
      <c r="F72" s="66"/>
      <c r="G72" s="66"/>
      <c r="H72" s="66"/>
      <c r="I72" s="66"/>
      <c r="J72" s="66"/>
      <c r="K72" s="67"/>
      <c r="L72" s="75">
        <f>SUM(L16:L48)</f>
        <v>16.02</v>
      </c>
      <c r="M72" s="63">
        <f>SUM(M16:M48)</f>
        <v>321</v>
      </c>
      <c r="N72" s="63">
        <f>SUM(N16:N48)</f>
        <v>4494.7700000000013</v>
      </c>
      <c r="O72" s="63">
        <f>SUM(O16:O71)</f>
        <v>25</v>
      </c>
      <c r="P72" s="63">
        <f>SUM(P16:P71)</f>
        <v>1875</v>
      </c>
      <c r="Q72" s="63">
        <f>SUM(Q16:Q71)</f>
        <v>327</v>
      </c>
      <c r="R72" s="63">
        <f>SUM(R16:R71)</f>
        <v>9</v>
      </c>
      <c r="S72" s="63">
        <f>SUM(S14:S71)</f>
        <v>5</v>
      </c>
      <c r="T72" s="63">
        <f>SUM(T14:T71)</f>
        <v>13</v>
      </c>
      <c r="U72" s="63">
        <f>SUM(U14:U71)</f>
        <v>0</v>
      </c>
      <c r="V72" s="63">
        <f>SUM(V14:V71)</f>
        <v>0</v>
      </c>
      <c r="W72" s="63">
        <f>SUM(W14:W71)</f>
        <v>6</v>
      </c>
      <c r="X72" s="63">
        <f>SUM(X16:X48)</f>
        <v>2</v>
      </c>
      <c r="Y72" s="63">
        <f>SUM(Y14:Y71)</f>
        <v>21</v>
      </c>
      <c r="Z72" s="63">
        <f>SUM(Z14:Z71)</f>
        <v>7</v>
      </c>
      <c r="AA72" s="63"/>
      <c r="AB72" s="63"/>
    </row>
    <row r="73" spans="1:29" ht="12.75" customHeight="1" thickBot="1" x14ac:dyDescent="0.3">
      <c r="B73" s="72"/>
      <c r="C73" s="73"/>
      <c r="D73" s="73"/>
      <c r="E73" s="73"/>
      <c r="F73" s="73"/>
      <c r="G73" s="73"/>
      <c r="H73" s="73"/>
      <c r="I73" s="73"/>
      <c r="J73" s="73"/>
      <c r="K73" s="74"/>
      <c r="L73" s="76"/>
      <c r="M73" s="71"/>
      <c r="N73" s="71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</row>
    <row r="74" spans="1:29" ht="12.75" customHeight="1" x14ac:dyDescent="0.25">
      <c r="B74" s="65" t="s">
        <v>22</v>
      </c>
      <c r="C74" s="66"/>
      <c r="D74" s="66"/>
      <c r="E74" s="66"/>
      <c r="F74" s="66"/>
      <c r="G74" s="66"/>
      <c r="H74" s="66"/>
      <c r="I74" s="66"/>
      <c r="J74" s="66"/>
      <c r="K74" s="67"/>
      <c r="L74" s="63">
        <f t="shared" ref="L74:R74" si="3">ROUNDUP(L72,0)</f>
        <v>17</v>
      </c>
      <c r="M74" s="63">
        <f t="shared" si="3"/>
        <v>321</v>
      </c>
      <c r="N74" s="63">
        <f t="shared" si="3"/>
        <v>4495</v>
      </c>
      <c r="O74" s="63">
        <f t="shared" si="3"/>
        <v>25</v>
      </c>
      <c r="P74" s="63">
        <f t="shared" si="3"/>
        <v>1875</v>
      </c>
      <c r="Q74" s="63">
        <f t="shared" si="3"/>
        <v>327</v>
      </c>
      <c r="R74" s="63">
        <f t="shared" si="3"/>
        <v>9</v>
      </c>
      <c r="S74" s="63"/>
      <c r="T74" s="63"/>
      <c r="U74" s="63"/>
      <c r="V74" s="63"/>
      <c r="W74" s="63"/>
      <c r="X74" s="63"/>
      <c r="Y74" s="63"/>
      <c r="Z74" s="63"/>
      <c r="AA74" s="63"/>
      <c r="AB74" s="63"/>
    </row>
    <row r="75" spans="1:29" ht="12.75" customHeight="1" x14ac:dyDescent="0.25">
      <c r="B75" s="68"/>
      <c r="C75" s="69"/>
      <c r="D75" s="69"/>
      <c r="E75" s="69"/>
      <c r="F75" s="69"/>
      <c r="G75" s="69"/>
      <c r="H75" s="69"/>
      <c r="I75" s="69"/>
      <c r="J75" s="69"/>
      <c r="K75" s="70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</row>
  </sheetData>
  <mergeCells count="75">
    <mergeCell ref="AC1:AC12"/>
    <mergeCell ref="AB72:AB73"/>
    <mergeCell ref="AB74:AB75"/>
    <mergeCell ref="AB2:AB12"/>
    <mergeCell ref="Z74:Z75"/>
    <mergeCell ref="AA2:AA12"/>
    <mergeCell ref="Z2:Z12"/>
    <mergeCell ref="Q2:Q12"/>
    <mergeCell ref="AA74:AA75"/>
    <mergeCell ref="AA72:AA73"/>
    <mergeCell ref="M72:M73"/>
    <mergeCell ref="M74:M75"/>
    <mergeCell ref="X74:X75"/>
    <mergeCell ref="X72:X73"/>
    <mergeCell ref="V72:V73"/>
    <mergeCell ref="W72:W73"/>
    <mergeCell ref="Y72:Y73"/>
    <mergeCell ref="Z72:Z73"/>
    <mergeCell ref="R2:R12"/>
    <mergeCell ref="U72:U73"/>
    <mergeCell ref="T72:T73"/>
    <mergeCell ref="X2:X12"/>
    <mergeCell ref="S2:S12"/>
    <mergeCell ref="B72:K73"/>
    <mergeCell ref="Q72:Q73"/>
    <mergeCell ref="N72:N73"/>
    <mergeCell ref="O72:O73"/>
    <mergeCell ref="S72:S73"/>
    <mergeCell ref="L72:L73"/>
    <mergeCell ref="R72:R73"/>
    <mergeCell ref="G1:G13"/>
    <mergeCell ref="Y2:Y12"/>
    <mergeCell ref="T2:T12"/>
    <mergeCell ref="K1:K13"/>
    <mergeCell ref="P2:P12"/>
    <mergeCell ref="H1:H13"/>
    <mergeCell ref="I1:I13"/>
    <mergeCell ref="J1:J13"/>
    <mergeCell ref="W2:W12"/>
    <mergeCell ref="Q1:R1"/>
    <mergeCell ref="L2:L12"/>
    <mergeCell ref="N2:N12"/>
    <mergeCell ref="O2:O12"/>
    <mergeCell ref="S1:Z1"/>
    <mergeCell ref="U2:U12"/>
    <mergeCell ref="V2:V12"/>
    <mergeCell ref="B74:K75"/>
    <mergeCell ref="V74:V75"/>
    <mergeCell ref="Y74:Y75"/>
    <mergeCell ref="Q74:Q75"/>
    <mergeCell ref="N74:N75"/>
    <mergeCell ref="O74:O75"/>
    <mergeCell ref="S74:S75"/>
    <mergeCell ref="T74:T75"/>
    <mergeCell ref="U74:U75"/>
    <mergeCell ref="W74:W75"/>
    <mergeCell ref="R74:R75"/>
    <mergeCell ref="L74:L75"/>
    <mergeCell ref="P74:P75"/>
    <mergeCell ref="A1:A13"/>
    <mergeCell ref="N1:P1"/>
    <mergeCell ref="D15:E15"/>
    <mergeCell ref="D35:E35"/>
    <mergeCell ref="P72:P73"/>
    <mergeCell ref="D30:E30"/>
    <mergeCell ref="D31:E31"/>
    <mergeCell ref="D32:E32"/>
    <mergeCell ref="D33:E33"/>
    <mergeCell ref="M2:M12"/>
    <mergeCell ref="B1:B5"/>
    <mergeCell ref="B10:B13"/>
    <mergeCell ref="C1:C5"/>
    <mergeCell ref="C10:C13"/>
    <mergeCell ref="D1:E12"/>
    <mergeCell ref="F6:F7"/>
  </mergeCells>
  <phoneticPr fontId="0" type="noConversion"/>
  <pageMargins left="0.75" right="0.75" top="1" bottom="1" header="0.5" footer="0.5"/>
  <pageSetup paperSize="17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Clough</vt:lpstr>
      <vt:lpstr>ESTQ1</vt:lpstr>
      <vt:lpstr>ESTQ1!Print_Area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v10.10.15</dc:title>
  <dc:creator>ODOT Office of Production</dc:creator>
  <cp:lastModifiedBy>Chen, Qiaochu</cp:lastModifiedBy>
  <cp:lastPrinted>2015-11-06T17:48:59Z</cp:lastPrinted>
  <dcterms:created xsi:type="dcterms:W3CDTF">2007-01-18T14:43:23Z</dcterms:created>
  <dcterms:modified xsi:type="dcterms:W3CDTF">2024-10-04T21:18:14Z</dcterms:modified>
</cp:coreProperties>
</file>