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EARTHWORK" sheetId="1" r:id="rId1"/>
  </sheets>
  <externalReferences>
    <externalReference r:id="rId4"/>
  </externalReferences>
  <definedNames>
    <definedName name="_xlfn.SINGLE" hidden="1">#NAME?</definedName>
    <definedName name="_xlnm.Print_Titles" localSheetId="0">'EARTHWORK'!$1:$5</definedName>
  </definedNames>
  <calcPr fullCalcOnLoad="1"/>
</workbook>
</file>

<file path=xl/sharedStrings.xml><?xml version="1.0" encoding="utf-8"?>
<sst xmlns="http://schemas.openxmlformats.org/spreadsheetml/2006/main" count="30" uniqueCount="30">
  <si>
    <t>CUT-SQ-FT</t>
  </si>
  <si>
    <t>FILL SQ FT</t>
  </si>
  <si>
    <t>CUT-CU YD</t>
  </si>
  <si>
    <t>FILL CU YD</t>
  </si>
  <si>
    <t>TOTAL FILL</t>
  </si>
  <si>
    <t>TOTAL CUT</t>
  </si>
  <si>
    <t>Total Cut=</t>
  </si>
  <si>
    <t>Total Fill=</t>
  </si>
  <si>
    <t>Total Length (ft)=</t>
  </si>
  <si>
    <t>Total Length (miles)=</t>
  </si>
  <si>
    <t>WIDTH</t>
  </si>
  <si>
    <t>S/M</t>
  </si>
  <si>
    <t>total s/m:</t>
  </si>
  <si>
    <t>TOTAL SM</t>
  </si>
  <si>
    <t>LAK-002-16.77 EARTHWORK CALCULATION</t>
  </si>
  <si>
    <t>EXC OF SUB.-CU YD</t>
  </si>
  <si>
    <t>EXC OF SUB.-SQ-FT</t>
  </si>
  <si>
    <t>Total Exc of Sub.=</t>
  </si>
  <si>
    <t>A</t>
  </si>
  <si>
    <t>B</t>
  </si>
  <si>
    <t>C</t>
  </si>
  <si>
    <t>D</t>
  </si>
  <si>
    <t>E</t>
  </si>
  <si>
    <t>F</t>
  </si>
  <si>
    <t>G</t>
  </si>
  <si>
    <t>SEED</t>
  </si>
  <si>
    <t>CUT</t>
  </si>
  <si>
    <t>FILL</t>
  </si>
  <si>
    <t>H</t>
  </si>
  <si>
    <t>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</si>
</sst>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###\+##"/>
    <numFmt numFmtId="171" formatCode="0.0"/>
    <numFmt numFmtId="172" formatCode="0.000"/>
    <numFmt numFmtId="173" formatCode="###.0\+##"/>
    <numFmt numFmtId="174" formatCode="###.\+##"/>
    <numFmt numFmtId="175" formatCode="##.\+##"/>
    <numFmt numFmtId="176" formatCode="#.\+##"/>
    <numFmt numFmtId="177" formatCode=".\+;"/>
    <numFmt numFmtId="178" formatCode="0.00000"/>
    <numFmt numFmtId="179" formatCode="0.0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 quotePrefix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Microsoft%20Office\Root\Office16\xlstart\PaymeeAddinV4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ededModule"/>
      <sheetName val="Menu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120" zoomScaleNormal="120" zoomScalePageLayoutView="0" workbookViewId="0" topLeftCell="A1">
      <selection activeCell="D3" sqref="D3"/>
    </sheetView>
  </sheetViews>
  <sheetFormatPr defaultColWidth="9.140625" defaultRowHeight="12.75"/>
  <cols>
    <col min="4" max="4" width="10.140625" style="0" bestFit="1" customWidth="1"/>
    <col min="6" max="6" width="13.57421875" style="0" bestFit="1" customWidth="1"/>
    <col min="15" max="16" width="18.421875" style="0" bestFit="1" customWidth="1"/>
  </cols>
  <sheetData>
    <row r="1" spans="1:13" ht="15.75">
      <c r="A1" s="2"/>
      <c r="B1" s="2"/>
      <c r="C1" s="3" t="s">
        <v>14</v>
      </c>
      <c r="D1" s="2"/>
      <c r="E1" s="2"/>
      <c r="F1" s="2"/>
      <c r="G1" s="2"/>
      <c r="H1" s="2"/>
      <c r="I1" s="4"/>
      <c r="J1" s="6"/>
      <c r="K1" s="2"/>
      <c r="L1" s="2"/>
      <c r="M1" s="2"/>
    </row>
    <row r="2" spans="1:13" ht="15.75">
      <c r="A2" s="2"/>
      <c r="B2" s="2"/>
      <c r="C2" s="3"/>
      <c r="D2" s="5">
        <v>44760</v>
      </c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6" t="s">
        <v>4</v>
      </c>
      <c r="B3" s="6"/>
      <c r="C3" s="7">
        <f>H41</f>
        <v>44.959999999999944</v>
      </c>
      <c r="D3" s="2"/>
      <c r="E3" s="6" t="s">
        <v>5</v>
      </c>
      <c r="F3" s="6"/>
      <c r="G3" s="7">
        <f>F41</f>
        <v>236.94774074074073</v>
      </c>
      <c r="H3" s="2"/>
      <c r="I3" s="6"/>
      <c r="J3" s="2"/>
      <c r="K3" s="7"/>
      <c r="L3" s="7">
        <f>L40</f>
        <v>812.5269999999994</v>
      </c>
      <c r="M3" s="6" t="s">
        <v>13</v>
      </c>
    </row>
    <row r="4" spans="1:21" ht="12.75">
      <c r="A4" s="2"/>
      <c r="B4" s="2"/>
      <c r="C4" s="2"/>
      <c r="D4" s="2"/>
      <c r="E4" s="2"/>
      <c r="F4" s="10"/>
      <c r="G4" s="2"/>
      <c r="H4" s="2"/>
      <c r="I4" s="2"/>
      <c r="J4" s="6"/>
      <c r="K4" s="2"/>
      <c r="L4" s="6" t="s">
        <v>11</v>
      </c>
      <c r="M4" s="2"/>
      <c r="O4" s="1" t="s">
        <v>16</v>
      </c>
      <c r="P4" s="1" t="s">
        <v>15</v>
      </c>
      <c r="S4" t="s">
        <v>25</v>
      </c>
      <c r="T4" t="s">
        <v>26</v>
      </c>
      <c r="U4" t="s">
        <v>27</v>
      </c>
    </row>
    <row r="5" spans="1:21" ht="12.75">
      <c r="A5" s="2"/>
      <c r="B5" s="6" t="s">
        <v>0</v>
      </c>
      <c r="C5" s="6"/>
      <c r="D5" s="6" t="s">
        <v>1</v>
      </c>
      <c r="E5" s="6"/>
      <c r="F5" s="15" t="s">
        <v>2</v>
      </c>
      <c r="G5" s="6"/>
      <c r="H5" s="6" t="s">
        <v>3</v>
      </c>
      <c r="I5" s="2"/>
      <c r="J5" s="6" t="s">
        <v>10</v>
      </c>
      <c r="K5" s="6"/>
      <c r="L5" s="6"/>
      <c r="M5" s="2"/>
      <c r="N5" s="1"/>
      <c r="O5" s="24"/>
      <c r="P5" s="24"/>
      <c r="R5" t="s">
        <v>18</v>
      </c>
      <c r="S5">
        <v>0</v>
      </c>
      <c r="T5">
        <v>0</v>
      </c>
      <c r="U5">
        <v>0</v>
      </c>
    </row>
    <row r="6" spans="1:21" ht="12.75">
      <c r="A6" s="14">
        <v>2825</v>
      </c>
      <c r="B6" s="12">
        <v>0</v>
      </c>
      <c r="C6" s="12"/>
      <c r="D6" s="12">
        <v>0</v>
      </c>
      <c r="E6" s="12"/>
      <c r="F6" s="12"/>
      <c r="G6" s="12"/>
      <c r="H6" s="12"/>
      <c r="I6" s="12"/>
      <c r="J6" s="12">
        <v>0</v>
      </c>
      <c r="K6" s="15"/>
      <c r="L6" s="10"/>
      <c r="M6" s="10"/>
      <c r="N6" s="19"/>
      <c r="O6" s="15"/>
      <c r="P6" s="16"/>
      <c r="R6" t="s">
        <v>19</v>
      </c>
      <c r="S6">
        <v>76</v>
      </c>
      <c r="T6">
        <v>42</v>
      </c>
      <c r="U6">
        <v>5</v>
      </c>
    </row>
    <row r="7" spans="1:21" ht="12.75">
      <c r="A7" s="14"/>
      <c r="B7" s="15"/>
      <c r="C7" s="15"/>
      <c r="D7" s="15"/>
      <c r="E7" s="15"/>
      <c r="F7" s="16">
        <f>(((B6+B8)/2)*(A8-A6))/27</f>
        <v>13.564814814814815</v>
      </c>
      <c r="G7" s="17"/>
      <c r="H7" s="16">
        <f>(((D6+D8)/2)*(A8-A6))/27</f>
        <v>1.1111111111111112</v>
      </c>
      <c r="I7" s="10"/>
      <c r="J7" s="15"/>
      <c r="K7" s="15"/>
      <c r="L7" s="16">
        <f>(((J6+J8)/2)*(A8-A6))/9</f>
        <v>18.88888888888889</v>
      </c>
      <c r="M7" s="10"/>
      <c r="N7" s="19"/>
      <c r="O7" s="20"/>
      <c r="P7" s="16"/>
      <c r="R7" t="s">
        <v>20</v>
      </c>
      <c r="S7">
        <v>208</v>
      </c>
      <c r="T7">
        <v>85</v>
      </c>
      <c r="U7">
        <v>5</v>
      </c>
    </row>
    <row r="8" spans="1:21" ht="12.75">
      <c r="A8" s="14">
        <v>2850</v>
      </c>
      <c r="B8" s="12">
        <v>29.3</v>
      </c>
      <c r="C8" s="12"/>
      <c r="D8" s="12">
        <v>2.4</v>
      </c>
      <c r="E8" s="12"/>
      <c r="F8" s="18"/>
      <c r="G8" s="18"/>
      <c r="H8" s="18"/>
      <c r="I8" s="12"/>
      <c r="J8" s="12">
        <v>13.6</v>
      </c>
      <c r="K8" s="15"/>
      <c r="L8" s="16"/>
      <c r="M8" s="10"/>
      <c r="N8" s="19"/>
      <c r="O8" s="20">
        <v>44</v>
      </c>
      <c r="P8" s="16"/>
      <c r="R8" t="s">
        <v>21</v>
      </c>
      <c r="S8">
        <v>93</v>
      </c>
      <c r="T8">
        <v>32</v>
      </c>
      <c r="U8">
        <v>5</v>
      </c>
    </row>
    <row r="9" spans="1:21" ht="12.75">
      <c r="A9" s="14"/>
      <c r="B9" s="15"/>
      <c r="C9" s="15"/>
      <c r="D9" s="15"/>
      <c r="E9" s="15"/>
      <c r="F9" s="16">
        <f>(((B8+B10)/2)*(A10-A8))/27</f>
        <v>28.287037037037038</v>
      </c>
      <c r="G9" s="17"/>
      <c r="H9" s="16">
        <f>(((D8+D10)/2)*(A10-A8))/27</f>
        <v>3.9814814814814814</v>
      </c>
      <c r="I9" s="10"/>
      <c r="J9" s="15"/>
      <c r="K9" s="15"/>
      <c r="L9" s="16">
        <f>(((J8+J10)/2)*(A10-A8))/9</f>
        <v>56.94444444444444</v>
      </c>
      <c r="M9" s="10"/>
      <c r="N9" s="19"/>
      <c r="O9" s="20"/>
      <c r="P9" s="16">
        <f>(((O8+O10)/2)*(A10-A8))/27</f>
        <v>36.574074074074076</v>
      </c>
      <c r="R9" t="s">
        <v>22</v>
      </c>
      <c r="S9">
        <v>60</v>
      </c>
      <c r="T9">
        <v>0</v>
      </c>
      <c r="U9">
        <v>8</v>
      </c>
    </row>
    <row r="10" spans="1:21" ht="12.75">
      <c r="A10" s="14">
        <v>2875</v>
      </c>
      <c r="B10" s="12">
        <v>31.8</v>
      </c>
      <c r="C10" s="12"/>
      <c r="D10" s="12">
        <v>6.2</v>
      </c>
      <c r="E10" s="12"/>
      <c r="F10" s="18"/>
      <c r="G10" s="18"/>
      <c r="H10" s="18"/>
      <c r="I10" s="12"/>
      <c r="J10" s="12">
        <v>27.4</v>
      </c>
      <c r="K10" s="15"/>
      <c r="L10" s="16"/>
      <c r="M10" s="10"/>
      <c r="N10" s="19"/>
      <c r="O10" s="20">
        <v>35</v>
      </c>
      <c r="P10" s="16"/>
      <c r="R10" t="s">
        <v>23</v>
      </c>
      <c r="S10">
        <v>55</v>
      </c>
      <c r="T10">
        <v>5</v>
      </c>
      <c r="U10">
        <v>5</v>
      </c>
    </row>
    <row r="11" spans="1:21" ht="12.75">
      <c r="A11" s="14"/>
      <c r="B11" s="15"/>
      <c r="C11" s="15"/>
      <c r="D11" s="15"/>
      <c r="E11" s="15"/>
      <c r="F11" s="16">
        <f>(((B10+B12)/2)*(A12-A10))/27</f>
        <v>29.120370370370374</v>
      </c>
      <c r="G11" s="17"/>
      <c r="H11" s="16">
        <f>(((D10+D12)/2)*(A12-A10))/27</f>
        <v>3.1481481481481484</v>
      </c>
      <c r="I11" s="10"/>
      <c r="J11" s="15"/>
      <c r="K11" s="15"/>
      <c r="L11" s="16">
        <f>(((J10+J12)/2)*(A12-A10))/9</f>
        <v>73.61111111111111</v>
      </c>
      <c r="M11" s="10"/>
      <c r="N11" s="19"/>
      <c r="O11" s="20"/>
      <c r="P11" s="16">
        <f>(((O10+O12)/2)*(A12-A10))/27</f>
        <v>32.407407407407405</v>
      </c>
      <c r="R11" t="s">
        <v>24</v>
      </c>
      <c r="S11">
        <v>115</v>
      </c>
      <c r="T11">
        <v>35</v>
      </c>
      <c r="U11">
        <v>12</v>
      </c>
    </row>
    <row r="12" spans="1:21" ht="12.75">
      <c r="A12" s="14">
        <v>2900</v>
      </c>
      <c r="B12" s="12">
        <v>31.1</v>
      </c>
      <c r="C12" s="12"/>
      <c r="D12" s="12">
        <v>0.6</v>
      </c>
      <c r="E12" s="12"/>
      <c r="F12" s="16"/>
      <c r="G12" s="18"/>
      <c r="H12" s="16"/>
      <c r="I12" s="12"/>
      <c r="J12" s="12">
        <v>25.6</v>
      </c>
      <c r="K12" s="12"/>
      <c r="L12" s="16"/>
      <c r="M12" s="10"/>
      <c r="N12" s="19"/>
      <c r="O12" s="20">
        <v>35</v>
      </c>
      <c r="P12" s="16"/>
      <c r="R12" t="s">
        <v>28</v>
      </c>
      <c r="S12">
        <v>104</v>
      </c>
      <c r="T12">
        <v>35</v>
      </c>
      <c r="U12">
        <v>5</v>
      </c>
    </row>
    <row r="13" spans="1:21" ht="12.75">
      <c r="A13" s="14"/>
      <c r="B13" s="15"/>
      <c r="C13" s="15"/>
      <c r="D13" s="15"/>
      <c r="E13" s="15"/>
      <c r="F13" s="16">
        <f>(((B12+B14)/2)*(A14-A12))/27</f>
        <v>56.3888888888889</v>
      </c>
      <c r="G13" s="16"/>
      <c r="H13" s="16">
        <f>(((D12+D14)/2)*(A14-A12))/27</f>
        <v>1.6666666666666663</v>
      </c>
      <c r="I13" s="10"/>
      <c r="J13" s="15"/>
      <c r="K13" s="10"/>
      <c r="L13" s="16">
        <f>(((J12+J14)/2)*(A14-A12))/9</f>
        <v>134.16666666666666</v>
      </c>
      <c r="M13" s="10"/>
      <c r="N13" s="19"/>
      <c r="O13" s="15"/>
      <c r="P13" s="16">
        <f>(((O12+O14)/2)*(A14-A12))/27</f>
        <v>64.81481481481481</v>
      </c>
      <c r="Q13" s="11"/>
      <c r="R13" s="11" t="s">
        <v>29</v>
      </c>
      <c r="S13" s="11">
        <v>102</v>
      </c>
      <c r="T13" s="11">
        <v>1</v>
      </c>
      <c r="U13" s="11">
        <v>0</v>
      </c>
    </row>
    <row r="14" spans="1:21" ht="12.75">
      <c r="A14" s="14">
        <v>2950</v>
      </c>
      <c r="B14" s="12">
        <v>29.8</v>
      </c>
      <c r="C14" s="12"/>
      <c r="D14" s="12">
        <v>1.2</v>
      </c>
      <c r="E14" s="12"/>
      <c r="F14" s="16"/>
      <c r="G14" s="18"/>
      <c r="H14" s="16"/>
      <c r="I14" s="12"/>
      <c r="J14" s="12">
        <v>22.7</v>
      </c>
      <c r="K14" s="12"/>
      <c r="L14" s="16"/>
      <c r="M14" s="10"/>
      <c r="N14" s="19"/>
      <c r="O14" s="11">
        <v>35</v>
      </c>
      <c r="P14" s="11"/>
      <c r="Q14" s="11"/>
      <c r="R14" s="11"/>
      <c r="S14" s="11">
        <f>SUM(S5:S13)</f>
        <v>813</v>
      </c>
      <c r="T14" s="11">
        <f>SUM(T5:T13)</f>
        <v>235</v>
      </c>
      <c r="U14" s="11">
        <f>SUM(U5:U13)</f>
        <v>45</v>
      </c>
    </row>
    <row r="15" spans="1:21" ht="12.75">
      <c r="A15" s="14"/>
      <c r="B15" s="15"/>
      <c r="C15" s="15"/>
      <c r="D15" s="15"/>
      <c r="E15" s="15"/>
      <c r="F15" s="16">
        <f>(((B14+B16)/2)*(A16-A14))/27</f>
        <v>18.417833333333352</v>
      </c>
      <c r="G15" s="16"/>
      <c r="H15" s="16">
        <f>(((D14+D16)/2)*(A16-A14))/27</f>
        <v>1.6302037037037054</v>
      </c>
      <c r="I15" s="10"/>
      <c r="J15" s="15"/>
      <c r="K15" s="10"/>
      <c r="L15" s="16">
        <f>(((J14+J16)/2)*(A16-A14))/9</f>
        <v>48.38583333333338</v>
      </c>
      <c r="M15" s="10"/>
      <c r="N15" s="19"/>
      <c r="O15" s="11"/>
      <c r="P15" s="16">
        <f>(((O14+O16)/2)*(A16-A14))/27</f>
        <v>12.139814814814827</v>
      </c>
      <c r="Q15" s="11"/>
      <c r="R15" s="11"/>
      <c r="S15" s="11"/>
      <c r="T15" s="11"/>
      <c r="U15" s="11"/>
    </row>
    <row r="16" spans="1:21" ht="12.75">
      <c r="A16" s="14">
        <v>2968.73</v>
      </c>
      <c r="B16" s="20">
        <v>23.3</v>
      </c>
      <c r="C16" s="20"/>
      <c r="D16" s="20">
        <v>3.5</v>
      </c>
      <c r="E16" s="20"/>
      <c r="F16" s="21"/>
      <c r="G16" s="21"/>
      <c r="H16" s="21"/>
      <c r="I16" s="20"/>
      <c r="J16" s="20">
        <v>23.8</v>
      </c>
      <c r="K16" s="20"/>
      <c r="L16" s="21"/>
      <c r="M16" s="10"/>
      <c r="N16" s="11"/>
      <c r="O16" s="11">
        <v>0</v>
      </c>
      <c r="P16" s="11"/>
      <c r="Q16" s="11"/>
      <c r="R16" s="11"/>
      <c r="S16" s="11"/>
      <c r="T16" s="11"/>
      <c r="U16" s="11"/>
    </row>
    <row r="17" spans="1:21" ht="12.75">
      <c r="A17" s="14"/>
      <c r="B17" s="10"/>
      <c r="C17" s="10"/>
      <c r="D17" s="10"/>
      <c r="E17" s="10"/>
      <c r="F17" s="16">
        <f>(((B16+B18)/2)*(A18-A16))/27</f>
        <v>13.564814814814815</v>
      </c>
      <c r="G17" s="16"/>
      <c r="H17" s="16">
        <f>(((D16+D18)/2)*(A18-A16))/27</f>
        <v>2.9166666666666665</v>
      </c>
      <c r="I17" s="10"/>
      <c r="J17" s="10"/>
      <c r="K17" s="10"/>
      <c r="L17" s="16">
        <f>(((J16+J18)/2)*(A18-A16))/9</f>
        <v>44.583333333333336</v>
      </c>
      <c r="M17" s="10"/>
      <c r="N17" s="11"/>
      <c r="O17" s="11"/>
      <c r="P17" s="11">
        <v>0</v>
      </c>
      <c r="Q17" s="11"/>
      <c r="R17" s="11"/>
      <c r="S17" s="11"/>
      <c r="T17" s="11"/>
      <c r="U17" s="11"/>
    </row>
    <row r="18" spans="1:21" ht="12.75">
      <c r="A18" s="14">
        <v>2993.73</v>
      </c>
      <c r="B18" s="10">
        <v>6</v>
      </c>
      <c r="C18" s="10"/>
      <c r="D18" s="10">
        <v>2.8</v>
      </c>
      <c r="E18" s="10"/>
      <c r="F18" s="16"/>
      <c r="G18" s="16"/>
      <c r="H18" s="16"/>
      <c r="I18" s="10"/>
      <c r="J18" s="10">
        <v>8.3</v>
      </c>
      <c r="K18" s="10"/>
      <c r="L18" s="16"/>
      <c r="M18" s="10"/>
      <c r="N18" s="11"/>
      <c r="O18" s="11">
        <v>0</v>
      </c>
      <c r="P18" s="11"/>
      <c r="Q18" s="11"/>
      <c r="R18" s="11"/>
      <c r="S18" s="11"/>
      <c r="T18" s="11"/>
      <c r="U18" s="11"/>
    </row>
    <row r="19" spans="1:21" ht="12.75">
      <c r="A19" s="14"/>
      <c r="B19" s="10"/>
      <c r="C19" s="10"/>
      <c r="D19" s="10"/>
      <c r="E19" s="10"/>
      <c r="F19" s="16"/>
      <c r="G19" s="16"/>
      <c r="H19" s="16"/>
      <c r="I19" s="10"/>
      <c r="J19" s="10"/>
      <c r="K19" s="10"/>
      <c r="L19" s="16"/>
      <c r="M19" s="10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14">
        <v>3230.51</v>
      </c>
      <c r="B20" s="10">
        <v>0</v>
      </c>
      <c r="C20" s="10"/>
      <c r="D20" s="10">
        <v>12.6</v>
      </c>
      <c r="E20" s="10"/>
      <c r="F20" s="16"/>
      <c r="G20" s="16"/>
      <c r="H20" s="16"/>
      <c r="I20" s="10"/>
      <c r="J20" s="10">
        <v>21.1</v>
      </c>
      <c r="K20" s="10"/>
      <c r="L20" s="16"/>
      <c r="M20" s="10"/>
      <c r="N20" s="11"/>
      <c r="O20" s="11">
        <v>0</v>
      </c>
      <c r="P20" s="11"/>
      <c r="Q20" s="11"/>
      <c r="R20" s="11"/>
      <c r="S20" s="11"/>
      <c r="T20" s="11"/>
      <c r="U20" s="11"/>
    </row>
    <row r="21" spans="1:21" ht="12.75">
      <c r="A21" s="14"/>
      <c r="B21" s="10"/>
      <c r="C21" s="10"/>
      <c r="D21" s="10"/>
      <c r="E21" s="10"/>
      <c r="F21" s="16">
        <f>(((B20+B22)/2)*(A22-A20))/27</f>
        <v>0</v>
      </c>
      <c r="G21" s="16"/>
      <c r="H21" s="16">
        <f>(((D20+D22)/2)*(A22-A20))/27</f>
        <v>8.287037037037036</v>
      </c>
      <c r="I21" s="10"/>
      <c r="J21" s="10"/>
      <c r="K21" s="10"/>
      <c r="L21" s="16">
        <f>(((J20+J22)/2)*(A22-A20))/9</f>
        <v>60.416666666666664</v>
      </c>
      <c r="M21" s="10"/>
      <c r="N21" s="11"/>
      <c r="O21" s="11"/>
      <c r="P21" s="11">
        <v>0</v>
      </c>
      <c r="Q21" s="11"/>
      <c r="R21" s="11"/>
      <c r="S21" s="11"/>
      <c r="T21" s="11"/>
      <c r="U21" s="11"/>
    </row>
    <row r="22" spans="1:21" ht="12.75">
      <c r="A22" s="14">
        <v>3255.51</v>
      </c>
      <c r="B22" s="10">
        <v>0</v>
      </c>
      <c r="C22" s="10"/>
      <c r="D22" s="10">
        <v>5.3</v>
      </c>
      <c r="E22" s="10"/>
      <c r="F22" s="16"/>
      <c r="G22" s="16"/>
      <c r="H22" s="16"/>
      <c r="I22" s="10"/>
      <c r="J22" s="12">
        <v>22.4</v>
      </c>
      <c r="K22" s="10"/>
      <c r="L22" s="16"/>
      <c r="M22" s="10"/>
      <c r="N22" s="11"/>
      <c r="O22" s="11">
        <v>0</v>
      </c>
      <c r="P22" s="11"/>
      <c r="Q22" s="11"/>
      <c r="R22" s="11"/>
      <c r="S22" s="11"/>
      <c r="T22" s="11"/>
      <c r="U22" s="11"/>
    </row>
    <row r="23" spans="1:21" ht="12.75">
      <c r="A23" s="14"/>
      <c r="B23" s="10"/>
      <c r="C23" s="10"/>
      <c r="D23" s="10"/>
      <c r="E23" s="10"/>
      <c r="F23" s="16">
        <f>(((B22+B24)/2)*(A24-A22))/27</f>
        <v>4.872499999999945</v>
      </c>
      <c r="G23" s="16"/>
      <c r="H23" s="16">
        <f>(((D22+D24)/2)*(A24-A22))/27</f>
        <v>5.0890555555554995</v>
      </c>
      <c r="I23" s="10"/>
      <c r="J23" s="10"/>
      <c r="K23" s="10"/>
      <c r="L23" s="16">
        <f>(((J22+J24)/2)*(A24-A22))/9</f>
        <v>55.113388888888274</v>
      </c>
      <c r="M23" s="10"/>
      <c r="N23" s="11"/>
      <c r="O23" s="11"/>
      <c r="P23" s="16">
        <f>(((O22+O24)/2)*(A24-A22))/27</f>
        <v>12.632407407407266</v>
      </c>
      <c r="Q23" s="11"/>
      <c r="R23" s="11"/>
      <c r="S23" s="11"/>
      <c r="T23" s="11"/>
      <c r="U23" s="11"/>
    </row>
    <row r="24" spans="1:21" ht="12.75">
      <c r="A24" s="14">
        <v>3275</v>
      </c>
      <c r="B24" s="10">
        <v>13.5</v>
      </c>
      <c r="C24" s="10"/>
      <c r="D24" s="10">
        <v>8.8</v>
      </c>
      <c r="E24" s="10"/>
      <c r="F24" s="16"/>
      <c r="G24" s="16"/>
      <c r="H24" s="16"/>
      <c r="I24" s="10"/>
      <c r="J24" s="10">
        <v>28.5</v>
      </c>
      <c r="K24" s="10"/>
      <c r="L24" s="16"/>
      <c r="M24" s="10"/>
      <c r="N24" s="11"/>
      <c r="O24" s="11">
        <v>35</v>
      </c>
      <c r="P24" s="11"/>
      <c r="Q24" s="11"/>
      <c r="R24" s="11"/>
      <c r="S24" s="11"/>
      <c r="T24" s="11"/>
      <c r="U24" s="11"/>
    </row>
    <row r="25" spans="1:21" ht="12.75">
      <c r="A25" s="14"/>
      <c r="B25" s="10"/>
      <c r="C25" s="10"/>
      <c r="D25" s="10"/>
      <c r="E25" s="10"/>
      <c r="F25" s="16">
        <f>(((B24+B26)/2)*(A26-A24))/27</f>
        <v>15.370370370370372</v>
      </c>
      <c r="G25" s="16"/>
      <c r="H25" s="16">
        <f>(((D24+D26)/2)*(A26-A24))/27</f>
        <v>6.898148148148148</v>
      </c>
      <c r="I25" s="10"/>
      <c r="J25" s="10"/>
      <c r="K25" s="10"/>
      <c r="L25" s="16">
        <f>(((J24+J26)/2)*(A26-A24))/9</f>
        <v>65.69444444444444</v>
      </c>
      <c r="M25" s="10"/>
      <c r="N25" s="11"/>
      <c r="O25" s="11"/>
      <c r="P25" s="16">
        <f>(((O24+O26)/2)*(A26-A24))/27</f>
        <v>32.407407407407405</v>
      </c>
      <c r="Q25" s="11"/>
      <c r="R25" s="11"/>
      <c r="S25" s="11"/>
      <c r="T25" s="11"/>
      <c r="U25" s="11"/>
    </row>
    <row r="26" spans="1:21" ht="12.75">
      <c r="A26" s="14">
        <v>3300</v>
      </c>
      <c r="B26" s="10">
        <v>19.7</v>
      </c>
      <c r="C26" s="10"/>
      <c r="D26" s="10">
        <v>6.1</v>
      </c>
      <c r="E26" s="10"/>
      <c r="F26" s="16"/>
      <c r="G26" s="16"/>
      <c r="H26" s="16"/>
      <c r="I26" s="10"/>
      <c r="J26" s="10">
        <v>18.8</v>
      </c>
      <c r="K26" s="10"/>
      <c r="L26" s="16"/>
      <c r="M26" s="10"/>
      <c r="N26" s="11"/>
      <c r="O26" s="11">
        <v>35</v>
      </c>
      <c r="P26" s="11"/>
      <c r="Q26" s="11"/>
      <c r="R26" s="11"/>
      <c r="S26" s="11"/>
      <c r="T26" s="11"/>
      <c r="U26" s="11"/>
    </row>
    <row r="27" spans="1:21" ht="12.75">
      <c r="A27" s="14"/>
      <c r="B27" s="10"/>
      <c r="C27" s="10"/>
      <c r="D27" s="10"/>
      <c r="E27" s="10"/>
      <c r="F27" s="16">
        <f>(((B26+B28)/2)*(A28-A26))/27</f>
        <v>20.046296296296298</v>
      </c>
      <c r="G27" s="16"/>
      <c r="H27" s="16">
        <f>(((D26+D28)/2)*(A28-A26))/27</f>
        <v>5.138888888888889</v>
      </c>
      <c r="I27" s="10"/>
      <c r="J27" s="10"/>
      <c r="K27" s="10"/>
      <c r="L27" s="16">
        <f>(((J26+J28)/2)*(A28-A26))/9</f>
        <v>49.30555555555556</v>
      </c>
      <c r="M27" s="10"/>
      <c r="N27" s="11"/>
      <c r="O27" s="11"/>
      <c r="P27" s="16">
        <f>(((O26+O28)/2)*(A28-A26))/27</f>
        <v>32.407407407407405</v>
      </c>
      <c r="Q27" s="11"/>
      <c r="R27" s="11"/>
      <c r="S27" s="11"/>
      <c r="T27" s="11"/>
      <c r="U27" s="11"/>
    </row>
    <row r="28" spans="1:21" ht="12.75">
      <c r="A28" s="14">
        <v>3325</v>
      </c>
      <c r="B28" s="10">
        <v>23.6</v>
      </c>
      <c r="C28" s="10"/>
      <c r="D28" s="12">
        <v>5</v>
      </c>
      <c r="E28" s="10"/>
      <c r="F28" s="16"/>
      <c r="G28" s="16"/>
      <c r="H28" s="16"/>
      <c r="I28" s="10"/>
      <c r="J28" s="10">
        <v>16.7</v>
      </c>
      <c r="K28" s="10"/>
      <c r="L28" s="16"/>
      <c r="M28" s="10"/>
      <c r="N28" s="11"/>
      <c r="O28" s="11">
        <v>35</v>
      </c>
      <c r="P28" s="11"/>
      <c r="Q28" s="11"/>
      <c r="R28" s="11"/>
      <c r="S28" s="11"/>
      <c r="T28" s="11"/>
      <c r="U28" s="11"/>
    </row>
    <row r="29" spans="1:21" ht="12.75">
      <c r="A29" s="14"/>
      <c r="B29" s="10"/>
      <c r="C29" s="10"/>
      <c r="D29" s="10"/>
      <c r="E29" s="10"/>
      <c r="F29" s="16">
        <f>(((B28+B30)/2)*(A30-A28))/27</f>
        <v>22.5</v>
      </c>
      <c r="G29" s="16"/>
      <c r="H29" s="16">
        <f>(((D28+D30)/2)*(A30-A28))/27</f>
        <v>3.7037037037037037</v>
      </c>
      <c r="I29" s="10"/>
      <c r="J29" s="10"/>
      <c r="K29" s="10"/>
      <c r="L29" s="16">
        <f>(((J28+J30)/2)*(A30-A28))/9</f>
        <v>44.44444444444444</v>
      </c>
      <c r="M29" s="10"/>
      <c r="N29" s="11"/>
      <c r="O29" s="11"/>
      <c r="P29" s="16">
        <f>(((O28+O30)/2)*(A30-A28))/27</f>
        <v>32.407407407407405</v>
      </c>
      <c r="Q29" s="11"/>
      <c r="R29" s="11"/>
      <c r="S29" s="11"/>
      <c r="T29" s="11"/>
      <c r="U29" s="11"/>
    </row>
    <row r="30" spans="1:21" ht="12.75">
      <c r="A30" s="14">
        <v>3350</v>
      </c>
      <c r="B30" s="10">
        <v>25</v>
      </c>
      <c r="C30" s="10"/>
      <c r="D30" s="10">
        <v>3</v>
      </c>
      <c r="E30" s="10"/>
      <c r="F30" s="16"/>
      <c r="G30" s="16"/>
      <c r="H30" s="16"/>
      <c r="I30" s="10"/>
      <c r="J30" s="10">
        <v>15.3</v>
      </c>
      <c r="K30" s="10"/>
      <c r="L30" s="16"/>
      <c r="M30" s="10"/>
      <c r="N30" s="11"/>
      <c r="O30" s="11">
        <v>35</v>
      </c>
      <c r="P30" s="11"/>
      <c r="Q30" s="11"/>
      <c r="R30" s="11"/>
      <c r="S30" s="11"/>
      <c r="T30" s="11"/>
      <c r="U30" s="11"/>
    </row>
    <row r="31" spans="1:21" ht="12.75">
      <c r="A31" s="14"/>
      <c r="B31" s="10"/>
      <c r="C31" s="10"/>
      <c r="D31" s="10"/>
      <c r="E31" s="10"/>
      <c r="F31" s="16">
        <f>(((B30+B32)/2)*(A32-A30))/27</f>
        <v>12.36111111111111</v>
      </c>
      <c r="G31" s="16"/>
      <c r="H31" s="16">
        <f>(((D30+D32)/2)*(A32-A30))/27</f>
        <v>1.3888888888888888</v>
      </c>
      <c r="I31" s="10"/>
      <c r="J31" s="10"/>
      <c r="K31" s="10"/>
      <c r="L31" s="16">
        <f>(((J30+J32)/2)*(A32-A30))/9</f>
        <v>59.44444444444444</v>
      </c>
      <c r="M31" s="10"/>
      <c r="N31" s="11"/>
      <c r="O31" s="11"/>
      <c r="P31" s="11"/>
      <c r="Q31" s="11"/>
      <c r="R31" s="11"/>
      <c r="S31" s="11"/>
      <c r="T31" s="11"/>
      <c r="U31" s="11"/>
    </row>
    <row r="32" spans="1:16" ht="12.75">
      <c r="A32" s="14">
        <v>3375</v>
      </c>
      <c r="B32" s="10">
        <v>1.7</v>
      </c>
      <c r="C32" s="10"/>
      <c r="D32" s="10">
        <v>0</v>
      </c>
      <c r="E32" s="10"/>
      <c r="F32" s="16"/>
      <c r="G32" s="16"/>
      <c r="H32" s="16"/>
      <c r="I32" s="10"/>
      <c r="J32" s="10">
        <v>27.5</v>
      </c>
      <c r="K32" s="10"/>
      <c r="L32" s="16"/>
      <c r="M32" s="10"/>
      <c r="N32" s="11"/>
      <c r="O32" s="11"/>
      <c r="P32" s="11"/>
    </row>
    <row r="33" spans="1:16" ht="12.75">
      <c r="A33" s="14"/>
      <c r="B33" s="10"/>
      <c r="C33" s="10"/>
      <c r="D33" s="10"/>
      <c r="E33" s="10"/>
      <c r="F33" s="16">
        <f>(((B32+B34)/2)*(A34-A32))/27</f>
        <v>1.3425925925925926</v>
      </c>
      <c r="G33" s="16"/>
      <c r="H33" s="16">
        <f>(((D32+D34)/2)*(A34-A32))/27</f>
        <v>0</v>
      </c>
      <c r="I33" s="10"/>
      <c r="J33" s="10"/>
      <c r="K33" s="10"/>
      <c r="L33" s="16">
        <f>(((J32+J34)/2)*(A34-A32))/9</f>
        <v>59.30555555555556</v>
      </c>
      <c r="M33" s="10"/>
      <c r="N33" s="11"/>
      <c r="O33" s="11"/>
      <c r="P33" s="11"/>
    </row>
    <row r="34" spans="1:16" ht="12.75">
      <c r="A34" s="14">
        <v>3400</v>
      </c>
      <c r="B34" s="10">
        <v>1.2</v>
      </c>
      <c r="C34" s="10"/>
      <c r="D34" s="10">
        <v>0</v>
      </c>
      <c r="E34" s="10"/>
      <c r="F34" s="16"/>
      <c r="G34" s="16"/>
      <c r="H34" s="16"/>
      <c r="I34" s="10"/>
      <c r="J34" s="10">
        <v>15.2</v>
      </c>
      <c r="K34" s="10"/>
      <c r="L34" s="16"/>
      <c r="M34" s="10"/>
      <c r="N34" s="11"/>
      <c r="O34" s="11"/>
      <c r="P34" s="11"/>
    </row>
    <row r="35" spans="1:16" ht="12.75">
      <c r="A35" s="14"/>
      <c r="B35" s="10"/>
      <c r="C35" s="10"/>
      <c r="D35" s="10"/>
      <c r="E35" s="10"/>
      <c r="F35" s="16">
        <f>(((B34+B36)/2)*(A36-A34))/27</f>
        <v>1.1111111111111112</v>
      </c>
      <c r="G35" s="16"/>
      <c r="H35" s="16">
        <f>(((D34+D36)/2)*(A36-A34))/27</f>
        <v>0</v>
      </c>
      <c r="I35" s="10"/>
      <c r="J35" s="10"/>
      <c r="K35" s="10"/>
      <c r="L35" s="16">
        <f>(((J34+J36)/2)*(A36-A34))/9</f>
        <v>42.22222222222222</v>
      </c>
      <c r="M35" s="10"/>
      <c r="N35" s="11"/>
      <c r="O35" s="11"/>
      <c r="P35" s="11"/>
    </row>
    <row r="36" spans="1:16" ht="12.75">
      <c r="A36" s="14">
        <v>3450</v>
      </c>
      <c r="B36" s="10">
        <v>0</v>
      </c>
      <c r="C36" s="10"/>
      <c r="D36" s="10">
        <v>0</v>
      </c>
      <c r="E36" s="10"/>
      <c r="F36" s="16"/>
      <c r="G36" s="16"/>
      <c r="H36" s="16"/>
      <c r="I36" s="10"/>
      <c r="J36" s="10">
        <v>0</v>
      </c>
      <c r="K36" s="10"/>
      <c r="L36" s="16"/>
      <c r="M36" s="10"/>
      <c r="N36" s="11"/>
      <c r="O36" s="11"/>
      <c r="P36" s="11"/>
    </row>
    <row r="37" spans="1:13" ht="12.75">
      <c r="A37" s="14"/>
      <c r="B37" s="10"/>
      <c r="C37" s="10"/>
      <c r="D37" s="10"/>
      <c r="E37" s="10"/>
      <c r="F37" s="16"/>
      <c r="G37" s="16"/>
      <c r="H37" s="16"/>
      <c r="I37" s="10"/>
      <c r="J37" s="10"/>
      <c r="K37" s="10"/>
      <c r="L37" s="16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8" t="s">
        <v>12</v>
      </c>
      <c r="M38" s="13">
        <f>SUM(L6:L37)</f>
        <v>812.5269999999994</v>
      </c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8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7"/>
      <c r="L40" s="7">
        <f>SUM(L7:L37)</f>
        <v>812.5269999999994</v>
      </c>
      <c r="M40" s="2"/>
    </row>
    <row r="41" spans="1:16" ht="12.75">
      <c r="A41" s="2"/>
      <c r="B41" s="2"/>
      <c r="C41" s="2"/>
      <c r="D41" s="2"/>
      <c r="E41" s="2" t="s">
        <v>6</v>
      </c>
      <c r="F41" s="9">
        <f>SUM(F6:F36)</f>
        <v>236.94774074074073</v>
      </c>
      <c r="G41" s="2" t="s">
        <v>7</v>
      </c>
      <c r="H41" s="9">
        <f>SUM(H6:H36)</f>
        <v>44.959999999999944</v>
      </c>
      <c r="I41" s="2"/>
      <c r="J41" s="2" t="s">
        <v>8</v>
      </c>
      <c r="K41" s="2"/>
      <c r="L41" s="2"/>
      <c r="M41" s="22">
        <f>(A36-A8)</f>
        <v>600</v>
      </c>
      <c r="O41" s="2" t="s">
        <v>17</v>
      </c>
      <c r="P41" s="9">
        <f>SUM(P6:P36)</f>
        <v>255.7907407407406</v>
      </c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 t="s">
        <v>9</v>
      </c>
      <c r="K42" s="2"/>
      <c r="L42" s="2"/>
      <c r="M42" s="23">
        <f>M41/5280</f>
        <v>0.11363636363636363</v>
      </c>
    </row>
  </sheetData>
  <sheetProtection/>
  <printOptions/>
  <pageMargins left="0.75" right="0.75" top="0.5" bottom="0.5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Jones-Stuckey Ltd.,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Jarrett, P.E.</dc:creator>
  <cp:keywords/>
  <dc:description/>
  <cp:lastModifiedBy>Joey Perchinske</cp:lastModifiedBy>
  <cp:lastPrinted>2015-05-04T12:50:26Z</cp:lastPrinted>
  <dcterms:created xsi:type="dcterms:W3CDTF">2005-01-13T05:11:09Z</dcterms:created>
  <dcterms:modified xsi:type="dcterms:W3CDTF">2022-07-19T12:10:46Z</dcterms:modified>
  <cp:category/>
  <cp:version/>
  <cp:contentType/>
  <cp:contentStatus/>
</cp:coreProperties>
</file>