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LAW\102853_LAW_52_0682_VAR\Design\Structures\LAW052_1048L_R\EngData\"/>
    </mc:Choice>
  </mc:AlternateContent>
  <xr:revisionPtr revIDLastSave="0" documentId="13_ncr:1_{C3EB4836-7CC9-4D14-B4C4-D1CF6636697A}" xr6:coauthVersionLast="36" xr6:coauthVersionMax="36" xr10:uidLastSave="{00000000-0000-0000-0000-000000000000}"/>
  <bookViews>
    <workbookView xWindow="0" yWindow="0" windowWidth="28800" windowHeight="11625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1" l="1"/>
  <c r="B36" i="1" s="1"/>
  <c r="C35" i="1"/>
  <c r="B35" i="1"/>
  <c r="B34" i="1"/>
  <c r="C34" i="1" s="1"/>
  <c r="C33" i="1"/>
  <c r="B33" i="1"/>
  <c r="C31" i="1"/>
  <c r="C30" i="1"/>
  <c r="B29" i="1"/>
  <c r="C32" i="1" l="1"/>
  <c r="C36" i="1" s="1"/>
  <c r="C29" i="1"/>
  <c r="C25" i="1"/>
  <c r="B25" i="1"/>
  <c r="C23" i="1"/>
  <c r="C24" i="1"/>
  <c r="C22" i="1"/>
  <c r="B22" i="1"/>
  <c r="B6" i="1" l="1"/>
  <c r="C6" i="1" s="1"/>
  <c r="C8" i="1" s="1"/>
  <c r="C16" i="1"/>
  <c r="B16" i="1"/>
  <c r="C12" i="1"/>
  <c r="B12" i="1"/>
  <c r="B15" i="1"/>
  <c r="C15" i="1" s="1"/>
  <c r="B11" i="1"/>
  <c r="C11" i="1" s="1"/>
  <c r="B9" i="1"/>
  <c r="C9" i="1"/>
  <c r="C7" i="1"/>
  <c r="C10" i="1"/>
  <c r="C13" i="1"/>
  <c r="C14" i="1"/>
  <c r="C5" i="1"/>
  <c r="B13" i="1"/>
  <c r="C17" i="1" l="1"/>
  <c r="C18" i="1" s="1"/>
  <c r="B8" i="1"/>
  <c r="B17" i="1" s="1"/>
  <c r="B18" i="1" l="1"/>
</calcChain>
</file>

<file path=xl/sharedStrings.xml><?xml version="1.0" encoding="utf-8"?>
<sst xmlns="http://schemas.openxmlformats.org/spreadsheetml/2006/main" count="43" uniqueCount="25">
  <si>
    <t>ESTIMATED QUANTITIES LAW-52-1048 L &amp; R</t>
  </si>
  <si>
    <t xml:space="preserve">Length  </t>
  </si>
  <si>
    <t xml:space="preserve"># of Beams  </t>
  </si>
  <si>
    <t xml:space="preserve">Avg. Length  </t>
  </si>
  <si>
    <t>Left Bridge</t>
  </si>
  <si>
    <t>Right Bridge</t>
  </si>
  <si>
    <t xml:space="preserve"># Int. Cross Frames  </t>
  </si>
  <si>
    <t xml:space="preserve"># End Cross Frames SA  </t>
  </si>
  <si>
    <t xml:space="preserve">End Cross Frames Area  </t>
  </si>
  <si>
    <t xml:space="preserve">Int. Cross Frame Area  </t>
  </si>
  <si>
    <t xml:space="preserve">Beam Area  </t>
  </si>
  <si>
    <t xml:space="preserve">SUBTOTAL  </t>
  </si>
  <si>
    <t xml:space="preserve">TOTAL  </t>
  </si>
  <si>
    <t xml:space="preserve">5% Contingency  </t>
  </si>
  <si>
    <t>Item 514 - Field Painting of Structural Steel</t>
  </si>
  <si>
    <t>Item 514 - Grinding Fins, Tears, Slivers on Existing Structural Steel</t>
  </si>
  <si>
    <t xml:space="preserve">Beam Length  </t>
  </si>
  <si>
    <t xml:space="preserve">Minutes per linear foot  </t>
  </si>
  <si>
    <t>hours</t>
  </si>
  <si>
    <t>SF</t>
  </si>
  <si>
    <t>Item 514 - Final Inspection Repair</t>
  </si>
  <si>
    <t>each</t>
  </si>
  <si>
    <t xml:space="preserve">Inspection spacing  </t>
  </si>
  <si>
    <t xml:space="preserve"># Cross Frames  </t>
  </si>
  <si>
    <t xml:space="preserve">5% of Cross Frames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</si>
</sst>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D36"/>
  <sheetViews>
    <sheetView tabSelected="1" workbookViewId="0">
      <selection activeCell="G30" sqref="G30"/>
    </sheetView>
  </sheetViews>
  <sheetFormatPr defaultRowHeight="15" x14ac:dyDescent="0.25"/>
  <cols>
    <col min="1" max="1" width="22.28515625" style="2" customWidth="1"/>
    <col min="2" max="2" width="10.5703125" style="2" bestFit="1" customWidth="1"/>
    <col min="3" max="3" width="11.7109375" style="2" bestFit="1" customWidth="1"/>
    <col min="4" max="16384" width="9.140625" style="2"/>
  </cols>
  <sheetData>
    <row r="1" spans="1:4" ht="15.75" x14ac:dyDescent="0.25">
      <c r="A1" s="1" t="s">
        <v>0</v>
      </c>
    </row>
    <row r="2" spans="1:4" ht="15.75" x14ac:dyDescent="0.25">
      <c r="A2" s="1"/>
    </row>
    <row r="3" spans="1:4" ht="15.75" x14ac:dyDescent="0.25">
      <c r="A3" s="1" t="s">
        <v>14</v>
      </c>
    </row>
    <row r="4" spans="1:4" x14ac:dyDescent="0.25">
      <c r="A4" s="3"/>
      <c r="B4" s="3" t="s">
        <v>4</v>
      </c>
      <c r="C4" s="3" t="s">
        <v>5</v>
      </c>
    </row>
    <row r="5" spans="1:4" x14ac:dyDescent="0.25">
      <c r="A5" s="4" t="s">
        <v>10</v>
      </c>
      <c r="B5" s="5">
        <v>7.5</v>
      </c>
      <c r="C5" s="5">
        <f>B5</f>
        <v>7.5</v>
      </c>
    </row>
    <row r="6" spans="1:4" x14ac:dyDescent="0.25">
      <c r="A6" s="4" t="s">
        <v>1</v>
      </c>
      <c r="B6" s="5">
        <f>105.32-1.25-0.25-0.25-1.25</f>
        <v>102.32</v>
      </c>
      <c r="C6" s="5">
        <f t="shared" ref="C6:C15" si="0">B6</f>
        <v>102.32</v>
      </c>
    </row>
    <row r="7" spans="1:4" x14ac:dyDescent="0.25">
      <c r="A7" s="4" t="s">
        <v>2</v>
      </c>
      <c r="B7" s="5">
        <v>5</v>
      </c>
      <c r="C7" s="5">
        <f t="shared" si="0"/>
        <v>5</v>
      </c>
    </row>
    <row r="8" spans="1:4" x14ac:dyDescent="0.25">
      <c r="A8" s="9" t="s">
        <v>11</v>
      </c>
      <c r="B8" s="10">
        <f>B5*B6*B7</f>
        <v>3837</v>
      </c>
      <c r="C8" s="10">
        <f>C5*C6*C7</f>
        <v>3837</v>
      </c>
      <c r="D8" s="2" t="s">
        <v>19</v>
      </c>
    </row>
    <row r="9" spans="1:4" x14ac:dyDescent="0.25">
      <c r="A9" s="4" t="s">
        <v>9</v>
      </c>
      <c r="B9" s="6">
        <f>(3+3+3+3+(5/16)+(5/16))/12</f>
        <v>1.0520833333333333</v>
      </c>
      <c r="C9" s="6">
        <f t="shared" si="0"/>
        <v>1.0520833333333333</v>
      </c>
    </row>
    <row r="10" spans="1:4" x14ac:dyDescent="0.25">
      <c r="A10" s="4" t="s">
        <v>3</v>
      </c>
      <c r="B10" s="5">
        <v>9.5</v>
      </c>
      <c r="C10" s="5">
        <f t="shared" si="0"/>
        <v>9.5</v>
      </c>
    </row>
    <row r="11" spans="1:4" x14ac:dyDescent="0.25">
      <c r="A11" s="4" t="s">
        <v>6</v>
      </c>
      <c r="B11" s="5">
        <f>(7*4+3+3)*3</f>
        <v>102</v>
      </c>
      <c r="C11" s="5">
        <f t="shared" si="0"/>
        <v>102</v>
      </c>
    </row>
    <row r="12" spans="1:4" x14ac:dyDescent="0.25">
      <c r="A12" s="9" t="s">
        <v>11</v>
      </c>
      <c r="B12" s="10">
        <f>B9*B10*B11</f>
        <v>1019.4687499999999</v>
      </c>
      <c r="C12" s="10">
        <f>C9*C10*C11</f>
        <v>1019.4687499999999</v>
      </c>
      <c r="D12" s="2" t="s">
        <v>19</v>
      </c>
    </row>
    <row r="13" spans="1:4" x14ac:dyDescent="0.25">
      <c r="A13" s="4" t="s">
        <v>8</v>
      </c>
      <c r="B13" s="6">
        <f>(4+4+4+4+(5/16)+(5/16))/12</f>
        <v>1.3854166666666667</v>
      </c>
      <c r="C13" s="6">
        <f t="shared" si="0"/>
        <v>1.3854166666666667</v>
      </c>
    </row>
    <row r="14" spans="1:4" x14ac:dyDescent="0.25">
      <c r="A14" s="4" t="s">
        <v>3</v>
      </c>
      <c r="B14" s="5">
        <v>10.25</v>
      </c>
      <c r="C14" s="5">
        <f t="shared" si="0"/>
        <v>10.25</v>
      </c>
    </row>
    <row r="15" spans="1:4" x14ac:dyDescent="0.25">
      <c r="A15" s="4" t="s">
        <v>7</v>
      </c>
      <c r="B15" s="5">
        <f>8*3</f>
        <v>24</v>
      </c>
      <c r="C15" s="5">
        <f t="shared" si="0"/>
        <v>24</v>
      </c>
    </row>
    <row r="16" spans="1:4" x14ac:dyDescent="0.25">
      <c r="A16" s="9" t="s">
        <v>11</v>
      </c>
      <c r="B16" s="10">
        <f>B13*B14*B15</f>
        <v>340.8125</v>
      </c>
      <c r="C16" s="10">
        <f>C13*C14*C15</f>
        <v>340.8125</v>
      </c>
      <c r="D16" s="2" t="s">
        <v>19</v>
      </c>
    </row>
    <row r="17" spans="1:4" x14ac:dyDescent="0.25">
      <c r="A17" s="11" t="s">
        <v>13</v>
      </c>
      <c r="B17" s="12">
        <f>0.05*(B8+B12+B16)</f>
        <v>259.86406249999999</v>
      </c>
      <c r="C17" s="12">
        <f>0.05*(C8+C12+C16)</f>
        <v>259.86406249999999</v>
      </c>
      <c r="D17" s="2" t="s">
        <v>19</v>
      </c>
    </row>
    <row r="18" spans="1:4" x14ac:dyDescent="0.25">
      <c r="A18" s="7" t="s">
        <v>12</v>
      </c>
      <c r="B18" s="8">
        <f>ROUNDUP(B8+B12+B16+B17,0)</f>
        <v>5458</v>
      </c>
      <c r="C18" s="8">
        <f>ROUNDUP(C8+C12+C16+C17,0)</f>
        <v>5458</v>
      </c>
      <c r="D18" s="2" t="s">
        <v>19</v>
      </c>
    </row>
    <row r="20" spans="1:4" ht="15.75" x14ac:dyDescent="0.25">
      <c r="A20" s="1" t="s">
        <v>15</v>
      </c>
    </row>
    <row r="21" spans="1:4" x14ac:dyDescent="0.25">
      <c r="A21" s="3"/>
      <c r="B21" s="5" t="s">
        <v>4</v>
      </c>
      <c r="C21" s="5" t="s">
        <v>5</v>
      </c>
      <c r="D21" s="13"/>
    </row>
    <row r="22" spans="1:4" x14ac:dyDescent="0.25">
      <c r="A22" s="4" t="s">
        <v>16</v>
      </c>
      <c r="B22" s="5">
        <f>105.32-1.25-0.25-0.25-1.25</f>
        <v>102.32</v>
      </c>
      <c r="C22" s="5">
        <f>B22</f>
        <v>102.32</v>
      </c>
      <c r="D22" s="13"/>
    </row>
    <row r="23" spans="1:4" x14ac:dyDescent="0.25">
      <c r="A23" s="4" t="s">
        <v>2</v>
      </c>
      <c r="B23" s="5">
        <v>5</v>
      </c>
      <c r="C23" s="5">
        <f t="shared" ref="C23" si="1">B23</f>
        <v>5</v>
      </c>
      <c r="D23" s="13"/>
    </row>
    <row r="24" spans="1:4" x14ac:dyDescent="0.25">
      <c r="A24" s="4" t="s">
        <v>17</v>
      </c>
      <c r="B24" s="5">
        <v>1</v>
      </c>
      <c r="C24" s="5">
        <f>B24</f>
        <v>1</v>
      </c>
      <c r="D24" s="13"/>
    </row>
    <row r="25" spans="1:4" x14ac:dyDescent="0.25">
      <c r="A25" s="7" t="s">
        <v>12</v>
      </c>
      <c r="B25" s="15">
        <f>ROUNDUP((B22*B23*(B24/60)),0)</f>
        <v>9</v>
      </c>
      <c r="C25" s="15">
        <f>ROUNDUP((C22*C23*(C24/60)),0)</f>
        <v>9</v>
      </c>
      <c r="D25" s="14" t="s">
        <v>18</v>
      </c>
    </row>
    <row r="27" spans="1:4" ht="15.75" x14ac:dyDescent="0.25">
      <c r="A27" s="1" t="s">
        <v>20</v>
      </c>
    </row>
    <row r="28" spans="1:4" x14ac:dyDescent="0.25">
      <c r="A28" s="3"/>
      <c r="B28" s="5" t="s">
        <v>4</v>
      </c>
      <c r="C28" s="5" t="s">
        <v>5</v>
      </c>
    </row>
    <row r="29" spans="1:4" x14ac:dyDescent="0.25">
      <c r="A29" s="4" t="s">
        <v>16</v>
      </c>
      <c r="B29" s="5">
        <f>105.32-1.25-0.25-0.25-1.25</f>
        <v>102.32</v>
      </c>
      <c r="C29" s="5">
        <f>B29</f>
        <v>102.32</v>
      </c>
    </row>
    <row r="30" spans="1:4" x14ac:dyDescent="0.25">
      <c r="A30" s="4" t="s">
        <v>2</v>
      </c>
      <c r="B30" s="5">
        <v>5</v>
      </c>
      <c r="C30" s="5">
        <f t="shared" ref="C30" si="2">B30</f>
        <v>5</v>
      </c>
    </row>
    <row r="31" spans="1:4" x14ac:dyDescent="0.25">
      <c r="A31" s="4" t="s">
        <v>22</v>
      </c>
      <c r="B31" s="5">
        <v>150</v>
      </c>
      <c r="C31" s="5">
        <f>B31</f>
        <v>150</v>
      </c>
    </row>
    <row r="32" spans="1:4" x14ac:dyDescent="0.25">
      <c r="A32" s="9" t="s">
        <v>11</v>
      </c>
      <c r="B32" s="16">
        <f>ROUNDUP(B29*B30/B31,0)</f>
        <v>4</v>
      </c>
      <c r="C32" s="16">
        <f>B32</f>
        <v>4</v>
      </c>
    </row>
    <row r="33" spans="1:4" x14ac:dyDescent="0.25">
      <c r="A33" s="4" t="s">
        <v>23</v>
      </c>
      <c r="B33" s="5">
        <f>102+24</f>
        <v>126</v>
      </c>
      <c r="C33" s="5">
        <f t="shared" ref="C33:C35" si="3">B33</f>
        <v>126</v>
      </c>
    </row>
    <row r="34" spans="1:4" x14ac:dyDescent="0.25">
      <c r="A34" s="4" t="s">
        <v>24</v>
      </c>
      <c r="B34" s="5">
        <f>ROUNDUP(B33*0.05,0)</f>
        <v>7</v>
      </c>
      <c r="C34" s="5">
        <f t="shared" si="3"/>
        <v>7</v>
      </c>
    </row>
    <row r="35" spans="1:4" x14ac:dyDescent="0.25">
      <c r="A35" s="9" t="s">
        <v>11</v>
      </c>
      <c r="B35" s="16">
        <f>B34</f>
        <v>7</v>
      </c>
      <c r="C35" s="16">
        <f t="shared" si="3"/>
        <v>7</v>
      </c>
    </row>
    <row r="36" spans="1:4" x14ac:dyDescent="0.25">
      <c r="A36" s="7" t="s">
        <v>12</v>
      </c>
      <c r="B36" s="15">
        <f>B32+B35</f>
        <v>11</v>
      </c>
      <c r="C36" s="15">
        <f>C32+C35</f>
        <v>11</v>
      </c>
      <c r="D36" s="2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2020-05-15T19:02:07Z</dcterms:created>
  <dcterms:modified xsi:type="dcterms:W3CDTF">2020-05-18T12:36:28Z</dcterms:modified>
</cp:coreProperties>
</file>