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1303292\"/>
    </mc:Choice>
  </mc:AlternateContent>
  <xr:revisionPtr revIDLastSave="0" documentId="13_ncr:1_{C4026109-E438-4C04-9715-57E89C0D93FE}" xr6:coauthVersionLast="47" xr6:coauthVersionMax="47" xr10:uidLastSave="{00000000-0000-0000-0000-000000000000}"/>
  <bookViews>
    <workbookView xWindow="-120" yWindow="-120" windowWidth="29040" windowHeight="15720" tabRatio="599" activeTab="6" xr2:uid="{00000000-000D-0000-FFFF-FFFF00000000}"/>
  </bookViews>
  <sheets>
    <sheet name="Med-1" sheetId="1" r:id="rId1"/>
    <sheet name="Med-2" sheetId="2" r:id="rId2"/>
    <sheet name="Med-3" sheetId="3" r:id="rId3"/>
    <sheet name="Med-4" sheetId="4" r:id="rId4"/>
    <sheet name="EB-1" sheetId="5" r:id="rId5"/>
    <sheet name="WB-1" sheetId="6" r:id="rId6"/>
    <sheet name="TOTAL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1" i="7" l="1"/>
  <c r="AF30" i="7"/>
  <c r="AF33" i="7" s="1"/>
  <c r="AF72" i="7" s="1"/>
  <c r="AF24" i="7"/>
  <c r="AF23" i="7"/>
  <c r="AF22" i="7"/>
  <c r="AF21" i="7"/>
  <c r="AF26" i="7" s="1"/>
  <c r="AF71" i="7" s="1"/>
  <c r="AF74" i="7" s="1"/>
  <c r="AF74" i="6"/>
  <c r="AF74" i="5"/>
  <c r="AF74" i="4"/>
  <c r="AF74" i="3"/>
  <c r="AF74" i="2"/>
  <c r="AF25" i="1"/>
  <c r="AF23" i="1"/>
  <c r="AF22" i="1"/>
  <c r="AF24" i="1"/>
  <c r="E73" i="4"/>
  <c r="N21" i="1"/>
  <c r="Q42" i="6"/>
  <c r="Q38" i="5"/>
  <c r="H71" i="7"/>
  <c r="H74" i="6"/>
  <c r="H31" i="7" s="1"/>
  <c r="H74" i="5"/>
  <c r="H30" i="7" s="1"/>
  <c r="H21" i="7"/>
  <c r="H22" i="7"/>
  <c r="H23" i="7"/>
  <c r="O23" i="7"/>
  <c r="P23" i="7"/>
  <c r="O22" i="7"/>
  <c r="P22" i="7"/>
  <c r="O21" i="7"/>
  <c r="P21" i="7"/>
  <c r="Q48" i="6"/>
  <c r="Z46" i="1"/>
  <c r="Z41" i="1"/>
  <c r="Z70" i="3"/>
  <c r="Z67" i="3"/>
  <c r="Z64" i="3"/>
  <c r="Z72" i="2"/>
  <c r="Z69" i="2"/>
  <c r="Z66" i="2"/>
  <c r="Z63" i="2"/>
  <c r="I72" i="1"/>
  <c r="G70" i="1"/>
  <c r="Z64" i="4"/>
  <c r="Z61" i="4"/>
  <c r="Z39" i="4"/>
  <c r="Z21" i="4"/>
  <c r="E74" i="1"/>
  <c r="E21" i="7" s="1"/>
  <c r="F74" i="1"/>
  <c r="F21" i="7" s="1"/>
  <c r="J74" i="1"/>
  <c r="J21" i="7" s="1"/>
  <c r="K74" i="1"/>
  <c r="K21" i="7" s="1"/>
  <c r="L74" i="1"/>
  <c r="L21" i="7" s="1"/>
  <c r="M74" i="1"/>
  <c r="M21" i="7" s="1"/>
  <c r="O74" i="1"/>
  <c r="Q74" i="1"/>
  <c r="Q21" i="7" s="1"/>
  <c r="R74" i="1"/>
  <c r="R21" i="7" s="1"/>
  <c r="S74" i="1"/>
  <c r="S21" i="7" s="1"/>
  <c r="T74" i="1"/>
  <c r="T21" i="7" s="1"/>
  <c r="V74" i="1"/>
  <c r="V21" i="7" s="1"/>
  <c r="W74" i="1"/>
  <c r="W21" i="7" s="1"/>
  <c r="Y74" i="1"/>
  <c r="Y21" i="7" s="1"/>
  <c r="AA74" i="1"/>
  <c r="AA21" i="7" s="1"/>
  <c r="AB74" i="1"/>
  <c r="AB21" i="7" s="1"/>
  <c r="AC74" i="1"/>
  <c r="AC21" i="7" s="1"/>
  <c r="AD74" i="1"/>
  <c r="AD21" i="7" s="1"/>
  <c r="AE74" i="1"/>
  <c r="AE21" i="7" s="1"/>
  <c r="F74" i="6"/>
  <c r="F31" i="7" s="1"/>
  <c r="I74" i="6"/>
  <c r="I31" i="7" s="1"/>
  <c r="J74" i="6"/>
  <c r="J31" i="7" s="1"/>
  <c r="K74" i="6"/>
  <c r="K31" i="7" s="1"/>
  <c r="L74" i="6"/>
  <c r="L31" i="7" s="1"/>
  <c r="M74" i="6"/>
  <c r="M31" i="7" s="1"/>
  <c r="N74" i="6"/>
  <c r="N31" i="7" s="1"/>
  <c r="R74" i="6"/>
  <c r="R31" i="7" s="1"/>
  <c r="S74" i="6"/>
  <c r="S31" i="7" s="1"/>
  <c r="T74" i="6"/>
  <c r="T31" i="7" s="1"/>
  <c r="U74" i="6"/>
  <c r="U31" i="7" s="1"/>
  <c r="V74" i="6"/>
  <c r="V31" i="7" s="1"/>
  <c r="W74" i="6"/>
  <c r="W31" i="7" s="1"/>
  <c r="Y74" i="6"/>
  <c r="Y31" i="7" s="1"/>
  <c r="Z74" i="6"/>
  <c r="Z31" i="7" s="1"/>
  <c r="AB74" i="6"/>
  <c r="AB31" i="7" s="1"/>
  <c r="AC74" i="6"/>
  <c r="AC31" i="7" s="1"/>
  <c r="AD74" i="6"/>
  <c r="AD31" i="7" s="1"/>
  <c r="AE74" i="6"/>
  <c r="AE31" i="7" s="1"/>
  <c r="E74" i="6"/>
  <c r="E31" i="7" s="1"/>
  <c r="AE74" i="5"/>
  <c r="AE30" i="7" s="1"/>
  <c r="F74" i="5"/>
  <c r="F30" i="7" s="1"/>
  <c r="I74" i="5"/>
  <c r="I30" i="7" s="1"/>
  <c r="J74" i="5"/>
  <c r="J30" i="7" s="1"/>
  <c r="K74" i="5"/>
  <c r="K30" i="7" s="1"/>
  <c r="L74" i="5"/>
  <c r="L30" i="7" s="1"/>
  <c r="M74" i="5"/>
  <c r="M30" i="7" s="1"/>
  <c r="N74" i="5"/>
  <c r="N30" i="7" s="1"/>
  <c r="R74" i="5"/>
  <c r="R30" i="7" s="1"/>
  <c r="S74" i="5"/>
  <c r="S30" i="7" s="1"/>
  <c r="T74" i="5"/>
  <c r="T30" i="7" s="1"/>
  <c r="U74" i="5"/>
  <c r="U30" i="7" s="1"/>
  <c r="V74" i="5"/>
  <c r="V30" i="7" s="1"/>
  <c r="W74" i="5"/>
  <c r="W30" i="7" s="1"/>
  <c r="Y74" i="5"/>
  <c r="Y30" i="7" s="1"/>
  <c r="Z74" i="5"/>
  <c r="Z30" i="7" s="1"/>
  <c r="AB74" i="5"/>
  <c r="AB30" i="7" s="1"/>
  <c r="AC74" i="5"/>
  <c r="AC30" i="7" s="1"/>
  <c r="AD74" i="5"/>
  <c r="AD30" i="7" s="1"/>
  <c r="F74" i="4"/>
  <c r="F24" i="7" s="1"/>
  <c r="G74" i="4"/>
  <c r="G24" i="7" s="1"/>
  <c r="I74" i="4"/>
  <c r="I24" i="7" s="1"/>
  <c r="J74" i="4"/>
  <c r="J24" i="7" s="1"/>
  <c r="K74" i="4"/>
  <c r="K24" i="7" s="1"/>
  <c r="L74" i="4"/>
  <c r="L24" i="7" s="1"/>
  <c r="M74" i="4"/>
  <c r="M24" i="7" s="1"/>
  <c r="N74" i="4"/>
  <c r="N24" i="7" s="1"/>
  <c r="Q74" i="4"/>
  <c r="Q24" i="7" s="1"/>
  <c r="R74" i="4"/>
  <c r="R24" i="7" s="1"/>
  <c r="S74" i="4"/>
  <c r="S24" i="7" s="1"/>
  <c r="T74" i="4"/>
  <c r="T24" i="7" s="1"/>
  <c r="U74" i="4"/>
  <c r="U24" i="7" s="1"/>
  <c r="V74" i="4"/>
  <c r="V24" i="7" s="1"/>
  <c r="W74" i="4"/>
  <c r="W24" i="7" s="1"/>
  <c r="Y74" i="4"/>
  <c r="Y24" i="7" s="1"/>
  <c r="AA74" i="4"/>
  <c r="AA24" i="7" s="1"/>
  <c r="AB74" i="4"/>
  <c r="AB24" i="7" s="1"/>
  <c r="AC74" i="4"/>
  <c r="AC24" i="7" s="1"/>
  <c r="AD74" i="4"/>
  <c r="AD24" i="7" s="1"/>
  <c r="AE74" i="4"/>
  <c r="AE24" i="7" s="1"/>
  <c r="E74" i="4"/>
  <c r="E24" i="7" s="1"/>
  <c r="F74" i="3"/>
  <c r="F23" i="7" s="1"/>
  <c r="G74" i="3"/>
  <c r="G23" i="7" s="1"/>
  <c r="J74" i="3"/>
  <c r="J23" i="7" s="1"/>
  <c r="K74" i="3"/>
  <c r="K23" i="7" s="1"/>
  <c r="L74" i="3"/>
  <c r="L23" i="7" s="1"/>
  <c r="M74" i="3"/>
  <c r="M23" i="7" s="1"/>
  <c r="N74" i="3"/>
  <c r="N23" i="7" s="1"/>
  <c r="Q74" i="3"/>
  <c r="Q23" i="7" s="1"/>
  <c r="R74" i="3"/>
  <c r="R23" i="7" s="1"/>
  <c r="S74" i="3"/>
  <c r="S23" i="7" s="1"/>
  <c r="T74" i="3"/>
  <c r="T23" i="7" s="1"/>
  <c r="U74" i="3"/>
  <c r="U23" i="7" s="1"/>
  <c r="V74" i="3"/>
  <c r="V23" i="7" s="1"/>
  <c r="W74" i="3"/>
  <c r="W23" i="7" s="1"/>
  <c r="Y74" i="3"/>
  <c r="Y23" i="7" s="1"/>
  <c r="AA74" i="3"/>
  <c r="AA23" i="7" s="1"/>
  <c r="AB74" i="3"/>
  <c r="AB23" i="7" s="1"/>
  <c r="AC74" i="3"/>
  <c r="AC23" i="7" s="1"/>
  <c r="AD74" i="3"/>
  <c r="AD23" i="7" s="1"/>
  <c r="AE74" i="3"/>
  <c r="AE23" i="7" s="1"/>
  <c r="F74" i="2"/>
  <c r="F22" i="7" s="1"/>
  <c r="J74" i="2"/>
  <c r="J22" i="7" s="1"/>
  <c r="K74" i="2"/>
  <c r="K22" i="7" s="1"/>
  <c r="L74" i="2"/>
  <c r="L22" i="7" s="1"/>
  <c r="M74" i="2"/>
  <c r="M22" i="7" s="1"/>
  <c r="N74" i="2"/>
  <c r="N22" i="7" s="1"/>
  <c r="Q74" i="2"/>
  <c r="Q22" i="7" s="1"/>
  <c r="R74" i="2"/>
  <c r="R22" i="7" s="1"/>
  <c r="S74" i="2"/>
  <c r="S22" i="7" s="1"/>
  <c r="T74" i="2"/>
  <c r="T22" i="7" s="1"/>
  <c r="U74" i="2"/>
  <c r="U22" i="7" s="1"/>
  <c r="V74" i="2"/>
  <c r="V22" i="7" s="1"/>
  <c r="W74" i="2"/>
  <c r="W22" i="7" s="1"/>
  <c r="Y74" i="2"/>
  <c r="Y22" i="7" s="1"/>
  <c r="AA74" i="2"/>
  <c r="AA22" i="7" s="1"/>
  <c r="AB74" i="2"/>
  <c r="AB22" i="7" s="1"/>
  <c r="AC74" i="2"/>
  <c r="AC22" i="7" s="1"/>
  <c r="AD74" i="2"/>
  <c r="AD22" i="7" s="1"/>
  <c r="AE74" i="2"/>
  <c r="AE22" i="7" s="1"/>
  <c r="AF74" i="1" l="1"/>
  <c r="H33" i="7"/>
  <c r="H72" i="7" s="1"/>
  <c r="H74" i="7" s="1"/>
  <c r="R33" i="7"/>
  <c r="R72" i="7" s="1"/>
  <c r="I33" i="7"/>
  <c r="I72" i="7" s="1"/>
  <c r="F33" i="7"/>
  <c r="F72" i="7" s="1"/>
  <c r="N33" i="7"/>
  <c r="N72" i="7" s="1"/>
  <c r="L33" i="7"/>
  <c r="L72" i="7" s="1"/>
  <c r="V33" i="7"/>
  <c r="V72" i="7" s="1"/>
  <c r="U33" i="7"/>
  <c r="U72" i="7" s="1"/>
  <c r="T33" i="7"/>
  <c r="T72" i="7" s="1"/>
  <c r="S33" i="7"/>
  <c r="S72" i="7" s="1"/>
  <c r="AD33" i="7"/>
  <c r="AD72" i="7" s="1"/>
  <c r="K33" i="7"/>
  <c r="K72" i="7" s="1"/>
  <c r="AC33" i="7"/>
  <c r="AC72" i="7" s="1"/>
  <c r="J33" i="7"/>
  <c r="J72" i="7" s="1"/>
  <c r="AB33" i="7"/>
  <c r="AB72" i="7" s="1"/>
  <c r="M33" i="7"/>
  <c r="M72" i="7" s="1"/>
  <c r="Z33" i="7"/>
  <c r="Z72" i="7" s="1"/>
  <c r="Y33" i="7"/>
  <c r="Y72" i="7" s="1"/>
  <c r="W33" i="7"/>
  <c r="W72" i="7" s="1"/>
  <c r="AE33" i="7"/>
  <c r="AE72" i="7" s="1"/>
  <c r="L26" i="7"/>
  <c r="L71" i="7" s="1"/>
  <c r="M26" i="7"/>
  <c r="M71" i="7" s="1"/>
  <c r="M74" i="7" s="1"/>
  <c r="AA26" i="7"/>
  <c r="AA71" i="7" s="1"/>
  <c r="AB26" i="7"/>
  <c r="AB71" i="7" s="1"/>
  <c r="K26" i="7"/>
  <c r="K71" i="7" s="1"/>
  <c r="J26" i="7"/>
  <c r="J71" i="7" s="1"/>
  <c r="AE26" i="7"/>
  <c r="AE71" i="7" s="1"/>
  <c r="AD26" i="7"/>
  <c r="AD71" i="7" s="1"/>
  <c r="F26" i="7"/>
  <c r="F71" i="7" s="1"/>
  <c r="AC26" i="7"/>
  <c r="AC71" i="7" s="1"/>
  <c r="Q26" i="7"/>
  <c r="Q71" i="7" s="1"/>
  <c r="T26" i="7"/>
  <c r="T71" i="7" s="1"/>
  <c r="W26" i="7"/>
  <c r="W71" i="7" s="1"/>
  <c r="S26" i="7"/>
  <c r="S71" i="7" s="1"/>
  <c r="V26" i="7"/>
  <c r="V71" i="7" s="1"/>
  <c r="Y26" i="7"/>
  <c r="Y71" i="7" s="1"/>
  <c r="R26" i="7"/>
  <c r="R71" i="7" s="1"/>
  <c r="T74" i="7" l="1"/>
  <c r="V74" i="7"/>
  <c r="R74" i="7"/>
  <c r="J74" i="7"/>
  <c r="AB74" i="7"/>
  <c r="L74" i="7"/>
  <c r="S74" i="7"/>
  <c r="W74" i="7"/>
  <c r="AC74" i="7"/>
  <c r="AD74" i="7"/>
  <c r="AE74" i="7"/>
  <c r="K74" i="7"/>
  <c r="Y74" i="7"/>
  <c r="F74" i="7"/>
  <c r="Q55" i="6"/>
  <c r="Q53" i="6"/>
  <c r="O53" i="6" l="1"/>
  <c r="P53" i="6"/>
  <c r="X53" i="6"/>
  <c r="X55" i="6"/>
  <c r="O55" i="6"/>
  <c r="P55" i="6"/>
  <c r="Q37" i="6"/>
  <c r="G38" i="6"/>
  <c r="G74" i="6" s="1"/>
  <c r="G31" i="7" s="1"/>
  <c r="Q32" i="6"/>
  <c r="AA27" i="6"/>
  <c r="AA74" i="6" s="1"/>
  <c r="AA31" i="7" s="1"/>
  <c r="Q50" i="5"/>
  <c r="G51" i="5"/>
  <c r="Q45" i="5"/>
  <c r="Q41" i="5"/>
  <c r="AA35" i="5"/>
  <c r="AA74" i="5" s="1"/>
  <c r="AA30" i="7" s="1"/>
  <c r="E34" i="5"/>
  <c r="E74" i="5" s="1"/>
  <c r="E30" i="7" s="1"/>
  <c r="E33" i="7" s="1"/>
  <c r="E72" i="7" s="1"/>
  <c r="Q28" i="5"/>
  <c r="O74" i="6" l="1"/>
  <c r="O31" i="7" s="1"/>
  <c r="X74" i="6"/>
  <c r="X31" i="7" s="1"/>
  <c r="P74" i="6"/>
  <c r="P31" i="7" s="1"/>
  <c r="X45" i="5"/>
  <c r="P45" i="5"/>
  <c r="O45" i="5"/>
  <c r="O41" i="5"/>
  <c r="X41" i="5"/>
  <c r="X74" i="5" s="1"/>
  <c r="X30" i="7" s="1"/>
  <c r="X33" i="7" s="1"/>
  <c r="X72" i="7" s="1"/>
  <c r="X74" i="7" s="1"/>
  <c r="P41" i="5"/>
  <c r="Q74" i="5"/>
  <c r="Q30" i="7" s="1"/>
  <c r="AA33" i="7"/>
  <c r="AA72" i="7" s="1"/>
  <c r="AA74" i="7" s="1"/>
  <c r="Q74" i="6"/>
  <c r="Q31" i="7" s="1"/>
  <c r="G74" i="5"/>
  <c r="G30" i="7" s="1"/>
  <c r="G33" i="7" s="1"/>
  <c r="G72" i="7" s="1"/>
  <c r="Z70" i="4"/>
  <c r="Z67" i="4"/>
  <c r="Z61" i="3"/>
  <c r="I57" i="3"/>
  <c r="Z55" i="3"/>
  <c r="E53" i="3"/>
  <c r="G59" i="2"/>
  <c r="Z68" i="1"/>
  <c r="G67" i="1"/>
  <c r="Z64" i="1"/>
  <c r="Z58" i="4"/>
  <c r="Z55" i="4"/>
  <c r="Z52" i="4"/>
  <c r="Z49" i="4"/>
  <c r="Z46" i="4"/>
  <c r="Z43" i="4"/>
  <c r="Z36" i="4"/>
  <c r="Z33" i="4"/>
  <c r="Z30" i="4"/>
  <c r="Z27" i="4"/>
  <c r="Z24" i="4"/>
  <c r="E51" i="3"/>
  <c r="I49" i="3"/>
  <c r="Z47" i="3"/>
  <c r="Z44" i="3"/>
  <c r="Z41" i="3"/>
  <c r="Z38" i="3"/>
  <c r="Z35" i="3"/>
  <c r="Z32" i="3"/>
  <c r="Z29" i="3"/>
  <c r="Z26" i="3"/>
  <c r="Z23" i="3"/>
  <c r="Z57" i="2"/>
  <c r="Z53" i="2"/>
  <c r="Z50" i="2"/>
  <c r="E47" i="2"/>
  <c r="E74" i="2" s="1"/>
  <c r="E22" i="7" s="1"/>
  <c r="Z44" i="2"/>
  <c r="Z40" i="2"/>
  <c r="G37" i="2"/>
  <c r="Z35" i="2"/>
  <c r="Z32" i="2"/>
  <c r="Z29" i="2"/>
  <c r="Z26" i="2"/>
  <c r="Z22" i="2"/>
  <c r="I74" i="2"/>
  <c r="I22" i="7" s="1"/>
  <c r="U24" i="1"/>
  <c r="U74" i="1" s="1"/>
  <c r="U21" i="7" s="1"/>
  <c r="U26" i="7" s="1"/>
  <c r="U71" i="7" s="1"/>
  <c r="U74" i="7" s="1"/>
  <c r="Z28" i="1"/>
  <c r="Z31" i="1"/>
  <c r="Z34" i="1"/>
  <c r="N35" i="1"/>
  <c r="Z38" i="1"/>
  <c r="G44" i="1"/>
  <c r="Z50" i="1"/>
  <c r="Z53" i="1"/>
  <c r="Z56" i="1"/>
  <c r="Z59" i="1"/>
  <c r="I62" i="1"/>
  <c r="I74" i="1" s="1"/>
  <c r="I21" i="7" s="1"/>
  <c r="Q33" i="7" l="1"/>
  <c r="Q72" i="7" s="1"/>
  <c r="Q74" i="7" s="1"/>
  <c r="P74" i="5"/>
  <c r="P30" i="7" s="1"/>
  <c r="P33" i="7" s="1"/>
  <c r="P72" i="7" s="1"/>
  <c r="P74" i="7" s="1"/>
  <c r="O74" i="5"/>
  <c r="O30" i="7" s="1"/>
  <c r="O33" i="7" s="1"/>
  <c r="O72" i="7" s="1"/>
  <c r="O74" i="7" s="1"/>
  <c r="Z74" i="1"/>
  <c r="Z21" i="7" s="1"/>
  <c r="G74" i="1"/>
  <c r="G21" i="7" s="1"/>
  <c r="I74" i="3"/>
  <c r="I23" i="7" s="1"/>
  <c r="I26" i="7" s="1"/>
  <c r="I71" i="7" s="1"/>
  <c r="I74" i="7" s="1"/>
  <c r="Z74" i="3"/>
  <c r="Z23" i="7" s="1"/>
  <c r="Z74" i="4"/>
  <c r="Z24" i="7" s="1"/>
  <c r="E74" i="3"/>
  <c r="E23" i="7" s="1"/>
  <c r="E26" i="7" s="1"/>
  <c r="E71" i="7" s="1"/>
  <c r="E74" i="7" s="1"/>
  <c r="Z74" i="2"/>
  <c r="Z22" i="7" s="1"/>
  <c r="G74" i="2"/>
  <c r="G22" i="7" s="1"/>
  <c r="N74" i="1"/>
  <c r="N21" i="7" s="1"/>
  <c r="N26" i="7" s="1"/>
  <c r="N71" i="7" s="1"/>
  <c r="N74" i="7" s="1"/>
  <c r="G26" i="7" l="1"/>
  <c r="G71" i="7" s="1"/>
  <c r="G74" i="7" s="1"/>
  <c r="Z26" i="7"/>
  <c r="Z71" i="7" s="1"/>
  <c r="Z74" i="7" s="1"/>
</calcChain>
</file>

<file path=xl/sharedStrings.xml><?xml version="1.0" encoding="utf-8"?>
<sst xmlns="http://schemas.openxmlformats.org/spreadsheetml/2006/main" count="1002" uniqueCount="409">
  <si>
    <t>REFERENCE</t>
  </si>
  <si>
    <t>STATION TO STATION</t>
  </si>
  <si>
    <t>GUARDRAIL REMOVED</t>
  </si>
  <si>
    <t>EACH</t>
  </si>
  <si>
    <t>FT</t>
  </si>
  <si>
    <t>SHEET NUMBER</t>
  </si>
  <si>
    <t>CONCRETE BARRIER REMOVED</t>
  </si>
  <si>
    <t>CURB REMOVED</t>
  </si>
  <si>
    <t>GUARDRAIL REMOVED,
BARRIER DEISGN</t>
  </si>
  <si>
    <t>ANCHOR ASSEMBLY REMOVED,
TYPE E</t>
  </si>
  <si>
    <t>ANCHOR ASSEMBLY REMOVED,
TYPE T</t>
  </si>
  <si>
    <t>BRIDGE TERMNAL ASSMBLY REMOVED</t>
  </si>
  <si>
    <t>IMPACT ATTENUATOR REMOVED</t>
  </si>
  <si>
    <t>CABLE BARRIER REMOVED</t>
  </si>
  <si>
    <t>GUARDRAIL, TYPE MGS WITH LONG POSTS</t>
  </si>
  <si>
    <t>ANCHOR ASSEMBLY, MGS TYPE E</t>
  </si>
  <si>
    <t>ANCHOR ASSEMBLY, MGS TYPE T</t>
  </si>
  <si>
    <t>MGS BRIDGE TERMINAL ASSEMBLY, TYPE 1</t>
  </si>
  <si>
    <t>SPECIAL - CABLE BARRIER
WITH CONCRETE LINE POST FOUNDATION</t>
  </si>
  <si>
    <t>SPECIAL - CABLE BARRIER,
ANCHOR ASSEMBLY</t>
  </si>
  <si>
    <t>IMPACT ATTENUATOR, TYPE 1 (BIDIRECTIONAL)</t>
  </si>
  <si>
    <t>CURB, TYPE 4-C</t>
  </si>
  <si>
    <t>CONCRETE BARRIER, SINGLE SLOPE, TYPE C1</t>
  </si>
  <si>
    <t>CONCRETE BARRIER, SLINGLE SLOPE, TYPE D</t>
  </si>
  <si>
    <t>CONCRETE BARRIER END SECTION, TYPE C1</t>
  </si>
  <si>
    <t>CONCRETE BARRIER END SECTION, TYPE D</t>
  </si>
  <si>
    <t>CONCRETE BARRIER, END ANCHORAGE,
REINFORCED, TYPE C1</t>
  </si>
  <si>
    <t>CONCRETE BARRIER, END SECTION,
REINFORCED, TYPE D</t>
  </si>
  <si>
    <t>R-1</t>
  </si>
  <si>
    <t>IA-1</t>
  </si>
  <si>
    <t>B-1</t>
  </si>
  <si>
    <t>B-2</t>
  </si>
  <si>
    <t>B-3</t>
  </si>
  <si>
    <t>B-4</t>
  </si>
  <si>
    <t>B-5</t>
  </si>
  <si>
    <t>B-6</t>
  </si>
  <si>
    <t>B-7</t>
  </si>
  <si>
    <t>R-2</t>
  </si>
  <si>
    <t>B-8</t>
  </si>
  <si>
    <t>B-9</t>
  </si>
  <si>
    <t>B-10</t>
  </si>
  <si>
    <t>B-11</t>
  </si>
  <si>
    <t>R-3</t>
  </si>
  <si>
    <t>R-4</t>
  </si>
  <si>
    <t>ROADWAY QUANTITIES - MEDIAN</t>
  </si>
  <si>
    <t>B-12</t>
  </si>
  <si>
    <t>B-13</t>
  </si>
  <si>
    <t>B-14</t>
  </si>
  <si>
    <t>B-15</t>
  </si>
  <si>
    <t>B-16</t>
  </si>
  <si>
    <t>B-17</t>
  </si>
  <si>
    <t>B-18</t>
  </si>
  <si>
    <t>B-19</t>
  </si>
  <si>
    <t>R-5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</si>
  <si>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</si>
  <si>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</si>
  <si>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</si>
  <si>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</si>
  <si>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</si>
  <si>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</si>
  <si>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</si>
  <si>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</si>
  <si>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</si>
  <si>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</si>
  <si>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R-6</t>
  </si>
  <si>
    <t>B-30</t>
  </si>
  <si>
    <t>R-7</t>
  </si>
  <si>
    <t>B-31</t>
  </si>
  <si>
    <t>B-32</t>
  </si>
  <si>
    <t>B-33</t>
  </si>
  <si>
    <t>B-34</t>
  </si>
  <si>
    <t>R-8</t>
  </si>
  <si>
    <t>R-9</t>
  </si>
  <si>
    <t>R-10</t>
  </si>
  <si>
    <t>R-11</t>
  </si>
  <si>
    <t>R-12</t>
  </si>
  <si>
    <t>B-35</t>
  </si>
  <si>
    <t>ROADWAY QUANTITIES - MEDIAN (CONTINUED)</t>
  </si>
  <si>
    <t>B-36</t>
  </si>
  <si>
    <t>B-37</t>
  </si>
  <si>
    <t>B-38</t>
  </si>
  <si>
    <t>R-13</t>
  </si>
  <si>
    <t>B-39</t>
  </si>
  <si>
    <t>B-40</t>
  </si>
  <si>
    <t>B-41</t>
  </si>
  <si>
    <t>B-42</t>
  </si>
  <si>
    <t>B-43</t>
  </si>
  <si>
    <t>B-44</t>
  </si>
  <si>
    <t>B-45</t>
  </si>
  <si>
    <t>B-46</t>
  </si>
  <si>
    <t>B-47</t>
  </si>
  <si>
    <t>B-48</t>
  </si>
  <si>
    <t>B-49</t>
  </si>
  <si>
    <t>B-50</t>
  </si>
  <si>
    <t>R-14</t>
  </si>
  <si>
    <t>B-51</t>
  </si>
  <si>
    <t>B-52</t>
  </si>
  <si>
    <t>B-53</t>
  </si>
  <si>
    <t>R-15</t>
  </si>
  <si>
    <t>B-54</t>
  </si>
  <si>
    <t>B-55</t>
  </si>
  <si>
    <t>B-56</t>
  </si>
  <si>
    <t>B-57</t>
  </si>
  <si>
    <t>R-16</t>
  </si>
  <si>
    <t>R-17</t>
  </si>
  <si>
    <t>B-58</t>
  </si>
  <si>
    <t>B-59</t>
  </si>
  <si>
    <t>B-60</t>
  </si>
  <si>
    <t>B-61</t>
  </si>
  <si>
    <t>B-62</t>
  </si>
  <si>
    <t>B-63</t>
  </si>
  <si>
    <t>R-18</t>
  </si>
  <si>
    <t>B-64</t>
  </si>
  <si>
    <t>B-65</t>
  </si>
  <si>
    <t>B-66</t>
  </si>
  <si>
    <t>B-67</t>
  </si>
  <si>
    <t>B-68</t>
  </si>
  <si>
    <t>B-69</t>
  </si>
  <si>
    <t>B-70</t>
  </si>
  <si>
    <t>B-71</t>
  </si>
  <si>
    <t>B-72</t>
  </si>
  <si>
    <t>R-19</t>
  </si>
  <si>
    <t>R-20</t>
  </si>
  <si>
    <t>R-21</t>
  </si>
  <si>
    <t>B-73</t>
  </si>
  <si>
    <t>B-74</t>
  </si>
  <si>
    <t>B-75</t>
  </si>
  <si>
    <t>B-76</t>
  </si>
  <si>
    <t>B-77</t>
  </si>
  <si>
    <t>B-78</t>
  </si>
  <si>
    <t>B-79</t>
  </si>
  <si>
    <t>B-80</t>
  </si>
  <si>
    <t>B-81</t>
  </si>
  <si>
    <t>B-82</t>
  </si>
  <si>
    <t>B-83</t>
  </si>
  <si>
    <t>B-84</t>
  </si>
  <si>
    <t>B-85</t>
  </si>
  <si>
    <t>B-86</t>
  </si>
  <si>
    <t>B-87</t>
  </si>
  <si>
    <t>B-88</t>
  </si>
  <si>
    <t>B-89</t>
  </si>
  <si>
    <t>B-90</t>
  </si>
  <si>
    <t>B-91</t>
  </si>
  <si>
    <t>B-92</t>
  </si>
  <si>
    <t>B-93</t>
  </si>
  <si>
    <t>B-94</t>
  </si>
  <si>
    <t>B-95</t>
  </si>
  <si>
    <t>B-96</t>
  </si>
  <si>
    <t>B-97</t>
  </si>
  <si>
    <t>B-98</t>
  </si>
  <si>
    <t>B-99</t>
  </si>
  <si>
    <t>B-100</t>
  </si>
  <si>
    <t>B-101</t>
  </si>
  <si>
    <t>B-102</t>
  </si>
  <si>
    <t>B-103</t>
  </si>
  <si>
    <t>B-104</t>
  </si>
  <si>
    <t>B-105</t>
  </si>
  <si>
    <t>R-22</t>
  </si>
  <si>
    <t>R-23</t>
  </si>
  <si>
    <t>R-24</t>
  </si>
  <si>
    <t>B-106</t>
  </si>
  <si>
    <t>R-25</t>
  </si>
  <si>
    <t>B-107</t>
  </si>
  <si>
    <t>B-108</t>
  </si>
  <si>
    <t>R-26</t>
  </si>
  <si>
    <t>R-27</t>
  </si>
  <si>
    <t>R-28</t>
  </si>
  <si>
    <t>B-109</t>
  </si>
  <si>
    <t>B-110</t>
  </si>
  <si>
    <t>B-111</t>
  </si>
  <si>
    <t>B-112</t>
  </si>
  <si>
    <t>B-113</t>
  </si>
  <si>
    <t>B-114</t>
  </si>
  <si>
    <t>B-115</t>
  </si>
  <si>
    <t>B-116</t>
  </si>
  <si>
    <t>B-117</t>
  </si>
  <si>
    <t>B-118</t>
  </si>
  <si>
    <t>B-119</t>
  </si>
  <si>
    <t>B-120</t>
  </si>
  <si>
    <t>B-121</t>
  </si>
  <si>
    <t>B-122</t>
  </si>
  <si>
    <t>B-123</t>
  </si>
  <si>
    <t>B-124</t>
  </si>
  <si>
    <t>B-125</t>
  </si>
  <si>
    <t>B-126</t>
  </si>
  <si>
    <t>B-127</t>
  </si>
  <si>
    <t>B-128</t>
  </si>
  <si>
    <t>B-129</t>
  </si>
  <si>
    <t>B-130</t>
  </si>
  <si>
    <t>B-131</t>
  </si>
  <si>
    <t>B-132</t>
  </si>
  <si>
    <t>B-133</t>
  </si>
  <si>
    <t>B-134</t>
  </si>
  <si>
    <t>B-135</t>
  </si>
  <si>
    <t>B-136</t>
  </si>
  <si>
    <t>B-137</t>
  </si>
  <si>
    <t>B-138</t>
  </si>
  <si>
    <t>B-139</t>
  </si>
  <si>
    <t>B-140</t>
  </si>
  <si>
    <t>B-141</t>
  </si>
  <si>
    <t>B-142</t>
  </si>
  <si>
    <t>B-143</t>
  </si>
  <si>
    <t>B-144</t>
  </si>
  <si>
    <t>B-145</t>
  </si>
  <si>
    <t>B-146</t>
  </si>
  <si>
    <t>B-147</t>
  </si>
  <si>
    <t>B-148</t>
  </si>
  <si>
    <t>B-149</t>
  </si>
  <si>
    <t>B-150</t>
  </si>
  <si>
    <t>B-151</t>
  </si>
  <si>
    <t>B-152</t>
  </si>
  <si>
    <t>B-153</t>
  </si>
  <si>
    <t>B-154</t>
  </si>
  <si>
    <t>B-155</t>
  </si>
  <si>
    <t>B-156</t>
  </si>
  <si>
    <t>B-157</t>
  </si>
  <si>
    <t>ROADWAY QUANTITIES - (E.B.)</t>
  </si>
  <si>
    <t>GR-1</t>
  </si>
  <si>
    <t>GR-2</t>
  </si>
  <si>
    <t>R-29</t>
  </si>
  <si>
    <t>R-30</t>
  </si>
  <si>
    <t>R-31</t>
  </si>
  <si>
    <t>GR-3</t>
  </si>
  <si>
    <t>GR-4</t>
  </si>
  <si>
    <t>GR-5</t>
  </si>
  <si>
    <t>R-32</t>
  </si>
  <si>
    <t>R-33</t>
  </si>
  <si>
    <t>BT-1</t>
  </si>
  <si>
    <t>R-34</t>
  </si>
  <si>
    <t>B-158</t>
  </si>
  <si>
    <t>B-159</t>
  </si>
  <si>
    <t>R-35</t>
  </si>
  <si>
    <t>B-160</t>
  </si>
  <si>
    <t>GR-6</t>
  </si>
  <si>
    <t>GR-7</t>
  </si>
  <si>
    <t>R-36</t>
  </si>
  <si>
    <t>R-37</t>
  </si>
  <si>
    <t>R-38</t>
  </si>
  <si>
    <t>GR-8</t>
  </si>
  <si>
    <t>R-39</t>
  </si>
  <si>
    <t>GR-9</t>
  </si>
  <si>
    <t>GR-10</t>
  </si>
  <si>
    <t>R-40</t>
  </si>
  <si>
    <t>GR-11</t>
  </si>
  <si>
    <t>R-41</t>
  </si>
  <si>
    <t>R-42</t>
  </si>
  <si>
    <t>GR-12</t>
  </si>
  <si>
    <t>ROADWAY QUANTITIES - (W.B.)</t>
  </si>
  <si>
    <t>R-43</t>
  </si>
  <si>
    <t>R-44</t>
  </si>
  <si>
    <t>GR-13</t>
  </si>
  <si>
    <t>B-161</t>
  </si>
  <si>
    <t>R-45</t>
  </si>
  <si>
    <t>B-162</t>
  </si>
  <si>
    <t>B-163</t>
  </si>
  <si>
    <t>R-46</t>
  </si>
  <si>
    <t>BT-2</t>
  </si>
  <si>
    <t>R-47</t>
  </si>
  <si>
    <t>GR-14</t>
  </si>
  <si>
    <t>GR-15</t>
  </si>
  <si>
    <t>R-48</t>
  </si>
  <si>
    <t>GR-16</t>
  </si>
  <si>
    <t>R-49</t>
  </si>
  <si>
    <t>GR-17</t>
  </si>
  <si>
    <t>R-50</t>
  </si>
  <si>
    <t>R-51</t>
  </si>
  <si>
    <t>GR-18</t>
  </si>
  <si>
    <t>GR-19</t>
  </si>
  <si>
    <t>R-52</t>
  </si>
  <si>
    <t>GR-20</t>
  </si>
  <si>
    <t>R-53</t>
  </si>
  <si>
    <t>R-54</t>
  </si>
  <si>
    <t>GR-21</t>
  </si>
  <si>
    <t>R-55</t>
  </si>
  <si>
    <t>GR-22</t>
  </si>
  <si>
    <t>R-56</t>
  </si>
  <si>
    <t>GR-23</t>
  </si>
  <si>
    <t>R-57</t>
  </si>
  <si>
    <t>GR-24</t>
  </si>
  <si>
    <t>R-58</t>
  </si>
  <si>
    <t>GR-25</t>
  </si>
  <si>
    <t>TOTALS CARRIED TO GENERAL SUMMARY</t>
  </si>
  <si>
    <t>B-164</t>
  </si>
  <si>
    <t>B-165</t>
  </si>
  <si>
    <t>B-166</t>
  </si>
  <si>
    <t>B-167</t>
  </si>
  <si>
    <t>B-168</t>
  </si>
  <si>
    <t>B-169</t>
  </si>
  <si>
    <t>B-170</t>
  </si>
  <si>
    <t>B-171</t>
  </si>
  <si>
    <t>B-172</t>
  </si>
  <si>
    <t>B-173</t>
  </si>
  <si>
    <t>SUB-TOTALS (PLAN SPLIT 01/NHS)</t>
  </si>
  <si>
    <t>SUB-TOTALS (PLAN SPLIT 02/NHS)</t>
  </si>
  <si>
    <t>GR-26</t>
  </si>
  <si>
    <t>CB-1</t>
  </si>
  <si>
    <t>CB-2</t>
  </si>
  <si>
    <t>CB-3</t>
  </si>
  <si>
    <t>CB-4</t>
  </si>
  <si>
    <t>CY</t>
  </si>
  <si>
    <t>SY</t>
  </si>
  <si>
    <t>GUARDRAIL REMOVED, AS PER PLAN</t>
  </si>
  <si>
    <t>GUARDRAIL, MISC.: SHOULDER SUPPORT
BENCHING</t>
  </si>
  <si>
    <t>GRANULAR MATERIAL, TYPE B, AS PER PLAN
(CALCULATED AS 0.148 CY/FT)</t>
  </si>
  <si>
    <t>GEOTEXTILE FABRIC, AS PER PLAN
(CALCULATED AS 0.222 SY/FT)</t>
  </si>
  <si>
    <t>PLAN SPLIT 02/NHS</t>
  </si>
  <si>
    <t>PLAN SPLIT 02/NHS (CONTINUED)</t>
  </si>
  <si>
    <t>PLAN SPLIT 01/NHS</t>
  </si>
  <si>
    <t>PLAN SPLIT 01/NHS (CONTINUED)</t>
  </si>
  <si>
    <t>GR-27</t>
  </si>
  <si>
    <t>GR-28</t>
  </si>
  <si>
    <t>GR-29</t>
  </si>
  <si>
    <t>GR-30</t>
  </si>
  <si>
    <t>GR-31</t>
  </si>
  <si>
    <t>GR-32</t>
  </si>
  <si>
    <t>R-59</t>
  </si>
  <si>
    <t>R-60</t>
  </si>
  <si>
    <t>SPECIAL - NO MOW STRIP</t>
  </si>
  <si>
    <t>MEDIAN (FROM P.428)</t>
  </si>
  <si>
    <t>MEDIAN (FROM P.429)</t>
  </si>
  <si>
    <t>MEDIAN (FROM P.430)</t>
  </si>
  <si>
    <t>MEDIAN (FROM P.431)</t>
  </si>
  <si>
    <t>EASTBOUND (FROM P. 432)</t>
  </si>
  <si>
    <t>WESTBOUND (FROM P.433)</t>
  </si>
  <si>
    <t>TOTALS CARRIED TO P.434</t>
  </si>
  <si>
    <t>P.458</t>
  </si>
  <si>
    <t>P.458-461</t>
  </si>
  <si>
    <t>P.461</t>
  </si>
  <si>
    <t>P.461-462</t>
  </si>
  <si>
    <t>P.462</t>
  </si>
  <si>
    <t>P.462-463</t>
  </si>
  <si>
    <t>P.463</t>
  </si>
  <si>
    <t>P.458-463</t>
  </si>
  <si>
    <t>P.463-464</t>
  </si>
  <si>
    <t>P.463-465</t>
  </si>
  <si>
    <t>P.464</t>
  </si>
  <si>
    <t>P.464-465</t>
  </si>
  <si>
    <t>P.465</t>
  </si>
  <si>
    <t>P.465-466</t>
  </si>
  <si>
    <t>P.466</t>
  </si>
  <si>
    <t>P.466-467</t>
  </si>
  <si>
    <t>P.467</t>
  </si>
  <si>
    <t>P.467-468</t>
  </si>
  <si>
    <t>P.468</t>
  </si>
  <si>
    <t>P.468-469</t>
  </si>
  <si>
    <t>P.469</t>
  </si>
  <si>
    <t>P.469-470</t>
  </si>
  <si>
    <t>P.470</t>
  </si>
  <si>
    <t>P.470-471</t>
  </si>
  <si>
    <t>P.480-481</t>
  </si>
  <si>
    <t>P.490-491</t>
  </si>
  <si>
    <t>P.471</t>
  </si>
  <si>
    <t>P.471-472</t>
  </si>
  <si>
    <t>P.472</t>
  </si>
  <si>
    <t>P.472-473</t>
  </si>
  <si>
    <t>P.473</t>
  </si>
  <si>
    <t>P.473-474</t>
  </si>
  <si>
    <t>P.474</t>
  </si>
  <si>
    <t>P.475</t>
  </si>
  <si>
    <t>P.475-476</t>
  </si>
  <si>
    <t>P.476</t>
  </si>
  <si>
    <t>P.476-477</t>
  </si>
  <si>
    <t>P.477</t>
  </si>
  <si>
    <t>P.477-478</t>
  </si>
  <si>
    <t>P.478</t>
  </si>
  <si>
    <t>P.479</t>
  </si>
  <si>
    <t>P.478-479</t>
  </si>
  <si>
    <t>P.479-480</t>
  </si>
  <si>
    <t>P.480</t>
  </si>
  <si>
    <t>P.481</t>
  </si>
  <si>
    <t>P.481-482</t>
  </si>
  <si>
    <t>P.482</t>
  </si>
  <si>
    <t>P.483</t>
  </si>
  <si>
    <t>P.484</t>
  </si>
  <si>
    <t>P.484-485</t>
  </si>
  <si>
    <t>P.485</t>
  </si>
  <si>
    <t>P.485-487</t>
  </si>
  <si>
    <t>P.487</t>
  </si>
  <si>
    <t>P.487-488</t>
  </si>
  <si>
    <t>P.488</t>
  </si>
  <si>
    <t>P.488-489</t>
  </si>
  <si>
    <t>P.489</t>
  </si>
  <si>
    <t>P.489-490</t>
  </si>
  <si>
    <t>P.490</t>
  </si>
  <si>
    <t>P.491</t>
  </si>
  <si>
    <t>P.491-492</t>
  </si>
  <si>
    <t>P.492</t>
  </si>
  <si>
    <t>P.492-493</t>
  </si>
  <si>
    <t>P.493</t>
  </si>
  <si>
    <t>P.494</t>
  </si>
  <si>
    <t>P.494-495</t>
  </si>
  <si>
    <t>P.495</t>
  </si>
  <si>
    <t>P.495-496</t>
  </si>
  <si>
    <t>P.496</t>
  </si>
  <si>
    <t>P.496-497</t>
  </si>
  <si>
    <t>P.497</t>
  </si>
  <si>
    <t>P.497-498</t>
  </si>
  <si>
    <t>P.498</t>
  </si>
  <si>
    <t>P.498-499</t>
  </si>
  <si>
    <t>P.499</t>
  </si>
  <si>
    <t>P.499-500</t>
  </si>
  <si>
    <t>P.500</t>
  </si>
  <si>
    <t>P.464-466</t>
  </si>
  <si>
    <t>P.479-483</t>
  </si>
  <si>
    <t>P.480-483</t>
  </si>
  <si>
    <t>P.484-492</t>
  </si>
  <si>
    <t>P.493-494</t>
  </si>
  <si>
    <t>P.474-475</t>
  </si>
  <si>
    <t>P.484-493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</si>
</sst>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00\ \+\ 00"/>
    <numFmt numFmtId="166" formatCode="000\ \+\ 00.00"/>
    <numFmt numFmtId="167" formatCode="000\ \+00.00"/>
    <numFmt numFmtId="168" formatCode="000\ \+\ 00.00\ &quot;(RAMP C)&quot;"/>
    <numFmt numFmtId="169" formatCode="000\ \+\ 00.00\ &quot;(RAMP F)&quot;"/>
    <numFmt numFmtId="170" formatCode="#,##0.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</font>
    <font>
      <i/>
      <sz val="11"/>
      <color theme="1"/>
      <name val="Calibri"/>
      <family val="2"/>
    </font>
    <font>
      <sz val="10"/>
      <color theme="1"/>
      <name val="Calibri"/>
      <family val="2"/>
    </font>
    <font>
      <sz val="8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textRotation="90" wrapText="1"/>
    </xf>
    <xf numFmtId="1" fontId="3" fillId="0" borderId="14" xfId="0" applyNumberFormat="1" applyFont="1" applyBorder="1" applyAlignment="1">
      <alignment horizontal="center" textRotation="90"/>
    </xf>
    <xf numFmtId="1" fontId="3" fillId="0" borderId="4" xfId="0" applyNumberFormat="1" applyFont="1" applyBorder="1" applyAlignment="1">
      <alignment horizontal="center" textRotation="90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textRotation="90" wrapText="1"/>
    </xf>
    <xf numFmtId="1" fontId="3" fillId="0" borderId="8" xfId="0" applyNumberFormat="1" applyFont="1" applyBorder="1" applyAlignment="1">
      <alignment horizontal="center" textRotation="90"/>
    </xf>
    <xf numFmtId="1" fontId="3" fillId="0" borderId="12" xfId="0" applyNumberFormat="1" applyFont="1" applyBorder="1" applyAlignment="1">
      <alignment horizontal="center" textRotation="90"/>
    </xf>
    <xf numFmtId="1" fontId="3" fillId="0" borderId="3" xfId="0" applyNumberFormat="1" applyFont="1" applyBorder="1" applyAlignment="1">
      <alignment horizontal="center" textRotation="90"/>
    </xf>
    <xf numFmtId="1" fontId="3" fillId="0" borderId="8" xfId="0" applyNumberFormat="1" applyFont="1" applyBorder="1" applyAlignment="1">
      <alignment horizontal="center" textRotation="90" wrapText="1"/>
    </xf>
    <xf numFmtId="1" fontId="3" fillId="0" borderId="6" xfId="0" applyNumberFormat="1" applyFont="1" applyBorder="1" applyAlignment="1">
      <alignment horizontal="center" textRotation="90" wrapText="1"/>
    </xf>
    <xf numFmtId="1" fontId="3" fillId="0" borderId="6" xfId="0" applyNumberFormat="1" applyFont="1" applyBorder="1" applyAlignment="1">
      <alignment horizontal="center" textRotation="90"/>
    </xf>
    <xf numFmtId="1" fontId="3" fillId="0" borderId="1" xfId="0" applyNumberFormat="1" applyFont="1" applyBorder="1" applyAlignment="1">
      <alignment horizontal="center" textRotation="90"/>
    </xf>
    <xf numFmtId="168" fontId="3" fillId="0" borderId="6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9" fontId="3" fillId="0" borderId="6" xfId="0" applyNumberFormat="1" applyFont="1" applyBorder="1" applyAlignment="1">
      <alignment horizontal="center" vertical="center"/>
    </xf>
    <xf numFmtId="169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" vertical="center"/>
    </xf>
    <xf numFmtId="170" fontId="3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4"/>
  <sheetViews>
    <sheetView showZeros="0" topLeftCell="A36" zoomScaleNormal="100" workbookViewId="0">
      <selection activeCell="B69" sqref="B69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204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8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7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8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8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8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8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8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8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8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8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8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8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8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8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8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8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8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300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10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30" t="s">
        <v>307</v>
      </c>
      <c r="D19" s="31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30" t="s">
        <v>44</v>
      </c>
      <c r="D20" s="31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1:32" ht="12.75" customHeight="1" x14ac:dyDescent="0.25">
      <c r="A21" s="3" t="s">
        <v>28</v>
      </c>
      <c r="B21" s="2" t="s">
        <v>332</v>
      </c>
      <c r="C21" s="22">
        <v>62450</v>
      </c>
      <c r="D21" s="22">
        <v>64767</v>
      </c>
      <c r="E21" s="9"/>
      <c r="F21" s="9"/>
      <c r="G21" s="9"/>
      <c r="H21" s="9"/>
      <c r="I21" s="9"/>
      <c r="J21" s="9"/>
      <c r="K21" s="9"/>
      <c r="L21" s="9"/>
      <c r="M21" s="9"/>
      <c r="N21" s="9">
        <f>ROUNDUP((D21-C21),0)</f>
        <v>2317</v>
      </c>
      <c r="O21" s="9"/>
      <c r="P21" s="9"/>
      <c r="Q21" s="9"/>
      <c r="R21" s="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</row>
    <row r="22" spans="1:32" ht="12.75" customHeight="1" x14ac:dyDescent="0.25">
      <c r="A22" s="3" t="s">
        <v>295</v>
      </c>
      <c r="B22" s="2" t="s">
        <v>325</v>
      </c>
      <c r="C22" s="34">
        <v>62450</v>
      </c>
      <c r="D22" s="35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0"/>
      <c r="U22" s="10"/>
      <c r="V22" s="10">
        <v>1</v>
      </c>
      <c r="W22" s="10"/>
      <c r="X22" s="10"/>
      <c r="Y22" s="10"/>
      <c r="Z22" s="10"/>
      <c r="AA22" s="10"/>
      <c r="AB22" s="10"/>
      <c r="AC22" s="10"/>
      <c r="AD22" s="10"/>
      <c r="AE22" s="10"/>
      <c r="AF22" s="10">
        <f>ROUNDUP(((50*4)/9),0)</f>
        <v>23</v>
      </c>
    </row>
    <row r="23" spans="1:32" ht="12.75" customHeight="1" x14ac:dyDescent="0.25">
      <c r="A23" s="3" t="s">
        <v>296</v>
      </c>
      <c r="B23" s="2" t="s">
        <v>325</v>
      </c>
      <c r="C23" s="34">
        <v>62450</v>
      </c>
      <c r="D23" s="35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0"/>
      <c r="U23" s="10"/>
      <c r="V23" s="10">
        <v>1</v>
      </c>
      <c r="W23" s="10"/>
      <c r="X23" s="10"/>
      <c r="Y23" s="10"/>
      <c r="Z23" s="10"/>
      <c r="AA23" s="10"/>
      <c r="AB23" s="10"/>
      <c r="AC23" s="10"/>
      <c r="AD23" s="10"/>
      <c r="AE23" s="10"/>
      <c r="AF23" s="10">
        <f>ROUNDUP(((50*4)/9),0)</f>
        <v>23</v>
      </c>
    </row>
    <row r="24" spans="1:32" ht="12.75" customHeight="1" x14ac:dyDescent="0.25">
      <c r="A24" s="3" t="s">
        <v>297</v>
      </c>
      <c r="B24" s="2" t="s">
        <v>326</v>
      </c>
      <c r="C24" s="22">
        <v>62450</v>
      </c>
      <c r="D24" s="22">
        <v>63880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U24" s="10">
        <f>D24-C24</f>
        <v>1430</v>
      </c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>
        <f>ROUNDUP(((U24*4)/9),0)</f>
        <v>636</v>
      </c>
    </row>
    <row r="25" spans="1:32" ht="12.75" customHeight="1" x14ac:dyDescent="0.25">
      <c r="A25" s="3" t="s">
        <v>298</v>
      </c>
      <c r="B25" s="2" t="s">
        <v>327</v>
      </c>
      <c r="C25" s="34">
        <v>63880</v>
      </c>
      <c r="D25" s="35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0"/>
      <c r="U25" s="10"/>
      <c r="V25" s="10">
        <v>1</v>
      </c>
      <c r="W25" s="10"/>
      <c r="X25" s="10"/>
      <c r="Y25" s="10"/>
      <c r="Z25" s="10"/>
      <c r="AA25" s="10"/>
      <c r="AB25" s="10"/>
      <c r="AC25" s="10"/>
      <c r="AD25" s="10"/>
      <c r="AE25" s="10"/>
      <c r="AF25" s="10">
        <f>ROUNDUP(((50*4)/9),0)</f>
        <v>23</v>
      </c>
    </row>
    <row r="26" spans="1:32" ht="12.75" customHeight="1" x14ac:dyDescent="0.25">
      <c r="A26" s="3" t="s">
        <v>29</v>
      </c>
      <c r="B26" s="2" t="s">
        <v>327</v>
      </c>
      <c r="C26" s="34">
        <v>63935</v>
      </c>
      <c r="D26" s="35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0"/>
      <c r="U26" s="10"/>
      <c r="V26" s="10"/>
      <c r="W26" s="10">
        <v>1</v>
      </c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ht="12.75" customHeight="1" x14ac:dyDescent="0.25">
      <c r="A27" s="3" t="s">
        <v>30</v>
      </c>
      <c r="B27" s="2" t="s">
        <v>327</v>
      </c>
      <c r="C27" s="22">
        <v>63935</v>
      </c>
      <c r="D27" s="22">
        <v>63965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0"/>
      <c r="U27" s="10"/>
      <c r="V27" s="10"/>
      <c r="W27" s="10"/>
      <c r="X27" s="10"/>
      <c r="Y27" s="10"/>
      <c r="Z27" s="10"/>
      <c r="AA27" s="10"/>
      <c r="AB27" s="10">
        <v>1</v>
      </c>
      <c r="AC27" s="10"/>
      <c r="AD27" s="10"/>
      <c r="AE27" s="10"/>
      <c r="AF27" s="10"/>
    </row>
    <row r="28" spans="1:32" ht="12.75" customHeight="1" x14ac:dyDescent="0.25">
      <c r="A28" s="3" t="s">
        <v>31</v>
      </c>
      <c r="B28" s="2" t="s">
        <v>328</v>
      </c>
      <c r="C28" s="22">
        <v>63965</v>
      </c>
      <c r="D28" s="22">
        <v>64075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10"/>
      <c r="U28" s="10"/>
      <c r="V28" s="10"/>
      <c r="W28" s="10"/>
      <c r="X28" s="10"/>
      <c r="Y28" s="10"/>
      <c r="Z28" s="10">
        <f>D28-C28</f>
        <v>110</v>
      </c>
      <c r="AA28" s="10"/>
      <c r="AB28" s="10"/>
      <c r="AC28" s="10"/>
      <c r="AD28" s="10"/>
      <c r="AE28" s="10"/>
      <c r="AF28" s="10"/>
    </row>
    <row r="29" spans="1:32" ht="12.75" customHeight="1" x14ac:dyDescent="0.25">
      <c r="A29" s="3" t="s">
        <v>32</v>
      </c>
      <c r="B29" s="2" t="s">
        <v>329</v>
      </c>
      <c r="C29" s="22">
        <v>64075</v>
      </c>
      <c r="D29" s="22">
        <v>64090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>
        <v>1</v>
      </c>
      <c r="AE29" s="10"/>
      <c r="AF29" s="10"/>
    </row>
    <row r="30" spans="1:32" ht="12.75" customHeight="1" x14ac:dyDescent="0.25">
      <c r="A30" s="3" t="s">
        <v>33</v>
      </c>
      <c r="B30" s="2" t="s">
        <v>329</v>
      </c>
      <c r="C30" s="22">
        <v>64110</v>
      </c>
      <c r="D30" s="22">
        <v>64125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>
        <v>1</v>
      </c>
      <c r="AE30" s="10"/>
      <c r="AF30" s="10"/>
    </row>
    <row r="31" spans="1:32" ht="12.75" customHeight="1" x14ac:dyDescent="0.25">
      <c r="A31" s="3" t="s">
        <v>34</v>
      </c>
      <c r="B31" s="2" t="s">
        <v>330</v>
      </c>
      <c r="C31" s="22">
        <v>64125</v>
      </c>
      <c r="D31" s="22">
        <v>64660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10"/>
      <c r="U31" s="10"/>
      <c r="V31" s="10"/>
      <c r="W31" s="10"/>
      <c r="X31" s="10"/>
      <c r="Y31" s="10"/>
      <c r="Z31" s="10">
        <f>D31-C31</f>
        <v>535</v>
      </c>
      <c r="AA31" s="10"/>
      <c r="AB31" s="10"/>
      <c r="AC31" s="10"/>
      <c r="AD31" s="10"/>
      <c r="AE31" s="10"/>
      <c r="AF31" s="10"/>
    </row>
    <row r="32" spans="1:32" ht="12.75" customHeight="1" x14ac:dyDescent="0.25">
      <c r="A32" s="3" t="s">
        <v>35</v>
      </c>
      <c r="B32" s="2" t="s">
        <v>331</v>
      </c>
      <c r="C32" s="22">
        <v>64660</v>
      </c>
      <c r="D32" s="22">
        <v>64675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>
        <v>1</v>
      </c>
      <c r="AE32" s="10"/>
      <c r="AF32" s="10"/>
    </row>
    <row r="33" spans="1:32" ht="12.75" customHeight="1" x14ac:dyDescent="0.25">
      <c r="A33" s="3" t="s">
        <v>36</v>
      </c>
      <c r="B33" s="2" t="s">
        <v>331</v>
      </c>
      <c r="C33" s="22">
        <v>64675</v>
      </c>
      <c r="D33" s="22">
        <v>64690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>
        <v>1</v>
      </c>
      <c r="AE33" s="10"/>
      <c r="AF33" s="10"/>
    </row>
    <row r="34" spans="1:32" ht="12.75" customHeight="1" x14ac:dyDescent="0.25">
      <c r="A34" s="3" t="s">
        <v>38</v>
      </c>
      <c r="B34" s="2" t="s">
        <v>333</v>
      </c>
      <c r="C34" s="22">
        <v>64690</v>
      </c>
      <c r="D34" s="22">
        <v>65315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10"/>
      <c r="U34" s="10"/>
      <c r="V34" s="10"/>
      <c r="W34" s="10"/>
      <c r="X34" s="10"/>
      <c r="Y34" s="10"/>
      <c r="Z34" s="10">
        <f>D34-C34</f>
        <v>625</v>
      </c>
      <c r="AA34" s="10"/>
      <c r="AB34" s="10"/>
      <c r="AC34" s="10"/>
      <c r="AD34" s="10"/>
      <c r="AE34" s="10"/>
      <c r="AF34" s="10"/>
    </row>
    <row r="35" spans="1:32" ht="12.75" customHeight="1" x14ac:dyDescent="0.25">
      <c r="A35" s="3" t="s">
        <v>37</v>
      </c>
      <c r="B35" s="2" t="s">
        <v>334</v>
      </c>
      <c r="C35" s="22">
        <v>64822</v>
      </c>
      <c r="D35" s="22">
        <v>65922</v>
      </c>
      <c r="E35" s="9"/>
      <c r="F35" s="9"/>
      <c r="G35" s="9"/>
      <c r="H35" s="9"/>
      <c r="I35" s="9"/>
      <c r="J35" s="9"/>
      <c r="K35" s="9"/>
      <c r="L35" s="9"/>
      <c r="M35" s="9"/>
      <c r="N35" s="9">
        <f>ROUNDUP((D35-C35),0)</f>
        <v>1100</v>
      </c>
      <c r="O35" s="9"/>
      <c r="P35" s="9"/>
      <c r="Q35" s="9"/>
      <c r="R35" s="9"/>
      <c r="S35" s="9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ht="12.75" customHeight="1" x14ac:dyDescent="0.25">
      <c r="A36" s="3" t="s">
        <v>39</v>
      </c>
      <c r="B36" s="2" t="s">
        <v>335</v>
      </c>
      <c r="C36" s="22">
        <v>65315</v>
      </c>
      <c r="D36" s="22">
        <v>65330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>
        <v>1</v>
      </c>
      <c r="AE36" s="10"/>
      <c r="AF36" s="10"/>
    </row>
    <row r="37" spans="1:32" ht="12.75" customHeight="1" x14ac:dyDescent="0.25">
      <c r="A37" s="3" t="s">
        <v>40</v>
      </c>
      <c r="B37" s="2" t="s">
        <v>335</v>
      </c>
      <c r="C37" s="22">
        <v>65350</v>
      </c>
      <c r="D37" s="22">
        <v>65365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v>1</v>
      </c>
      <c r="AE37" s="10"/>
      <c r="AF37" s="10"/>
    </row>
    <row r="38" spans="1:32" ht="12.75" customHeight="1" x14ac:dyDescent="0.25">
      <c r="A38" s="3" t="s">
        <v>41</v>
      </c>
      <c r="B38" s="2" t="s">
        <v>336</v>
      </c>
      <c r="C38" s="22">
        <v>65365</v>
      </c>
      <c r="D38" s="22">
        <v>65634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/>
      <c r="U38" s="10"/>
      <c r="V38" s="10"/>
      <c r="W38" s="10"/>
      <c r="X38" s="10"/>
      <c r="Y38" s="10"/>
      <c r="Z38" s="10">
        <f>D38-C38</f>
        <v>269</v>
      </c>
      <c r="AA38" s="10"/>
      <c r="AB38" s="10"/>
      <c r="AC38" s="10"/>
      <c r="AD38" s="10"/>
      <c r="AE38" s="10"/>
      <c r="AF38" s="10"/>
    </row>
    <row r="39" spans="1:32" ht="12.75" customHeight="1" x14ac:dyDescent="0.25">
      <c r="A39" s="3" t="s">
        <v>45</v>
      </c>
      <c r="B39" s="4" t="s">
        <v>337</v>
      </c>
      <c r="C39" s="22">
        <v>65634</v>
      </c>
      <c r="D39" s="22">
        <v>65649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v>1</v>
      </c>
      <c r="AE39" s="10"/>
      <c r="AF39" s="10"/>
    </row>
    <row r="40" spans="1:32" ht="12.75" customHeight="1" x14ac:dyDescent="0.25">
      <c r="A40" s="3" t="s">
        <v>46</v>
      </c>
      <c r="B40" s="2" t="s">
        <v>337</v>
      </c>
      <c r="C40" s="22">
        <v>65669</v>
      </c>
      <c r="D40" s="22">
        <v>65684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>
        <v>1</v>
      </c>
      <c r="AE40" s="10"/>
      <c r="AF40" s="10"/>
    </row>
    <row r="41" spans="1:32" ht="12.75" customHeight="1" x14ac:dyDescent="0.25">
      <c r="A41" s="3" t="s">
        <v>47</v>
      </c>
      <c r="B41" s="2" t="s">
        <v>337</v>
      </c>
      <c r="C41" s="22">
        <v>65684</v>
      </c>
      <c r="D41" s="22">
        <v>65938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0"/>
      <c r="U41" s="10"/>
      <c r="V41" s="10"/>
      <c r="W41" s="10"/>
      <c r="X41" s="10"/>
      <c r="Y41" s="10"/>
      <c r="Z41" s="17">
        <f>D41-C41</f>
        <v>254</v>
      </c>
      <c r="AA41" s="10"/>
      <c r="AB41" s="10"/>
      <c r="AC41" s="10"/>
      <c r="AD41" s="10"/>
      <c r="AE41" s="10"/>
      <c r="AF41" s="10"/>
    </row>
    <row r="42" spans="1:32" ht="12.75" customHeight="1" x14ac:dyDescent="0.25">
      <c r="A42" s="3" t="s">
        <v>48</v>
      </c>
      <c r="B42" s="2" t="s">
        <v>337</v>
      </c>
      <c r="C42" s="22">
        <v>65938</v>
      </c>
      <c r="D42" s="22">
        <v>65953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>
        <v>1</v>
      </c>
      <c r="AE42" s="10"/>
      <c r="AF42" s="10"/>
    </row>
    <row r="43" spans="1:32" ht="12.75" customHeight="1" x14ac:dyDescent="0.25">
      <c r="A43" s="3" t="s">
        <v>42</v>
      </c>
      <c r="B43" s="2" t="s">
        <v>337</v>
      </c>
      <c r="C43" s="34">
        <v>65948</v>
      </c>
      <c r="D43" s="35"/>
      <c r="E43" s="9"/>
      <c r="F43" s="9"/>
      <c r="G43" s="9"/>
      <c r="H43" s="9"/>
      <c r="I43" s="9"/>
      <c r="J43" s="9">
        <v>1</v>
      </c>
      <c r="K43" s="9"/>
      <c r="L43" s="9"/>
      <c r="M43" s="9"/>
      <c r="N43" s="9"/>
      <c r="O43" s="9"/>
      <c r="P43" s="9"/>
      <c r="Q43" s="9"/>
      <c r="R43" s="9"/>
      <c r="S43" s="9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12.75" customHeight="1" x14ac:dyDescent="0.25">
      <c r="A44" s="3" t="s">
        <v>43</v>
      </c>
      <c r="B44" s="2" t="s">
        <v>338</v>
      </c>
      <c r="C44" s="22">
        <v>65948</v>
      </c>
      <c r="D44" s="22">
        <v>66048</v>
      </c>
      <c r="E44" s="9"/>
      <c r="F44" s="9"/>
      <c r="G44" s="9">
        <f>D44-C44</f>
        <v>100</v>
      </c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12.75" customHeight="1" x14ac:dyDescent="0.25">
      <c r="A45" s="3" t="s">
        <v>49</v>
      </c>
      <c r="B45" s="2" t="s">
        <v>337</v>
      </c>
      <c r="C45" s="22">
        <v>65953</v>
      </c>
      <c r="D45" s="22">
        <v>65968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>
        <v>1</v>
      </c>
      <c r="AE45" s="10"/>
      <c r="AF45" s="10"/>
    </row>
    <row r="46" spans="1:32" ht="12.75" customHeight="1" x14ac:dyDescent="0.25">
      <c r="A46" s="3" t="s">
        <v>50</v>
      </c>
      <c r="B46" s="2" t="s">
        <v>338</v>
      </c>
      <c r="C46" s="22">
        <v>65968</v>
      </c>
      <c r="D46" s="22">
        <v>66028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  <c r="U46" s="10"/>
      <c r="V46" s="10"/>
      <c r="W46" s="10"/>
      <c r="X46" s="10"/>
      <c r="Y46" s="10"/>
      <c r="Z46" s="10">
        <f>D46-C46</f>
        <v>60</v>
      </c>
      <c r="AA46" s="10"/>
      <c r="AB46" s="10"/>
      <c r="AC46" s="10"/>
      <c r="AD46" s="10"/>
      <c r="AE46" s="10"/>
      <c r="AF46" s="10"/>
    </row>
    <row r="47" spans="1:32" ht="12.75" customHeight="1" x14ac:dyDescent="0.25">
      <c r="A47" s="3" t="s">
        <v>51</v>
      </c>
      <c r="B47" s="2" t="s">
        <v>339</v>
      </c>
      <c r="C47" s="22">
        <v>66028</v>
      </c>
      <c r="D47" s="22">
        <v>66043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>
        <v>1</v>
      </c>
      <c r="AE47" s="10"/>
      <c r="AF47" s="10"/>
    </row>
    <row r="48" spans="1:32" ht="12.75" customHeight="1" x14ac:dyDescent="0.25">
      <c r="A48" s="3" t="s">
        <v>52</v>
      </c>
      <c r="B48" s="2" t="s">
        <v>339</v>
      </c>
      <c r="C48" s="22">
        <v>66043</v>
      </c>
      <c r="D48" s="22">
        <v>66058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>
        <v>1</v>
      </c>
      <c r="AE48" s="10"/>
      <c r="AF48" s="10"/>
    </row>
    <row r="49" spans="1:32" ht="12.75" customHeight="1" x14ac:dyDescent="0.25">
      <c r="A49" s="3" t="s">
        <v>53</v>
      </c>
      <c r="B49" s="2" t="s">
        <v>339</v>
      </c>
      <c r="C49" s="34">
        <v>66048</v>
      </c>
      <c r="D49" s="35"/>
      <c r="E49" s="9"/>
      <c r="F49" s="9"/>
      <c r="G49" s="9"/>
      <c r="H49" s="9"/>
      <c r="I49" s="9"/>
      <c r="J49" s="9"/>
      <c r="K49" s="9">
        <v>1</v>
      </c>
      <c r="L49" s="9"/>
      <c r="M49" s="9"/>
      <c r="N49" s="9"/>
      <c r="O49" s="9"/>
      <c r="P49" s="9"/>
      <c r="Q49" s="9"/>
      <c r="R49" s="9"/>
      <c r="S49" s="9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12.75" customHeight="1" x14ac:dyDescent="0.25">
      <c r="A50" s="3" t="s">
        <v>54</v>
      </c>
      <c r="B50" s="2" t="s">
        <v>339</v>
      </c>
      <c r="C50" s="22">
        <v>66058</v>
      </c>
      <c r="D50" s="22">
        <v>66385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10"/>
      <c r="U50" s="10"/>
      <c r="V50" s="10"/>
      <c r="W50" s="10"/>
      <c r="X50" s="10"/>
      <c r="Y50" s="10"/>
      <c r="Z50" s="17">
        <f>D50-C50</f>
        <v>327</v>
      </c>
      <c r="AA50" s="10"/>
      <c r="AB50" s="10"/>
      <c r="AC50" s="10"/>
      <c r="AD50" s="10"/>
      <c r="AE50" s="10"/>
      <c r="AF50" s="10"/>
    </row>
    <row r="51" spans="1:32" ht="12.75" customHeight="1" x14ac:dyDescent="0.25">
      <c r="A51" s="3" t="s">
        <v>55</v>
      </c>
      <c r="B51" s="2" t="s">
        <v>339</v>
      </c>
      <c r="C51" s="22">
        <v>66385</v>
      </c>
      <c r="D51" s="22">
        <v>66400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>
        <v>1</v>
      </c>
      <c r="AE51" s="10"/>
      <c r="AF51" s="10"/>
    </row>
    <row r="52" spans="1:32" ht="12.75" customHeight="1" x14ac:dyDescent="0.25">
      <c r="A52" s="3" t="s">
        <v>56</v>
      </c>
      <c r="B52" s="2" t="s">
        <v>339</v>
      </c>
      <c r="C52" s="22">
        <v>66420</v>
      </c>
      <c r="D52" s="22">
        <v>66435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>
        <v>1</v>
      </c>
      <c r="AE52" s="10"/>
      <c r="AF52" s="10"/>
    </row>
    <row r="53" spans="1:32" ht="12.75" customHeight="1" x14ac:dyDescent="0.25">
      <c r="A53" s="3" t="s">
        <v>57</v>
      </c>
      <c r="B53" s="2" t="s">
        <v>340</v>
      </c>
      <c r="C53" s="22">
        <v>66435</v>
      </c>
      <c r="D53" s="22">
        <v>66675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0"/>
      <c r="U53" s="10"/>
      <c r="V53" s="10"/>
      <c r="W53" s="10"/>
      <c r="X53" s="10"/>
      <c r="Y53" s="10"/>
      <c r="Z53" s="10">
        <f>D53-C53</f>
        <v>240</v>
      </c>
      <c r="AA53" s="10"/>
      <c r="AB53" s="10"/>
      <c r="AC53" s="10"/>
      <c r="AD53" s="10"/>
      <c r="AE53" s="10"/>
      <c r="AF53" s="10"/>
    </row>
    <row r="54" spans="1:32" ht="12.75" customHeight="1" x14ac:dyDescent="0.25">
      <c r="A54" s="3" t="s">
        <v>58</v>
      </c>
      <c r="B54" s="2" t="s">
        <v>341</v>
      </c>
      <c r="C54" s="22">
        <v>66675</v>
      </c>
      <c r="D54" s="22">
        <v>66690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>
        <v>1</v>
      </c>
      <c r="AE54" s="10"/>
      <c r="AF54" s="10"/>
    </row>
    <row r="55" spans="1:32" ht="12.75" customHeight="1" x14ac:dyDescent="0.25">
      <c r="A55" s="3" t="s">
        <v>59</v>
      </c>
      <c r="B55" s="2" t="s">
        <v>341</v>
      </c>
      <c r="C55" s="22">
        <v>66710</v>
      </c>
      <c r="D55" s="22">
        <v>66725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>
        <v>1</v>
      </c>
      <c r="AE55" s="10"/>
      <c r="AF55" s="10"/>
    </row>
    <row r="56" spans="1:32" ht="12.75" customHeight="1" x14ac:dyDescent="0.25">
      <c r="A56" s="3" t="s">
        <v>60</v>
      </c>
      <c r="B56" s="2" t="s">
        <v>341</v>
      </c>
      <c r="C56" s="22">
        <v>66725</v>
      </c>
      <c r="D56" s="22">
        <v>66790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10"/>
      <c r="U56" s="10"/>
      <c r="V56" s="10"/>
      <c r="W56" s="10"/>
      <c r="X56" s="10"/>
      <c r="Y56" s="10"/>
      <c r="Z56" s="10">
        <f>D56-C56</f>
        <v>65</v>
      </c>
      <c r="AA56" s="10"/>
      <c r="AB56" s="10"/>
      <c r="AC56" s="10"/>
      <c r="AD56" s="10"/>
      <c r="AE56" s="10"/>
      <c r="AF56" s="10"/>
    </row>
    <row r="57" spans="1:32" ht="12.75" customHeight="1" x14ac:dyDescent="0.25">
      <c r="A57" s="3" t="s">
        <v>61</v>
      </c>
      <c r="B57" s="2" t="s">
        <v>341</v>
      </c>
      <c r="C57" s="22">
        <v>66790</v>
      </c>
      <c r="D57" s="22">
        <v>66805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>
        <v>1</v>
      </c>
      <c r="AE57" s="10"/>
      <c r="AF57" s="10"/>
    </row>
    <row r="58" spans="1:32" ht="12.75" customHeight="1" x14ac:dyDescent="0.25">
      <c r="A58" s="3" t="s">
        <v>62</v>
      </c>
      <c r="B58" s="2" t="s">
        <v>341</v>
      </c>
      <c r="C58" s="22">
        <v>66825</v>
      </c>
      <c r="D58" s="22">
        <v>66840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>
        <v>1</v>
      </c>
      <c r="AE58" s="10"/>
      <c r="AF58" s="10"/>
    </row>
    <row r="59" spans="1:32" ht="12.75" customHeight="1" x14ac:dyDescent="0.25">
      <c r="A59" s="3" t="s">
        <v>63</v>
      </c>
      <c r="B59" s="2" t="s">
        <v>341</v>
      </c>
      <c r="C59" s="22">
        <v>66840</v>
      </c>
      <c r="D59" s="22">
        <v>66975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10"/>
      <c r="U59" s="10"/>
      <c r="V59" s="10"/>
      <c r="W59" s="10"/>
      <c r="X59" s="10"/>
      <c r="Y59" s="10"/>
      <c r="Z59" s="10">
        <f>D59-C59</f>
        <v>135</v>
      </c>
      <c r="AA59" s="10"/>
      <c r="AB59" s="10"/>
      <c r="AC59" s="10"/>
      <c r="AD59" s="10"/>
      <c r="AE59" s="10"/>
      <c r="AF59" s="10"/>
    </row>
    <row r="60" spans="1:32" ht="12.75" customHeight="1" x14ac:dyDescent="0.25">
      <c r="A60" s="3" t="s">
        <v>65</v>
      </c>
      <c r="B60" s="2" t="s">
        <v>341</v>
      </c>
      <c r="C60" s="22">
        <v>66975</v>
      </c>
      <c r="D60" s="22">
        <v>66990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>
        <v>1</v>
      </c>
      <c r="AE60" s="10"/>
      <c r="AF60" s="10"/>
    </row>
    <row r="61" spans="1:32" ht="12.75" customHeight="1" x14ac:dyDescent="0.25">
      <c r="A61" s="3" t="s">
        <v>64</v>
      </c>
      <c r="B61" s="2" t="s">
        <v>341</v>
      </c>
      <c r="C61" s="34">
        <v>66977</v>
      </c>
      <c r="D61" s="35"/>
      <c r="E61" s="9"/>
      <c r="F61" s="9"/>
      <c r="G61" s="9"/>
      <c r="H61" s="9"/>
      <c r="I61" s="9"/>
      <c r="J61" s="9"/>
      <c r="K61" s="9"/>
      <c r="L61" s="9"/>
      <c r="M61" s="9">
        <v>1</v>
      </c>
      <c r="N61" s="9"/>
      <c r="O61" s="9"/>
      <c r="P61" s="9"/>
      <c r="Q61" s="9"/>
      <c r="R61" s="9"/>
      <c r="S61" s="9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1:32" ht="12.75" customHeight="1" x14ac:dyDescent="0.25">
      <c r="A62" s="3" t="s">
        <v>66</v>
      </c>
      <c r="B62" s="2" t="s">
        <v>342</v>
      </c>
      <c r="C62" s="22">
        <v>66977</v>
      </c>
      <c r="D62" s="22">
        <v>67102</v>
      </c>
      <c r="E62" s="9"/>
      <c r="F62" s="9"/>
      <c r="G62" s="9"/>
      <c r="H62" s="9"/>
      <c r="I62" s="9">
        <f>D62-C62</f>
        <v>125</v>
      </c>
      <c r="J62" s="9"/>
      <c r="K62" s="9"/>
      <c r="L62" s="9"/>
      <c r="M62" s="9"/>
      <c r="N62" s="9"/>
      <c r="O62" s="9"/>
      <c r="P62" s="9"/>
      <c r="Q62" s="9"/>
      <c r="R62" s="9"/>
      <c r="S62" s="9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</row>
    <row r="63" spans="1:32" ht="12.75" customHeight="1" x14ac:dyDescent="0.25">
      <c r="A63" s="3" t="s">
        <v>67</v>
      </c>
      <c r="B63" s="2" t="s">
        <v>343</v>
      </c>
      <c r="C63" s="22">
        <v>67010</v>
      </c>
      <c r="D63" s="22">
        <v>67025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>
        <v>1</v>
      </c>
      <c r="AE63" s="10"/>
      <c r="AF63" s="10"/>
    </row>
    <row r="64" spans="1:32" ht="12.75" customHeight="1" x14ac:dyDescent="0.25">
      <c r="A64" s="3" t="s">
        <v>68</v>
      </c>
      <c r="B64" s="2" t="s">
        <v>343</v>
      </c>
      <c r="C64" s="22">
        <v>67025</v>
      </c>
      <c r="D64" s="22">
        <v>67083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10"/>
      <c r="U64" s="10"/>
      <c r="V64" s="10"/>
      <c r="W64" s="10"/>
      <c r="X64" s="10"/>
      <c r="Y64" s="10"/>
      <c r="Z64" s="10">
        <f>D64-C64</f>
        <v>58</v>
      </c>
      <c r="AA64" s="10"/>
      <c r="AB64" s="10"/>
      <c r="AC64" s="10"/>
      <c r="AD64" s="10"/>
      <c r="AE64" s="10"/>
      <c r="AF64" s="10"/>
    </row>
    <row r="65" spans="1:32" ht="12.75" customHeight="1" x14ac:dyDescent="0.25">
      <c r="A65" s="3" t="s">
        <v>69</v>
      </c>
      <c r="B65" s="2" t="s">
        <v>343</v>
      </c>
      <c r="C65" s="22">
        <v>67083</v>
      </c>
      <c r="D65" s="22">
        <v>67098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>
        <v>1</v>
      </c>
      <c r="AE65" s="10"/>
      <c r="AF65" s="10"/>
    </row>
    <row r="66" spans="1:32" ht="12.75" customHeight="1" x14ac:dyDescent="0.25">
      <c r="A66" s="3" t="s">
        <v>70</v>
      </c>
      <c r="B66" s="2" t="s">
        <v>343</v>
      </c>
      <c r="C66" s="22">
        <v>67098</v>
      </c>
      <c r="D66" s="22">
        <v>67113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>
        <v>1</v>
      </c>
      <c r="AE66" s="10"/>
      <c r="AF66" s="10"/>
    </row>
    <row r="67" spans="1:32" ht="12.75" customHeight="1" x14ac:dyDescent="0.25">
      <c r="A67" s="3" t="s">
        <v>71</v>
      </c>
      <c r="B67" s="2" t="s">
        <v>343</v>
      </c>
      <c r="C67" s="22">
        <v>67102</v>
      </c>
      <c r="D67" s="22">
        <v>67177</v>
      </c>
      <c r="E67" s="9"/>
      <c r="F67" s="9"/>
      <c r="G67" s="9">
        <f>D67-C67</f>
        <v>75</v>
      </c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</row>
    <row r="68" spans="1:32" ht="12.75" customHeight="1" x14ac:dyDescent="0.25">
      <c r="A68" s="3" t="s">
        <v>76</v>
      </c>
      <c r="B68" s="2" t="s">
        <v>343</v>
      </c>
      <c r="C68" s="22">
        <v>67113</v>
      </c>
      <c r="D68" s="22">
        <v>67208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10"/>
      <c r="U68" s="10"/>
      <c r="V68" s="10"/>
      <c r="W68" s="10"/>
      <c r="X68" s="10"/>
      <c r="Y68" s="10"/>
      <c r="Z68" s="10">
        <f>D68-C68</f>
        <v>95</v>
      </c>
      <c r="AA68" s="10"/>
      <c r="AB68" s="10"/>
      <c r="AC68" s="10"/>
      <c r="AD68" s="10"/>
      <c r="AE68" s="10"/>
      <c r="AF68" s="10"/>
    </row>
    <row r="69" spans="1:32" ht="12.75" customHeight="1" x14ac:dyDescent="0.25">
      <c r="A69" s="3" t="s">
        <v>72</v>
      </c>
      <c r="B69" s="2" t="s">
        <v>343</v>
      </c>
      <c r="C69" s="34">
        <v>67144</v>
      </c>
      <c r="D69" s="35"/>
      <c r="E69" s="9"/>
      <c r="F69" s="9"/>
      <c r="G69" s="9"/>
      <c r="H69" s="9"/>
      <c r="I69" s="9"/>
      <c r="J69" s="9"/>
      <c r="K69" s="9">
        <v>1</v>
      </c>
      <c r="L69" s="9"/>
      <c r="M69" s="9"/>
      <c r="N69" s="9"/>
      <c r="O69" s="9"/>
      <c r="P69" s="9"/>
      <c r="Q69" s="9"/>
      <c r="R69" s="9"/>
      <c r="S69" s="9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</row>
    <row r="70" spans="1:32" ht="12.75" customHeight="1" x14ac:dyDescent="0.25">
      <c r="A70" s="3" t="s">
        <v>73</v>
      </c>
      <c r="B70" s="2" t="s">
        <v>343</v>
      </c>
      <c r="C70" s="22">
        <v>67144</v>
      </c>
      <c r="D70" s="22">
        <v>67206.5</v>
      </c>
      <c r="E70" s="9"/>
      <c r="F70" s="9"/>
      <c r="G70" s="13">
        <f>D70-C70</f>
        <v>62.5</v>
      </c>
      <c r="H70" s="13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</row>
    <row r="71" spans="1:32" ht="12.75" customHeight="1" x14ac:dyDescent="0.25">
      <c r="A71" s="3" t="s">
        <v>74</v>
      </c>
      <c r="B71" s="2" t="s">
        <v>343</v>
      </c>
      <c r="C71" s="34">
        <v>67113</v>
      </c>
      <c r="D71" s="35"/>
      <c r="E71" s="9"/>
      <c r="F71" s="9"/>
      <c r="G71" s="9"/>
      <c r="H71" s="9"/>
      <c r="I71" s="9"/>
      <c r="J71" s="9"/>
      <c r="K71" s="9">
        <v>1</v>
      </c>
      <c r="L71" s="9"/>
      <c r="M71" s="9"/>
      <c r="N71" s="9"/>
      <c r="O71" s="9"/>
      <c r="P71" s="9"/>
      <c r="Q71" s="9"/>
      <c r="R71" s="9"/>
      <c r="S71" s="9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</row>
    <row r="72" spans="1:32" ht="12.75" customHeight="1" x14ac:dyDescent="0.25">
      <c r="A72" s="3" t="s">
        <v>75</v>
      </c>
      <c r="B72" s="2" t="s">
        <v>343</v>
      </c>
      <c r="C72" s="22">
        <v>67206.5</v>
      </c>
      <c r="D72" s="22">
        <v>67331.5</v>
      </c>
      <c r="E72" s="9"/>
      <c r="F72" s="9"/>
      <c r="G72" s="9"/>
      <c r="H72" s="9"/>
      <c r="I72" s="9">
        <f>D72-C72</f>
        <v>125</v>
      </c>
      <c r="J72" s="9"/>
      <c r="K72" s="9"/>
      <c r="L72" s="9"/>
      <c r="M72" s="9"/>
      <c r="N72" s="9"/>
      <c r="O72" s="9"/>
      <c r="P72" s="9"/>
      <c r="Q72" s="9"/>
      <c r="R72" s="9"/>
      <c r="S72" s="9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</row>
    <row r="73" spans="1:32" ht="12.75" customHeight="1" x14ac:dyDescent="0.25">
      <c r="A73" s="3" t="s">
        <v>78</v>
      </c>
      <c r="B73" s="2" t="s">
        <v>343</v>
      </c>
      <c r="C73" s="22">
        <v>67208</v>
      </c>
      <c r="D73" s="22">
        <v>67223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>
        <v>1</v>
      </c>
      <c r="AE73" s="10"/>
      <c r="AF73" s="10"/>
    </row>
    <row r="74" spans="1:32" ht="25.5" customHeight="1" x14ac:dyDescent="0.25">
      <c r="A74" s="32" t="s">
        <v>324</v>
      </c>
      <c r="B74" s="32"/>
      <c r="C74" s="32"/>
      <c r="D74" s="33"/>
      <c r="E74" s="19">
        <f>SUM(E19:E73)</f>
        <v>0</v>
      </c>
      <c r="F74" s="19">
        <f t="shared" ref="F74:AE74" si="0">SUM(F19:F73)</f>
        <v>0</v>
      </c>
      <c r="G74" s="19">
        <f t="shared" si="0"/>
        <v>237.5</v>
      </c>
      <c r="H74" s="19"/>
      <c r="I74" s="19">
        <f t="shared" si="0"/>
        <v>250</v>
      </c>
      <c r="J74" s="19">
        <f t="shared" si="0"/>
        <v>1</v>
      </c>
      <c r="K74" s="19">
        <f t="shared" si="0"/>
        <v>3</v>
      </c>
      <c r="L74" s="19">
        <f t="shared" si="0"/>
        <v>0</v>
      </c>
      <c r="M74" s="19">
        <f t="shared" si="0"/>
        <v>1</v>
      </c>
      <c r="N74" s="19">
        <f t="shared" si="0"/>
        <v>3417</v>
      </c>
      <c r="O74" s="19">
        <f t="shared" si="0"/>
        <v>0</v>
      </c>
      <c r="P74" s="19"/>
      <c r="Q74" s="19">
        <f t="shared" si="0"/>
        <v>0</v>
      </c>
      <c r="R74" s="19">
        <f t="shared" si="0"/>
        <v>0</v>
      </c>
      <c r="S74" s="19">
        <f t="shared" si="0"/>
        <v>0</v>
      </c>
      <c r="T74" s="19">
        <f t="shared" si="0"/>
        <v>0</v>
      </c>
      <c r="U74" s="19">
        <f t="shared" si="0"/>
        <v>1430</v>
      </c>
      <c r="V74" s="19">
        <f t="shared" si="0"/>
        <v>3</v>
      </c>
      <c r="W74" s="19">
        <f t="shared" si="0"/>
        <v>1</v>
      </c>
      <c r="X74" s="19"/>
      <c r="Y74" s="19">
        <f t="shared" si="0"/>
        <v>0</v>
      </c>
      <c r="Z74" s="16">
        <f>SUM(Z19:Z73)</f>
        <v>2773</v>
      </c>
      <c r="AA74" s="19">
        <f t="shared" si="0"/>
        <v>0</v>
      </c>
      <c r="AB74" s="19">
        <f t="shared" si="0"/>
        <v>1</v>
      </c>
      <c r="AC74" s="19">
        <f t="shared" si="0"/>
        <v>0</v>
      </c>
      <c r="AD74" s="19">
        <f t="shared" si="0"/>
        <v>23</v>
      </c>
      <c r="AE74" s="20">
        <f t="shared" si="0"/>
        <v>0</v>
      </c>
      <c r="AF74" s="20">
        <f t="shared" ref="AF74" si="1">SUM(AF19:AF73)</f>
        <v>705</v>
      </c>
    </row>
  </sheetData>
  <mergeCells count="43">
    <mergeCell ref="U2:U17"/>
    <mergeCell ref="V2:V17"/>
    <mergeCell ref="N2:N17"/>
    <mergeCell ref="P2:P17"/>
    <mergeCell ref="O2:O17"/>
    <mergeCell ref="S2:S17"/>
    <mergeCell ref="L2:L17"/>
    <mergeCell ref="J2:J17"/>
    <mergeCell ref="H2:H17"/>
    <mergeCell ref="M2:M17"/>
    <mergeCell ref="T2:T17"/>
    <mergeCell ref="E2:E17"/>
    <mergeCell ref="F2:F17"/>
    <mergeCell ref="AE2:AE17"/>
    <mergeCell ref="Y2:Y17"/>
    <mergeCell ref="AA2:AA17"/>
    <mergeCell ref="AB2:AB17"/>
    <mergeCell ref="AD2:AD17"/>
    <mergeCell ref="W2:W17"/>
    <mergeCell ref="Q2:Q17"/>
    <mergeCell ref="R2:R17"/>
    <mergeCell ref="Z2:Z17"/>
    <mergeCell ref="AC2:AC17"/>
    <mergeCell ref="X2:X17"/>
    <mergeCell ref="G2:G17"/>
    <mergeCell ref="I2:I17"/>
    <mergeCell ref="K2:K17"/>
    <mergeCell ref="AF2:AF17"/>
    <mergeCell ref="C19:D19"/>
    <mergeCell ref="A74:D74"/>
    <mergeCell ref="C20:D20"/>
    <mergeCell ref="C43:D43"/>
    <mergeCell ref="C49:D49"/>
    <mergeCell ref="C22:D22"/>
    <mergeCell ref="C23:D23"/>
    <mergeCell ref="C25:D25"/>
    <mergeCell ref="C26:D26"/>
    <mergeCell ref="C61:D61"/>
    <mergeCell ref="C69:D69"/>
    <mergeCell ref="C71:D71"/>
    <mergeCell ref="A1:A18"/>
    <mergeCell ref="B1:B18"/>
    <mergeCell ref="C1:D18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3331F-63B8-49BD-B267-A614AD950C44}">
  <dimension ref="A1:AF74"/>
  <sheetViews>
    <sheetView showZeros="0" topLeftCell="A38" zoomScaleNormal="100" workbookViewId="0">
      <selection activeCell="B73" sqref="B73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204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7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2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2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2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2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2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2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2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2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2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2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2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2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2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2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2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2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300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9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30" t="s">
        <v>308</v>
      </c>
      <c r="D19" s="31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30" t="s">
        <v>77</v>
      </c>
      <c r="D20" s="31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1:32" ht="12.75" customHeight="1" x14ac:dyDescent="0.25">
      <c r="A21" s="3" t="s">
        <v>79</v>
      </c>
      <c r="B21" s="2" t="s">
        <v>343</v>
      </c>
      <c r="C21" s="22">
        <v>67223</v>
      </c>
      <c r="D21" s="22">
        <v>67238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>
        <v>1</v>
      </c>
      <c r="AE21" s="10"/>
      <c r="AF21" s="10"/>
    </row>
    <row r="22" spans="1:32" ht="12.75" customHeight="1" x14ac:dyDescent="0.25">
      <c r="A22" s="3" t="s">
        <v>80</v>
      </c>
      <c r="B22" s="2" t="s">
        <v>343</v>
      </c>
      <c r="C22" s="22">
        <v>67238</v>
      </c>
      <c r="D22" s="22">
        <v>67362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0"/>
      <c r="U22" s="10"/>
      <c r="V22" s="10"/>
      <c r="W22" s="10"/>
      <c r="X22" s="10"/>
      <c r="Y22" s="10"/>
      <c r="Z22" s="10">
        <f>D22-C22</f>
        <v>124</v>
      </c>
      <c r="AA22" s="10"/>
      <c r="AB22" s="10"/>
      <c r="AC22" s="10"/>
      <c r="AD22" s="10"/>
      <c r="AE22" s="10"/>
      <c r="AF22" s="10"/>
    </row>
    <row r="23" spans="1:32" ht="12.75" customHeight="1" x14ac:dyDescent="0.25">
      <c r="A23" s="3" t="s">
        <v>81</v>
      </c>
      <c r="B23" s="2" t="s">
        <v>343</v>
      </c>
      <c r="C23" s="34">
        <v>67331.5</v>
      </c>
      <c r="D23" s="35"/>
      <c r="E23" s="9"/>
      <c r="F23" s="9"/>
      <c r="G23" s="9"/>
      <c r="H23" s="9"/>
      <c r="I23" s="9"/>
      <c r="J23" s="9"/>
      <c r="K23" s="9"/>
      <c r="L23" s="9"/>
      <c r="M23" s="9">
        <v>1</v>
      </c>
      <c r="N23" s="9"/>
      <c r="O23" s="9"/>
      <c r="P23" s="9"/>
      <c r="Q23" s="9"/>
      <c r="R23" s="9"/>
      <c r="S23" s="9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</row>
    <row r="24" spans="1:32" ht="12.75" customHeight="1" x14ac:dyDescent="0.25">
      <c r="A24" s="3" t="s">
        <v>82</v>
      </c>
      <c r="B24" s="2" t="s">
        <v>343</v>
      </c>
      <c r="C24" s="22">
        <v>67362</v>
      </c>
      <c r="D24" s="22">
        <v>67377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>
        <v>1</v>
      </c>
      <c r="AE24" s="10"/>
      <c r="AF24" s="10"/>
    </row>
    <row r="25" spans="1:32" ht="12.75" customHeight="1" x14ac:dyDescent="0.25">
      <c r="A25" s="3" t="s">
        <v>83</v>
      </c>
      <c r="B25" s="2" t="s">
        <v>343</v>
      </c>
      <c r="C25" s="22">
        <v>67397</v>
      </c>
      <c r="D25" s="22">
        <v>67412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>
        <v>1</v>
      </c>
      <c r="AE25" s="10"/>
      <c r="AF25" s="10"/>
    </row>
    <row r="26" spans="1:32" ht="12.75" customHeight="1" x14ac:dyDescent="0.25">
      <c r="A26" s="3" t="s">
        <v>84</v>
      </c>
      <c r="B26" s="2" t="s">
        <v>344</v>
      </c>
      <c r="C26" s="22">
        <v>67412</v>
      </c>
      <c r="D26" s="22">
        <v>67659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0"/>
      <c r="U26" s="10"/>
      <c r="V26" s="10"/>
      <c r="W26" s="10"/>
      <c r="X26" s="10"/>
      <c r="Y26" s="10"/>
      <c r="Z26" s="10">
        <f>D26-C26</f>
        <v>247</v>
      </c>
      <c r="AA26" s="10"/>
      <c r="AB26" s="10"/>
      <c r="AC26" s="10"/>
      <c r="AD26" s="10"/>
      <c r="AE26" s="10"/>
      <c r="AF26" s="10"/>
    </row>
    <row r="27" spans="1:32" ht="12.75" customHeight="1" x14ac:dyDescent="0.25">
      <c r="A27" s="3" t="s">
        <v>85</v>
      </c>
      <c r="B27" s="2" t="s">
        <v>345</v>
      </c>
      <c r="C27" s="22">
        <v>67659</v>
      </c>
      <c r="D27" s="22">
        <v>67674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>
        <v>1</v>
      </c>
      <c r="AE27" s="10"/>
      <c r="AF27" s="10"/>
    </row>
    <row r="28" spans="1:32" ht="12.75" customHeight="1" x14ac:dyDescent="0.25">
      <c r="A28" s="3" t="s">
        <v>86</v>
      </c>
      <c r="B28" s="2" t="s">
        <v>345</v>
      </c>
      <c r="C28" s="22">
        <v>67694</v>
      </c>
      <c r="D28" s="22">
        <v>67709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>
        <v>1</v>
      </c>
      <c r="AE28" s="10"/>
      <c r="AF28" s="10"/>
    </row>
    <row r="29" spans="1:32" ht="12.75" customHeight="1" x14ac:dyDescent="0.25">
      <c r="A29" s="3" t="s">
        <v>87</v>
      </c>
      <c r="B29" s="2" t="s">
        <v>346</v>
      </c>
      <c r="C29" s="22">
        <v>67709</v>
      </c>
      <c r="D29" s="22">
        <v>68125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10"/>
      <c r="U29" s="10"/>
      <c r="V29" s="10"/>
      <c r="W29" s="10"/>
      <c r="X29" s="10"/>
      <c r="Y29" s="10"/>
      <c r="Z29" s="10">
        <f>D29-C29</f>
        <v>416</v>
      </c>
      <c r="AA29" s="10"/>
      <c r="AB29" s="10"/>
      <c r="AC29" s="10"/>
      <c r="AD29" s="10"/>
      <c r="AE29" s="10"/>
      <c r="AF29" s="10"/>
    </row>
    <row r="30" spans="1:32" ht="12.75" customHeight="1" x14ac:dyDescent="0.25">
      <c r="A30" s="3" t="s">
        <v>88</v>
      </c>
      <c r="B30" s="2" t="s">
        <v>347</v>
      </c>
      <c r="C30" s="22">
        <v>68125</v>
      </c>
      <c r="D30" s="22">
        <v>68140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>
        <v>1</v>
      </c>
      <c r="AE30" s="10"/>
      <c r="AF30" s="10"/>
    </row>
    <row r="31" spans="1:32" ht="12.75" customHeight="1" x14ac:dyDescent="0.25">
      <c r="A31" s="3" t="s">
        <v>89</v>
      </c>
      <c r="B31" s="2" t="s">
        <v>347</v>
      </c>
      <c r="C31" s="22">
        <v>68160</v>
      </c>
      <c r="D31" s="22">
        <v>68175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>
        <v>1</v>
      </c>
      <c r="AE31" s="10"/>
      <c r="AF31" s="10"/>
    </row>
    <row r="32" spans="1:32" ht="12.75" customHeight="1" x14ac:dyDescent="0.25">
      <c r="A32" s="3" t="s">
        <v>90</v>
      </c>
      <c r="B32" s="2" t="s">
        <v>348</v>
      </c>
      <c r="C32" s="22">
        <v>68175</v>
      </c>
      <c r="D32" s="22">
        <v>68538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10"/>
      <c r="U32" s="10"/>
      <c r="V32" s="10"/>
      <c r="W32" s="10"/>
      <c r="X32" s="10"/>
      <c r="Y32" s="10"/>
      <c r="Z32" s="17">
        <f>D32-C32</f>
        <v>363</v>
      </c>
      <c r="AA32" s="10"/>
      <c r="AB32" s="10"/>
      <c r="AC32" s="10"/>
      <c r="AD32" s="10"/>
      <c r="AE32" s="10"/>
      <c r="AF32" s="10"/>
    </row>
    <row r="33" spans="1:32" ht="12.75" customHeight="1" x14ac:dyDescent="0.25">
      <c r="A33" s="3" t="s">
        <v>91</v>
      </c>
      <c r="B33" s="2" t="s">
        <v>351</v>
      </c>
      <c r="C33" s="22">
        <v>68538</v>
      </c>
      <c r="D33" s="22">
        <v>68553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>
        <v>1</v>
      </c>
      <c r="AE33" s="10"/>
      <c r="AF33" s="10"/>
    </row>
    <row r="34" spans="1:32" ht="12.75" customHeight="1" x14ac:dyDescent="0.25">
      <c r="A34" s="3" t="s">
        <v>92</v>
      </c>
      <c r="B34" s="2" t="s">
        <v>351</v>
      </c>
      <c r="C34" s="22">
        <v>68553</v>
      </c>
      <c r="D34" s="22">
        <v>68568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>
        <v>1</v>
      </c>
      <c r="AE34" s="10"/>
      <c r="AF34" s="10"/>
    </row>
    <row r="35" spans="1:32" ht="12.75" customHeight="1" x14ac:dyDescent="0.25">
      <c r="A35" s="3" t="s">
        <v>93</v>
      </c>
      <c r="B35" s="2" t="s">
        <v>351</v>
      </c>
      <c r="C35" s="22">
        <v>68568</v>
      </c>
      <c r="D35" s="22">
        <v>68628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10"/>
      <c r="U35" s="10"/>
      <c r="V35" s="10"/>
      <c r="W35" s="10"/>
      <c r="X35" s="10"/>
      <c r="Y35" s="10"/>
      <c r="Z35" s="10">
        <f>D35-C35</f>
        <v>60</v>
      </c>
      <c r="AA35" s="10"/>
      <c r="AB35" s="10"/>
      <c r="AC35" s="10"/>
      <c r="AD35" s="10"/>
      <c r="AE35" s="10"/>
      <c r="AF35" s="10"/>
    </row>
    <row r="36" spans="1:32" ht="12.75" customHeight="1" x14ac:dyDescent="0.25">
      <c r="A36" s="3" t="s">
        <v>81</v>
      </c>
      <c r="B36" s="2" t="s">
        <v>351</v>
      </c>
      <c r="C36" s="34">
        <v>68592</v>
      </c>
      <c r="D36" s="35"/>
      <c r="E36" s="9"/>
      <c r="F36" s="9"/>
      <c r="G36" s="9"/>
      <c r="H36" s="9"/>
      <c r="I36" s="9"/>
      <c r="J36" s="9">
        <v>1</v>
      </c>
      <c r="K36" s="9"/>
      <c r="L36" s="9"/>
      <c r="M36" s="9"/>
      <c r="N36" s="9"/>
      <c r="O36" s="9"/>
      <c r="P36" s="9"/>
      <c r="Q36" s="9"/>
      <c r="R36" s="9"/>
      <c r="S36" s="9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ht="12.75" customHeight="1" x14ac:dyDescent="0.25">
      <c r="A37" s="3" t="s">
        <v>94</v>
      </c>
      <c r="B37" s="2" t="s">
        <v>351</v>
      </c>
      <c r="C37" s="22">
        <v>68592</v>
      </c>
      <c r="D37" s="22">
        <v>68729.5</v>
      </c>
      <c r="E37" s="9"/>
      <c r="F37" s="9"/>
      <c r="G37" s="13">
        <f>D37-C37</f>
        <v>137.5</v>
      </c>
      <c r="H37" s="13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2.75" customHeight="1" x14ac:dyDescent="0.25">
      <c r="A38" s="3" t="s">
        <v>95</v>
      </c>
      <c r="B38" s="4" t="s">
        <v>351</v>
      </c>
      <c r="C38" s="22">
        <v>68628</v>
      </c>
      <c r="D38" s="22">
        <v>68643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v>1</v>
      </c>
      <c r="AE38" s="10"/>
      <c r="AF38" s="10"/>
    </row>
    <row r="39" spans="1:32" ht="12.75" customHeight="1" x14ac:dyDescent="0.25">
      <c r="A39" s="3" t="s">
        <v>96</v>
      </c>
      <c r="B39" s="2" t="s">
        <v>351</v>
      </c>
      <c r="C39" s="22">
        <v>68643</v>
      </c>
      <c r="D39" s="22">
        <v>68658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v>1</v>
      </c>
      <c r="AE39" s="10"/>
      <c r="AF39" s="10"/>
    </row>
    <row r="40" spans="1:32" ht="12.75" customHeight="1" x14ac:dyDescent="0.25">
      <c r="A40" s="3" t="s">
        <v>97</v>
      </c>
      <c r="B40" s="2" t="s">
        <v>352</v>
      </c>
      <c r="C40" s="22">
        <v>68658</v>
      </c>
      <c r="D40" s="22">
        <v>69010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10"/>
      <c r="U40" s="10"/>
      <c r="V40" s="10"/>
      <c r="W40" s="10"/>
      <c r="X40" s="10"/>
      <c r="Y40" s="10"/>
      <c r="Z40" s="17">
        <f>D40-C40</f>
        <v>352</v>
      </c>
      <c r="AA40" s="10"/>
      <c r="AB40" s="10"/>
      <c r="AC40" s="10"/>
      <c r="AD40" s="10"/>
      <c r="AE40" s="10"/>
      <c r="AF40" s="10"/>
    </row>
    <row r="41" spans="1:32" ht="12.75" customHeight="1" x14ac:dyDescent="0.25">
      <c r="A41" s="3" t="s">
        <v>98</v>
      </c>
      <c r="B41" s="2" t="s">
        <v>353</v>
      </c>
      <c r="C41" s="34">
        <v>68729.5</v>
      </c>
      <c r="D41" s="35"/>
      <c r="E41" s="9"/>
      <c r="F41" s="9"/>
      <c r="G41" s="9"/>
      <c r="H41" s="9"/>
      <c r="I41" s="9"/>
      <c r="J41" s="9"/>
      <c r="K41" s="9">
        <v>1</v>
      </c>
      <c r="L41" s="9"/>
      <c r="M41" s="9"/>
      <c r="N41" s="9"/>
      <c r="O41" s="9"/>
      <c r="P41" s="9"/>
      <c r="Q41" s="9"/>
      <c r="R41" s="9"/>
      <c r="S41" s="9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12.75" customHeight="1" x14ac:dyDescent="0.25">
      <c r="A42" s="3" t="s">
        <v>99</v>
      </c>
      <c r="B42" s="2" t="s">
        <v>353</v>
      </c>
      <c r="C42" s="22">
        <v>69010</v>
      </c>
      <c r="D42" s="22">
        <v>69025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>
        <v>1</v>
      </c>
      <c r="AE42" s="10"/>
      <c r="AF42" s="10"/>
    </row>
    <row r="43" spans="1:32" ht="12.75" customHeight="1" x14ac:dyDescent="0.25">
      <c r="A43" s="3" t="s">
        <v>100</v>
      </c>
      <c r="B43" s="2" t="s">
        <v>353</v>
      </c>
      <c r="C43" s="22">
        <v>69025</v>
      </c>
      <c r="D43" s="22">
        <v>69040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v>1</v>
      </c>
      <c r="AE43" s="10"/>
      <c r="AF43" s="10"/>
    </row>
    <row r="44" spans="1:32" ht="12.75" customHeight="1" x14ac:dyDescent="0.25">
      <c r="A44" s="3" t="s">
        <v>101</v>
      </c>
      <c r="B44" s="2" t="s">
        <v>353</v>
      </c>
      <c r="C44" s="22">
        <v>69040</v>
      </c>
      <c r="D44" s="22">
        <v>69484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10"/>
      <c r="U44" s="10"/>
      <c r="V44" s="10"/>
      <c r="W44" s="10"/>
      <c r="X44" s="10"/>
      <c r="Y44" s="10"/>
      <c r="Z44" s="10">
        <f>D44-C44</f>
        <v>444</v>
      </c>
      <c r="AA44" s="10"/>
      <c r="AB44" s="10"/>
      <c r="AC44" s="10"/>
      <c r="AD44" s="10"/>
      <c r="AE44" s="10"/>
      <c r="AF44" s="10"/>
    </row>
    <row r="45" spans="1:32" ht="12.75" customHeight="1" x14ac:dyDescent="0.25">
      <c r="A45" s="3" t="s">
        <v>102</v>
      </c>
      <c r="B45" s="2" t="s">
        <v>353</v>
      </c>
      <c r="C45" s="22">
        <v>69484</v>
      </c>
      <c r="D45" s="22">
        <v>69499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>
        <v>1</v>
      </c>
      <c r="AE45" s="10"/>
      <c r="AF45" s="10"/>
    </row>
    <row r="46" spans="1:32" ht="12.75" customHeight="1" x14ac:dyDescent="0.25">
      <c r="A46" s="3" t="s">
        <v>103</v>
      </c>
      <c r="B46" s="2" t="s">
        <v>353</v>
      </c>
      <c r="C46" s="34">
        <v>69485</v>
      </c>
      <c r="D46" s="35"/>
      <c r="E46" s="9"/>
      <c r="F46" s="9"/>
      <c r="G46" s="9"/>
      <c r="H46" s="9"/>
      <c r="I46" s="9"/>
      <c r="J46" s="9"/>
      <c r="K46" s="9"/>
      <c r="L46" s="9"/>
      <c r="M46" s="9">
        <v>1</v>
      </c>
      <c r="N46" s="9"/>
      <c r="O46" s="9"/>
      <c r="P46" s="9"/>
      <c r="Q46" s="9"/>
      <c r="R46" s="9"/>
      <c r="S46" s="9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12.75" customHeight="1" x14ac:dyDescent="0.25">
      <c r="A47" s="3" t="s">
        <v>104</v>
      </c>
      <c r="B47" s="2" t="s">
        <v>354</v>
      </c>
      <c r="C47" s="22">
        <v>69485</v>
      </c>
      <c r="D47" s="22">
        <v>69710</v>
      </c>
      <c r="E47" s="9">
        <f>D47-C47</f>
        <v>225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1:32" ht="12.75" customHeight="1" x14ac:dyDescent="0.25">
      <c r="A48" s="3" t="s">
        <v>105</v>
      </c>
      <c r="B48" s="2" t="s">
        <v>355</v>
      </c>
      <c r="C48" s="22">
        <v>69519</v>
      </c>
      <c r="D48" s="22">
        <v>69524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>
        <v>1</v>
      </c>
      <c r="AE48" s="10"/>
      <c r="AF48" s="10"/>
    </row>
    <row r="49" spans="1:32" ht="12.75" customHeight="1" x14ac:dyDescent="0.25">
      <c r="A49" s="3" t="s">
        <v>106</v>
      </c>
      <c r="B49" s="2" t="s">
        <v>355</v>
      </c>
      <c r="C49" s="22">
        <v>69524</v>
      </c>
      <c r="D49" s="22">
        <v>69539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10"/>
      <c r="U49" s="10"/>
      <c r="V49" s="10"/>
      <c r="W49" s="10"/>
      <c r="X49" s="10"/>
      <c r="Y49" s="10"/>
      <c r="Z49" s="12"/>
      <c r="AA49" s="10"/>
      <c r="AB49" s="10"/>
      <c r="AC49" s="10"/>
      <c r="AD49" s="10">
        <v>1</v>
      </c>
      <c r="AE49" s="10"/>
      <c r="AF49" s="10"/>
    </row>
    <row r="50" spans="1:32" ht="12.75" customHeight="1" x14ac:dyDescent="0.25">
      <c r="A50" s="3" t="s">
        <v>107</v>
      </c>
      <c r="B50" s="2" t="s">
        <v>355</v>
      </c>
      <c r="C50" s="22">
        <v>69539</v>
      </c>
      <c r="D50" s="22">
        <v>69656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10"/>
      <c r="U50" s="10"/>
      <c r="V50" s="10"/>
      <c r="W50" s="10"/>
      <c r="X50" s="10"/>
      <c r="Y50" s="10"/>
      <c r="Z50" s="10">
        <f>D50-C50</f>
        <v>117</v>
      </c>
      <c r="AA50" s="10"/>
      <c r="AB50" s="10"/>
      <c r="AC50" s="10"/>
      <c r="AD50" s="10"/>
      <c r="AE50" s="10"/>
      <c r="AF50" s="10"/>
    </row>
    <row r="51" spans="1:32" ht="12.75" customHeight="1" x14ac:dyDescent="0.25">
      <c r="A51" s="3" t="s">
        <v>108</v>
      </c>
      <c r="B51" s="2" t="s">
        <v>355</v>
      </c>
      <c r="C51" s="22">
        <v>69656</v>
      </c>
      <c r="D51" s="22">
        <v>69671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>
        <v>1</v>
      </c>
      <c r="AE51" s="10"/>
      <c r="AF51" s="10"/>
    </row>
    <row r="52" spans="1:32" ht="12.75" customHeight="1" x14ac:dyDescent="0.25">
      <c r="A52" s="3" t="s">
        <v>109</v>
      </c>
      <c r="B52" s="2" t="s">
        <v>355</v>
      </c>
      <c r="C52" s="22">
        <v>69671</v>
      </c>
      <c r="D52" s="22">
        <v>69686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>
        <v>1</v>
      </c>
      <c r="AE52" s="10"/>
      <c r="AF52" s="10"/>
    </row>
    <row r="53" spans="1:32" ht="12.75" customHeight="1" x14ac:dyDescent="0.25">
      <c r="A53" s="3" t="s">
        <v>110</v>
      </c>
      <c r="B53" s="2" t="s">
        <v>356</v>
      </c>
      <c r="C53" s="22">
        <v>69686</v>
      </c>
      <c r="D53" s="22">
        <v>70108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0"/>
      <c r="U53" s="10"/>
      <c r="V53" s="10"/>
      <c r="W53" s="10"/>
      <c r="X53" s="10"/>
      <c r="Y53" s="10"/>
      <c r="Z53" s="10">
        <f>D53-C53</f>
        <v>422</v>
      </c>
      <c r="AA53" s="10"/>
      <c r="AB53" s="10"/>
      <c r="AC53" s="10"/>
      <c r="AD53" s="10"/>
      <c r="AE53" s="10"/>
      <c r="AF53" s="10"/>
    </row>
    <row r="54" spans="1:32" ht="12.75" customHeight="1" x14ac:dyDescent="0.25">
      <c r="A54" s="3" t="s">
        <v>111</v>
      </c>
      <c r="B54" s="2" t="s">
        <v>355</v>
      </c>
      <c r="C54" s="34">
        <v>69710</v>
      </c>
      <c r="D54" s="35"/>
      <c r="E54" s="9"/>
      <c r="F54" s="9"/>
      <c r="G54" s="9"/>
      <c r="H54" s="9"/>
      <c r="I54" s="9"/>
      <c r="J54" s="9"/>
      <c r="K54" s="9"/>
      <c r="L54" s="9"/>
      <c r="M54" s="9">
        <v>1</v>
      </c>
      <c r="N54" s="9"/>
      <c r="O54" s="9"/>
      <c r="P54" s="9"/>
      <c r="Q54" s="9"/>
      <c r="R54" s="9"/>
      <c r="S54" s="9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</row>
    <row r="55" spans="1:32" ht="12.75" customHeight="1" x14ac:dyDescent="0.25">
      <c r="A55" s="3" t="s">
        <v>112</v>
      </c>
      <c r="B55" s="2" t="s">
        <v>357</v>
      </c>
      <c r="C55" s="22">
        <v>70108</v>
      </c>
      <c r="D55" s="22">
        <v>70123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>
        <v>1</v>
      </c>
      <c r="AE55" s="10"/>
      <c r="AF55" s="10"/>
    </row>
    <row r="56" spans="1:32" ht="12.75" customHeight="1" x14ac:dyDescent="0.25">
      <c r="A56" s="3" t="s">
        <v>113</v>
      </c>
      <c r="B56" s="2" t="s">
        <v>357</v>
      </c>
      <c r="C56" s="22">
        <v>70143</v>
      </c>
      <c r="D56" s="22">
        <v>70158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>
        <v>1</v>
      </c>
      <c r="AE56" s="10"/>
      <c r="AF56" s="10"/>
    </row>
    <row r="57" spans="1:32" ht="12.75" customHeight="1" x14ac:dyDescent="0.25">
      <c r="A57" s="3" t="s">
        <v>114</v>
      </c>
      <c r="B57" s="2" t="s">
        <v>357</v>
      </c>
      <c r="C57" s="22">
        <v>70158</v>
      </c>
      <c r="D57" s="22">
        <v>70475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10"/>
      <c r="U57" s="10"/>
      <c r="V57" s="10"/>
      <c r="W57" s="10"/>
      <c r="X57" s="10"/>
      <c r="Y57" s="10"/>
      <c r="Z57" s="10">
        <f>D57-C57</f>
        <v>317</v>
      </c>
      <c r="AA57" s="10"/>
      <c r="AB57" s="10"/>
      <c r="AC57" s="10"/>
      <c r="AD57" s="10"/>
      <c r="AE57" s="10"/>
      <c r="AF57" s="10"/>
    </row>
    <row r="58" spans="1:32" ht="12.75" customHeight="1" x14ac:dyDescent="0.25">
      <c r="A58" s="3" t="s">
        <v>121</v>
      </c>
      <c r="B58" s="2" t="s">
        <v>357</v>
      </c>
      <c r="C58" s="34">
        <v>70349</v>
      </c>
      <c r="D58" s="35"/>
      <c r="E58" s="9"/>
      <c r="F58" s="9"/>
      <c r="G58" s="9"/>
      <c r="H58" s="9"/>
      <c r="I58" s="9"/>
      <c r="J58" s="9"/>
      <c r="K58" s="9">
        <v>1</v>
      </c>
      <c r="L58" s="9"/>
      <c r="M58" s="9"/>
      <c r="N58" s="9"/>
      <c r="O58" s="9"/>
      <c r="P58" s="9"/>
      <c r="Q58" s="9"/>
      <c r="R58" s="9"/>
      <c r="S58" s="9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</row>
    <row r="59" spans="1:32" ht="12.75" customHeight="1" x14ac:dyDescent="0.25">
      <c r="A59" s="3" t="s">
        <v>122</v>
      </c>
      <c r="B59" s="2" t="s">
        <v>357</v>
      </c>
      <c r="C59" s="22">
        <v>70349</v>
      </c>
      <c r="D59" s="22">
        <v>70486.5</v>
      </c>
      <c r="E59" s="9"/>
      <c r="F59" s="9"/>
      <c r="G59" s="13">
        <f>D59-C59</f>
        <v>137.5</v>
      </c>
      <c r="H59" s="13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</row>
    <row r="60" spans="1:32" ht="12.75" customHeight="1" x14ac:dyDescent="0.25">
      <c r="A60" s="3" t="s">
        <v>115</v>
      </c>
      <c r="B60" s="2" t="s">
        <v>357</v>
      </c>
      <c r="C60" s="22">
        <v>70475</v>
      </c>
      <c r="D60" s="22">
        <v>70490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>
        <v>1</v>
      </c>
      <c r="AE60" s="10"/>
      <c r="AF60" s="10"/>
    </row>
    <row r="61" spans="1:32" ht="12.75" customHeight="1" x14ac:dyDescent="0.25">
      <c r="A61" s="3" t="s">
        <v>123</v>
      </c>
      <c r="B61" s="2" t="s">
        <v>357</v>
      </c>
      <c r="C61" s="34">
        <v>70486.5</v>
      </c>
      <c r="D61" s="35"/>
      <c r="E61" s="9"/>
      <c r="F61" s="9"/>
      <c r="G61" s="13"/>
      <c r="H61" s="13"/>
      <c r="I61" s="9"/>
      <c r="J61" s="9">
        <v>1</v>
      </c>
      <c r="K61" s="9"/>
      <c r="L61" s="9"/>
      <c r="M61" s="9"/>
      <c r="N61" s="9"/>
      <c r="O61" s="9"/>
      <c r="P61" s="9"/>
      <c r="Q61" s="9"/>
      <c r="R61" s="9"/>
      <c r="S61" s="9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1:32" ht="12.75" customHeight="1" x14ac:dyDescent="0.25">
      <c r="A62" s="3" t="s">
        <v>116</v>
      </c>
      <c r="B62" s="2" t="s">
        <v>358</v>
      </c>
      <c r="C62" s="22">
        <v>70510</v>
      </c>
      <c r="D62" s="22">
        <v>70525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>
        <v>1</v>
      </c>
      <c r="AE62" s="10"/>
      <c r="AF62" s="10"/>
    </row>
    <row r="63" spans="1:32" ht="12.75" customHeight="1" x14ac:dyDescent="0.25">
      <c r="A63" s="3" t="s">
        <v>117</v>
      </c>
      <c r="B63" s="2" t="s">
        <v>358</v>
      </c>
      <c r="C63" s="22">
        <v>70525</v>
      </c>
      <c r="D63" s="22">
        <v>70672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10"/>
      <c r="U63" s="10"/>
      <c r="V63" s="10"/>
      <c r="W63" s="10"/>
      <c r="X63" s="10"/>
      <c r="Y63" s="10"/>
      <c r="Z63" s="10">
        <f>D63-C63</f>
        <v>147</v>
      </c>
      <c r="AA63" s="10"/>
      <c r="AB63" s="10"/>
      <c r="AC63" s="10"/>
      <c r="AD63" s="10"/>
      <c r="AE63" s="10"/>
      <c r="AF63" s="10"/>
    </row>
    <row r="64" spans="1:32" ht="12.75" customHeight="1" x14ac:dyDescent="0.25">
      <c r="A64" s="3" t="s">
        <v>118</v>
      </c>
      <c r="B64" s="2" t="s">
        <v>358</v>
      </c>
      <c r="C64" s="22">
        <v>70672</v>
      </c>
      <c r="D64" s="22">
        <v>70687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>
        <v>1</v>
      </c>
      <c r="AE64" s="10"/>
      <c r="AF64" s="10"/>
    </row>
    <row r="65" spans="1:32" ht="12.75" customHeight="1" x14ac:dyDescent="0.25">
      <c r="A65" s="3" t="s">
        <v>119</v>
      </c>
      <c r="B65" s="2" t="s">
        <v>358</v>
      </c>
      <c r="C65" s="22">
        <v>70687</v>
      </c>
      <c r="D65" s="22">
        <v>70702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>
        <v>1</v>
      </c>
      <c r="AE65" s="10"/>
      <c r="AF65" s="10"/>
    </row>
    <row r="66" spans="1:32" ht="12.75" customHeight="1" x14ac:dyDescent="0.25">
      <c r="A66" s="3" t="s">
        <v>120</v>
      </c>
      <c r="B66" s="2" t="s">
        <v>358</v>
      </c>
      <c r="C66" s="22">
        <v>70702</v>
      </c>
      <c r="D66" s="22">
        <v>70762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10"/>
      <c r="U66" s="10"/>
      <c r="V66" s="10"/>
      <c r="W66" s="10"/>
      <c r="X66" s="10"/>
      <c r="Y66" s="10"/>
      <c r="Z66" s="10">
        <f>D66-C66</f>
        <v>60</v>
      </c>
      <c r="AA66" s="10"/>
      <c r="AB66" s="10"/>
      <c r="AC66" s="10"/>
      <c r="AD66" s="10"/>
      <c r="AE66" s="10"/>
      <c r="AF66" s="10"/>
    </row>
    <row r="67" spans="1:32" ht="12.75" customHeight="1" x14ac:dyDescent="0.25">
      <c r="A67" s="3" t="s">
        <v>124</v>
      </c>
      <c r="B67" s="2" t="s">
        <v>358</v>
      </c>
      <c r="C67" s="22">
        <v>70762</v>
      </c>
      <c r="D67" s="22">
        <v>70777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>
        <v>1</v>
      </c>
      <c r="AE67" s="10"/>
      <c r="AF67" s="10"/>
    </row>
    <row r="68" spans="1:32" ht="12.75" customHeight="1" x14ac:dyDescent="0.25">
      <c r="A68" s="3" t="s">
        <v>125</v>
      </c>
      <c r="B68" s="2" t="s">
        <v>358</v>
      </c>
      <c r="C68" s="22">
        <v>70777</v>
      </c>
      <c r="D68" s="22">
        <v>70792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>
        <v>1</v>
      </c>
      <c r="AE68" s="10"/>
      <c r="AF68" s="10"/>
    </row>
    <row r="69" spans="1:32" ht="12.75" customHeight="1" x14ac:dyDescent="0.25">
      <c r="A69" s="3" t="s">
        <v>126</v>
      </c>
      <c r="B69" s="2" t="s">
        <v>359</v>
      </c>
      <c r="C69" s="22">
        <v>70792</v>
      </c>
      <c r="D69" s="22">
        <v>71104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10"/>
      <c r="U69" s="10"/>
      <c r="V69" s="10"/>
      <c r="W69" s="10"/>
      <c r="X69" s="10"/>
      <c r="Y69" s="10"/>
      <c r="Z69" s="10">
        <f>D69-C69</f>
        <v>312</v>
      </c>
      <c r="AA69" s="10"/>
      <c r="AB69" s="10"/>
      <c r="AC69" s="10"/>
      <c r="AD69" s="10"/>
      <c r="AE69" s="10"/>
      <c r="AF69" s="10"/>
    </row>
    <row r="70" spans="1:32" ht="12.75" customHeight="1" x14ac:dyDescent="0.25">
      <c r="A70" s="3" t="s">
        <v>127</v>
      </c>
      <c r="B70" s="2" t="s">
        <v>360</v>
      </c>
      <c r="C70" s="22">
        <v>71104</v>
      </c>
      <c r="D70" s="22">
        <v>71119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>
        <v>1</v>
      </c>
      <c r="AE70" s="10"/>
      <c r="AF70" s="10"/>
    </row>
    <row r="71" spans="1:32" ht="12.75" customHeight="1" x14ac:dyDescent="0.25">
      <c r="A71" s="3" t="s">
        <v>128</v>
      </c>
      <c r="B71" s="2" t="s">
        <v>360</v>
      </c>
      <c r="C71" s="22">
        <v>71139</v>
      </c>
      <c r="D71" s="22">
        <v>71154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>
        <v>1</v>
      </c>
      <c r="AE71" s="10"/>
      <c r="AF71" s="10"/>
    </row>
    <row r="72" spans="1:32" ht="12.75" customHeight="1" x14ac:dyDescent="0.25">
      <c r="A72" s="3" t="s">
        <v>129</v>
      </c>
      <c r="B72" s="2" t="s">
        <v>361</v>
      </c>
      <c r="C72" s="22">
        <v>71154</v>
      </c>
      <c r="D72" s="22">
        <v>71610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10"/>
      <c r="U72" s="10"/>
      <c r="V72" s="10"/>
      <c r="W72" s="10"/>
      <c r="X72" s="10"/>
      <c r="Y72" s="10"/>
      <c r="Z72" s="10">
        <f>D72-C72</f>
        <v>456</v>
      </c>
      <c r="AA72" s="10"/>
      <c r="AB72" s="10"/>
      <c r="AC72" s="10"/>
      <c r="AD72" s="10"/>
      <c r="AE72" s="10"/>
      <c r="AF72" s="10"/>
    </row>
    <row r="73" spans="1:32" ht="12.75" customHeight="1" x14ac:dyDescent="0.25">
      <c r="A73" s="3"/>
      <c r="B73" s="2"/>
      <c r="C73" s="14"/>
      <c r="D73" s="1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25.5" customHeight="1" x14ac:dyDescent="0.25">
      <c r="A74" s="32" t="s">
        <v>324</v>
      </c>
      <c r="B74" s="32"/>
      <c r="C74" s="32"/>
      <c r="D74" s="33"/>
      <c r="E74" s="16">
        <f>SUM(E19:E73)</f>
        <v>225</v>
      </c>
      <c r="F74" s="16">
        <f t="shared" ref="F74:AE74" si="0">SUM(F19:F73)</f>
        <v>0</v>
      </c>
      <c r="G74" s="16">
        <f t="shared" si="0"/>
        <v>275</v>
      </c>
      <c r="H74" s="16"/>
      <c r="I74" s="16">
        <f t="shared" si="0"/>
        <v>0</v>
      </c>
      <c r="J74" s="16">
        <f t="shared" si="0"/>
        <v>2</v>
      </c>
      <c r="K74" s="16">
        <f t="shared" si="0"/>
        <v>2</v>
      </c>
      <c r="L74" s="16">
        <f t="shared" si="0"/>
        <v>0</v>
      </c>
      <c r="M74" s="16">
        <f t="shared" si="0"/>
        <v>3</v>
      </c>
      <c r="N74" s="16">
        <f t="shared" si="0"/>
        <v>0</v>
      </c>
      <c r="O74" s="16"/>
      <c r="P74" s="16"/>
      <c r="Q74" s="16">
        <f t="shared" si="0"/>
        <v>0</v>
      </c>
      <c r="R74" s="16">
        <f t="shared" si="0"/>
        <v>0</v>
      </c>
      <c r="S74" s="16">
        <f t="shared" si="0"/>
        <v>0</v>
      </c>
      <c r="T74" s="16">
        <f t="shared" si="0"/>
        <v>0</v>
      </c>
      <c r="U74" s="16">
        <f t="shared" si="0"/>
        <v>0</v>
      </c>
      <c r="V74" s="16">
        <f t="shared" si="0"/>
        <v>0</v>
      </c>
      <c r="W74" s="16">
        <f t="shared" si="0"/>
        <v>0</v>
      </c>
      <c r="X74" s="16"/>
      <c r="Y74" s="16">
        <f t="shared" si="0"/>
        <v>0</v>
      </c>
      <c r="Z74" s="16">
        <f t="shared" si="0"/>
        <v>3837</v>
      </c>
      <c r="AA74" s="16">
        <f t="shared" si="0"/>
        <v>0</v>
      </c>
      <c r="AB74" s="16">
        <f t="shared" si="0"/>
        <v>0</v>
      </c>
      <c r="AC74" s="16">
        <f t="shared" si="0"/>
        <v>0</v>
      </c>
      <c r="AD74" s="16">
        <f t="shared" si="0"/>
        <v>28</v>
      </c>
      <c r="AE74" s="25">
        <f t="shared" si="0"/>
        <v>0</v>
      </c>
      <c r="AF74" s="25">
        <f t="shared" ref="AF74" si="1">SUM(AF19:AF73)</f>
        <v>0</v>
      </c>
    </row>
  </sheetData>
  <mergeCells count="41">
    <mergeCell ref="R2:R17"/>
    <mergeCell ref="S2:S17"/>
    <mergeCell ref="O2:O17"/>
    <mergeCell ref="P2:P17"/>
    <mergeCell ref="AF2:AF17"/>
    <mergeCell ref="AB2:AB17"/>
    <mergeCell ref="AC2:AC17"/>
    <mergeCell ref="AD2:AD17"/>
    <mergeCell ref="AE2:AE17"/>
    <mergeCell ref="Y2:Y17"/>
    <mergeCell ref="X2:X17"/>
    <mergeCell ref="A74:D74"/>
    <mergeCell ref="C20:D20"/>
    <mergeCell ref="C23:D23"/>
    <mergeCell ref="Z2:Z17"/>
    <mergeCell ref="AA2:AA17"/>
    <mergeCell ref="T2:T17"/>
    <mergeCell ref="A1:A18"/>
    <mergeCell ref="B1:B18"/>
    <mergeCell ref="C1:D18"/>
    <mergeCell ref="E2:E17"/>
    <mergeCell ref="F2:F17"/>
    <mergeCell ref="N2:N17"/>
    <mergeCell ref="Q2:Q17"/>
    <mergeCell ref="U2:U17"/>
    <mergeCell ref="V2:V17"/>
    <mergeCell ref="W2:W17"/>
    <mergeCell ref="C58:D58"/>
    <mergeCell ref="C61:D61"/>
    <mergeCell ref="C41:D41"/>
    <mergeCell ref="C46:D46"/>
    <mergeCell ref="M2:M17"/>
    <mergeCell ref="G2:G17"/>
    <mergeCell ref="I2:I17"/>
    <mergeCell ref="J2:J17"/>
    <mergeCell ref="K2:K17"/>
    <mergeCell ref="L2:L17"/>
    <mergeCell ref="C36:D36"/>
    <mergeCell ref="C54:D54"/>
    <mergeCell ref="C19:D19"/>
    <mergeCell ref="H2:H17"/>
  </mergeCells>
  <phoneticPr fontId="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5650C-338A-45EE-A639-5A807E463CFF}">
  <dimension ref="A1:AF74"/>
  <sheetViews>
    <sheetView showZeros="0" topLeftCell="A40" zoomScaleNormal="100" workbookViewId="0">
      <selection activeCell="B73" sqref="B73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204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7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2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2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2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2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2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2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2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2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2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2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2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2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2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2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2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2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300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9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30" t="s">
        <v>308</v>
      </c>
      <c r="D19" s="31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30" t="s">
        <v>77</v>
      </c>
      <c r="D20" s="31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1:32" ht="12.75" customHeight="1" x14ac:dyDescent="0.25">
      <c r="A21" s="3" t="s">
        <v>130</v>
      </c>
      <c r="B21" s="2" t="s">
        <v>362</v>
      </c>
      <c r="C21" s="22">
        <v>71610</v>
      </c>
      <c r="D21" s="22">
        <v>71625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>
        <v>1</v>
      </c>
      <c r="AE21" s="10"/>
      <c r="AF21" s="10"/>
    </row>
    <row r="22" spans="1:32" ht="12.75" customHeight="1" x14ac:dyDescent="0.25">
      <c r="A22" s="3" t="s">
        <v>131</v>
      </c>
      <c r="B22" s="2" t="s">
        <v>362</v>
      </c>
      <c r="C22" s="22">
        <v>71625</v>
      </c>
      <c r="D22" s="22">
        <v>71640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>
        <v>1</v>
      </c>
      <c r="AE22" s="10"/>
      <c r="AF22" s="10"/>
    </row>
    <row r="23" spans="1:32" ht="12.75" customHeight="1" x14ac:dyDescent="0.25">
      <c r="A23" s="3" t="s">
        <v>132</v>
      </c>
      <c r="B23" s="2" t="s">
        <v>363</v>
      </c>
      <c r="C23" s="22">
        <v>71640</v>
      </c>
      <c r="D23" s="22">
        <v>72103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0"/>
      <c r="U23" s="10"/>
      <c r="V23" s="10"/>
      <c r="W23" s="10"/>
      <c r="X23" s="10"/>
      <c r="Y23" s="10"/>
      <c r="Z23" s="10">
        <f>D23-C23</f>
        <v>463</v>
      </c>
      <c r="AA23" s="10"/>
      <c r="AB23" s="10"/>
      <c r="AC23" s="10"/>
      <c r="AD23" s="10"/>
      <c r="AE23" s="10"/>
      <c r="AF23" s="10"/>
    </row>
    <row r="24" spans="1:32" ht="12.75" customHeight="1" x14ac:dyDescent="0.25">
      <c r="A24" s="3" t="s">
        <v>133</v>
      </c>
      <c r="B24" s="2" t="s">
        <v>364</v>
      </c>
      <c r="C24" s="22">
        <v>72103</v>
      </c>
      <c r="D24" s="22">
        <v>72118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>
        <v>1</v>
      </c>
      <c r="AE24" s="10"/>
      <c r="AF24" s="10"/>
    </row>
    <row r="25" spans="1:32" ht="12.75" customHeight="1" x14ac:dyDescent="0.25">
      <c r="A25" s="3" t="s">
        <v>134</v>
      </c>
      <c r="B25" s="2" t="s">
        <v>364</v>
      </c>
      <c r="C25" s="22">
        <v>72138</v>
      </c>
      <c r="D25" s="22">
        <v>72153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>
        <v>1</v>
      </c>
      <c r="AE25" s="10"/>
      <c r="AF25" s="10"/>
    </row>
    <row r="26" spans="1:32" ht="12.75" customHeight="1" x14ac:dyDescent="0.25">
      <c r="A26" s="3" t="s">
        <v>135</v>
      </c>
      <c r="B26" s="2" t="s">
        <v>364</v>
      </c>
      <c r="C26" s="22">
        <v>72153</v>
      </c>
      <c r="D26" s="22">
        <v>72408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0"/>
      <c r="U26" s="10"/>
      <c r="V26" s="10"/>
      <c r="W26" s="10"/>
      <c r="X26" s="10"/>
      <c r="Y26" s="10"/>
      <c r="Z26" s="10">
        <f>D26-C26</f>
        <v>255</v>
      </c>
      <c r="AA26" s="10"/>
      <c r="AB26" s="10"/>
      <c r="AC26" s="10"/>
      <c r="AD26" s="10"/>
      <c r="AE26" s="10"/>
      <c r="AF26" s="10"/>
    </row>
    <row r="27" spans="1:32" ht="12.75" customHeight="1" x14ac:dyDescent="0.25">
      <c r="A27" s="3" t="s">
        <v>136</v>
      </c>
      <c r="B27" s="2" t="s">
        <v>364</v>
      </c>
      <c r="C27" s="22">
        <v>72408</v>
      </c>
      <c r="D27" s="22">
        <v>72423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>
        <v>1</v>
      </c>
      <c r="AE27" s="10"/>
      <c r="AF27" s="10"/>
    </row>
    <row r="28" spans="1:32" ht="12.75" customHeight="1" x14ac:dyDescent="0.25">
      <c r="A28" s="3" t="s">
        <v>137</v>
      </c>
      <c r="B28" s="2" t="s">
        <v>364</v>
      </c>
      <c r="C28" s="22">
        <v>72443</v>
      </c>
      <c r="D28" s="22">
        <v>72458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10"/>
      <c r="U28" s="10"/>
      <c r="V28" s="10"/>
      <c r="W28" s="10"/>
      <c r="X28" s="10"/>
      <c r="Y28" s="10"/>
      <c r="Z28" s="12"/>
      <c r="AA28" s="10"/>
      <c r="AB28" s="10"/>
      <c r="AC28" s="10"/>
      <c r="AD28" s="10">
        <v>1</v>
      </c>
      <c r="AE28" s="10"/>
      <c r="AF28" s="10"/>
    </row>
    <row r="29" spans="1:32" ht="12.75" customHeight="1" x14ac:dyDescent="0.25">
      <c r="A29" s="3" t="s">
        <v>138</v>
      </c>
      <c r="B29" s="2" t="s">
        <v>366</v>
      </c>
      <c r="C29" s="22">
        <v>72458</v>
      </c>
      <c r="D29" s="22">
        <v>72601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10"/>
      <c r="U29" s="10"/>
      <c r="V29" s="10"/>
      <c r="W29" s="10"/>
      <c r="X29" s="10"/>
      <c r="Y29" s="10"/>
      <c r="Z29" s="10">
        <f>D29-C29</f>
        <v>143</v>
      </c>
      <c r="AA29" s="10"/>
      <c r="AB29" s="10"/>
      <c r="AC29" s="10"/>
      <c r="AD29" s="10"/>
      <c r="AE29" s="10"/>
      <c r="AF29" s="10"/>
    </row>
    <row r="30" spans="1:32" ht="12.75" customHeight="1" x14ac:dyDescent="0.25">
      <c r="A30" s="3" t="s">
        <v>139</v>
      </c>
      <c r="B30" s="2" t="s">
        <v>365</v>
      </c>
      <c r="C30" s="22">
        <v>72601</v>
      </c>
      <c r="D30" s="22">
        <v>72616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>
        <v>1</v>
      </c>
      <c r="AE30" s="10"/>
      <c r="AF30" s="10"/>
    </row>
    <row r="31" spans="1:32" ht="12.75" customHeight="1" x14ac:dyDescent="0.25">
      <c r="A31" s="3" t="s">
        <v>140</v>
      </c>
      <c r="B31" s="2" t="s">
        <v>365</v>
      </c>
      <c r="C31" s="22">
        <v>72636</v>
      </c>
      <c r="D31" s="22">
        <v>72651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>
        <v>1</v>
      </c>
      <c r="AE31" s="10"/>
      <c r="AF31" s="10"/>
    </row>
    <row r="32" spans="1:32" ht="12.75" customHeight="1" x14ac:dyDescent="0.25">
      <c r="A32" s="3" t="s">
        <v>141</v>
      </c>
      <c r="B32" s="2" t="s">
        <v>367</v>
      </c>
      <c r="C32" s="22">
        <v>72651</v>
      </c>
      <c r="D32" s="22">
        <v>73110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10"/>
      <c r="U32" s="10"/>
      <c r="V32" s="10"/>
      <c r="W32" s="10"/>
      <c r="X32" s="10"/>
      <c r="Y32" s="10"/>
      <c r="Z32" s="10">
        <f>D32-C32</f>
        <v>459</v>
      </c>
      <c r="AA32" s="10"/>
      <c r="AB32" s="10"/>
      <c r="AC32" s="10"/>
      <c r="AD32" s="10"/>
      <c r="AE32" s="10"/>
      <c r="AF32" s="10"/>
    </row>
    <row r="33" spans="1:32" ht="12.75" customHeight="1" x14ac:dyDescent="0.25">
      <c r="A33" s="3" t="s">
        <v>142</v>
      </c>
      <c r="B33" s="2" t="s">
        <v>368</v>
      </c>
      <c r="C33" s="22">
        <v>73110</v>
      </c>
      <c r="D33" s="22">
        <v>73125</v>
      </c>
      <c r="E33" s="9"/>
      <c r="F33" s="9"/>
      <c r="G33" s="13"/>
      <c r="H33" s="13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>
        <v>1</v>
      </c>
      <c r="AE33" s="10"/>
      <c r="AF33" s="10"/>
    </row>
    <row r="34" spans="1:32" ht="12.75" customHeight="1" x14ac:dyDescent="0.25">
      <c r="A34" s="3" t="s">
        <v>143</v>
      </c>
      <c r="B34" s="4" t="s">
        <v>368</v>
      </c>
      <c r="C34" s="22">
        <v>73125</v>
      </c>
      <c r="D34" s="22">
        <v>73140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>
        <v>1</v>
      </c>
      <c r="AE34" s="10"/>
      <c r="AF34" s="10"/>
    </row>
    <row r="35" spans="1:32" ht="12.75" customHeight="1" x14ac:dyDescent="0.25">
      <c r="A35" s="3" t="s">
        <v>144</v>
      </c>
      <c r="B35" s="2" t="s">
        <v>349</v>
      </c>
      <c r="C35" s="22">
        <v>73140</v>
      </c>
      <c r="D35" s="22">
        <v>73708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10"/>
      <c r="U35" s="10"/>
      <c r="V35" s="10"/>
      <c r="W35" s="10"/>
      <c r="X35" s="10"/>
      <c r="Y35" s="10"/>
      <c r="Z35" s="10">
        <f>D35-C35</f>
        <v>568</v>
      </c>
      <c r="AA35" s="10"/>
      <c r="AB35" s="10"/>
      <c r="AC35" s="10"/>
      <c r="AD35" s="10"/>
      <c r="AE35" s="10"/>
      <c r="AF35" s="10"/>
    </row>
    <row r="36" spans="1:32" ht="12.75" customHeight="1" x14ac:dyDescent="0.25">
      <c r="A36" s="3" t="s">
        <v>145</v>
      </c>
      <c r="B36" s="2" t="s">
        <v>369</v>
      </c>
      <c r="C36" s="22">
        <v>73708</v>
      </c>
      <c r="D36" s="22">
        <v>73723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10"/>
      <c r="U36" s="10"/>
      <c r="V36" s="10"/>
      <c r="W36" s="10"/>
      <c r="X36" s="10"/>
      <c r="Y36" s="10"/>
      <c r="Z36" s="12"/>
      <c r="AA36" s="10"/>
      <c r="AB36" s="10"/>
      <c r="AC36" s="10"/>
      <c r="AD36" s="10">
        <v>1</v>
      </c>
      <c r="AE36" s="10"/>
      <c r="AF36" s="10"/>
    </row>
    <row r="37" spans="1:32" ht="12.75" customHeight="1" x14ac:dyDescent="0.25">
      <c r="A37" s="3" t="s">
        <v>146</v>
      </c>
      <c r="B37" s="2" t="s">
        <v>369</v>
      </c>
      <c r="C37" s="22">
        <v>73743</v>
      </c>
      <c r="D37" s="22">
        <v>73758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v>1</v>
      </c>
      <c r="AE37" s="10"/>
      <c r="AF37" s="10"/>
    </row>
    <row r="38" spans="1:32" ht="12.75" customHeight="1" x14ac:dyDescent="0.25">
      <c r="A38" s="3" t="s">
        <v>147</v>
      </c>
      <c r="B38" s="2" t="s">
        <v>370</v>
      </c>
      <c r="C38" s="22">
        <v>73758</v>
      </c>
      <c r="D38" s="22">
        <v>74150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/>
      <c r="U38" s="10"/>
      <c r="V38" s="10"/>
      <c r="W38" s="10"/>
      <c r="X38" s="10"/>
      <c r="Y38" s="10"/>
      <c r="Z38" s="10">
        <f>D38-C38</f>
        <v>392</v>
      </c>
      <c r="AA38" s="10"/>
      <c r="AB38" s="10"/>
      <c r="AC38" s="10"/>
      <c r="AD38" s="10"/>
      <c r="AE38" s="10"/>
      <c r="AF38" s="10"/>
    </row>
    <row r="39" spans="1:32" ht="12.75" customHeight="1" x14ac:dyDescent="0.25">
      <c r="A39" s="3" t="s">
        <v>148</v>
      </c>
      <c r="B39" s="2" t="s">
        <v>371</v>
      </c>
      <c r="C39" s="22">
        <v>74150</v>
      </c>
      <c r="D39" s="22">
        <v>74165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v>1</v>
      </c>
      <c r="AE39" s="10"/>
      <c r="AF39" s="10"/>
    </row>
    <row r="40" spans="1:32" ht="12.75" customHeight="1" x14ac:dyDescent="0.25">
      <c r="A40" s="3" t="s">
        <v>149</v>
      </c>
      <c r="B40" s="2" t="s">
        <v>371</v>
      </c>
      <c r="C40" s="22">
        <v>74185</v>
      </c>
      <c r="D40" s="22">
        <v>74200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>
        <v>1</v>
      </c>
      <c r="AE40" s="10"/>
      <c r="AF40" s="10"/>
    </row>
    <row r="41" spans="1:32" ht="12.75" customHeight="1" x14ac:dyDescent="0.25">
      <c r="A41" s="3" t="s">
        <v>150</v>
      </c>
      <c r="B41" s="2" t="s">
        <v>371</v>
      </c>
      <c r="C41" s="22">
        <v>74200</v>
      </c>
      <c r="D41" s="22">
        <v>74325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0"/>
      <c r="U41" s="10"/>
      <c r="V41" s="10"/>
      <c r="W41" s="10"/>
      <c r="X41" s="10"/>
      <c r="Y41" s="10"/>
      <c r="Z41" s="10">
        <f>D41-C41</f>
        <v>125</v>
      </c>
      <c r="AA41" s="10"/>
      <c r="AB41" s="10"/>
      <c r="AC41" s="10"/>
      <c r="AD41" s="10"/>
      <c r="AE41" s="10"/>
      <c r="AF41" s="10"/>
    </row>
    <row r="42" spans="1:32" ht="12.75" customHeight="1" x14ac:dyDescent="0.25">
      <c r="A42" s="3" t="s">
        <v>151</v>
      </c>
      <c r="B42" s="2" t="s">
        <v>371</v>
      </c>
      <c r="C42" s="22">
        <v>74325</v>
      </c>
      <c r="D42" s="22">
        <v>74340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>
        <v>1</v>
      </c>
      <c r="AE42" s="10"/>
      <c r="AF42" s="10"/>
    </row>
    <row r="43" spans="1:32" ht="12.75" customHeight="1" x14ac:dyDescent="0.25">
      <c r="A43" s="3" t="s">
        <v>152</v>
      </c>
      <c r="B43" s="2" t="s">
        <v>371</v>
      </c>
      <c r="C43" s="22">
        <v>74360</v>
      </c>
      <c r="D43" s="22">
        <v>74375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v>1</v>
      </c>
      <c r="AE43" s="10"/>
      <c r="AF43" s="10"/>
    </row>
    <row r="44" spans="1:32" ht="12.75" customHeight="1" x14ac:dyDescent="0.25">
      <c r="A44" s="3" t="s">
        <v>153</v>
      </c>
      <c r="B44" s="2" t="s">
        <v>371</v>
      </c>
      <c r="C44" s="22">
        <v>74375</v>
      </c>
      <c r="D44" s="22">
        <v>74500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10"/>
      <c r="U44" s="10"/>
      <c r="V44" s="10"/>
      <c r="W44" s="10"/>
      <c r="X44" s="10"/>
      <c r="Y44" s="10"/>
      <c r="Z44" s="10">
        <f>D44-C44</f>
        <v>125</v>
      </c>
      <c r="AA44" s="10"/>
      <c r="AB44" s="10"/>
      <c r="AC44" s="10"/>
      <c r="AD44" s="10"/>
      <c r="AE44" s="10"/>
      <c r="AF44" s="10"/>
    </row>
    <row r="45" spans="1:32" ht="12.75" customHeight="1" x14ac:dyDescent="0.25">
      <c r="A45" s="3" t="s">
        <v>154</v>
      </c>
      <c r="B45" s="2" t="s">
        <v>372</v>
      </c>
      <c r="C45" s="22">
        <v>74500</v>
      </c>
      <c r="D45" s="22">
        <v>74515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10"/>
      <c r="U45" s="10"/>
      <c r="V45" s="10"/>
      <c r="W45" s="10"/>
      <c r="X45" s="10"/>
      <c r="Y45" s="10"/>
      <c r="Z45" s="12"/>
      <c r="AA45" s="10"/>
      <c r="AB45" s="10"/>
      <c r="AC45" s="10"/>
      <c r="AD45" s="10">
        <v>1</v>
      </c>
      <c r="AE45" s="10"/>
      <c r="AF45" s="10"/>
    </row>
    <row r="46" spans="1:32" ht="12.75" customHeight="1" x14ac:dyDescent="0.25">
      <c r="A46" s="3" t="s">
        <v>155</v>
      </c>
      <c r="B46" s="2" t="s">
        <v>372</v>
      </c>
      <c r="C46" s="22">
        <v>74535</v>
      </c>
      <c r="D46" s="22">
        <v>74550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>
        <v>1</v>
      </c>
      <c r="AE46" s="10"/>
      <c r="AF46" s="10"/>
    </row>
    <row r="47" spans="1:32" ht="12.75" customHeight="1" x14ac:dyDescent="0.25">
      <c r="A47" s="3" t="s">
        <v>156</v>
      </c>
      <c r="B47" s="2" t="s">
        <v>372</v>
      </c>
      <c r="C47" s="22">
        <v>74550</v>
      </c>
      <c r="D47" s="22">
        <v>74778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10"/>
      <c r="U47" s="10"/>
      <c r="V47" s="10"/>
      <c r="W47" s="10"/>
      <c r="X47" s="10"/>
      <c r="Y47" s="10"/>
      <c r="Z47" s="10">
        <f>D47-C47</f>
        <v>228</v>
      </c>
      <c r="AA47" s="10"/>
      <c r="AB47" s="10"/>
      <c r="AC47" s="10"/>
      <c r="AD47" s="10"/>
      <c r="AE47" s="10"/>
      <c r="AF47" s="10"/>
    </row>
    <row r="48" spans="1:32" ht="12.75" customHeight="1" x14ac:dyDescent="0.25">
      <c r="A48" s="3" t="s">
        <v>123</v>
      </c>
      <c r="B48" s="2" t="s">
        <v>372</v>
      </c>
      <c r="C48" s="34">
        <v>74699</v>
      </c>
      <c r="D48" s="35"/>
      <c r="E48" s="9"/>
      <c r="F48" s="9"/>
      <c r="G48" s="9"/>
      <c r="H48" s="9"/>
      <c r="I48" s="9"/>
      <c r="J48" s="9"/>
      <c r="K48" s="9"/>
      <c r="L48" s="9"/>
      <c r="M48" s="9">
        <v>1</v>
      </c>
      <c r="N48" s="9"/>
      <c r="O48" s="9"/>
      <c r="P48" s="9"/>
      <c r="Q48" s="9"/>
      <c r="R48" s="9"/>
      <c r="S48" s="9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2" ht="12.75" customHeight="1" x14ac:dyDescent="0.25">
      <c r="A49" s="3" t="s">
        <v>157</v>
      </c>
      <c r="B49" s="2" t="s">
        <v>372</v>
      </c>
      <c r="C49" s="22">
        <v>74699</v>
      </c>
      <c r="D49" s="22">
        <v>74736.5</v>
      </c>
      <c r="E49" s="9"/>
      <c r="F49" s="9"/>
      <c r="G49" s="9"/>
      <c r="H49" s="9"/>
      <c r="I49" s="13">
        <f>D49-C49</f>
        <v>37.5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12.75" customHeight="1" x14ac:dyDescent="0.25">
      <c r="A50" s="3" t="s">
        <v>158</v>
      </c>
      <c r="B50" s="2" t="s">
        <v>372</v>
      </c>
      <c r="C50" s="34">
        <v>74736.5</v>
      </c>
      <c r="D50" s="35"/>
      <c r="E50" s="9"/>
      <c r="F50" s="9">
        <v>18</v>
      </c>
      <c r="G50" s="9"/>
      <c r="H50" s="9"/>
      <c r="I50" s="9"/>
      <c r="J50" s="9"/>
      <c r="K50" s="9"/>
      <c r="L50" s="9">
        <v>1</v>
      </c>
      <c r="M50" s="9"/>
      <c r="N50" s="9"/>
      <c r="O50" s="9"/>
      <c r="P50" s="9"/>
      <c r="Q50" s="9"/>
      <c r="R50" s="9"/>
      <c r="S50" s="9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</row>
    <row r="51" spans="1:32" ht="12.75" customHeight="1" x14ac:dyDescent="0.25">
      <c r="A51" s="3" t="s">
        <v>159</v>
      </c>
      <c r="B51" s="2" t="s">
        <v>372</v>
      </c>
      <c r="C51" s="22">
        <v>74763</v>
      </c>
      <c r="D51" s="22">
        <v>74793</v>
      </c>
      <c r="E51" s="9">
        <f>D51-C51</f>
        <v>30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32" ht="12.75" customHeight="1" x14ac:dyDescent="0.25">
      <c r="A52" s="3" t="s">
        <v>160</v>
      </c>
      <c r="B52" s="2" t="s">
        <v>372</v>
      </c>
      <c r="C52" s="22">
        <v>74778</v>
      </c>
      <c r="D52" s="22">
        <v>74793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>
        <v>1</v>
      </c>
      <c r="AE52" s="10"/>
      <c r="AF52" s="10"/>
    </row>
    <row r="53" spans="1:32" ht="12.75" customHeight="1" x14ac:dyDescent="0.25">
      <c r="A53" s="3" t="s">
        <v>161</v>
      </c>
      <c r="B53" s="2" t="s">
        <v>373</v>
      </c>
      <c r="C53" s="22">
        <v>75057</v>
      </c>
      <c r="D53" s="22">
        <v>75087</v>
      </c>
      <c r="E53" s="9">
        <f>D53-C53</f>
        <v>30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</row>
    <row r="54" spans="1:32" ht="12.75" customHeight="1" x14ac:dyDescent="0.25">
      <c r="A54" s="3" t="s">
        <v>162</v>
      </c>
      <c r="B54" s="2" t="s">
        <v>373</v>
      </c>
      <c r="C54" s="22">
        <v>75057</v>
      </c>
      <c r="D54" s="22">
        <v>75072</v>
      </c>
      <c r="E54" s="9"/>
      <c r="F54" s="9"/>
      <c r="G54" s="13"/>
      <c r="H54" s="13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>
        <v>1</v>
      </c>
      <c r="AE54" s="10"/>
      <c r="AF54" s="10"/>
    </row>
    <row r="55" spans="1:32" ht="12.75" customHeight="1" x14ac:dyDescent="0.25">
      <c r="A55" s="3" t="s">
        <v>163</v>
      </c>
      <c r="B55" s="2" t="s">
        <v>373</v>
      </c>
      <c r="C55" s="22">
        <v>75072</v>
      </c>
      <c r="D55" s="22">
        <v>75207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10"/>
      <c r="U55" s="10"/>
      <c r="V55" s="10"/>
      <c r="W55" s="10"/>
      <c r="X55" s="10"/>
      <c r="Y55" s="10"/>
      <c r="Z55" s="10">
        <f>D55-C55</f>
        <v>135</v>
      </c>
      <c r="AA55" s="10"/>
      <c r="AB55" s="10"/>
      <c r="AC55" s="10"/>
      <c r="AD55" s="10"/>
      <c r="AE55" s="10"/>
      <c r="AF55" s="10"/>
    </row>
    <row r="56" spans="1:32" ht="12.75" customHeight="1" x14ac:dyDescent="0.25">
      <c r="A56" s="3" t="s">
        <v>164</v>
      </c>
      <c r="B56" s="2" t="s">
        <v>373</v>
      </c>
      <c r="C56" s="22">
        <v>75087</v>
      </c>
      <c r="D56" s="22">
        <v>75112</v>
      </c>
      <c r="E56" s="9"/>
      <c r="F56" s="9">
        <v>18</v>
      </c>
      <c r="G56" s="9"/>
      <c r="H56" s="9"/>
      <c r="I56" s="9"/>
      <c r="J56" s="9"/>
      <c r="K56" s="9"/>
      <c r="L56" s="9">
        <v>1</v>
      </c>
      <c r="M56" s="9"/>
      <c r="N56" s="9"/>
      <c r="O56" s="9"/>
      <c r="P56" s="9"/>
      <c r="Q56" s="9"/>
      <c r="R56" s="9"/>
      <c r="S56" s="9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</row>
    <row r="57" spans="1:32" ht="12.75" customHeight="1" x14ac:dyDescent="0.25">
      <c r="A57" s="3" t="s">
        <v>165</v>
      </c>
      <c r="B57" s="2" t="s">
        <v>373</v>
      </c>
      <c r="C57" s="22">
        <v>75112</v>
      </c>
      <c r="D57" s="22">
        <v>75149.5</v>
      </c>
      <c r="E57" s="9"/>
      <c r="F57" s="9"/>
      <c r="G57" s="9"/>
      <c r="H57" s="9"/>
      <c r="I57" s="13">
        <f>D57-C57</f>
        <v>37.5</v>
      </c>
      <c r="J57" s="9"/>
      <c r="K57" s="9"/>
      <c r="L57" s="9"/>
      <c r="M57" s="9"/>
      <c r="N57" s="9"/>
      <c r="O57" s="9"/>
      <c r="P57" s="9"/>
      <c r="Q57" s="9"/>
      <c r="R57" s="9"/>
      <c r="S57" s="9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</row>
    <row r="58" spans="1:32" ht="12.75" customHeight="1" x14ac:dyDescent="0.25">
      <c r="A58" s="3" t="s">
        <v>166</v>
      </c>
      <c r="B58" s="2" t="s">
        <v>373</v>
      </c>
      <c r="C58" s="34">
        <v>75149.5</v>
      </c>
      <c r="D58" s="35"/>
      <c r="E58" s="9"/>
      <c r="F58" s="9"/>
      <c r="G58" s="9"/>
      <c r="H58" s="9"/>
      <c r="I58" s="9"/>
      <c r="J58" s="9"/>
      <c r="K58" s="9"/>
      <c r="L58" s="9"/>
      <c r="M58" s="9">
        <v>1</v>
      </c>
      <c r="N58" s="9"/>
      <c r="O58" s="9"/>
      <c r="P58" s="9"/>
      <c r="Q58" s="9"/>
      <c r="R58" s="9"/>
      <c r="S58" s="9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</row>
    <row r="59" spans="1:32" ht="12.75" customHeight="1" x14ac:dyDescent="0.25">
      <c r="A59" s="3" t="s">
        <v>167</v>
      </c>
      <c r="B59" s="2" t="s">
        <v>373</v>
      </c>
      <c r="C59" s="22">
        <v>75207</v>
      </c>
      <c r="D59" s="22">
        <v>75222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>
        <v>1</v>
      </c>
      <c r="AE59" s="10"/>
      <c r="AF59" s="10"/>
    </row>
    <row r="60" spans="1:32" ht="12.75" customHeight="1" x14ac:dyDescent="0.25">
      <c r="A60" s="3" t="s">
        <v>168</v>
      </c>
      <c r="B60" s="2" t="s">
        <v>373</v>
      </c>
      <c r="C60" s="22">
        <v>75242</v>
      </c>
      <c r="D60" s="22">
        <v>75257</v>
      </c>
      <c r="E60" s="9"/>
      <c r="F60" s="9"/>
      <c r="G60" s="13"/>
      <c r="H60" s="13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>
        <v>1</v>
      </c>
      <c r="AE60" s="10"/>
      <c r="AF60" s="10"/>
    </row>
    <row r="61" spans="1:32" ht="12.75" customHeight="1" x14ac:dyDescent="0.25">
      <c r="A61" s="3" t="s">
        <v>169</v>
      </c>
      <c r="B61" s="2" t="s">
        <v>374</v>
      </c>
      <c r="C61" s="22">
        <v>75257</v>
      </c>
      <c r="D61" s="22">
        <v>75807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0"/>
      <c r="U61" s="10"/>
      <c r="V61" s="10"/>
      <c r="W61" s="10"/>
      <c r="X61" s="10"/>
      <c r="Y61" s="10"/>
      <c r="Z61" s="10">
        <f>D61-C61</f>
        <v>550</v>
      </c>
      <c r="AA61" s="10"/>
      <c r="AB61" s="10"/>
      <c r="AC61" s="10"/>
      <c r="AD61" s="10"/>
      <c r="AE61" s="10"/>
      <c r="AF61" s="10"/>
    </row>
    <row r="62" spans="1:32" ht="12.75" customHeight="1" x14ac:dyDescent="0.25">
      <c r="A62" s="3" t="s">
        <v>170</v>
      </c>
      <c r="B62" s="2" t="s">
        <v>375</v>
      </c>
      <c r="C62" s="22">
        <v>75807</v>
      </c>
      <c r="D62" s="22">
        <v>75822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>
        <v>1</v>
      </c>
      <c r="AE62" s="10"/>
      <c r="AF62" s="10"/>
    </row>
    <row r="63" spans="1:32" ht="12.75" customHeight="1" x14ac:dyDescent="0.25">
      <c r="A63" s="3" t="s">
        <v>171</v>
      </c>
      <c r="B63" s="2" t="s">
        <v>375</v>
      </c>
      <c r="C63" s="22">
        <v>75842</v>
      </c>
      <c r="D63" s="22">
        <v>75857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>
        <v>1</v>
      </c>
      <c r="AE63" s="10"/>
      <c r="AF63" s="10"/>
    </row>
    <row r="64" spans="1:32" ht="12.75" customHeight="1" x14ac:dyDescent="0.25">
      <c r="A64" s="3" t="s">
        <v>172</v>
      </c>
      <c r="B64" s="2" t="s">
        <v>376</v>
      </c>
      <c r="C64" s="22">
        <v>75857</v>
      </c>
      <c r="D64" s="22">
        <v>76510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10"/>
      <c r="U64" s="10"/>
      <c r="V64" s="10"/>
      <c r="W64" s="10"/>
      <c r="X64" s="10"/>
      <c r="Y64" s="10"/>
      <c r="Z64" s="10">
        <f>D64-C64</f>
        <v>653</v>
      </c>
      <c r="AA64" s="10"/>
      <c r="AB64" s="10"/>
      <c r="AC64" s="10"/>
      <c r="AD64" s="10"/>
      <c r="AE64" s="10"/>
      <c r="AF64" s="10"/>
    </row>
    <row r="65" spans="1:32" ht="12.75" customHeight="1" x14ac:dyDescent="0.25">
      <c r="A65" s="3" t="s">
        <v>173</v>
      </c>
      <c r="B65" s="2" t="s">
        <v>377</v>
      </c>
      <c r="C65" s="22">
        <v>76510</v>
      </c>
      <c r="D65" s="22">
        <v>76525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>
        <v>1</v>
      </c>
      <c r="AE65" s="10"/>
      <c r="AF65" s="10"/>
    </row>
    <row r="66" spans="1:32" ht="12.75" customHeight="1" x14ac:dyDescent="0.25">
      <c r="A66" s="3" t="s">
        <v>174</v>
      </c>
      <c r="B66" s="2" t="s">
        <v>377</v>
      </c>
      <c r="C66" s="22">
        <v>76525</v>
      </c>
      <c r="D66" s="22">
        <v>76540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>
        <v>1</v>
      </c>
      <c r="AE66" s="10"/>
      <c r="AF66" s="10"/>
    </row>
    <row r="67" spans="1:32" ht="12.75" customHeight="1" x14ac:dyDescent="0.25">
      <c r="A67" s="3" t="s">
        <v>175</v>
      </c>
      <c r="B67" s="2" t="s">
        <v>377</v>
      </c>
      <c r="C67" s="22">
        <v>76540</v>
      </c>
      <c r="D67" s="22">
        <v>76930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10"/>
      <c r="U67" s="10"/>
      <c r="V67" s="10"/>
      <c r="W67" s="10"/>
      <c r="X67" s="10"/>
      <c r="Y67" s="10"/>
      <c r="Z67" s="10">
        <f>D67-C67</f>
        <v>390</v>
      </c>
      <c r="AA67" s="10"/>
      <c r="AB67" s="10"/>
      <c r="AC67" s="10"/>
      <c r="AD67" s="10"/>
      <c r="AE67" s="10"/>
      <c r="AF67" s="10"/>
    </row>
    <row r="68" spans="1:32" ht="12.75" customHeight="1" x14ac:dyDescent="0.25">
      <c r="A68" s="3" t="s">
        <v>176</v>
      </c>
      <c r="B68" s="2" t="s">
        <v>377</v>
      </c>
      <c r="C68" s="22">
        <v>76930</v>
      </c>
      <c r="D68" s="22">
        <v>76945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>
        <v>1</v>
      </c>
      <c r="AE68" s="10"/>
      <c r="AF68" s="10"/>
    </row>
    <row r="69" spans="1:32" ht="12.75" customHeight="1" x14ac:dyDescent="0.25">
      <c r="A69" s="3" t="s">
        <v>177</v>
      </c>
      <c r="B69" s="2" t="s">
        <v>377</v>
      </c>
      <c r="C69" s="22">
        <v>76945</v>
      </c>
      <c r="D69" s="22">
        <v>76960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>
        <v>1</v>
      </c>
      <c r="AE69" s="10"/>
      <c r="AF69" s="10"/>
    </row>
    <row r="70" spans="1:32" ht="12.75" customHeight="1" x14ac:dyDescent="0.25">
      <c r="A70" s="3" t="s">
        <v>178</v>
      </c>
      <c r="B70" s="2" t="s">
        <v>378</v>
      </c>
      <c r="C70" s="22">
        <v>76960</v>
      </c>
      <c r="D70" s="22">
        <v>77020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10"/>
      <c r="U70" s="10"/>
      <c r="V70" s="10"/>
      <c r="W70" s="10"/>
      <c r="X70" s="10"/>
      <c r="Y70" s="10"/>
      <c r="Z70" s="10">
        <f>D70-C70</f>
        <v>60</v>
      </c>
      <c r="AA70" s="10"/>
      <c r="AB70" s="10"/>
      <c r="AC70" s="10"/>
      <c r="AD70" s="10"/>
      <c r="AE70" s="10"/>
      <c r="AF70" s="10"/>
    </row>
    <row r="71" spans="1:32" ht="12.75" customHeight="1" x14ac:dyDescent="0.25">
      <c r="A71" s="3" t="s">
        <v>179</v>
      </c>
      <c r="B71" s="2" t="s">
        <v>379</v>
      </c>
      <c r="C71" s="22">
        <v>77020</v>
      </c>
      <c r="D71" s="22">
        <v>77035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>
        <v>1</v>
      </c>
      <c r="AE71" s="10"/>
      <c r="AF71" s="10"/>
    </row>
    <row r="72" spans="1:32" ht="12.75" customHeight="1" x14ac:dyDescent="0.25">
      <c r="A72" s="3" t="s">
        <v>180</v>
      </c>
      <c r="B72" s="2" t="s">
        <v>379</v>
      </c>
      <c r="C72" s="22">
        <v>77035</v>
      </c>
      <c r="D72" s="22">
        <v>77050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>
        <v>1</v>
      </c>
      <c r="AE72" s="10"/>
      <c r="AF72" s="10"/>
    </row>
    <row r="73" spans="1:32" ht="12.75" customHeight="1" x14ac:dyDescent="0.25">
      <c r="A73" s="3"/>
      <c r="B73" s="2"/>
      <c r="C73" s="14"/>
      <c r="D73" s="1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0"/>
      <c r="U73" s="10"/>
      <c r="V73" s="10"/>
      <c r="W73" s="10"/>
      <c r="X73" s="10"/>
      <c r="Y73" s="10"/>
      <c r="Z73" s="12"/>
      <c r="AA73" s="10"/>
      <c r="AB73" s="10"/>
      <c r="AC73" s="10"/>
      <c r="AD73" s="10"/>
      <c r="AE73" s="10"/>
      <c r="AF73" s="10"/>
    </row>
    <row r="74" spans="1:32" ht="25.5" customHeight="1" x14ac:dyDescent="0.25">
      <c r="A74" s="32" t="s">
        <v>324</v>
      </c>
      <c r="B74" s="32"/>
      <c r="C74" s="32"/>
      <c r="D74" s="33"/>
      <c r="E74" s="19">
        <f t="shared" ref="E74:AE74" si="0">SUM(E19:E73)</f>
        <v>60</v>
      </c>
      <c r="F74" s="19">
        <f t="shared" si="0"/>
        <v>36</v>
      </c>
      <c r="G74" s="19">
        <f t="shared" si="0"/>
        <v>0</v>
      </c>
      <c r="H74" s="19"/>
      <c r="I74" s="19">
        <f t="shared" si="0"/>
        <v>75</v>
      </c>
      <c r="J74" s="19">
        <f t="shared" si="0"/>
        <v>0</v>
      </c>
      <c r="K74" s="19">
        <f t="shared" si="0"/>
        <v>0</v>
      </c>
      <c r="L74" s="19">
        <f t="shared" si="0"/>
        <v>2</v>
      </c>
      <c r="M74" s="19">
        <f t="shared" si="0"/>
        <v>2</v>
      </c>
      <c r="N74" s="19">
        <f t="shared" si="0"/>
        <v>0</v>
      </c>
      <c r="O74" s="19"/>
      <c r="P74" s="19"/>
      <c r="Q74" s="19">
        <f t="shared" si="0"/>
        <v>0</v>
      </c>
      <c r="R74" s="19">
        <f t="shared" si="0"/>
        <v>0</v>
      </c>
      <c r="S74" s="19">
        <f t="shared" si="0"/>
        <v>0</v>
      </c>
      <c r="T74" s="19">
        <f t="shared" si="0"/>
        <v>0</v>
      </c>
      <c r="U74" s="19">
        <f t="shared" si="0"/>
        <v>0</v>
      </c>
      <c r="V74" s="19">
        <f t="shared" si="0"/>
        <v>0</v>
      </c>
      <c r="W74" s="19">
        <f t="shared" si="0"/>
        <v>0</v>
      </c>
      <c r="X74" s="19"/>
      <c r="Y74" s="19">
        <f t="shared" si="0"/>
        <v>0</v>
      </c>
      <c r="Z74" s="19">
        <f t="shared" si="0"/>
        <v>4546</v>
      </c>
      <c r="AA74" s="19">
        <f t="shared" si="0"/>
        <v>0</v>
      </c>
      <c r="AB74" s="19">
        <f t="shared" si="0"/>
        <v>0</v>
      </c>
      <c r="AC74" s="19">
        <f t="shared" si="0"/>
        <v>0</v>
      </c>
      <c r="AD74" s="19">
        <f t="shared" si="0"/>
        <v>30</v>
      </c>
      <c r="AE74" s="20">
        <f t="shared" si="0"/>
        <v>0</v>
      </c>
      <c r="AF74" s="20">
        <f t="shared" ref="AF74" si="1">SUM(AF19:AF73)</f>
        <v>0</v>
      </c>
    </row>
  </sheetData>
  <mergeCells count="37">
    <mergeCell ref="AF2:AF17"/>
    <mergeCell ref="A74:D74"/>
    <mergeCell ref="C20:D20"/>
    <mergeCell ref="Z2:Z17"/>
    <mergeCell ref="AA2:AA17"/>
    <mergeCell ref="AB2:AB17"/>
    <mergeCell ref="N2:N17"/>
    <mergeCell ref="Q2:Q17"/>
    <mergeCell ref="R2:R17"/>
    <mergeCell ref="S2:S17"/>
    <mergeCell ref="T2:T17"/>
    <mergeCell ref="O2:O17"/>
    <mergeCell ref="P2:P17"/>
    <mergeCell ref="C58:D58"/>
    <mergeCell ref="C48:D48"/>
    <mergeCell ref="C50:D50"/>
    <mergeCell ref="M2:M17"/>
    <mergeCell ref="AC2:AC17"/>
    <mergeCell ref="AD2:AD17"/>
    <mergeCell ref="AE2:AE17"/>
    <mergeCell ref="U2:U17"/>
    <mergeCell ref="V2:V17"/>
    <mergeCell ref="W2:W17"/>
    <mergeCell ref="Y2:Y17"/>
    <mergeCell ref="X2:X17"/>
    <mergeCell ref="L2:L17"/>
    <mergeCell ref="H2:H17"/>
    <mergeCell ref="A1:A18"/>
    <mergeCell ref="B1:B18"/>
    <mergeCell ref="C1:D18"/>
    <mergeCell ref="E2:E17"/>
    <mergeCell ref="F2:F17"/>
    <mergeCell ref="C19:D19"/>
    <mergeCell ref="G2:G17"/>
    <mergeCell ref="I2:I17"/>
    <mergeCell ref="J2:J17"/>
    <mergeCell ref="K2:K17"/>
  </mergeCells>
  <phoneticPr fontId="4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528C-D02A-409B-935E-13BA41901898}">
  <dimension ref="A1:AF74"/>
  <sheetViews>
    <sheetView showZeros="0" topLeftCell="A50" zoomScaleNormal="100" workbookViewId="0">
      <selection activeCell="A74" sqref="A74:D74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202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7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2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2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2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2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2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2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2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2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2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2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2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2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2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2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2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2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300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9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30" t="s">
        <v>308</v>
      </c>
      <c r="D19" s="31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30" t="s">
        <v>77</v>
      </c>
      <c r="D20" s="31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1:32" ht="12.75" customHeight="1" x14ac:dyDescent="0.25">
      <c r="A21" s="3" t="s">
        <v>181</v>
      </c>
      <c r="B21" s="2" t="s">
        <v>379</v>
      </c>
      <c r="C21" s="22">
        <v>77050</v>
      </c>
      <c r="D21" s="22">
        <v>77125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0"/>
      <c r="U21" s="10"/>
      <c r="V21" s="10"/>
      <c r="W21" s="10"/>
      <c r="X21" s="10"/>
      <c r="Y21" s="10"/>
      <c r="Z21" s="10">
        <f>D21-C21</f>
        <v>75</v>
      </c>
      <c r="AA21" s="10"/>
      <c r="AB21" s="10"/>
      <c r="AC21" s="10"/>
      <c r="AD21" s="10"/>
      <c r="AE21" s="10"/>
      <c r="AF21" s="10"/>
    </row>
    <row r="22" spans="1:32" ht="12.75" customHeight="1" x14ac:dyDescent="0.25">
      <c r="A22" s="3" t="s">
        <v>182</v>
      </c>
      <c r="B22" s="2" t="s">
        <v>379</v>
      </c>
      <c r="C22" s="22">
        <v>77125</v>
      </c>
      <c r="D22" s="22">
        <v>77140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>
        <v>1</v>
      </c>
      <c r="AE22" s="10"/>
      <c r="AF22" s="10"/>
    </row>
    <row r="23" spans="1:32" ht="12.75" customHeight="1" x14ac:dyDescent="0.25">
      <c r="A23" s="3" t="s">
        <v>183</v>
      </c>
      <c r="B23" s="2" t="s">
        <v>379</v>
      </c>
      <c r="C23" s="22">
        <v>77160</v>
      </c>
      <c r="D23" s="22">
        <v>77175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>
        <v>1</v>
      </c>
      <c r="AE23" s="10"/>
      <c r="AF23" s="10"/>
    </row>
    <row r="24" spans="1:32" ht="12.75" customHeight="1" x14ac:dyDescent="0.25">
      <c r="A24" s="3" t="s">
        <v>184</v>
      </c>
      <c r="B24" s="2" t="s">
        <v>380</v>
      </c>
      <c r="C24" s="22">
        <v>77175</v>
      </c>
      <c r="D24" s="22">
        <v>77705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0"/>
      <c r="U24" s="10"/>
      <c r="V24" s="10"/>
      <c r="W24" s="10"/>
      <c r="X24" s="10"/>
      <c r="Y24" s="10"/>
      <c r="Z24" s="10">
        <f>D24-C24</f>
        <v>530</v>
      </c>
      <c r="AA24" s="10"/>
      <c r="AB24" s="10"/>
      <c r="AC24" s="10"/>
      <c r="AD24" s="10"/>
      <c r="AE24" s="10"/>
      <c r="AF24" s="10"/>
    </row>
    <row r="25" spans="1:32" ht="12.75" customHeight="1" x14ac:dyDescent="0.25">
      <c r="A25" s="3" t="s">
        <v>185</v>
      </c>
      <c r="B25" s="2" t="s">
        <v>381</v>
      </c>
      <c r="C25" s="22">
        <v>77705</v>
      </c>
      <c r="D25" s="22">
        <v>77720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>
        <v>1</v>
      </c>
      <c r="AE25" s="10"/>
      <c r="AF25" s="10"/>
    </row>
    <row r="26" spans="1:32" ht="12.75" customHeight="1" x14ac:dyDescent="0.25">
      <c r="A26" s="3" t="s">
        <v>186</v>
      </c>
      <c r="B26" s="2" t="s">
        <v>381</v>
      </c>
      <c r="C26" s="22">
        <v>77740</v>
      </c>
      <c r="D26" s="22">
        <v>77755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>
        <v>1</v>
      </c>
      <c r="AE26" s="10"/>
      <c r="AF26" s="10"/>
    </row>
    <row r="27" spans="1:32" ht="12.75" customHeight="1" x14ac:dyDescent="0.25">
      <c r="A27" s="3" t="s">
        <v>187</v>
      </c>
      <c r="B27" s="2" t="s">
        <v>382</v>
      </c>
      <c r="C27" s="22">
        <v>77755</v>
      </c>
      <c r="D27" s="22">
        <v>78375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0"/>
      <c r="U27" s="10"/>
      <c r="V27" s="10"/>
      <c r="W27" s="10"/>
      <c r="X27" s="10"/>
      <c r="Y27" s="10"/>
      <c r="Z27" s="10">
        <f>D27-C27</f>
        <v>620</v>
      </c>
      <c r="AA27" s="10"/>
      <c r="AB27" s="10"/>
      <c r="AC27" s="10"/>
      <c r="AD27" s="10"/>
      <c r="AE27" s="10"/>
      <c r="AF27" s="10"/>
    </row>
    <row r="28" spans="1:32" ht="12.75" customHeight="1" x14ac:dyDescent="0.25">
      <c r="A28" s="3" t="s">
        <v>188</v>
      </c>
      <c r="B28" s="2" t="s">
        <v>383</v>
      </c>
      <c r="C28" s="22">
        <v>78375</v>
      </c>
      <c r="D28" s="22">
        <v>78390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>
        <v>1</v>
      </c>
      <c r="AE28" s="10"/>
      <c r="AF28" s="10"/>
    </row>
    <row r="29" spans="1:32" ht="12.75" customHeight="1" x14ac:dyDescent="0.25">
      <c r="A29" s="3" t="s">
        <v>189</v>
      </c>
      <c r="B29" s="2" t="s">
        <v>383</v>
      </c>
      <c r="C29" s="22">
        <v>78410</v>
      </c>
      <c r="D29" s="22">
        <v>78425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10"/>
      <c r="U29" s="10"/>
      <c r="V29" s="10"/>
      <c r="W29" s="10"/>
      <c r="X29" s="10"/>
      <c r="Y29" s="10"/>
      <c r="Z29" s="12"/>
      <c r="AA29" s="10"/>
      <c r="AB29" s="10"/>
      <c r="AC29" s="10"/>
      <c r="AD29" s="10">
        <v>1</v>
      </c>
      <c r="AE29" s="10"/>
      <c r="AF29" s="10"/>
    </row>
    <row r="30" spans="1:32" ht="12.75" customHeight="1" x14ac:dyDescent="0.25">
      <c r="A30" s="3" t="s">
        <v>190</v>
      </c>
      <c r="B30" s="2" t="s">
        <v>350</v>
      </c>
      <c r="C30" s="22">
        <v>78425</v>
      </c>
      <c r="D30" s="22">
        <v>78695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10"/>
      <c r="U30" s="10"/>
      <c r="V30" s="10"/>
      <c r="W30" s="10"/>
      <c r="X30" s="10"/>
      <c r="Y30" s="10"/>
      <c r="Z30" s="10">
        <f>D30-C30</f>
        <v>270</v>
      </c>
      <c r="AA30" s="10"/>
      <c r="AB30" s="10"/>
      <c r="AC30" s="10"/>
      <c r="AD30" s="10"/>
      <c r="AE30" s="10"/>
      <c r="AF30" s="10"/>
    </row>
    <row r="31" spans="1:32" ht="12.75" customHeight="1" x14ac:dyDescent="0.25">
      <c r="A31" s="3" t="s">
        <v>191</v>
      </c>
      <c r="B31" s="2" t="s">
        <v>384</v>
      </c>
      <c r="C31" s="22">
        <v>78695</v>
      </c>
      <c r="D31" s="22">
        <v>78710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>
        <v>1</v>
      </c>
      <c r="AE31" s="10"/>
      <c r="AF31" s="10"/>
    </row>
    <row r="32" spans="1:32" ht="12.75" customHeight="1" x14ac:dyDescent="0.25">
      <c r="A32" s="3" t="s">
        <v>192</v>
      </c>
      <c r="B32" s="2" t="s">
        <v>384</v>
      </c>
      <c r="C32" s="22">
        <v>78730</v>
      </c>
      <c r="D32" s="22">
        <v>78745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>
        <v>1</v>
      </c>
      <c r="AE32" s="10"/>
      <c r="AF32" s="10"/>
    </row>
    <row r="33" spans="1:32" ht="12.75" customHeight="1" x14ac:dyDescent="0.25">
      <c r="A33" s="3" t="s">
        <v>193</v>
      </c>
      <c r="B33" s="2" t="s">
        <v>385</v>
      </c>
      <c r="C33" s="22">
        <v>78745</v>
      </c>
      <c r="D33" s="22">
        <v>79210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0"/>
      <c r="U33" s="10"/>
      <c r="V33" s="10"/>
      <c r="W33" s="10"/>
      <c r="X33" s="10"/>
      <c r="Y33" s="10"/>
      <c r="Z33" s="10">
        <f>D33-C33</f>
        <v>465</v>
      </c>
      <c r="AA33" s="10"/>
      <c r="AB33" s="10"/>
      <c r="AC33" s="10"/>
      <c r="AD33" s="10"/>
      <c r="AE33" s="10"/>
      <c r="AF33" s="10"/>
    </row>
    <row r="34" spans="1:32" ht="12.75" customHeight="1" x14ac:dyDescent="0.25">
      <c r="A34" s="3" t="s">
        <v>194</v>
      </c>
      <c r="B34" s="2" t="s">
        <v>386</v>
      </c>
      <c r="C34" s="22">
        <v>79210</v>
      </c>
      <c r="D34" s="22">
        <v>79225</v>
      </c>
      <c r="E34" s="9"/>
      <c r="F34" s="9"/>
      <c r="G34" s="13"/>
      <c r="H34" s="13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>
        <v>1</v>
      </c>
      <c r="AE34" s="10"/>
      <c r="AF34" s="10"/>
    </row>
    <row r="35" spans="1:32" ht="12.75" customHeight="1" x14ac:dyDescent="0.25">
      <c r="A35" s="3" t="s">
        <v>195</v>
      </c>
      <c r="B35" s="4" t="s">
        <v>386</v>
      </c>
      <c r="C35" s="22">
        <v>79225</v>
      </c>
      <c r="D35" s="22">
        <v>79240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>
        <v>1</v>
      </c>
      <c r="AE35" s="10"/>
      <c r="AF35" s="10"/>
    </row>
    <row r="36" spans="1:32" ht="12.75" customHeight="1" x14ac:dyDescent="0.25">
      <c r="A36" s="3" t="s">
        <v>196</v>
      </c>
      <c r="B36" s="2" t="s">
        <v>387</v>
      </c>
      <c r="C36" s="22">
        <v>79240</v>
      </c>
      <c r="D36" s="22">
        <v>79570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10"/>
      <c r="U36" s="10"/>
      <c r="V36" s="10"/>
      <c r="W36" s="10"/>
      <c r="X36" s="10"/>
      <c r="Y36" s="10"/>
      <c r="Z36" s="10">
        <f>D36-C36</f>
        <v>330</v>
      </c>
      <c r="AA36" s="10"/>
      <c r="AB36" s="10"/>
      <c r="AC36" s="10"/>
      <c r="AD36" s="10"/>
      <c r="AE36" s="10"/>
      <c r="AF36" s="10"/>
    </row>
    <row r="37" spans="1:32" ht="12.75" customHeight="1" x14ac:dyDescent="0.25">
      <c r="A37" s="3" t="s">
        <v>197</v>
      </c>
      <c r="B37" s="2" t="s">
        <v>388</v>
      </c>
      <c r="C37" s="22">
        <v>79570</v>
      </c>
      <c r="D37" s="22">
        <v>79585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v>1</v>
      </c>
      <c r="AE37" s="10"/>
      <c r="AF37" s="10"/>
    </row>
    <row r="38" spans="1:32" ht="12.75" customHeight="1" x14ac:dyDescent="0.25">
      <c r="A38" s="3" t="s">
        <v>198</v>
      </c>
      <c r="B38" s="2" t="s">
        <v>388</v>
      </c>
      <c r="C38" s="22">
        <v>79585</v>
      </c>
      <c r="D38" s="22">
        <v>79600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v>1</v>
      </c>
      <c r="AE38" s="10"/>
      <c r="AF38" s="10"/>
    </row>
    <row r="39" spans="1:32" ht="12.75" customHeight="1" x14ac:dyDescent="0.25">
      <c r="A39" s="3" t="s">
        <v>199</v>
      </c>
      <c r="B39" s="2" t="s">
        <v>388</v>
      </c>
      <c r="C39" s="22">
        <v>79600</v>
      </c>
      <c r="D39" s="22">
        <v>79660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0"/>
      <c r="U39" s="10"/>
      <c r="V39" s="10"/>
      <c r="W39" s="10"/>
      <c r="X39" s="10"/>
      <c r="Y39" s="10"/>
      <c r="Z39" s="10">
        <f>D39-C39</f>
        <v>60</v>
      </c>
      <c r="AA39" s="10"/>
      <c r="AB39" s="10"/>
      <c r="AC39" s="10"/>
      <c r="AD39" s="10"/>
      <c r="AE39" s="10"/>
      <c r="AF39" s="10"/>
    </row>
    <row r="40" spans="1:32" ht="12.75" customHeight="1" x14ac:dyDescent="0.25">
      <c r="A40" s="3" t="s">
        <v>200</v>
      </c>
      <c r="B40" s="2" t="s">
        <v>388</v>
      </c>
      <c r="C40" s="22">
        <v>79660</v>
      </c>
      <c r="D40" s="22">
        <v>79675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>
        <v>1</v>
      </c>
      <c r="AE40" s="10"/>
      <c r="AF40" s="10"/>
    </row>
    <row r="41" spans="1:32" ht="12.75" customHeight="1" x14ac:dyDescent="0.25">
      <c r="A41" s="3" t="s">
        <v>201</v>
      </c>
      <c r="B41" s="2" t="s">
        <v>388</v>
      </c>
      <c r="C41" s="22">
        <v>79675</v>
      </c>
      <c r="D41" s="22">
        <v>79690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0"/>
      <c r="U41" s="10"/>
      <c r="V41" s="10"/>
      <c r="W41" s="10"/>
      <c r="X41" s="10"/>
      <c r="Y41" s="10"/>
      <c r="Z41" s="12"/>
      <c r="AA41" s="10"/>
      <c r="AB41" s="10"/>
      <c r="AC41" s="10"/>
      <c r="AD41" s="10">
        <v>1</v>
      </c>
      <c r="AE41" s="10"/>
      <c r="AF41" s="10"/>
    </row>
    <row r="42" spans="1:32" ht="12.75" customHeight="1" x14ac:dyDescent="0.25">
      <c r="A42" s="3" t="s">
        <v>202</v>
      </c>
      <c r="B42" s="2" t="s">
        <v>388</v>
      </c>
      <c r="C42" s="22">
        <v>79710</v>
      </c>
      <c r="D42" s="22">
        <v>79725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>
        <v>1</v>
      </c>
      <c r="AE42" s="10"/>
      <c r="AF42" s="10"/>
    </row>
    <row r="43" spans="1:32" ht="12.75" customHeight="1" x14ac:dyDescent="0.25">
      <c r="A43" s="3" t="s">
        <v>203</v>
      </c>
      <c r="B43" s="2" t="s">
        <v>388</v>
      </c>
      <c r="C43" s="22">
        <v>79725</v>
      </c>
      <c r="D43" s="22">
        <v>79975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10"/>
      <c r="U43" s="10"/>
      <c r="V43" s="10"/>
      <c r="W43" s="10"/>
      <c r="X43" s="10"/>
      <c r="Y43" s="10"/>
      <c r="Z43" s="10">
        <f>D43-C43</f>
        <v>250</v>
      </c>
      <c r="AA43" s="10"/>
      <c r="AB43" s="10"/>
      <c r="AC43" s="10"/>
      <c r="AD43" s="10"/>
      <c r="AE43" s="10"/>
      <c r="AF43" s="10"/>
    </row>
    <row r="44" spans="1:32" ht="12.75" customHeight="1" x14ac:dyDescent="0.25">
      <c r="A44" s="3" t="s">
        <v>204</v>
      </c>
      <c r="B44" s="2" t="s">
        <v>388</v>
      </c>
      <c r="C44" s="22">
        <v>79975</v>
      </c>
      <c r="D44" s="22">
        <v>79990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>
        <v>1</v>
      </c>
      <c r="AE44" s="10"/>
      <c r="AF44" s="10"/>
    </row>
    <row r="45" spans="1:32" ht="12.75" customHeight="1" x14ac:dyDescent="0.25">
      <c r="A45" s="3" t="s">
        <v>205</v>
      </c>
      <c r="B45" s="2" t="s">
        <v>389</v>
      </c>
      <c r="C45" s="22">
        <v>80010</v>
      </c>
      <c r="D45" s="22">
        <v>80025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>
        <v>1</v>
      </c>
      <c r="AE45" s="10"/>
      <c r="AF45" s="10"/>
    </row>
    <row r="46" spans="1:32" ht="12.75" customHeight="1" x14ac:dyDescent="0.25">
      <c r="A46" s="3" t="s">
        <v>206</v>
      </c>
      <c r="B46" s="2" t="s">
        <v>390</v>
      </c>
      <c r="C46" s="22">
        <v>80025</v>
      </c>
      <c r="D46" s="22">
        <v>80750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  <c r="U46" s="10"/>
      <c r="V46" s="10"/>
      <c r="W46" s="10"/>
      <c r="X46" s="10"/>
      <c r="Y46" s="10"/>
      <c r="Z46" s="10">
        <f>D46-C46</f>
        <v>725</v>
      </c>
      <c r="AA46" s="10"/>
      <c r="AB46" s="10"/>
      <c r="AC46" s="10"/>
      <c r="AD46" s="10"/>
      <c r="AE46" s="10"/>
      <c r="AF46" s="10"/>
    </row>
    <row r="47" spans="1:32" ht="12.75" customHeight="1" x14ac:dyDescent="0.25">
      <c r="A47" s="3" t="s">
        <v>207</v>
      </c>
      <c r="B47" s="2" t="s">
        <v>391</v>
      </c>
      <c r="C47" s="22">
        <v>80750</v>
      </c>
      <c r="D47" s="22">
        <v>80765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>
        <v>1</v>
      </c>
      <c r="AE47" s="10"/>
      <c r="AF47" s="10"/>
    </row>
    <row r="48" spans="1:32" ht="12.75" customHeight="1" x14ac:dyDescent="0.25">
      <c r="A48" s="3" t="s">
        <v>208</v>
      </c>
      <c r="B48" s="2" t="s">
        <v>391</v>
      </c>
      <c r="C48" s="22">
        <v>80785</v>
      </c>
      <c r="D48" s="22">
        <v>80800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>
        <v>1</v>
      </c>
      <c r="AE48" s="10"/>
      <c r="AF48" s="10"/>
    </row>
    <row r="49" spans="1:32" ht="12.75" customHeight="1" x14ac:dyDescent="0.25">
      <c r="A49" s="3" t="s">
        <v>209</v>
      </c>
      <c r="B49" s="2" t="s">
        <v>392</v>
      </c>
      <c r="C49" s="22">
        <v>80800</v>
      </c>
      <c r="D49" s="22">
        <v>81036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10"/>
      <c r="U49" s="10"/>
      <c r="V49" s="10"/>
      <c r="W49" s="10"/>
      <c r="X49" s="10"/>
      <c r="Y49" s="10"/>
      <c r="Z49" s="10">
        <f>D49-C49</f>
        <v>236</v>
      </c>
      <c r="AA49" s="10"/>
      <c r="AB49" s="10"/>
      <c r="AC49" s="10"/>
      <c r="AD49" s="10"/>
      <c r="AE49" s="10"/>
      <c r="AF49" s="10"/>
    </row>
    <row r="50" spans="1:32" ht="12.75" customHeight="1" x14ac:dyDescent="0.25">
      <c r="A50" s="3" t="s">
        <v>210</v>
      </c>
      <c r="B50" s="2" t="s">
        <v>393</v>
      </c>
      <c r="C50" s="22">
        <v>81036</v>
      </c>
      <c r="D50" s="22">
        <v>81051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10"/>
      <c r="U50" s="10"/>
      <c r="V50" s="10"/>
      <c r="W50" s="10"/>
      <c r="X50" s="10"/>
      <c r="Y50" s="10"/>
      <c r="Z50" s="12"/>
      <c r="AA50" s="10"/>
      <c r="AB50" s="10"/>
      <c r="AC50" s="10"/>
      <c r="AD50" s="10">
        <v>1</v>
      </c>
      <c r="AE50" s="10"/>
      <c r="AF50" s="10"/>
    </row>
    <row r="51" spans="1:32" ht="12.75" customHeight="1" x14ac:dyDescent="0.25">
      <c r="A51" s="3" t="s">
        <v>211</v>
      </c>
      <c r="B51" s="2" t="s">
        <v>393</v>
      </c>
      <c r="C51" s="22">
        <v>81071</v>
      </c>
      <c r="D51" s="22">
        <v>81086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>
        <v>1</v>
      </c>
      <c r="AE51" s="10"/>
      <c r="AF51" s="10"/>
    </row>
    <row r="52" spans="1:32" ht="12.75" customHeight="1" x14ac:dyDescent="0.25">
      <c r="A52" s="3" t="s">
        <v>212</v>
      </c>
      <c r="B52" s="2" t="s">
        <v>394</v>
      </c>
      <c r="C52" s="22">
        <v>81086</v>
      </c>
      <c r="D52" s="22">
        <v>81510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0"/>
      <c r="U52" s="10"/>
      <c r="V52" s="10"/>
      <c r="W52" s="10"/>
      <c r="X52" s="10"/>
      <c r="Y52" s="10"/>
      <c r="Z52" s="10">
        <f>D52-C52</f>
        <v>424</v>
      </c>
      <c r="AA52" s="10"/>
      <c r="AB52" s="10"/>
      <c r="AC52" s="10"/>
      <c r="AD52" s="10"/>
      <c r="AE52" s="10"/>
      <c r="AF52" s="10"/>
    </row>
    <row r="53" spans="1:32" ht="12.75" customHeight="1" x14ac:dyDescent="0.25">
      <c r="A53" s="3" t="s">
        <v>213</v>
      </c>
      <c r="B53" s="2" t="s">
        <v>395</v>
      </c>
      <c r="C53" s="22">
        <v>81510</v>
      </c>
      <c r="D53" s="22">
        <v>81525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>
        <v>1</v>
      </c>
      <c r="AE53" s="10"/>
      <c r="AF53" s="10"/>
    </row>
    <row r="54" spans="1:32" ht="12.75" customHeight="1" x14ac:dyDescent="0.25">
      <c r="A54" s="3" t="s">
        <v>214</v>
      </c>
      <c r="B54" s="2" t="s">
        <v>395</v>
      </c>
      <c r="C54" s="22">
        <v>81525</v>
      </c>
      <c r="D54" s="22">
        <v>81540</v>
      </c>
      <c r="E54" s="9"/>
      <c r="F54" s="9"/>
      <c r="G54" s="9"/>
      <c r="H54" s="9"/>
      <c r="I54" s="13"/>
      <c r="J54" s="9"/>
      <c r="K54" s="9"/>
      <c r="L54" s="9"/>
      <c r="M54" s="9"/>
      <c r="N54" s="9"/>
      <c r="O54" s="9"/>
      <c r="P54" s="9"/>
      <c r="Q54" s="9"/>
      <c r="R54" s="9"/>
      <c r="S54" s="9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>
        <v>1</v>
      </c>
      <c r="AE54" s="10"/>
      <c r="AF54" s="10"/>
    </row>
    <row r="55" spans="1:32" ht="12.75" customHeight="1" x14ac:dyDescent="0.25">
      <c r="A55" s="3" t="s">
        <v>215</v>
      </c>
      <c r="B55" s="2" t="s">
        <v>395</v>
      </c>
      <c r="C55" s="22">
        <v>81540</v>
      </c>
      <c r="D55" s="22">
        <v>81995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10"/>
      <c r="U55" s="10"/>
      <c r="V55" s="10"/>
      <c r="W55" s="10"/>
      <c r="X55" s="10"/>
      <c r="Y55" s="10"/>
      <c r="Z55" s="10">
        <f>D55-C55</f>
        <v>455</v>
      </c>
      <c r="AA55" s="10"/>
      <c r="AB55" s="10"/>
      <c r="AC55" s="10"/>
      <c r="AD55" s="10"/>
      <c r="AE55" s="10"/>
      <c r="AF55" s="10"/>
    </row>
    <row r="56" spans="1:32" ht="12.75" customHeight="1" x14ac:dyDescent="0.25">
      <c r="A56" s="3" t="s">
        <v>229</v>
      </c>
      <c r="B56" s="2" t="s">
        <v>396</v>
      </c>
      <c r="C56" s="22">
        <v>81995</v>
      </c>
      <c r="D56" s="22">
        <v>82010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>
        <v>1</v>
      </c>
      <c r="AE56" s="10"/>
      <c r="AF56" s="10"/>
    </row>
    <row r="57" spans="1:32" ht="12.75" customHeight="1" x14ac:dyDescent="0.25">
      <c r="A57" s="3" t="s">
        <v>230</v>
      </c>
      <c r="B57" s="2" t="s">
        <v>397</v>
      </c>
      <c r="C57" s="22">
        <v>82030</v>
      </c>
      <c r="D57" s="22">
        <v>82045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>
        <v>1</v>
      </c>
      <c r="AE57" s="10"/>
      <c r="AF57" s="10"/>
    </row>
    <row r="58" spans="1:32" ht="12.75" customHeight="1" x14ac:dyDescent="0.25">
      <c r="A58" s="3" t="s">
        <v>232</v>
      </c>
      <c r="B58" s="2" t="s">
        <v>397</v>
      </c>
      <c r="C58" s="22">
        <v>82045</v>
      </c>
      <c r="D58" s="22">
        <v>82220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10"/>
      <c r="U58" s="10"/>
      <c r="V58" s="10"/>
      <c r="W58" s="10"/>
      <c r="X58" s="10"/>
      <c r="Y58" s="10"/>
      <c r="Z58" s="10">
        <f>D58-C58</f>
        <v>175</v>
      </c>
      <c r="AA58" s="10"/>
      <c r="AB58" s="10"/>
      <c r="AC58" s="10"/>
      <c r="AD58" s="10"/>
      <c r="AE58" s="10"/>
      <c r="AF58" s="10"/>
    </row>
    <row r="59" spans="1:32" ht="12.75" customHeight="1" x14ac:dyDescent="0.25">
      <c r="A59" s="3" t="s">
        <v>251</v>
      </c>
      <c r="B59" s="2" t="s">
        <v>397</v>
      </c>
      <c r="C59" s="22">
        <v>82220</v>
      </c>
      <c r="D59" s="22">
        <v>82235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>
        <v>1</v>
      </c>
      <c r="AE59" s="10"/>
      <c r="AF59" s="10"/>
    </row>
    <row r="60" spans="1:32" ht="12.75" customHeight="1" x14ac:dyDescent="0.25">
      <c r="A60" s="3" t="s">
        <v>253</v>
      </c>
      <c r="B60" s="2" t="s">
        <v>397</v>
      </c>
      <c r="C60" s="22">
        <v>82235</v>
      </c>
      <c r="D60" s="22">
        <v>82250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>
        <v>1</v>
      </c>
      <c r="AE60" s="10"/>
      <c r="AF60" s="10"/>
    </row>
    <row r="61" spans="1:32" ht="12.75" customHeight="1" x14ac:dyDescent="0.25">
      <c r="A61" s="3" t="s">
        <v>254</v>
      </c>
      <c r="B61" s="2" t="s">
        <v>397</v>
      </c>
      <c r="C61" s="22">
        <v>82250</v>
      </c>
      <c r="D61" s="22">
        <v>82310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0"/>
      <c r="U61" s="10"/>
      <c r="V61" s="10"/>
      <c r="W61" s="10"/>
      <c r="X61" s="10"/>
      <c r="Y61" s="10"/>
      <c r="Z61" s="10">
        <f>D61-C61</f>
        <v>60</v>
      </c>
      <c r="AA61" s="10"/>
      <c r="AB61" s="10"/>
      <c r="AC61" s="10"/>
      <c r="AD61" s="10"/>
      <c r="AE61" s="10"/>
      <c r="AF61" s="10"/>
    </row>
    <row r="62" spans="1:32" ht="12.75" customHeight="1" x14ac:dyDescent="0.25">
      <c r="A62" s="3" t="s">
        <v>282</v>
      </c>
      <c r="B62" s="2" t="s">
        <v>397</v>
      </c>
      <c r="C62" s="22">
        <v>82310</v>
      </c>
      <c r="D62" s="22">
        <v>82325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>
        <v>1</v>
      </c>
      <c r="AE62" s="10"/>
      <c r="AF62" s="10"/>
    </row>
    <row r="63" spans="1:32" ht="12.75" customHeight="1" x14ac:dyDescent="0.25">
      <c r="A63" s="3" t="s">
        <v>283</v>
      </c>
      <c r="B63" s="2" t="s">
        <v>397</v>
      </c>
      <c r="C63" s="22">
        <v>82325</v>
      </c>
      <c r="D63" s="22">
        <v>82340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>
        <v>1</v>
      </c>
      <c r="AE63" s="10"/>
      <c r="AF63" s="10"/>
    </row>
    <row r="64" spans="1:32" ht="12.75" customHeight="1" x14ac:dyDescent="0.25">
      <c r="A64" s="3" t="s">
        <v>284</v>
      </c>
      <c r="B64" s="2" t="s">
        <v>398</v>
      </c>
      <c r="C64" s="22">
        <v>82340</v>
      </c>
      <c r="D64" s="22">
        <v>82598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10"/>
      <c r="U64" s="10"/>
      <c r="V64" s="10"/>
      <c r="W64" s="10"/>
      <c r="X64" s="10"/>
      <c r="Y64" s="10"/>
      <c r="Z64" s="10">
        <f>D64-C64</f>
        <v>258</v>
      </c>
      <c r="AA64" s="10"/>
      <c r="AB64" s="10"/>
      <c r="AC64" s="10"/>
      <c r="AD64" s="10"/>
      <c r="AE64" s="10"/>
      <c r="AF64" s="10"/>
    </row>
    <row r="65" spans="1:32" ht="12.75" customHeight="1" x14ac:dyDescent="0.25">
      <c r="A65" s="3" t="s">
        <v>285</v>
      </c>
      <c r="B65" s="2" t="s">
        <v>399</v>
      </c>
      <c r="C65" s="22">
        <v>82598</v>
      </c>
      <c r="D65" s="22">
        <v>82613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>
        <v>1</v>
      </c>
      <c r="AE65" s="10"/>
      <c r="AF65" s="10"/>
    </row>
    <row r="66" spans="1:32" ht="12.75" customHeight="1" x14ac:dyDescent="0.25">
      <c r="A66" s="3" t="s">
        <v>286</v>
      </c>
      <c r="B66" s="2" t="s">
        <v>399</v>
      </c>
      <c r="C66" s="22">
        <v>82633</v>
      </c>
      <c r="D66" s="22">
        <v>82648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>
        <v>1</v>
      </c>
      <c r="AE66" s="10"/>
      <c r="AF66" s="10"/>
    </row>
    <row r="67" spans="1:32" ht="12.75" customHeight="1" x14ac:dyDescent="0.25">
      <c r="A67" s="3" t="s">
        <v>287</v>
      </c>
      <c r="B67" s="2" t="s">
        <v>400</v>
      </c>
      <c r="C67" s="22">
        <v>82648</v>
      </c>
      <c r="D67" s="22">
        <v>83054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10"/>
      <c r="U67" s="10"/>
      <c r="V67" s="10"/>
      <c r="W67" s="10"/>
      <c r="X67" s="10"/>
      <c r="Y67" s="10"/>
      <c r="Z67" s="10">
        <f>D67-C67</f>
        <v>406</v>
      </c>
      <c r="AA67" s="10"/>
      <c r="AB67" s="10"/>
      <c r="AC67" s="10"/>
      <c r="AD67" s="10"/>
      <c r="AE67" s="10"/>
      <c r="AF67" s="10"/>
    </row>
    <row r="68" spans="1:32" ht="12.75" customHeight="1" x14ac:dyDescent="0.25">
      <c r="A68" s="3" t="s">
        <v>288</v>
      </c>
      <c r="B68" s="2" t="s">
        <v>401</v>
      </c>
      <c r="C68" s="22">
        <v>83054</v>
      </c>
      <c r="D68" s="22">
        <v>83069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>
        <v>1</v>
      </c>
      <c r="AE68" s="10"/>
      <c r="AF68" s="10"/>
    </row>
    <row r="69" spans="1:32" ht="12.75" customHeight="1" x14ac:dyDescent="0.25">
      <c r="A69" s="3" t="s">
        <v>289</v>
      </c>
      <c r="B69" s="2" t="s">
        <v>401</v>
      </c>
      <c r="C69" s="22">
        <v>83089</v>
      </c>
      <c r="D69" s="22">
        <v>83104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>
        <v>1</v>
      </c>
      <c r="AE69" s="10"/>
      <c r="AF69" s="10"/>
    </row>
    <row r="70" spans="1:32" ht="12.75" customHeight="1" x14ac:dyDescent="0.25">
      <c r="A70" s="3" t="s">
        <v>290</v>
      </c>
      <c r="B70" s="2" t="s">
        <v>401</v>
      </c>
      <c r="C70" s="22">
        <v>83104</v>
      </c>
      <c r="D70" s="22">
        <v>83155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10"/>
      <c r="U70" s="10"/>
      <c r="V70" s="10"/>
      <c r="W70" s="10"/>
      <c r="X70" s="10"/>
      <c r="Y70" s="10"/>
      <c r="Z70" s="10">
        <f>D70-C70</f>
        <v>51</v>
      </c>
      <c r="AA70" s="10"/>
      <c r="AB70" s="10"/>
      <c r="AC70" s="10"/>
      <c r="AD70" s="10"/>
      <c r="AE70" s="10"/>
      <c r="AF70" s="10"/>
    </row>
    <row r="71" spans="1:32" ht="12.75" customHeight="1" x14ac:dyDescent="0.25">
      <c r="A71" s="3" t="s">
        <v>291</v>
      </c>
      <c r="B71" s="2" t="s">
        <v>401</v>
      </c>
      <c r="C71" s="22">
        <v>83155</v>
      </c>
      <c r="D71" s="22">
        <v>83170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>
        <v>1</v>
      </c>
      <c r="AE71" s="10"/>
      <c r="AF71" s="10"/>
    </row>
    <row r="72" spans="1:32" ht="12.75" customHeight="1" x14ac:dyDescent="0.25">
      <c r="A72" s="3" t="s">
        <v>219</v>
      </c>
      <c r="B72" s="2" t="s">
        <v>401</v>
      </c>
      <c r="C72" s="34">
        <v>83142</v>
      </c>
      <c r="D72" s="35"/>
      <c r="E72" s="9"/>
      <c r="F72" s="9"/>
      <c r="G72" s="9"/>
      <c r="H72" s="9"/>
      <c r="I72" s="9"/>
      <c r="J72" s="9"/>
      <c r="K72" s="9"/>
      <c r="L72" s="9"/>
      <c r="M72" s="9">
        <v>1</v>
      </c>
      <c r="N72" s="9"/>
      <c r="O72" s="9"/>
      <c r="P72" s="9"/>
      <c r="Q72" s="9"/>
      <c r="R72" s="9"/>
      <c r="S72" s="9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</row>
    <row r="73" spans="1:32" ht="12.75" customHeight="1" x14ac:dyDescent="0.25">
      <c r="A73" s="3" t="s">
        <v>220</v>
      </c>
      <c r="B73" s="2" t="s">
        <v>401</v>
      </c>
      <c r="C73" s="14">
        <v>83142</v>
      </c>
      <c r="D73" s="14">
        <v>83170</v>
      </c>
      <c r="E73" s="9">
        <f>D73-C73</f>
        <v>28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25.5" customHeight="1" x14ac:dyDescent="0.25">
      <c r="A74" s="32" t="s">
        <v>324</v>
      </c>
      <c r="B74" s="32"/>
      <c r="C74" s="32"/>
      <c r="D74" s="33"/>
      <c r="E74" s="19">
        <f t="shared" ref="E74:AE74" si="0">SUM(E19:E73)</f>
        <v>28</v>
      </c>
      <c r="F74" s="19">
        <f t="shared" si="0"/>
        <v>0</v>
      </c>
      <c r="G74" s="19">
        <f t="shared" si="0"/>
        <v>0</v>
      </c>
      <c r="H74" s="19"/>
      <c r="I74" s="19">
        <f t="shared" si="0"/>
        <v>0</v>
      </c>
      <c r="J74" s="19">
        <f t="shared" si="0"/>
        <v>0</v>
      </c>
      <c r="K74" s="19">
        <f t="shared" si="0"/>
        <v>0</v>
      </c>
      <c r="L74" s="19">
        <f t="shared" si="0"/>
        <v>0</v>
      </c>
      <c r="M74" s="19">
        <f t="shared" si="0"/>
        <v>1</v>
      </c>
      <c r="N74" s="19">
        <f t="shared" si="0"/>
        <v>0</v>
      </c>
      <c r="O74" s="19"/>
      <c r="P74" s="19"/>
      <c r="Q74" s="19">
        <f t="shared" si="0"/>
        <v>0</v>
      </c>
      <c r="R74" s="19">
        <f t="shared" si="0"/>
        <v>0</v>
      </c>
      <c r="S74" s="19">
        <f t="shared" si="0"/>
        <v>0</v>
      </c>
      <c r="T74" s="19">
        <f t="shared" si="0"/>
        <v>0</v>
      </c>
      <c r="U74" s="19">
        <f t="shared" si="0"/>
        <v>0</v>
      </c>
      <c r="V74" s="19">
        <f t="shared" si="0"/>
        <v>0</v>
      </c>
      <c r="W74" s="19">
        <f t="shared" si="0"/>
        <v>0</v>
      </c>
      <c r="X74" s="19"/>
      <c r="Y74" s="19">
        <f t="shared" si="0"/>
        <v>0</v>
      </c>
      <c r="Z74" s="19">
        <f t="shared" si="0"/>
        <v>5390</v>
      </c>
      <c r="AA74" s="19">
        <f t="shared" si="0"/>
        <v>0</v>
      </c>
      <c r="AB74" s="19">
        <f t="shared" si="0"/>
        <v>0</v>
      </c>
      <c r="AC74" s="19">
        <f t="shared" si="0"/>
        <v>0</v>
      </c>
      <c r="AD74" s="19">
        <f t="shared" si="0"/>
        <v>34</v>
      </c>
      <c r="AE74" s="20">
        <f t="shared" si="0"/>
        <v>0</v>
      </c>
      <c r="AF74" s="20">
        <f t="shared" ref="AF74" si="1">SUM(AF19:AF73)</f>
        <v>0</v>
      </c>
    </row>
  </sheetData>
  <mergeCells count="35">
    <mergeCell ref="AF2:AF17"/>
    <mergeCell ref="A74:D74"/>
    <mergeCell ref="C20:D20"/>
    <mergeCell ref="A1:A18"/>
    <mergeCell ref="B1:B18"/>
    <mergeCell ref="P2:P17"/>
    <mergeCell ref="J2:J17"/>
    <mergeCell ref="K2:K17"/>
    <mergeCell ref="L2:L17"/>
    <mergeCell ref="H2:H17"/>
    <mergeCell ref="C19:D19"/>
    <mergeCell ref="C72:D72"/>
    <mergeCell ref="I2:I17"/>
    <mergeCell ref="C1:D18"/>
    <mergeCell ref="E2:E17"/>
    <mergeCell ref="F2:F17"/>
    <mergeCell ref="G2:G17"/>
    <mergeCell ref="R2:R17"/>
    <mergeCell ref="S2:S17"/>
    <mergeCell ref="T2:T17"/>
    <mergeCell ref="O2:O17"/>
    <mergeCell ref="M2:M17"/>
    <mergeCell ref="N2:N17"/>
    <mergeCell ref="Q2:Q17"/>
    <mergeCell ref="AC2:AC17"/>
    <mergeCell ref="AD2:AD17"/>
    <mergeCell ref="AE2:AE17"/>
    <mergeCell ref="U2:U17"/>
    <mergeCell ref="V2:V17"/>
    <mergeCell ref="W2:W17"/>
    <mergeCell ref="Y2:Y17"/>
    <mergeCell ref="X2:X17"/>
    <mergeCell ref="AB2:AB17"/>
    <mergeCell ref="AA2:AA17"/>
    <mergeCell ref="Z2:Z17"/>
  </mergeCells>
  <phoneticPr fontId="4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5AC18-2476-4AAF-A100-488C93C7E4E9}">
  <dimension ref="A1:AF74"/>
  <sheetViews>
    <sheetView showZeros="0" topLeftCell="A25" zoomScaleNormal="100" workbookViewId="0">
      <selection activeCell="B54" sqref="B54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204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7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2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2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2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2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2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2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2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2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2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2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2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2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2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2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2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2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300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9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30" t="s">
        <v>305</v>
      </c>
      <c r="D19" s="31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30" t="s">
        <v>216</v>
      </c>
      <c r="D20" s="31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2"/>
      <c r="R20" s="9"/>
      <c r="S20" s="9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1:32" ht="12.75" customHeight="1" x14ac:dyDescent="0.25">
      <c r="A21" s="3" t="s">
        <v>217</v>
      </c>
      <c r="B21" s="2" t="s">
        <v>335</v>
      </c>
      <c r="C21" s="34">
        <v>65400</v>
      </c>
      <c r="D21" s="35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2"/>
      <c r="R21" s="9">
        <v>1</v>
      </c>
      <c r="S21" s="9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</row>
    <row r="22" spans="1:32" ht="12.75" customHeight="1" x14ac:dyDescent="0.25">
      <c r="A22" s="3" t="s">
        <v>218</v>
      </c>
      <c r="B22" s="2" t="s">
        <v>402</v>
      </c>
      <c r="C22" s="22">
        <v>65400</v>
      </c>
      <c r="D22" s="23">
        <v>66062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2">
        <v>662.5</v>
      </c>
      <c r="R22" s="9"/>
      <c r="S22" s="9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</row>
    <row r="23" spans="1:32" ht="12.75" customHeight="1" x14ac:dyDescent="0.25">
      <c r="A23" s="3" t="s">
        <v>221</v>
      </c>
      <c r="B23" s="2" t="s">
        <v>335</v>
      </c>
      <c r="C23" s="34">
        <v>65405</v>
      </c>
      <c r="D23" s="35"/>
      <c r="E23" s="9"/>
      <c r="F23" s="9"/>
      <c r="G23" s="9"/>
      <c r="H23" s="9"/>
      <c r="I23" s="9"/>
      <c r="J23" s="9">
        <v>1</v>
      </c>
      <c r="K23" s="9"/>
      <c r="L23" s="9"/>
      <c r="M23" s="9"/>
      <c r="N23" s="9"/>
      <c r="O23" s="9"/>
      <c r="P23" s="9"/>
      <c r="Q23" s="2"/>
      <c r="R23" s="9"/>
      <c r="S23" s="9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</row>
    <row r="24" spans="1:32" ht="12.75" customHeight="1" x14ac:dyDescent="0.25">
      <c r="A24" s="3" t="s">
        <v>225</v>
      </c>
      <c r="B24" s="2" t="s">
        <v>402</v>
      </c>
      <c r="C24" s="22">
        <v>65405</v>
      </c>
      <c r="D24" s="23">
        <v>66058</v>
      </c>
      <c r="E24" s="9"/>
      <c r="F24" s="9"/>
      <c r="G24" s="9">
        <v>650</v>
      </c>
      <c r="H24" s="9"/>
      <c r="I24" s="9"/>
      <c r="J24" s="9"/>
      <c r="K24" s="9"/>
      <c r="L24" s="9"/>
      <c r="M24" s="9"/>
      <c r="N24" s="9"/>
      <c r="O24" s="9"/>
      <c r="P24" s="9"/>
      <c r="Q24" s="2"/>
      <c r="R24" s="9"/>
      <c r="S24" s="9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</row>
    <row r="25" spans="1:32" ht="12.75" customHeight="1" x14ac:dyDescent="0.25">
      <c r="A25" s="3" t="s">
        <v>226</v>
      </c>
      <c r="B25" s="2" t="s">
        <v>339</v>
      </c>
      <c r="C25" s="50">
        <v>66058</v>
      </c>
      <c r="D25" s="51"/>
      <c r="E25" s="9"/>
      <c r="F25" s="9"/>
      <c r="G25" s="9"/>
      <c r="H25" s="9"/>
      <c r="I25" s="9"/>
      <c r="J25" s="9"/>
      <c r="K25" s="9">
        <v>1</v>
      </c>
      <c r="L25" s="9"/>
      <c r="M25" s="9"/>
      <c r="N25" s="9"/>
      <c r="O25" s="9"/>
      <c r="P25" s="9"/>
      <c r="Q25" s="2"/>
      <c r="R25" s="9"/>
      <c r="S25" s="9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  <row r="26" spans="1:32" ht="12.75" customHeight="1" x14ac:dyDescent="0.25">
      <c r="A26" s="3" t="s">
        <v>222</v>
      </c>
      <c r="B26" s="2" t="s">
        <v>339</v>
      </c>
      <c r="C26" s="50">
        <v>66062</v>
      </c>
      <c r="D26" s="51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2"/>
      <c r="R26" s="9"/>
      <c r="S26" s="9">
        <v>1</v>
      </c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ht="12.75" customHeight="1" x14ac:dyDescent="0.25">
      <c r="A27" s="3" t="s">
        <v>223</v>
      </c>
      <c r="B27" s="2" t="s">
        <v>343</v>
      </c>
      <c r="C27" s="34">
        <v>67019</v>
      </c>
      <c r="D27" s="35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2"/>
      <c r="R27" s="9">
        <v>1</v>
      </c>
      <c r="S27" s="9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ht="12.75" customHeight="1" x14ac:dyDescent="0.25">
      <c r="A28" s="3" t="s">
        <v>224</v>
      </c>
      <c r="B28" s="2" t="s">
        <v>343</v>
      </c>
      <c r="C28" s="22">
        <v>67019</v>
      </c>
      <c r="D28" s="22">
        <v>67081.5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3">
        <f>D28-C28</f>
        <v>62.5</v>
      </c>
      <c r="R28" s="9"/>
      <c r="S28" s="9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ht="12.75" customHeight="1" x14ac:dyDescent="0.25">
      <c r="A29" s="3" t="s">
        <v>228</v>
      </c>
      <c r="B29" s="2" t="s">
        <v>343</v>
      </c>
      <c r="C29" s="34">
        <v>67027</v>
      </c>
      <c r="D29" s="35"/>
      <c r="E29" s="9"/>
      <c r="F29" s="9"/>
      <c r="G29" s="9"/>
      <c r="H29" s="9"/>
      <c r="I29" s="9"/>
      <c r="J29" s="9">
        <v>1</v>
      </c>
      <c r="K29" s="9"/>
      <c r="L29" s="9"/>
      <c r="M29" s="9"/>
      <c r="N29" s="9"/>
      <c r="O29" s="9"/>
      <c r="P29" s="9"/>
      <c r="Q29" s="2"/>
      <c r="R29" s="9"/>
      <c r="S29" s="9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ht="12.75" customHeight="1" x14ac:dyDescent="0.25">
      <c r="A30" s="3" t="s">
        <v>231</v>
      </c>
      <c r="B30" s="2" t="s">
        <v>343</v>
      </c>
      <c r="C30" s="22">
        <v>67027</v>
      </c>
      <c r="D30" s="22">
        <v>67089.5</v>
      </c>
      <c r="E30" s="9"/>
      <c r="F30" s="9"/>
      <c r="G30" s="2">
        <v>62.5</v>
      </c>
      <c r="H30" s="2"/>
      <c r="I30" s="9"/>
      <c r="J30" s="9"/>
      <c r="K30" s="9"/>
      <c r="L30" s="9"/>
      <c r="M30" s="9"/>
      <c r="N30" s="9"/>
      <c r="O30" s="9"/>
      <c r="P30" s="9"/>
      <c r="Q30" s="2"/>
      <c r="R30" s="9"/>
      <c r="S30" s="9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ht="12.75" customHeight="1" x14ac:dyDescent="0.25">
      <c r="A31" s="3" t="s">
        <v>227</v>
      </c>
      <c r="B31" s="2" t="s">
        <v>343</v>
      </c>
      <c r="C31" s="34">
        <v>67081.5</v>
      </c>
      <c r="D31" s="35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2"/>
      <c r="R31" s="9"/>
      <c r="S31" s="9"/>
      <c r="T31" s="10">
        <v>1</v>
      </c>
      <c r="U31" s="10"/>
      <c r="V31" s="10"/>
      <c r="W31" s="10"/>
      <c r="X31" s="10"/>
      <c r="Y31" s="10">
        <v>18</v>
      </c>
      <c r="Z31" s="10"/>
      <c r="AA31" s="10"/>
      <c r="AB31" s="10"/>
      <c r="AC31" s="10"/>
      <c r="AD31" s="10"/>
      <c r="AE31" s="10"/>
      <c r="AF31" s="10"/>
    </row>
    <row r="32" spans="1:32" ht="12.75" customHeight="1" x14ac:dyDescent="0.25">
      <c r="A32" s="3" t="s">
        <v>235</v>
      </c>
      <c r="B32" s="2" t="s">
        <v>343</v>
      </c>
      <c r="C32" s="34">
        <v>67089.5</v>
      </c>
      <c r="D32" s="35"/>
      <c r="E32" s="9"/>
      <c r="F32" s="9">
        <v>18</v>
      </c>
      <c r="G32" s="9"/>
      <c r="H32" s="9"/>
      <c r="I32" s="9"/>
      <c r="J32" s="9"/>
      <c r="K32" s="9"/>
      <c r="L32" s="9">
        <v>1</v>
      </c>
      <c r="M32" s="9"/>
      <c r="N32" s="9"/>
      <c r="O32" s="9"/>
      <c r="P32" s="9"/>
      <c r="Q32" s="2"/>
      <c r="R32" s="9"/>
      <c r="S32" s="9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ht="12.75" customHeight="1" x14ac:dyDescent="0.25">
      <c r="A33" s="3" t="s">
        <v>229</v>
      </c>
      <c r="B33" s="2" t="s">
        <v>343</v>
      </c>
      <c r="C33" s="22">
        <v>67106</v>
      </c>
      <c r="D33" s="22">
        <v>67120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2"/>
      <c r="R33" s="9"/>
      <c r="S33" s="9"/>
      <c r="T33" s="10"/>
      <c r="U33" s="10"/>
      <c r="V33" s="10"/>
      <c r="W33" s="10"/>
      <c r="X33" s="10"/>
      <c r="Y33" s="10"/>
      <c r="Z33" s="10"/>
      <c r="AA33" s="10"/>
      <c r="AB33" s="10"/>
      <c r="AC33" s="10">
        <v>1</v>
      </c>
      <c r="AD33" s="10"/>
      <c r="AE33" s="10"/>
      <c r="AF33" s="10"/>
    </row>
    <row r="34" spans="1:32" ht="12.75" customHeight="1" x14ac:dyDescent="0.25">
      <c r="A34" s="3" t="s">
        <v>236</v>
      </c>
      <c r="B34" s="2" t="s">
        <v>343</v>
      </c>
      <c r="C34" s="22">
        <v>67113</v>
      </c>
      <c r="D34" s="22">
        <v>67163</v>
      </c>
      <c r="E34" s="9">
        <f>D34-C34</f>
        <v>50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2"/>
      <c r="R34" s="9"/>
      <c r="S34" s="9"/>
      <c r="T34" s="10"/>
      <c r="U34" s="10"/>
      <c r="V34" s="10"/>
      <c r="W34" s="10"/>
      <c r="X34" s="10"/>
      <c r="Y34" s="10"/>
      <c r="Z34" s="12"/>
      <c r="AA34" s="10"/>
      <c r="AB34" s="10"/>
      <c r="AC34" s="10"/>
      <c r="AD34" s="10"/>
      <c r="AE34" s="10"/>
      <c r="AF34" s="10"/>
    </row>
    <row r="35" spans="1:32" ht="12.75" customHeight="1" x14ac:dyDescent="0.25">
      <c r="A35" s="3" t="s">
        <v>230</v>
      </c>
      <c r="B35" s="2" t="s">
        <v>343</v>
      </c>
      <c r="C35" s="22">
        <v>67120</v>
      </c>
      <c r="D35" s="22">
        <v>67148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2"/>
      <c r="R35" s="9"/>
      <c r="S35" s="9"/>
      <c r="T35" s="10"/>
      <c r="U35" s="10"/>
      <c r="V35" s="10"/>
      <c r="W35" s="10"/>
      <c r="X35" s="10"/>
      <c r="Y35" s="10"/>
      <c r="Z35" s="10"/>
      <c r="AA35" s="10">
        <f>D35-C35</f>
        <v>28</v>
      </c>
      <c r="AB35" s="10"/>
      <c r="AC35" s="10"/>
      <c r="AD35" s="10"/>
      <c r="AE35" s="10"/>
      <c r="AF35" s="10"/>
    </row>
    <row r="36" spans="1:32" ht="12.75" customHeight="1" x14ac:dyDescent="0.25">
      <c r="A36" s="3" t="s">
        <v>232</v>
      </c>
      <c r="B36" s="2" t="s">
        <v>343</v>
      </c>
      <c r="C36" s="22">
        <v>67148</v>
      </c>
      <c r="D36" s="22">
        <v>67163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2"/>
      <c r="R36" s="9"/>
      <c r="S36" s="9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>
        <v>1</v>
      </c>
      <c r="AF36" s="10"/>
    </row>
    <row r="37" spans="1:32" ht="12.75" customHeight="1" x14ac:dyDescent="0.25">
      <c r="A37" s="3" t="s">
        <v>233</v>
      </c>
      <c r="B37" s="2" t="s">
        <v>353</v>
      </c>
      <c r="C37" s="34">
        <v>69412.5</v>
      </c>
      <c r="D37" s="35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2"/>
      <c r="R37" s="9">
        <v>1</v>
      </c>
      <c r="S37" s="9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2.75" customHeight="1" x14ac:dyDescent="0.25">
      <c r="A38" s="3" t="s">
        <v>234</v>
      </c>
      <c r="B38" s="2" t="s">
        <v>354</v>
      </c>
      <c r="C38" s="22">
        <v>69412.5</v>
      </c>
      <c r="D38" s="22">
        <v>69700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3">
        <f>D38-C38</f>
        <v>287.5</v>
      </c>
      <c r="R38" s="9"/>
      <c r="S38" s="9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12.75" customHeight="1" x14ac:dyDescent="0.25">
      <c r="A39" s="3" t="s">
        <v>238</v>
      </c>
      <c r="B39" s="2" t="s">
        <v>355</v>
      </c>
      <c r="C39" s="34">
        <v>69700</v>
      </c>
      <c r="D39" s="35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2"/>
      <c r="R39" s="9"/>
      <c r="S39" s="9">
        <v>1</v>
      </c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ht="12.75" customHeight="1" x14ac:dyDescent="0.25">
      <c r="A40" s="3" t="s">
        <v>240</v>
      </c>
      <c r="B40" s="2" t="s">
        <v>365</v>
      </c>
      <c r="C40" s="34">
        <v>72987.5</v>
      </c>
      <c r="D40" s="35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2"/>
      <c r="R40" s="9">
        <v>1</v>
      </c>
      <c r="S40" s="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ht="12.75" customHeight="1" x14ac:dyDescent="0.25">
      <c r="A41" s="3" t="s">
        <v>241</v>
      </c>
      <c r="B41" s="2" t="s">
        <v>403</v>
      </c>
      <c r="C41" s="22">
        <v>72987.5</v>
      </c>
      <c r="D41" s="22">
        <v>74712.5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13">
        <f>ROUNDUP((Q41*0.148),1)</f>
        <v>255.3</v>
      </c>
      <c r="P41" s="13">
        <f>ROUNDUP((Q41*0.222),1)</f>
        <v>383</v>
      </c>
      <c r="Q41" s="2">
        <f>D41-C41</f>
        <v>1725</v>
      </c>
      <c r="R41" s="9"/>
      <c r="S41" s="9"/>
      <c r="T41" s="10"/>
      <c r="U41" s="10"/>
      <c r="V41" s="10"/>
      <c r="W41" s="10"/>
      <c r="X41" s="10">
        <f>Q41</f>
        <v>1725</v>
      </c>
      <c r="Y41" s="10"/>
      <c r="Z41" s="10"/>
      <c r="AA41" s="10"/>
      <c r="AB41" s="10"/>
      <c r="AC41" s="10"/>
      <c r="AD41" s="10"/>
      <c r="AE41" s="10"/>
      <c r="AF41" s="10"/>
    </row>
    <row r="42" spans="1:32" ht="12.75" customHeight="1" x14ac:dyDescent="0.25">
      <c r="A42" s="3" t="s">
        <v>237</v>
      </c>
      <c r="B42" s="2" t="s">
        <v>368</v>
      </c>
      <c r="C42" s="34">
        <v>73012.5</v>
      </c>
      <c r="D42" s="35"/>
      <c r="E42" s="9"/>
      <c r="F42" s="9"/>
      <c r="G42" s="13"/>
      <c r="H42" s="13"/>
      <c r="I42" s="9"/>
      <c r="J42" s="9">
        <v>1</v>
      </c>
      <c r="K42" s="9"/>
      <c r="L42" s="9"/>
      <c r="M42" s="9"/>
      <c r="N42" s="9"/>
      <c r="O42" s="13"/>
      <c r="P42" s="13"/>
      <c r="Q42" s="2"/>
      <c r="R42" s="9"/>
      <c r="S42" s="9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12.75" customHeight="1" x14ac:dyDescent="0.25">
      <c r="A43" s="3" t="s">
        <v>239</v>
      </c>
      <c r="B43" s="4" t="s">
        <v>404</v>
      </c>
      <c r="C43" s="22">
        <v>73012.5</v>
      </c>
      <c r="D43" s="22">
        <v>74712.5</v>
      </c>
      <c r="E43" s="9"/>
      <c r="F43" s="9"/>
      <c r="G43" s="9"/>
      <c r="H43" s="9">
        <v>1700</v>
      </c>
      <c r="I43" s="9"/>
      <c r="J43" s="9"/>
      <c r="K43" s="9"/>
      <c r="L43" s="9"/>
      <c r="M43" s="9"/>
      <c r="N43" s="9"/>
      <c r="O43" s="13"/>
      <c r="P43" s="13"/>
      <c r="Q43" s="2"/>
      <c r="R43" s="9"/>
      <c r="S43" s="9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12.75" customHeight="1" x14ac:dyDescent="0.25">
      <c r="A44" s="3" t="s">
        <v>242</v>
      </c>
      <c r="B44" s="2" t="s">
        <v>405</v>
      </c>
      <c r="C44" s="22">
        <v>75087.5</v>
      </c>
      <c r="D44" s="22">
        <v>79325</v>
      </c>
      <c r="E44" s="9"/>
      <c r="F44" s="9"/>
      <c r="G44" s="2"/>
      <c r="H44" s="2">
        <v>4237.5</v>
      </c>
      <c r="I44" s="9"/>
      <c r="J44" s="9"/>
      <c r="K44" s="9"/>
      <c r="L44" s="9"/>
      <c r="M44" s="9"/>
      <c r="N44" s="9"/>
      <c r="O44" s="13"/>
      <c r="P44" s="13"/>
      <c r="Q44" s="2"/>
      <c r="R44" s="9"/>
      <c r="S44" s="9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12.75" customHeight="1" x14ac:dyDescent="0.25">
      <c r="A45" s="3" t="s">
        <v>243</v>
      </c>
      <c r="B45" s="2" t="s">
        <v>405</v>
      </c>
      <c r="C45" s="22">
        <v>75087.5</v>
      </c>
      <c r="D45" s="22">
        <v>79325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13">
        <f t="shared" ref="O45" si="0">ROUNDUP((Q45*0.148),1)</f>
        <v>627.20000000000005</v>
      </c>
      <c r="P45" s="13">
        <f t="shared" ref="P45" si="1">ROUNDUP((Q45*0.222),1)</f>
        <v>940.80000000000007</v>
      </c>
      <c r="Q45" s="13">
        <f>D45-C45</f>
        <v>4237.5</v>
      </c>
      <c r="R45" s="9"/>
      <c r="S45" s="9"/>
      <c r="T45" s="10"/>
      <c r="U45" s="10"/>
      <c r="V45" s="10"/>
      <c r="W45" s="10"/>
      <c r="X45" s="12">
        <f>Q45</f>
        <v>4237.5</v>
      </c>
      <c r="Y45" s="10"/>
      <c r="Z45" s="12"/>
      <c r="AA45" s="10"/>
      <c r="AB45" s="10"/>
      <c r="AC45" s="10"/>
      <c r="AD45" s="10"/>
      <c r="AE45" s="10"/>
      <c r="AF45" s="10"/>
    </row>
    <row r="46" spans="1:32" ht="12.75" customHeight="1" x14ac:dyDescent="0.25">
      <c r="A46" s="3" t="s">
        <v>244</v>
      </c>
      <c r="B46" s="2" t="s">
        <v>386</v>
      </c>
      <c r="C46" s="34">
        <v>79325</v>
      </c>
      <c r="D46" s="35"/>
      <c r="E46" s="9"/>
      <c r="F46" s="9"/>
      <c r="G46" s="9"/>
      <c r="H46" s="9"/>
      <c r="I46" s="9"/>
      <c r="J46" s="9"/>
      <c r="K46" s="9">
        <v>1</v>
      </c>
      <c r="L46" s="9"/>
      <c r="M46" s="9"/>
      <c r="N46" s="9"/>
      <c r="O46" s="9"/>
      <c r="P46" s="9"/>
      <c r="Q46" s="2"/>
      <c r="R46" s="9"/>
      <c r="S46" s="9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12.75" customHeight="1" x14ac:dyDescent="0.25">
      <c r="A47" s="3" t="s">
        <v>246</v>
      </c>
      <c r="B47" s="2" t="s">
        <v>386</v>
      </c>
      <c r="C47" s="34">
        <v>79325</v>
      </c>
      <c r="D47" s="35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2"/>
      <c r="R47" s="9"/>
      <c r="S47" s="9">
        <v>1</v>
      </c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1:32" ht="12.75" customHeight="1" x14ac:dyDescent="0.25">
      <c r="A48" s="3" t="s">
        <v>250</v>
      </c>
      <c r="B48" s="2" t="s">
        <v>388</v>
      </c>
      <c r="C48" s="34">
        <v>79875</v>
      </c>
      <c r="D48" s="35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2"/>
      <c r="R48" s="9">
        <v>1</v>
      </c>
      <c r="S48" s="9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2" ht="12.75" customHeight="1" x14ac:dyDescent="0.25">
      <c r="A49" s="3" t="s">
        <v>245</v>
      </c>
      <c r="B49" s="2" t="s">
        <v>388</v>
      </c>
      <c r="C49" s="34">
        <v>79875</v>
      </c>
      <c r="D49" s="35"/>
      <c r="E49" s="9"/>
      <c r="F49" s="9"/>
      <c r="G49" s="9"/>
      <c r="H49" s="9"/>
      <c r="I49" s="9"/>
      <c r="J49" s="9">
        <v>1</v>
      </c>
      <c r="K49" s="9"/>
      <c r="L49" s="9"/>
      <c r="M49" s="9"/>
      <c r="N49" s="9"/>
      <c r="O49" s="9"/>
      <c r="P49" s="9"/>
      <c r="Q49" s="2"/>
      <c r="R49" s="9"/>
      <c r="S49" s="9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12.75" customHeight="1" x14ac:dyDescent="0.25">
      <c r="A50" s="3" t="s">
        <v>258</v>
      </c>
      <c r="B50" s="2" t="s">
        <v>406</v>
      </c>
      <c r="C50" s="22">
        <v>79875</v>
      </c>
      <c r="D50" s="22">
        <v>80075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2">
        <f>D50-C50</f>
        <v>200</v>
      </c>
      <c r="R50" s="9"/>
      <c r="S50" s="9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</row>
    <row r="51" spans="1:32" ht="12.75" customHeight="1" x14ac:dyDescent="0.25">
      <c r="A51" s="3" t="s">
        <v>248</v>
      </c>
      <c r="B51" s="2" t="s">
        <v>406</v>
      </c>
      <c r="C51" s="22">
        <v>79875</v>
      </c>
      <c r="D51" s="22">
        <v>80062.5</v>
      </c>
      <c r="E51" s="9"/>
      <c r="F51" s="9"/>
      <c r="G51" s="2">
        <f>D51-C51</f>
        <v>187.5</v>
      </c>
      <c r="H51" s="2"/>
      <c r="I51" s="9"/>
      <c r="J51" s="9"/>
      <c r="K51" s="9"/>
      <c r="L51" s="9"/>
      <c r="M51" s="9"/>
      <c r="N51" s="9"/>
      <c r="O51" s="9"/>
      <c r="P51" s="9"/>
      <c r="Q51" s="2"/>
      <c r="R51" s="9"/>
      <c r="S51" s="9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32" ht="12.75" customHeight="1" x14ac:dyDescent="0.25">
      <c r="A52" s="3" t="s">
        <v>249</v>
      </c>
      <c r="B52" s="2" t="s">
        <v>389</v>
      </c>
      <c r="C52" s="34">
        <v>80062.5</v>
      </c>
      <c r="D52" s="35"/>
      <c r="E52" s="9"/>
      <c r="F52" s="9"/>
      <c r="G52" s="9"/>
      <c r="H52" s="9"/>
      <c r="I52" s="9"/>
      <c r="J52" s="9"/>
      <c r="K52" s="9">
        <v>1</v>
      </c>
      <c r="L52" s="9"/>
      <c r="M52" s="9"/>
      <c r="N52" s="9"/>
      <c r="O52" s="9"/>
      <c r="P52" s="9"/>
      <c r="Q52" s="2"/>
      <c r="R52" s="9"/>
      <c r="S52" s="9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</row>
    <row r="53" spans="1:32" ht="12.75" customHeight="1" x14ac:dyDescent="0.25">
      <c r="A53" s="3" t="s">
        <v>259</v>
      </c>
      <c r="B53" s="2" t="s">
        <v>389</v>
      </c>
      <c r="C53" s="34">
        <v>80075</v>
      </c>
      <c r="D53" s="35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2"/>
      <c r="R53" s="9"/>
      <c r="S53" s="9">
        <v>1</v>
      </c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</row>
    <row r="54" spans="1:32" ht="12.75" customHeight="1" x14ac:dyDescent="0.25">
      <c r="A54" s="3"/>
      <c r="B54" s="2"/>
      <c r="C54" s="14"/>
      <c r="D54" s="14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2"/>
      <c r="R54" s="9"/>
      <c r="S54" s="9"/>
      <c r="T54" s="10"/>
      <c r="U54" s="10"/>
      <c r="V54" s="10"/>
      <c r="W54" s="10"/>
      <c r="X54" s="10"/>
      <c r="Y54" s="10"/>
      <c r="Z54" s="12"/>
      <c r="AA54" s="10"/>
      <c r="AB54" s="10"/>
      <c r="AC54" s="10"/>
      <c r="AD54" s="10"/>
      <c r="AE54" s="10"/>
      <c r="AF54" s="10"/>
    </row>
    <row r="55" spans="1:32" ht="12.75" customHeight="1" x14ac:dyDescent="0.25">
      <c r="A55" s="3"/>
      <c r="B55" s="2"/>
      <c r="C55" s="14"/>
      <c r="D55" s="14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2"/>
      <c r="R55" s="9"/>
      <c r="S55" s="9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</row>
    <row r="56" spans="1:32" ht="12.75" customHeight="1" x14ac:dyDescent="0.25">
      <c r="A56" s="3"/>
      <c r="B56" s="2"/>
      <c r="C56" s="14"/>
      <c r="D56" s="14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2"/>
      <c r="R56" s="9"/>
      <c r="S56" s="9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</row>
    <row r="57" spans="1:32" ht="12.75" customHeight="1" x14ac:dyDescent="0.25">
      <c r="A57" s="3"/>
      <c r="B57" s="2"/>
      <c r="C57" s="14"/>
      <c r="D57" s="14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2"/>
      <c r="R57" s="9"/>
      <c r="S57" s="9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</row>
    <row r="58" spans="1:32" ht="12.75" customHeight="1" x14ac:dyDescent="0.25">
      <c r="A58" s="3"/>
      <c r="B58" s="2"/>
      <c r="C58" s="14"/>
      <c r="D58" s="14"/>
      <c r="E58" s="9"/>
      <c r="F58" s="9"/>
      <c r="G58" s="9"/>
      <c r="H58" s="9"/>
      <c r="I58" s="13"/>
      <c r="J58" s="9"/>
      <c r="K58" s="9"/>
      <c r="L58" s="9"/>
      <c r="M58" s="9"/>
      <c r="N58" s="9"/>
      <c r="O58" s="9"/>
      <c r="P58" s="9"/>
      <c r="Q58" s="2"/>
      <c r="R58" s="9"/>
      <c r="S58" s="9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</row>
    <row r="59" spans="1:32" ht="12.75" customHeight="1" x14ac:dyDescent="0.25">
      <c r="A59" s="3"/>
      <c r="B59" s="2"/>
      <c r="C59" s="14"/>
      <c r="D59" s="14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2"/>
      <c r="R59" s="9"/>
      <c r="S59" s="9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</row>
    <row r="60" spans="1:32" ht="12.75" customHeight="1" x14ac:dyDescent="0.25">
      <c r="A60" s="3"/>
      <c r="B60" s="2"/>
      <c r="C60" s="14"/>
      <c r="D60" s="14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2"/>
      <c r="R60" s="9"/>
      <c r="S60" s="9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</row>
    <row r="61" spans="1:32" ht="12.75" customHeight="1" x14ac:dyDescent="0.25">
      <c r="A61" s="3"/>
      <c r="B61" s="2"/>
      <c r="C61" s="14"/>
      <c r="D61" s="14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2"/>
      <c r="R61" s="9"/>
      <c r="S61" s="9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1:32" ht="12.75" customHeight="1" x14ac:dyDescent="0.25">
      <c r="A62" s="3"/>
      <c r="B62" s="2"/>
      <c r="C62" s="14"/>
      <c r="D62" s="14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2"/>
      <c r="R62" s="9"/>
      <c r="S62" s="9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</row>
    <row r="63" spans="1:32" ht="12.75" customHeight="1" x14ac:dyDescent="0.25">
      <c r="A63" s="3"/>
      <c r="B63" s="2"/>
      <c r="C63" s="14"/>
      <c r="D63" s="14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2"/>
      <c r="R63" s="9"/>
      <c r="S63" s="9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</row>
    <row r="64" spans="1:32" ht="12.75" customHeight="1" x14ac:dyDescent="0.25">
      <c r="A64" s="3"/>
      <c r="B64" s="2"/>
      <c r="C64" s="14"/>
      <c r="D64" s="14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2"/>
      <c r="R64" s="9"/>
      <c r="S64" s="9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</row>
    <row r="65" spans="1:32" ht="12.75" customHeight="1" x14ac:dyDescent="0.25">
      <c r="A65" s="3"/>
      <c r="B65" s="2"/>
      <c r="C65" s="14"/>
      <c r="D65" s="14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2"/>
      <c r="R65" s="9"/>
      <c r="S65" s="9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</row>
    <row r="66" spans="1:32" ht="12.75" customHeight="1" x14ac:dyDescent="0.25">
      <c r="A66" s="3"/>
      <c r="B66" s="2"/>
      <c r="C66" s="14"/>
      <c r="D66" s="14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2"/>
      <c r="R66" s="9"/>
      <c r="S66" s="9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</row>
    <row r="67" spans="1:32" ht="12.75" customHeight="1" x14ac:dyDescent="0.25">
      <c r="A67" s="3"/>
      <c r="B67" s="2"/>
      <c r="C67" s="14"/>
      <c r="D67" s="14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2"/>
      <c r="R67" s="9"/>
      <c r="S67" s="9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</row>
    <row r="68" spans="1:32" ht="12.75" customHeight="1" x14ac:dyDescent="0.25">
      <c r="A68" s="3"/>
      <c r="B68" s="2"/>
      <c r="C68" s="14"/>
      <c r="D68" s="14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2"/>
      <c r="R68" s="9"/>
      <c r="S68" s="9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</row>
    <row r="69" spans="1:32" ht="12.75" customHeight="1" x14ac:dyDescent="0.25">
      <c r="A69" s="3"/>
      <c r="B69" s="2"/>
      <c r="C69" s="14"/>
      <c r="D69" s="14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2"/>
      <c r="R69" s="9"/>
      <c r="S69" s="9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</row>
    <row r="70" spans="1:32" ht="12.75" customHeight="1" x14ac:dyDescent="0.25">
      <c r="A70" s="3"/>
      <c r="B70" s="2"/>
      <c r="C70" s="14"/>
      <c r="D70" s="14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2"/>
      <c r="R70" s="9"/>
      <c r="S70" s="9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</row>
    <row r="71" spans="1:32" ht="12.75" customHeight="1" x14ac:dyDescent="0.25">
      <c r="A71" s="3"/>
      <c r="B71" s="2"/>
      <c r="C71" s="14"/>
      <c r="D71" s="14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2"/>
      <c r="R71" s="9"/>
      <c r="S71" s="9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</row>
    <row r="72" spans="1:32" ht="12.75" customHeight="1" x14ac:dyDescent="0.25">
      <c r="A72" s="3"/>
      <c r="B72" s="2"/>
      <c r="C72" s="15"/>
      <c r="D72" s="15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2"/>
      <c r="R72" s="9"/>
      <c r="S72" s="9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</row>
    <row r="73" spans="1:32" ht="12.75" customHeight="1" x14ac:dyDescent="0.25">
      <c r="A73" s="3"/>
      <c r="B73" s="2"/>
      <c r="C73" s="14"/>
      <c r="D73" s="1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2"/>
      <c r="R73" s="9"/>
      <c r="S73" s="9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25.5" customHeight="1" x14ac:dyDescent="0.25">
      <c r="A74" s="32" t="s">
        <v>324</v>
      </c>
      <c r="B74" s="32"/>
      <c r="C74" s="32"/>
      <c r="D74" s="33"/>
      <c r="E74" s="19">
        <f>SUM(E19:E73)</f>
        <v>50</v>
      </c>
      <c r="F74" s="19">
        <f t="shared" ref="F74:AE74" si="2">SUM(F19:F73)</f>
        <v>18</v>
      </c>
      <c r="G74" s="19">
        <f t="shared" si="2"/>
        <v>900</v>
      </c>
      <c r="H74" s="19">
        <f t="shared" si="2"/>
        <v>5937.5</v>
      </c>
      <c r="I74" s="19">
        <f t="shared" si="2"/>
        <v>0</v>
      </c>
      <c r="J74" s="19">
        <f t="shared" si="2"/>
        <v>4</v>
      </c>
      <c r="K74" s="19">
        <f t="shared" si="2"/>
        <v>3</v>
      </c>
      <c r="L74" s="19">
        <f t="shared" si="2"/>
        <v>1</v>
      </c>
      <c r="M74" s="19">
        <f t="shared" si="2"/>
        <v>0</v>
      </c>
      <c r="N74" s="19">
        <f t="shared" si="2"/>
        <v>0</v>
      </c>
      <c r="O74" s="19">
        <f t="shared" si="2"/>
        <v>882.5</v>
      </c>
      <c r="P74" s="19">
        <f t="shared" si="2"/>
        <v>1323.8000000000002</v>
      </c>
      <c r="Q74" s="19">
        <f t="shared" si="2"/>
        <v>7175</v>
      </c>
      <c r="R74" s="19">
        <f t="shared" si="2"/>
        <v>5</v>
      </c>
      <c r="S74" s="19">
        <f t="shared" si="2"/>
        <v>4</v>
      </c>
      <c r="T74" s="19">
        <f t="shared" si="2"/>
        <v>1</v>
      </c>
      <c r="U74" s="19">
        <f t="shared" si="2"/>
        <v>0</v>
      </c>
      <c r="V74" s="19">
        <f t="shared" si="2"/>
        <v>0</v>
      </c>
      <c r="W74" s="19">
        <f t="shared" si="2"/>
        <v>0</v>
      </c>
      <c r="X74" s="19">
        <f t="shared" si="2"/>
        <v>5962.5</v>
      </c>
      <c r="Y74" s="19">
        <f t="shared" si="2"/>
        <v>18</v>
      </c>
      <c r="Z74" s="19">
        <f t="shared" si="2"/>
        <v>0</v>
      </c>
      <c r="AA74" s="19">
        <f t="shared" si="2"/>
        <v>28</v>
      </c>
      <c r="AB74" s="19">
        <f t="shared" si="2"/>
        <v>0</v>
      </c>
      <c r="AC74" s="19">
        <f t="shared" si="2"/>
        <v>1</v>
      </c>
      <c r="AD74" s="19">
        <f t="shared" si="2"/>
        <v>0</v>
      </c>
      <c r="AE74" s="20">
        <f t="shared" si="2"/>
        <v>1</v>
      </c>
      <c r="AF74" s="20">
        <f t="shared" ref="AF74" si="3">SUM(AF19:AF73)</f>
        <v>0</v>
      </c>
    </row>
  </sheetData>
  <mergeCells count="52">
    <mergeCell ref="AF2:AF17"/>
    <mergeCell ref="H2:H17"/>
    <mergeCell ref="N2:N17"/>
    <mergeCell ref="A1:A18"/>
    <mergeCell ref="B1:B18"/>
    <mergeCell ref="C1:D18"/>
    <mergeCell ref="E2:E17"/>
    <mergeCell ref="F2:F17"/>
    <mergeCell ref="P2:P17"/>
    <mergeCell ref="AE2:AE17"/>
    <mergeCell ref="AA2:AA17"/>
    <mergeCell ref="AB2:AB17"/>
    <mergeCell ref="AC2:AC17"/>
    <mergeCell ref="AD2:AD17"/>
    <mergeCell ref="M2:M17"/>
    <mergeCell ref="G2:G17"/>
    <mergeCell ref="A74:D74"/>
    <mergeCell ref="C27:D27"/>
    <mergeCell ref="C29:D29"/>
    <mergeCell ref="C31:D31"/>
    <mergeCell ref="C49:D49"/>
    <mergeCell ref="C52:D52"/>
    <mergeCell ref="C53:D53"/>
    <mergeCell ref="C32:D32"/>
    <mergeCell ref="C40:D40"/>
    <mergeCell ref="C42:D42"/>
    <mergeCell ref="C46:D46"/>
    <mergeCell ref="C47:D47"/>
    <mergeCell ref="C37:D37"/>
    <mergeCell ref="C39:D39"/>
    <mergeCell ref="C48:D48"/>
    <mergeCell ref="J2:J17"/>
    <mergeCell ref="K2:K17"/>
    <mergeCell ref="L2:L17"/>
    <mergeCell ref="C21:D21"/>
    <mergeCell ref="C19:D19"/>
    <mergeCell ref="C23:D23"/>
    <mergeCell ref="C25:D25"/>
    <mergeCell ref="C26:D26"/>
    <mergeCell ref="Z2:Z17"/>
    <mergeCell ref="Y2:Y17"/>
    <mergeCell ref="O2:O17"/>
    <mergeCell ref="C20:D20"/>
    <mergeCell ref="X2:X17"/>
    <mergeCell ref="Q2:Q17"/>
    <mergeCell ref="R2:R17"/>
    <mergeCell ref="S2:S17"/>
    <mergeCell ref="T2:T17"/>
    <mergeCell ref="U2:U17"/>
    <mergeCell ref="V2:V17"/>
    <mergeCell ref="W2:W17"/>
    <mergeCell ref="I2:I17"/>
  </mergeCells>
  <phoneticPr fontId="4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80A28-5ED2-4521-98C5-9EB210E8072B}">
  <dimension ref="A1:AF74"/>
  <sheetViews>
    <sheetView showZeros="0" topLeftCell="A36" zoomScaleNormal="100" workbookViewId="0">
      <selection activeCell="B58" sqref="B58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204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7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2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2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2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2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2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2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2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2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2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2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2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2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2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2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2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2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300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9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30" t="s">
        <v>306</v>
      </c>
      <c r="D19" s="31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30" t="s">
        <v>247</v>
      </c>
      <c r="D20" s="31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ht="12.75" customHeight="1" x14ac:dyDescent="0.25">
      <c r="A21" s="3" t="s">
        <v>252</v>
      </c>
      <c r="B21" s="2" t="s">
        <v>335</v>
      </c>
      <c r="C21" s="34">
        <v>65412.5</v>
      </c>
      <c r="D21" s="35"/>
      <c r="E21" s="2"/>
      <c r="F21" s="2"/>
      <c r="G21" s="2"/>
      <c r="H21" s="2"/>
      <c r="I21" s="2"/>
      <c r="J21" s="2"/>
      <c r="K21" s="2">
        <v>1</v>
      </c>
      <c r="L21" s="2"/>
      <c r="M21" s="2"/>
      <c r="N21" s="2"/>
      <c r="O21" s="2"/>
      <c r="P21" s="2"/>
      <c r="Q21" s="2"/>
      <c r="R21" s="2"/>
      <c r="S21" s="2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ht="12.75" customHeight="1" x14ac:dyDescent="0.25">
      <c r="A22" s="3" t="s">
        <v>261</v>
      </c>
      <c r="B22" s="2" t="s">
        <v>335</v>
      </c>
      <c r="C22" s="34">
        <v>65412.5</v>
      </c>
      <c r="D22" s="3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>
        <v>1</v>
      </c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ht="12.75" customHeight="1" x14ac:dyDescent="0.25">
      <c r="A23" s="3" t="s">
        <v>255</v>
      </c>
      <c r="B23" s="2" t="s">
        <v>402</v>
      </c>
      <c r="C23" s="22">
        <v>65412.5</v>
      </c>
      <c r="D23" s="22">
        <v>66245.899999999994</v>
      </c>
      <c r="E23" s="2"/>
      <c r="F23" s="2"/>
      <c r="G23" s="2">
        <v>837.5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ht="12.75" customHeight="1" x14ac:dyDescent="0.25">
      <c r="A24" s="3" t="s">
        <v>263</v>
      </c>
      <c r="B24" s="2" t="s">
        <v>402</v>
      </c>
      <c r="C24" s="22">
        <v>65412.5</v>
      </c>
      <c r="D24" s="22">
        <v>66245.899999999994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>
        <v>837.5</v>
      </c>
      <c r="R24" s="2"/>
      <c r="S24" s="2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ht="12.75" customHeight="1" x14ac:dyDescent="0.25">
      <c r="A25" s="3" t="s">
        <v>251</v>
      </c>
      <c r="B25" s="2" t="s">
        <v>343</v>
      </c>
      <c r="C25" s="22">
        <v>67161</v>
      </c>
      <c r="D25" s="22">
        <v>67176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>
        <v>1</v>
      </c>
      <c r="AF25" s="17"/>
    </row>
    <row r="26" spans="1:32" ht="12.75" customHeight="1" x14ac:dyDescent="0.25">
      <c r="A26" s="3" t="s">
        <v>257</v>
      </c>
      <c r="B26" s="2" t="s">
        <v>343</v>
      </c>
      <c r="C26" s="22">
        <v>67161</v>
      </c>
      <c r="D26" s="22">
        <v>67211</v>
      </c>
      <c r="E26" s="2">
        <v>50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ht="12.75" customHeight="1" x14ac:dyDescent="0.25">
      <c r="A27" s="3" t="s">
        <v>253</v>
      </c>
      <c r="B27" s="2" t="s">
        <v>343</v>
      </c>
      <c r="C27" s="22">
        <v>67176</v>
      </c>
      <c r="D27" s="22">
        <v>67205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17"/>
      <c r="U27" s="17"/>
      <c r="V27" s="17"/>
      <c r="W27" s="17"/>
      <c r="X27" s="17"/>
      <c r="Y27" s="17"/>
      <c r="Z27" s="17"/>
      <c r="AA27" s="17">
        <f>D27-C27</f>
        <v>29</v>
      </c>
      <c r="AB27" s="17"/>
      <c r="AC27" s="17"/>
      <c r="AD27" s="17"/>
      <c r="AE27" s="17"/>
      <c r="AF27" s="17"/>
    </row>
    <row r="28" spans="1:32" ht="12.75" customHeight="1" x14ac:dyDescent="0.25">
      <c r="A28" s="3" t="s">
        <v>254</v>
      </c>
      <c r="B28" s="2" t="s">
        <v>343</v>
      </c>
      <c r="C28" s="22">
        <v>67205</v>
      </c>
      <c r="D28" s="22">
        <v>67219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17"/>
      <c r="U28" s="17"/>
      <c r="V28" s="17"/>
      <c r="W28" s="17"/>
      <c r="X28" s="17"/>
      <c r="Y28" s="17"/>
      <c r="Z28" s="17"/>
      <c r="AA28" s="17"/>
      <c r="AB28" s="17"/>
      <c r="AC28" s="17">
        <v>1</v>
      </c>
      <c r="AD28" s="17"/>
      <c r="AE28" s="17"/>
      <c r="AF28" s="17"/>
    </row>
    <row r="29" spans="1:32" ht="12.75" customHeight="1" x14ac:dyDescent="0.25">
      <c r="A29" s="3" t="s">
        <v>260</v>
      </c>
      <c r="B29" s="2" t="s">
        <v>343</v>
      </c>
      <c r="C29" s="34">
        <v>67210</v>
      </c>
      <c r="D29" s="35"/>
      <c r="E29" s="2"/>
      <c r="F29" s="2">
        <v>18</v>
      </c>
      <c r="G29" s="2"/>
      <c r="H29" s="2"/>
      <c r="I29" s="2"/>
      <c r="J29" s="2"/>
      <c r="K29" s="2"/>
      <c r="L29" s="2">
        <v>1</v>
      </c>
      <c r="M29" s="2"/>
      <c r="N29" s="2"/>
      <c r="O29" s="2"/>
      <c r="P29" s="2"/>
      <c r="Q29" s="2"/>
      <c r="R29" s="2"/>
      <c r="S29" s="2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ht="12.75" customHeight="1" x14ac:dyDescent="0.25">
      <c r="A30" s="3" t="s">
        <v>256</v>
      </c>
      <c r="B30" s="2" t="s">
        <v>343</v>
      </c>
      <c r="C30" s="34">
        <v>67219</v>
      </c>
      <c r="D30" s="35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17">
        <v>1</v>
      </c>
      <c r="U30" s="17"/>
      <c r="V30" s="17"/>
      <c r="W30" s="17"/>
      <c r="X30" s="17"/>
      <c r="Y30" s="17">
        <v>18</v>
      </c>
      <c r="Z30" s="17"/>
      <c r="AA30" s="17"/>
      <c r="AB30" s="17"/>
      <c r="AC30" s="17"/>
      <c r="AD30" s="17"/>
      <c r="AE30" s="17"/>
      <c r="AF30" s="17"/>
    </row>
    <row r="31" spans="1:32" ht="12.75" customHeight="1" x14ac:dyDescent="0.25">
      <c r="A31" s="3" t="s">
        <v>262</v>
      </c>
      <c r="B31" s="2" t="s">
        <v>343</v>
      </c>
      <c r="C31" s="22">
        <v>67231</v>
      </c>
      <c r="D31" s="22">
        <v>67346.5</v>
      </c>
      <c r="E31" s="2"/>
      <c r="F31" s="2"/>
      <c r="G31" s="2">
        <v>112.5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ht="12.75" customHeight="1" x14ac:dyDescent="0.25">
      <c r="A32" s="3" t="s">
        <v>266</v>
      </c>
      <c r="B32" s="2" t="s">
        <v>343</v>
      </c>
      <c r="C32" s="22">
        <v>67244</v>
      </c>
      <c r="D32" s="22">
        <v>67344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>
        <f>D32-C32</f>
        <v>100</v>
      </c>
      <c r="R32" s="2"/>
      <c r="S32" s="2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ht="12.75" customHeight="1" x14ac:dyDescent="0.25">
      <c r="A33" s="3" t="s">
        <v>267</v>
      </c>
      <c r="B33" s="2" t="s">
        <v>343</v>
      </c>
      <c r="C33" s="34">
        <v>67344</v>
      </c>
      <c r="D33" s="35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>
        <v>1</v>
      </c>
      <c r="S33" s="2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ht="12.75" customHeight="1" x14ac:dyDescent="0.25">
      <c r="A34" s="3" t="s">
        <v>264</v>
      </c>
      <c r="B34" s="2" t="s">
        <v>343</v>
      </c>
      <c r="C34" s="34">
        <v>67346.5</v>
      </c>
      <c r="D34" s="35"/>
      <c r="E34" s="2"/>
      <c r="F34" s="2"/>
      <c r="G34" s="2"/>
      <c r="H34" s="2"/>
      <c r="I34" s="2"/>
      <c r="J34" s="2">
        <v>1</v>
      </c>
      <c r="K34" s="2"/>
      <c r="L34" s="2"/>
      <c r="M34" s="2"/>
      <c r="N34" s="2"/>
      <c r="O34" s="2"/>
      <c r="P34" s="2"/>
      <c r="Q34" s="2"/>
      <c r="R34" s="2"/>
      <c r="S34" s="2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</row>
    <row r="35" spans="1:32" ht="12.75" customHeight="1" x14ac:dyDescent="0.25">
      <c r="A35" s="3" t="s">
        <v>269</v>
      </c>
      <c r="B35" s="2" t="s">
        <v>347</v>
      </c>
      <c r="C35" s="34">
        <v>68212.5</v>
      </c>
      <c r="D35" s="3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>
        <v>1</v>
      </c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</row>
    <row r="36" spans="1:32" ht="12.75" customHeight="1" x14ac:dyDescent="0.25">
      <c r="A36" s="3" t="s">
        <v>265</v>
      </c>
      <c r="B36" s="2" t="s">
        <v>347</v>
      </c>
      <c r="C36" s="34">
        <v>68221</v>
      </c>
      <c r="D36" s="35"/>
      <c r="E36" s="2"/>
      <c r="F36" s="2"/>
      <c r="G36" s="2"/>
      <c r="H36" s="2"/>
      <c r="I36" s="2"/>
      <c r="J36" s="2"/>
      <c r="K36" s="2">
        <v>1</v>
      </c>
      <c r="L36" s="2"/>
      <c r="M36" s="2"/>
      <c r="N36" s="2"/>
      <c r="O36" s="2"/>
      <c r="P36" s="2"/>
      <c r="Q36" s="2"/>
      <c r="R36" s="2"/>
      <c r="S36" s="2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</row>
    <row r="37" spans="1:32" ht="12.75" customHeight="1" x14ac:dyDescent="0.25">
      <c r="A37" s="3" t="s">
        <v>272</v>
      </c>
      <c r="B37" s="2" t="s">
        <v>348</v>
      </c>
      <c r="C37" s="22">
        <v>68212.5</v>
      </c>
      <c r="D37" s="22">
        <v>68737.5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>
        <f>D37-C37</f>
        <v>525</v>
      </c>
      <c r="R37" s="2"/>
      <c r="S37" s="2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</row>
    <row r="38" spans="1:32" ht="12.75" customHeight="1" x14ac:dyDescent="0.25">
      <c r="A38" s="3" t="s">
        <v>268</v>
      </c>
      <c r="B38" s="2" t="s">
        <v>348</v>
      </c>
      <c r="C38" s="22">
        <v>68221</v>
      </c>
      <c r="D38" s="22">
        <v>68733.5</v>
      </c>
      <c r="E38" s="2"/>
      <c r="F38" s="2"/>
      <c r="G38" s="2">
        <f>D38-C38</f>
        <v>512.5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</row>
    <row r="39" spans="1:32" ht="12.75" customHeight="1" x14ac:dyDescent="0.25">
      <c r="A39" s="3" t="s">
        <v>270</v>
      </c>
      <c r="B39" s="2" t="s">
        <v>351</v>
      </c>
      <c r="C39" s="34">
        <v>68733.5</v>
      </c>
      <c r="D39" s="35"/>
      <c r="E39" s="2"/>
      <c r="F39" s="2"/>
      <c r="G39" s="2"/>
      <c r="H39" s="2"/>
      <c r="I39" s="2"/>
      <c r="J39" s="2">
        <v>1</v>
      </c>
      <c r="K39" s="2"/>
      <c r="L39" s="2"/>
      <c r="M39" s="2"/>
      <c r="N39" s="2"/>
      <c r="O39" s="2"/>
      <c r="P39" s="2"/>
      <c r="Q39" s="2"/>
      <c r="R39" s="2"/>
      <c r="S39" s="2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ht="12.75" customHeight="1" x14ac:dyDescent="0.25">
      <c r="A40" s="3" t="s">
        <v>274</v>
      </c>
      <c r="B40" s="4" t="s">
        <v>351</v>
      </c>
      <c r="C40" s="34">
        <v>68737.5</v>
      </c>
      <c r="D40" s="35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>
        <v>1</v>
      </c>
      <c r="S40" s="2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ht="12.75" customHeight="1" x14ac:dyDescent="0.25">
      <c r="A41" s="3" t="s">
        <v>276</v>
      </c>
      <c r="B41" s="4" t="s">
        <v>355</v>
      </c>
      <c r="C41" s="34">
        <v>69500</v>
      </c>
      <c r="D41" s="35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>
        <v>1</v>
      </c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</row>
    <row r="42" spans="1:32" ht="12.75" customHeight="1" x14ac:dyDescent="0.25">
      <c r="A42" s="3" t="s">
        <v>278</v>
      </c>
      <c r="B42" s="4" t="s">
        <v>355</v>
      </c>
      <c r="C42" s="22">
        <v>69500</v>
      </c>
      <c r="D42" s="22">
        <v>69787.5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13">
        <f>D42-C42</f>
        <v>287.5</v>
      </c>
      <c r="R42" s="2"/>
      <c r="S42" s="2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ht="12.75" customHeight="1" x14ac:dyDescent="0.25">
      <c r="A43" s="3" t="s">
        <v>280</v>
      </c>
      <c r="B43" s="4" t="s">
        <v>355</v>
      </c>
      <c r="C43" s="34">
        <v>69787.5</v>
      </c>
      <c r="D43" s="35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>
        <v>1</v>
      </c>
      <c r="S43" s="2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ht="12.75" customHeight="1" x14ac:dyDescent="0.25">
      <c r="A44" s="3" t="s">
        <v>271</v>
      </c>
      <c r="B44" s="2" t="s">
        <v>357</v>
      </c>
      <c r="C44" s="52">
        <v>70375</v>
      </c>
      <c r="D44" s="53"/>
      <c r="E44" s="2"/>
      <c r="F44" s="2"/>
      <c r="G44" s="2"/>
      <c r="H44" s="2"/>
      <c r="I44" s="2"/>
      <c r="J44" s="2"/>
      <c r="K44" s="2">
        <v>1</v>
      </c>
      <c r="L44" s="2"/>
      <c r="M44" s="2"/>
      <c r="N44" s="2"/>
      <c r="O44" s="2"/>
      <c r="P44" s="2"/>
      <c r="Q44" s="2"/>
      <c r="R44" s="2"/>
      <c r="S44" s="2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</row>
    <row r="45" spans="1:32" ht="12.75" customHeight="1" x14ac:dyDescent="0.25">
      <c r="A45" s="3" t="s">
        <v>273</v>
      </c>
      <c r="B45" s="2" t="s">
        <v>407</v>
      </c>
      <c r="C45" s="24">
        <v>70375</v>
      </c>
      <c r="D45" s="22">
        <v>70514</v>
      </c>
      <c r="E45" s="2"/>
      <c r="F45" s="2"/>
      <c r="G45" s="2">
        <v>137.5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</row>
    <row r="46" spans="1:32" ht="12.75" customHeight="1" x14ac:dyDescent="0.25">
      <c r="A46" s="3" t="s">
        <v>275</v>
      </c>
      <c r="B46" s="2" t="s">
        <v>358</v>
      </c>
      <c r="C46" s="34">
        <v>70514</v>
      </c>
      <c r="D46" s="35"/>
      <c r="E46" s="2"/>
      <c r="F46" s="2"/>
      <c r="G46" s="2"/>
      <c r="H46" s="2"/>
      <c r="I46" s="2"/>
      <c r="J46" s="2">
        <v>1</v>
      </c>
      <c r="K46" s="2"/>
      <c r="L46" s="2"/>
      <c r="M46" s="2"/>
      <c r="N46" s="2"/>
      <c r="O46" s="2"/>
      <c r="P46" s="2"/>
      <c r="Q46" s="2"/>
      <c r="R46" s="2"/>
      <c r="S46" s="2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ht="12.75" customHeight="1" x14ac:dyDescent="0.25">
      <c r="A47" s="3" t="s">
        <v>294</v>
      </c>
      <c r="B47" s="2" t="s">
        <v>358</v>
      </c>
      <c r="C47" s="34">
        <v>70712.5</v>
      </c>
      <c r="D47" s="3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>
        <v>1</v>
      </c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ht="12.75" customHeight="1" x14ac:dyDescent="0.25">
      <c r="A48" s="3" t="s">
        <v>309</v>
      </c>
      <c r="B48" s="2" t="s">
        <v>358</v>
      </c>
      <c r="C48" s="22">
        <v>70712.5</v>
      </c>
      <c r="D48" s="22">
        <v>70837.5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>
        <f>D48-C48</f>
        <v>125</v>
      </c>
      <c r="R48" s="2"/>
      <c r="S48" s="2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</row>
    <row r="49" spans="1:32" ht="12.75" customHeight="1" x14ac:dyDescent="0.25">
      <c r="A49" s="3" t="s">
        <v>310</v>
      </c>
      <c r="B49" s="2" t="s">
        <v>358</v>
      </c>
      <c r="C49" s="34">
        <v>70837.5</v>
      </c>
      <c r="D49" s="35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>
        <v>1</v>
      </c>
      <c r="S49" s="2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</row>
    <row r="50" spans="1:32" ht="12.75" customHeight="1" x14ac:dyDescent="0.25">
      <c r="A50" s="3" t="s">
        <v>277</v>
      </c>
      <c r="B50" s="2" t="s">
        <v>365</v>
      </c>
      <c r="C50" s="34">
        <v>72900</v>
      </c>
      <c r="D50" s="35"/>
      <c r="E50" s="2"/>
      <c r="F50" s="2"/>
      <c r="G50" s="2"/>
      <c r="H50" s="2"/>
      <c r="I50" s="2"/>
      <c r="J50" s="2"/>
      <c r="K50" s="2">
        <v>1</v>
      </c>
      <c r="L50" s="2"/>
      <c r="M50" s="2"/>
      <c r="N50" s="2"/>
      <c r="O50" s="2"/>
      <c r="P50" s="2"/>
      <c r="Q50" s="2"/>
      <c r="R50" s="2"/>
      <c r="S50" s="2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</row>
    <row r="51" spans="1:32" ht="12.75" customHeight="1" x14ac:dyDescent="0.25">
      <c r="A51" s="3" t="s">
        <v>311</v>
      </c>
      <c r="B51" s="2" t="s">
        <v>365</v>
      </c>
      <c r="C51" s="34">
        <v>72900</v>
      </c>
      <c r="D51" s="35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>
        <v>1</v>
      </c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</row>
    <row r="52" spans="1:32" ht="12.75" customHeight="1" x14ac:dyDescent="0.25">
      <c r="A52" s="3" t="s">
        <v>279</v>
      </c>
      <c r="B52" s="2" t="s">
        <v>403</v>
      </c>
      <c r="C52" s="22">
        <v>72900</v>
      </c>
      <c r="D52" s="22">
        <v>74750</v>
      </c>
      <c r="E52" s="2"/>
      <c r="F52" s="2"/>
      <c r="G52" s="2"/>
      <c r="H52" s="2">
        <v>1850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</row>
    <row r="53" spans="1:32" ht="12.75" customHeight="1" x14ac:dyDescent="0.25">
      <c r="A53" s="3" t="s">
        <v>312</v>
      </c>
      <c r="B53" s="2" t="s">
        <v>403</v>
      </c>
      <c r="C53" s="22">
        <v>72900</v>
      </c>
      <c r="D53" s="22">
        <v>74750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>
        <f>ROUNDUP((Q53*0.148),1)</f>
        <v>273.8</v>
      </c>
      <c r="P53" s="2">
        <f>ROUNDUP((Q53*0.222),1)</f>
        <v>410.7</v>
      </c>
      <c r="Q53" s="2">
        <f>D53-C53</f>
        <v>1850</v>
      </c>
      <c r="R53" s="2"/>
      <c r="S53" s="2"/>
      <c r="T53" s="17"/>
      <c r="U53" s="17"/>
      <c r="V53" s="17"/>
      <c r="W53" s="17"/>
      <c r="X53" s="17">
        <f>Q53</f>
        <v>1850</v>
      </c>
      <c r="Y53" s="17"/>
      <c r="Z53" s="17"/>
      <c r="AA53" s="17"/>
      <c r="AB53" s="17"/>
      <c r="AC53" s="17"/>
      <c r="AD53" s="17"/>
      <c r="AE53" s="17"/>
      <c r="AF53" s="17"/>
    </row>
    <row r="54" spans="1:32" ht="12.75" customHeight="1" x14ac:dyDescent="0.25">
      <c r="A54" s="3" t="s">
        <v>315</v>
      </c>
      <c r="B54" s="2" t="s">
        <v>408</v>
      </c>
      <c r="C54" s="22">
        <v>75150</v>
      </c>
      <c r="D54" s="22">
        <v>79875</v>
      </c>
      <c r="E54" s="2"/>
      <c r="F54" s="2"/>
      <c r="G54" s="2"/>
      <c r="H54" s="2">
        <v>4725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ht="12.75" customHeight="1" x14ac:dyDescent="0.25">
      <c r="A55" s="3" t="s">
        <v>313</v>
      </c>
      <c r="B55" s="2" t="s">
        <v>408</v>
      </c>
      <c r="C55" s="22">
        <v>75150</v>
      </c>
      <c r="D55" s="22">
        <v>79875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>
        <f t="shared" ref="O55" si="0">ROUNDUP((Q55*0.148),1)</f>
        <v>699.3</v>
      </c>
      <c r="P55" s="2">
        <f t="shared" ref="P55" si="1">ROUNDUP((Q55*0.222),1)</f>
        <v>1049</v>
      </c>
      <c r="Q55" s="2">
        <f>D55-C55</f>
        <v>4725</v>
      </c>
      <c r="R55" s="2"/>
      <c r="S55" s="2"/>
      <c r="T55" s="17"/>
      <c r="U55" s="17"/>
      <c r="V55" s="17"/>
      <c r="W55" s="17"/>
      <c r="X55" s="17">
        <f t="shared" ref="X55" si="2">Q55</f>
        <v>4725</v>
      </c>
      <c r="Y55" s="17"/>
      <c r="Z55" s="17"/>
      <c r="AA55" s="17"/>
      <c r="AB55" s="17"/>
      <c r="AC55" s="17"/>
      <c r="AD55" s="17"/>
      <c r="AE55" s="17"/>
      <c r="AF55" s="17"/>
    </row>
    <row r="56" spans="1:32" ht="12.75" customHeight="1" x14ac:dyDescent="0.25">
      <c r="A56" s="3" t="s">
        <v>316</v>
      </c>
      <c r="B56" s="2" t="s">
        <v>388</v>
      </c>
      <c r="C56" s="34">
        <v>79875</v>
      </c>
      <c r="D56" s="35"/>
      <c r="E56" s="2"/>
      <c r="F56" s="2"/>
      <c r="G56" s="2"/>
      <c r="H56" s="2"/>
      <c r="I56" s="2"/>
      <c r="J56" s="2">
        <v>1</v>
      </c>
      <c r="K56" s="2"/>
      <c r="L56" s="2"/>
      <c r="M56" s="2"/>
      <c r="N56" s="2"/>
      <c r="O56" s="2"/>
      <c r="P56" s="2"/>
      <c r="Q56" s="2"/>
      <c r="R56" s="2"/>
      <c r="S56" s="2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ht="12.75" customHeight="1" x14ac:dyDescent="0.25">
      <c r="A57" s="3" t="s">
        <v>314</v>
      </c>
      <c r="B57" s="2" t="s">
        <v>388</v>
      </c>
      <c r="C57" s="34">
        <v>79875</v>
      </c>
      <c r="D57" s="35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>
        <v>1</v>
      </c>
      <c r="S57" s="2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ht="12.75" customHeight="1" x14ac:dyDescent="0.25">
      <c r="A58" s="3"/>
      <c r="B58" s="2"/>
      <c r="C58" s="14"/>
      <c r="D58" s="14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ht="12.75" customHeight="1" x14ac:dyDescent="0.25">
      <c r="A59" s="3"/>
      <c r="B59" s="2"/>
      <c r="C59" s="14"/>
      <c r="D59" s="1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ht="12.75" customHeight="1" x14ac:dyDescent="0.25">
      <c r="A60" s="3"/>
      <c r="B60" s="2"/>
      <c r="C60" s="14"/>
      <c r="D60" s="14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ht="12.75" customHeight="1" x14ac:dyDescent="0.25">
      <c r="A61" s="3"/>
      <c r="B61" s="2"/>
      <c r="C61" s="14"/>
      <c r="D61" s="14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ht="12.75" customHeight="1" x14ac:dyDescent="0.25">
      <c r="A62" s="3"/>
      <c r="B62" s="2"/>
      <c r="C62" s="14"/>
      <c r="D62" s="14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ht="12.75" customHeight="1" x14ac:dyDescent="0.25">
      <c r="A63" s="3"/>
      <c r="B63" s="2"/>
      <c r="C63" s="14"/>
      <c r="D63" s="14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ht="12.75" customHeight="1" x14ac:dyDescent="0.25">
      <c r="A64" s="3"/>
      <c r="B64" s="2"/>
      <c r="C64" s="14"/>
      <c r="D64" s="14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ht="12.75" customHeight="1" x14ac:dyDescent="0.25">
      <c r="A65" s="3"/>
      <c r="B65" s="2"/>
      <c r="C65" s="14"/>
      <c r="D65" s="14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ht="12.75" customHeight="1" x14ac:dyDescent="0.25">
      <c r="A66" s="3"/>
      <c r="B66" s="2"/>
      <c r="C66" s="14"/>
      <c r="D66" s="14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ht="12.75" customHeight="1" x14ac:dyDescent="0.25">
      <c r="A67" s="3"/>
      <c r="B67" s="2"/>
      <c r="C67" s="14"/>
      <c r="D67" s="14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 ht="12.75" customHeight="1" x14ac:dyDescent="0.25">
      <c r="A68" s="3"/>
      <c r="B68" s="2"/>
      <c r="C68" s="14"/>
      <c r="D68" s="14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ht="12.75" customHeight="1" x14ac:dyDescent="0.25">
      <c r="A69" s="3"/>
      <c r="B69" s="2"/>
      <c r="C69" s="14"/>
      <c r="D69" s="14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 ht="12.75" customHeight="1" x14ac:dyDescent="0.25">
      <c r="A70" s="3"/>
      <c r="B70" s="2"/>
      <c r="C70" s="14"/>
      <c r="D70" s="14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ht="12.75" customHeight="1" x14ac:dyDescent="0.25">
      <c r="A71" s="3"/>
      <c r="B71" s="2"/>
      <c r="C71" s="14"/>
      <c r="D71" s="14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 ht="12.75" customHeight="1" x14ac:dyDescent="0.25">
      <c r="A72" s="3"/>
      <c r="B72" s="2"/>
      <c r="C72" s="15"/>
      <c r="D72" s="15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 ht="12.75" customHeight="1" x14ac:dyDescent="0.25">
      <c r="A73" s="3"/>
      <c r="B73" s="2"/>
      <c r="C73" s="14"/>
      <c r="D73" s="1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2"/>
      <c r="R73" s="9"/>
      <c r="S73" s="9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25.5" customHeight="1" x14ac:dyDescent="0.25">
      <c r="A74" s="32" t="s">
        <v>324</v>
      </c>
      <c r="B74" s="32"/>
      <c r="C74" s="32"/>
      <c r="D74" s="33"/>
      <c r="E74" s="19">
        <f>SUM(E19:E73)</f>
        <v>50</v>
      </c>
      <c r="F74" s="19">
        <f t="shared" ref="F74:AE74" si="3">SUM(F19:F73)</f>
        <v>18</v>
      </c>
      <c r="G74" s="19">
        <f t="shared" si="3"/>
        <v>1600</v>
      </c>
      <c r="H74" s="19">
        <f t="shared" si="3"/>
        <v>6575</v>
      </c>
      <c r="I74" s="19">
        <f t="shared" si="3"/>
        <v>0</v>
      </c>
      <c r="J74" s="19">
        <f t="shared" si="3"/>
        <v>4</v>
      </c>
      <c r="K74" s="19">
        <f t="shared" si="3"/>
        <v>4</v>
      </c>
      <c r="L74" s="19">
        <f t="shared" si="3"/>
        <v>1</v>
      </c>
      <c r="M74" s="19">
        <f t="shared" si="3"/>
        <v>0</v>
      </c>
      <c r="N74" s="19">
        <f t="shared" si="3"/>
        <v>0</v>
      </c>
      <c r="O74" s="19">
        <f t="shared" si="3"/>
        <v>973.09999999999991</v>
      </c>
      <c r="P74" s="19">
        <f t="shared" si="3"/>
        <v>1459.7</v>
      </c>
      <c r="Q74" s="19">
        <f t="shared" si="3"/>
        <v>8450</v>
      </c>
      <c r="R74" s="19">
        <f t="shared" si="3"/>
        <v>5</v>
      </c>
      <c r="S74" s="19">
        <f t="shared" si="3"/>
        <v>5</v>
      </c>
      <c r="T74" s="19">
        <f t="shared" si="3"/>
        <v>1</v>
      </c>
      <c r="U74" s="19">
        <f t="shared" si="3"/>
        <v>0</v>
      </c>
      <c r="V74" s="19">
        <f t="shared" si="3"/>
        <v>0</v>
      </c>
      <c r="W74" s="19">
        <f t="shared" si="3"/>
        <v>0</v>
      </c>
      <c r="X74" s="19">
        <f t="shared" si="3"/>
        <v>6575</v>
      </c>
      <c r="Y74" s="19">
        <f t="shared" si="3"/>
        <v>18</v>
      </c>
      <c r="Z74" s="19">
        <f t="shared" si="3"/>
        <v>0</v>
      </c>
      <c r="AA74" s="19">
        <f t="shared" si="3"/>
        <v>29</v>
      </c>
      <c r="AB74" s="19">
        <f t="shared" si="3"/>
        <v>0</v>
      </c>
      <c r="AC74" s="19">
        <f t="shared" si="3"/>
        <v>1</v>
      </c>
      <c r="AD74" s="19">
        <f t="shared" si="3"/>
        <v>0</v>
      </c>
      <c r="AE74" s="20">
        <f t="shared" si="3"/>
        <v>1</v>
      </c>
      <c r="AF74" s="20">
        <f t="shared" ref="AF74" si="4">SUM(AF19:AF73)</f>
        <v>0</v>
      </c>
    </row>
  </sheetData>
  <mergeCells count="54">
    <mergeCell ref="AF2:AF17"/>
    <mergeCell ref="A74:D74"/>
    <mergeCell ref="C20:D20"/>
    <mergeCell ref="C21:D21"/>
    <mergeCell ref="C39:D39"/>
    <mergeCell ref="C40:D40"/>
    <mergeCell ref="C22:D22"/>
    <mergeCell ref="C29:D29"/>
    <mergeCell ref="C30:D30"/>
    <mergeCell ref="C33:D33"/>
    <mergeCell ref="C34:D34"/>
    <mergeCell ref="C44:D44"/>
    <mergeCell ref="C51:D51"/>
    <mergeCell ref="C56:D56"/>
    <mergeCell ref="C57:D57"/>
    <mergeCell ref="C46:D46"/>
    <mergeCell ref="C50:D50"/>
    <mergeCell ref="A1:A18"/>
    <mergeCell ref="B1:B18"/>
    <mergeCell ref="C1:D18"/>
    <mergeCell ref="C47:D47"/>
    <mergeCell ref="C49:D49"/>
    <mergeCell ref="C19:D19"/>
    <mergeCell ref="C41:D41"/>
    <mergeCell ref="C43:D43"/>
    <mergeCell ref="C35:D35"/>
    <mergeCell ref="C36:D36"/>
    <mergeCell ref="AC2:AC17"/>
    <mergeCell ref="AD2:AD17"/>
    <mergeCell ref="AE2:AE17"/>
    <mergeCell ref="T2:T17"/>
    <mergeCell ref="M2:M17"/>
    <mergeCell ref="S2:S17"/>
    <mergeCell ref="R2:R17"/>
    <mergeCell ref="O2:O17"/>
    <mergeCell ref="P2:P17"/>
    <mergeCell ref="N2:N17"/>
    <mergeCell ref="Q2:Q17"/>
    <mergeCell ref="Z2:Z17"/>
    <mergeCell ref="U2:U17"/>
    <mergeCell ref="V2:V17"/>
    <mergeCell ref="AA2:AA17"/>
    <mergeCell ref="AB2:AB17"/>
    <mergeCell ref="I2:I17"/>
    <mergeCell ref="J2:J17"/>
    <mergeCell ref="H2:H17"/>
    <mergeCell ref="E2:E17"/>
    <mergeCell ref="F2:F17"/>
    <mergeCell ref="G2:G17"/>
    <mergeCell ref="K2:K17"/>
    <mergeCell ref="L2:L17"/>
    <mergeCell ref="X2:X17"/>
    <mergeCell ref="W2:W17"/>
    <mergeCell ref="Y2:Y17"/>
  </mergeCells>
  <phoneticPr fontId="4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73098-449D-4D1E-B640-D9E17641EE3E}">
  <dimension ref="A1:AF75"/>
  <sheetViews>
    <sheetView showZeros="0" tabSelected="1" zoomScale="55" zoomScaleNormal="55" workbookViewId="0">
      <selection activeCell="AJ26" sqref="AJ26"/>
    </sheetView>
  </sheetViews>
  <sheetFormatPr defaultRowHeight="15" x14ac:dyDescent="0.25"/>
  <cols>
    <col min="1" max="2" width="9.28515625" style="1" customWidth="1"/>
    <col min="3" max="4" width="18.85546875" style="1" customWidth="1"/>
    <col min="5" max="31" width="7.42578125" style="11" customWidth="1"/>
    <col min="32" max="32" width="7.42578125" style="1" customWidth="1"/>
    <col min="33" max="35" width="10.7109375" style="1" customWidth="1"/>
    <col min="36" max="16384" width="9.140625" style="1"/>
  </cols>
  <sheetData>
    <row r="1" spans="1:32" ht="12.75" customHeight="1" x14ac:dyDescent="0.25">
      <c r="A1" s="36" t="s">
        <v>0</v>
      </c>
      <c r="B1" s="38" t="s">
        <v>5</v>
      </c>
      <c r="C1" s="40" t="s">
        <v>1</v>
      </c>
      <c r="D1" s="40"/>
      <c r="E1" s="7">
        <v>202</v>
      </c>
      <c r="F1" s="7">
        <v>202</v>
      </c>
      <c r="G1" s="7">
        <v>202</v>
      </c>
      <c r="H1" s="7">
        <v>202</v>
      </c>
      <c r="I1" s="7">
        <v>202</v>
      </c>
      <c r="J1" s="7">
        <v>202</v>
      </c>
      <c r="K1" s="7">
        <v>202</v>
      </c>
      <c r="L1" s="7">
        <v>202</v>
      </c>
      <c r="M1" s="7">
        <v>202</v>
      </c>
      <c r="N1" s="7">
        <v>202</v>
      </c>
      <c r="O1" s="7">
        <v>203</v>
      </c>
      <c r="P1" s="7">
        <v>204</v>
      </c>
      <c r="Q1" s="7">
        <v>606</v>
      </c>
      <c r="R1" s="7">
        <v>606</v>
      </c>
      <c r="S1" s="7">
        <v>606</v>
      </c>
      <c r="T1" s="7">
        <v>606</v>
      </c>
      <c r="U1" s="7">
        <v>606</v>
      </c>
      <c r="V1" s="7">
        <v>606</v>
      </c>
      <c r="W1" s="8">
        <v>606</v>
      </c>
      <c r="X1" s="7">
        <v>606</v>
      </c>
      <c r="Y1" s="8">
        <v>609</v>
      </c>
      <c r="Z1" s="8">
        <v>622</v>
      </c>
      <c r="AA1" s="8">
        <v>622</v>
      </c>
      <c r="AB1" s="8">
        <v>622</v>
      </c>
      <c r="AC1" s="8">
        <v>622</v>
      </c>
      <c r="AD1" s="8">
        <v>622</v>
      </c>
      <c r="AE1" s="8">
        <v>622</v>
      </c>
      <c r="AF1" s="8">
        <v>690</v>
      </c>
    </row>
    <row r="2" spans="1:32" ht="12.75" customHeight="1" x14ac:dyDescent="0.25">
      <c r="A2" s="37"/>
      <c r="B2" s="39"/>
      <c r="C2" s="41"/>
      <c r="D2" s="41"/>
      <c r="E2" s="42" t="s">
        <v>6</v>
      </c>
      <c r="F2" s="42" t="s">
        <v>7</v>
      </c>
      <c r="G2" s="42" t="s">
        <v>2</v>
      </c>
      <c r="H2" s="42" t="s">
        <v>301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303</v>
      </c>
      <c r="P2" s="42" t="s">
        <v>304</v>
      </c>
      <c r="Q2" s="49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7" t="s">
        <v>20</v>
      </c>
      <c r="X2" s="42" t="s">
        <v>302</v>
      </c>
      <c r="Y2" s="43" t="s">
        <v>21</v>
      </c>
      <c r="Z2" s="43" t="s">
        <v>22</v>
      </c>
      <c r="AA2" s="43" t="s">
        <v>23</v>
      </c>
      <c r="AB2" s="43" t="s">
        <v>24</v>
      </c>
      <c r="AC2" s="43" t="s">
        <v>25</v>
      </c>
      <c r="AD2" s="46" t="s">
        <v>26</v>
      </c>
      <c r="AE2" s="27" t="s">
        <v>27</v>
      </c>
      <c r="AF2" s="27" t="s">
        <v>317</v>
      </c>
    </row>
    <row r="3" spans="1:32" ht="12.75" customHeight="1" x14ac:dyDescent="0.25">
      <c r="A3" s="37"/>
      <c r="B3" s="39"/>
      <c r="C3" s="41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9"/>
      <c r="R3" s="49"/>
      <c r="S3" s="49"/>
      <c r="T3" s="49"/>
      <c r="U3" s="49"/>
      <c r="V3" s="49"/>
      <c r="W3" s="48"/>
      <c r="X3" s="42"/>
      <c r="Y3" s="44"/>
      <c r="Z3" s="44"/>
      <c r="AA3" s="44"/>
      <c r="AB3" s="44"/>
      <c r="AC3" s="44"/>
      <c r="AD3" s="44"/>
      <c r="AE3" s="28"/>
      <c r="AF3" s="28"/>
    </row>
    <row r="4" spans="1:32" ht="12.75" customHeight="1" x14ac:dyDescent="0.25">
      <c r="A4" s="37"/>
      <c r="B4" s="39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9"/>
      <c r="R4" s="49"/>
      <c r="S4" s="49"/>
      <c r="T4" s="49"/>
      <c r="U4" s="49"/>
      <c r="V4" s="49"/>
      <c r="W4" s="48"/>
      <c r="X4" s="42"/>
      <c r="Y4" s="44"/>
      <c r="Z4" s="44"/>
      <c r="AA4" s="44"/>
      <c r="AB4" s="44"/>
      <c r="AC4" s="44"/>
      <c r="AD4" s="44"/>
      <c r="AE4" s="28"/>
      <c r="AF4" s="28"/>
    </row>
    <row r="5" spans="1:32" ht="12.75" customHeight="1" x14ac:dyDescent="0.25">
      <c r="A5" s="37"/>
      <c r="B5" s="39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9"/>
      <c r="R5" s="49"/>
      <c r="S5" s="49"/>
      <c r="T5" s="49"/>
      <c r="U5" s="49"/>
      <c r="V5" s="49"/>
      <c r="W5" s="48"/>
      <c r="X5" s="42"/>
      <c r="Y5" s="44"/>
      <c r="Z5" s="44"/>
      <c r="AA5" s="44"/>
      <c r="AB5" s="44"/>
      <c r="AC5" s="44"/>
      <c r="AD5" s="44"/>
      <c r="AE5" s="28"/>
      <c r="AF5" s="28"/>
    </row>
    <row r="6" spans="1:32" ht="12.75" customHeight="1" x14ac:dyDescent="0.25">
      <c r="A6" s="37"/>
      <c r="B6" s="39"/>
      <c r="C6" s="41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9"/>
      <c r="R6" s="49"/>
      <c r="S6" s="49"/>
      <c r="T6" s="49"/>
      <c r="U6" s="49"/>
      <c r="V6" s="49"/>
      <c r="W6" s="48"/>
      <c r="X6" s="42"/>
      <c r="Y6" s="44"/>
      <c r="Z6" s="44"/>
      <c r="AA6" s="44"/>
      <c r="AB6" s="44"/>
      <c r="AC6" s="44"/>
      <c r="AD6" s="44"/>
      <c r="AE6" s="28"/>
      <c r="AF6" s="28"/>
    </row>
    <row r="7" spans="1:32" ht="12.75" customHeight="1" x14ac:dyDescent="0.25">
      <c r="A7" s="37"/>
      <c r="B7" s="39"/>
      <c r="C7" s="41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9"/>
      <c r="R7" s="49"/>
      <c r="S7" s="49"/>
      <c r="T7" s="49"/>
      <c r="U7" s="49"/>
      <c r="V7" s="49"/>
      <c r="W7" s="48"/>
      <c r="X7" s="42"/>
      <c r="Y7" s="44"/>
      <c r="Z7" s="44"/>
      <c r="AA7" s="44"/>
      <c r="AB7" s="44"/>
      <c r="AC7" s="44"/>
      <c r="AD7" s="44"/>
      <c r="AE7" s="28"/>
      <c r="AF7" s="28"/>
    </row>
    <row r="8" spans="1:32" ht="12.75" customHeight="1" x14ac:dyDescent="0.25">
      <c r="A8" s="37"/>
      <c r="B8" s="39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9"/>
      <c r="R8" s="49"/>
      <c r="S8" s="49"/>
      <c r="T8" s="49"/>
      <c r="U8" s="49"/>
      <c r="V8" s="49"/>
      <c r="W8" s="48"/>
      <c r="X8" s="42"/>
      <c r="Y8" s="44"/>
      <c r="Z8" s="44"/>
      <c r="AA8" s="44"/>
      <c r="AB8" s="44"/>
      <c r="AC8" s="44"/>
      <c r="AD8" s="44"/>
      <c r="AE8" s="28"/>
      <c r="AF8" s="28"/>
    </row>
    <row r="9" spans="1:32" ht="12.75" customHeight="1" x14ac:dyDescent="0.25">
      <c r="A9" s="37"/>
      <c r="B9" s="39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9"/>
      <c r="R9" s="49"/>
      <c r="S9" s="49"/>
      <c r="T9" s="49"/>
      <c r="U9" s="49"/>
      <c r="V9" s="49"/>
      <c r="W9" s="48"/>
      <c r="X9" s="42"/>
      <c r="Y9" s="44"/>
      <c r="Z9" s="44"/>
      <c r="AA9" s="44"/>
      <c r="AB9" s="44"/>
      <c r="AC9" s="44"/>
      <c r="AD9" s="44"/>
      <c r="AE9" s="28"/>
      <c r="AF9" s="28"/>
    </row>
    <row r="10" spans="1:32" ht="12.75" customHeight="1" x14ac:dyDescent="0.25">
      <c r="A10" s="37"/>
      <c r="B10" s="39"/>
      <c r="C10" s="41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9"/>
      <c r="R10" s="49"/>
      <c r="S10" s="49"/>
      <c r="T10" s="49"/>
      <c r="U10" s="49"/>
      <c r="V10" s="49"/>
      <c r="W10" s="48"/>
      <c r="X10" s="42"/>
      <c r="Y10" s="44"/>
      <c r="Z10" s="44"/>
      <c r="AA10" s="44"/>
      <c r="AB10" s="44"/>
      <c r="AC10" s="44"/>
      <c r="AD10" s="44"/>
      <c r="AE10" s="28"/>
      <c r="AF10" s="28"/>
    </row>
    <row r="11" spans="1:32" ht="12.75" customHeight="1" x14ac:dyDescent="0.25">
      <c r="A11" s="37"/>
      <c r="B11" s="39"/>
      <c r="C11" s="41"/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9"/>
      <c r="R11" s="49"/>
      <c r="S11" s="49"/>
      <c r="T11" s="49"/>
      <c r="U11" s="49"/>
      <c r="V11" s="49"/>
      <c r="W11" s="48"/>
      <c r="X11" s="42"/>
      <c r="Y11" s="44"/>
      <c r="Z11" s="44"/>
      <c r="AA11" s="44"/>
      <c r="AB11" s="44"/>
      <c r="AC11" s="44"/>
      <c r="AD11" s="44"/>
      <c r="AE11" s="28"/>
      <c r="AF11" s="28"/>
    </row>
    <row r="12" spans="1:32" ht="12.75" customHeight="1" x14ac:dyDescent="0.25">
      <c r="A12" s="37"/>
      <c r="B12" s="39"/>
      <c r="C12" s="41"/>
      <c r="D12" s="4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9"/>
      <c r="R12" s="49"/>
      <c r="S12" s="49"/>
      <c r="T12" s="49"/>
      <c r="U12" s="49"/>
      <c r="V12" s="49"/>
      <c r="W12" s="48"/>
      <c r="X12" s="42"/>
      <c r="Y12" s="44"/>
      <c r="Z12" s="44"/>
      <c r="AA12" s="44"/>
      <c r="AB12" s="44"/>
      <c r="AC12" s="44"/>
      <c r="AD12" s="44"/>
      <c r="AE12" s="28"/>
      <c r="AF12" s="28"/>
    </row>
    <row r="13" spans="1:32" ht="12.75" customHeight="1" x14ac:dyDescent="0.25">
      <c r="A13" s="37"/>
      <c r="B13" s="39"/>
      <c r="C13" s="41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9"/>
      <c r="R13" s="49"/>
      <c r="S13" s="49"/>
      <c r="T13" s="49"/>
      <c r="U13" s="49"/>
      <c r="V13" s="49"/>
      <c r="W13" s="48"/>
      <c r="X13" s="42"/>
      <c r="Y13" s="44"/>
      <c r="Z13" s="44"/>
      <c r="AA13" s="44"/>
      <c r="AB13" s="44"/>
      <c r="AC13" s="44"/>
      <c r="AD13" s="44"/>
      <c r="AE13" s="28"/>
      <c r="AF13" s="28"/>
    </row>
    <row r="14" spans="1:32" ht="12.75" customHeight="1" x14ac:dyDescent="0.25">
      <c r="A14" s="37"/>
      <c r="B14" s="39"/>
      <c r="C14" s="41"/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9"/>
      <c r="R14" s="49"/>
      <c r="S14" s="49"/>
      <c r="T14" s="49"/>
      <c r="U14" s="49"/>
      <c r="V14" s="49"/>
      <c r="W14" s="48"/>
      <c r="X14" s="42"/>
      <c r="Y14" s="44"/>
      <c r="Z14" s="44"/>
      <c r="AA14" s="44"/>
      <c r="AB14" s="44"/>
      <c r="AC14" s="44"/>
      <c r="AD14" s="44"/>
      <c r="AE14" s="28"/>
      <c r="AF14" s="28"/>
    </row>
    <row r="15" spans="1:32" ht="12.75" customHeight="1" x14ac:dyDescent="0.25">
      <c r="A15" s="37"/>
      <c r="B15" s="39"/>
      <c r="C15" s="41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9"/>
      <c r="R15" s="49"/>
      <c r="S15" s="49"/>
      <c r="T15" s="49"/>
      <c r="U15" s="49"/>
      <c r="V15" s="49"/>
      <c r="W15" s="48"/>
      <c r="X15" s="42"/>
      <c r="Y15" s="44"/>
      <c r="Z15" s="44"/>
      <c r="AA15" s="44"/>
      <c r="AB15" s="44"/>
      <c r="AC15" s="44"/>
      <c r="AD15" s="44"/>
      <c r="AE15" s="28"/>
      <c r="AF15" s="28"/>
    </row>
    <row r="16" spans="1:32" ht="12.75" customHeight="1" x14ac:dyDescent="0.25">
      <c r="A16" s="37"/>
      <c r="B16" s="39"/>
      <c r="C16" s="41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9"/>
      <c r="R16" s="49"/>
      <c r="S16" s="49"/>
      <c r="T16" s="49"/>
      <c r="U16" s="49"/>
      <c r="V16" s="49"/>
      <c r="W16" s="48"/>
      <c r="X16" s="42"/>
      <c r="Y16" s="44"/>
      <c r="Z16" s="44"/>
      <c r="AA16" s="44"/>
      <c r="AB16" s="44"/>
      <c r="AC16" s="44"/>
      <c r="AD16" s="44"/>
      <c r="AE16" s="28"/>
      <c r="AF16" s="28"/>
    </row>
    <row r="17" spans="1:32" ht="12.75" customHeight="1" x14ac:dyDescent="0.25">
      <c r="A17" s="37"/>
      <c r="B17" s="39"/>
      <c r="C17" s="41"/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9"/>
      <c r="R17" s="49"/>
      <c r="S17" s="49"/>
      <c r="T17" s="49"/>
      <c r="U17" s="49"/>
      <c r="V17" s="49"/>
      <c r="W17" s="48"/>
      <c r="X17" s="42"/>
      <c r="Y17" s="45"/>
      <c r="Z17" s="45"/>
      <c r="AA17" s="45"/>
      <c r="AB17" s="45"/>
      <c r="AC17" s="45"/>
      <c r="AD17" s="45"/>
      <c r="AE17" s="29"/>
      <c r="AF17" s="29"/>
    </row>
    <row r="18" spans="1:32" ht="12.75" customHeight="1" x14ac:dyDescent="0.25">
      <c r="A18" s="37"/>
      <c r="B18" s="39"/>
      <c r="C18" s="41"/>
      <c r="D18" s="41"/>
      <c r="E18" s="9" t="s">
        <v>4</v>
      </c>
      <c r="F18" s="9" t="s">
        <v>4</v>
      </c>
      <c r="G18" s="9" t="s">
        <v>4</v>
      </c>
      <c r="H18" s="9" t="s">
        <v>4</v>
      </c>
      <c r="I18" s="9" t="s">
        <v>4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4</v>
      </c>
      <c r="O18" s="9" t="s">
        <v>299</v>
      </c>
      <c r="P18" s="9" t="s">
        <v>4</v>
      </c>
      <c r="Q18" s="9" t="s">
        <v>4</v>
      </c>
      <c r="R18" s="9" t="s">
        <v>3</v>
      </c>
      <c r="S18" s="9" t="s">
        <v>3</v>
      </c>
      <c r="T18" s="9" t="s">
        <v>3</v>
      </c>
      <c r="U18" s="9" t="s">
        <v>4</v>
      </c>
      <c r="V18" s="9" t="s">
        <v>3</v>
      </c>
      <c r="W18" s="10" t="s">
        <v>3</v>
      </c>
      <c r="X18" s="9" t="s">
        <v>4</v>
      </c>
      <c r="Y18" s="10" t="s">
        <v>4</v>
      </c>
      <c r="Z18" s="10" t="s">
        <v>4</v>
      </c>
      <c r="AA18" s="10" t="s">
        <v>4</v>
      </c>
      <c r="AB18" s="10" t="s">
        <v>3</v>
      </c>
      <c r="AC18" s="10" t="s">
        <v>3</v>
      </c>
      <c r="AD18" s="10" t="s">
        <v>3</v>
      </c>
      <c r="AE18" s="10" t="s">
        <v>3</v>
      </c>
      <c r="AF18" s="10" t="s">
        <v>300</v>
      </c>
    </row>
    <row r="19" spans="1:32" ht="12.75" customHeight="1" x14ac:dyDescent="0.25">
      <c r="A19" s="5"/>
      <c r="B19" s="6"/>
      <c r="C19" s="2"/>
      <c r="D19" s="2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"/>
      <c r="R19" s="9"/>
      <c r="S19" s="9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</row>
    <row r="20" spans="1:32" ht="12.75" customHeight="1" x14ac:dyDescent="0.25">
      <c r="A20" s="5"/>
      <c r="B20" s="6"/>
      <c r="C20" s="18"/>
      <c r="D20" s="1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ht="12.75" customHeight="1" x14ac:dyDescent="0.25">
      <c r="A21" s="3"/>
      <c r="B21" s="2"/>
      <c r="C21" s="54" t="s">
        <v>318</v>
      </c>
      <c r="D21" s="55"/>
      <c r="E21" s="2">
        <f>'Med-1'!E74</f>
        <v>0</v>
      </c>
      <c r="F21" s="2">
        <f>'Med-1'!F74</f>
        <v>0</v>
      </c>
      <c r="G21" s="2">
        <f>'Med-1'!G74</f>
        <v>237.5</v>
      </c>
      <c r="H21" s="2">
        <f>'Med-1'!H74</f>
        <v>0</v>
      </c>
      <c r="I21" s="2">
        <f>'Med-1'!I74</f>
        <v>250</v>
      </c>
      <c r="J21" s="2">
        <f>'Med-1'!J74</f>
        <v>1</v>
      </c>
      <c r="K21" s="2">
        <f>'Med-1'!K74</f>
        <v>3</v>
      </c>
      <c r="L21" s="2">
        <f>'Med-1'!L74</f>
        <v>0</v>
      </c>
      <c r="M21" s="2">
        <f>'Med-1'!M74</f>
        <v>1</v>
      </c>
      <c r="N21" s="2">
        <f>'Med-1'!N74</f>
        <v>3417</v>
      </c>
      <c r="O21" s="2">
        <f>'Med-1'!O74</f>
        <v>0</v>
      </c>
      <c r="P21" s="2">
        <f>'Med-1'!P74</f>
        <v>0</v>
      </c>
      <c r="Q21" s="2">
        <f>'Med-1'!Q74</f>
        <v>0</v>
      </c>
      <c r="R21" s="2">
        <f>'Med-1'!R74</f>
        <v>0</v>
      </c>
      <c r="S21" s="2">
        <f>'Med-1'!S74</f>
        <v>0</v>
      </c>
      <c r="T21" s="2">
        <f>'Med-1'!T74</f>
        <v>0</v>
      </c>
      <c r="U21" s="2">
        <f>'Med-1'!U74</f>
        <v>1430</v>
      </c>
      <c r="V21" s="2">
        <f>'Med-1'!V74</f>
        <v>3</v>
      </c>
      <c r="W21" s="2">
        <f>'Med-1'!W74</f>
        <v>1</v>
      </c>
      <c r="X21" s="2"/>
      <c r="Y21" s="2">
        <f>'Med-1'!Y74</f>
        <v>0</v>
      </c>
      <c r="Z21" s="2">
        <f>'Med-1'!Z74</f>
        <v>2773</v>
      </c>
      <c r="AA21" s="2">
        <f>'Med-1'!AA74</f>
        <v>0</v>
      </c>
      <c r="AB21" s="2">
        <f>'Med-1'!AB74</f>
        <v>1</v>
      </c>
      <c r="AC21" s="2">
        <f>'Med-1'!AC74</f>
        <v>0</v>
      </c>
      <c r="AD21" s="2">
        <f>'Med-1'!AD74</f>
        <v>23</v>
      </c>
      <c r="AE21" s="17">
        <f>'Med-1'!AE74</f>
        <v>0</v>
      </c>
      <c r="AF21" s="17">
        <f>'Med-1'!AF74</f>
        <v>705</v>
      </c>
    </row>
    <row r="22" spans="1:32" ht="12.75" customHeight="1" x14ac:dyDescent="0.25">
      <c r="A22" s="3"/>
      <c r="B22" s="2"/>
      <c r="C22" s="54" t="s">
        <v>319</v>
      </c>
      <c r="D22" s="55"/>
      <c r="E22" s="9">
        <f>'Med-2'!E74</f>
        <v>225</v>
      </c>
      <c r="F22" s="9">
        <f>'Med-2'!F74</f>
        <v>0</v>
      </c>
      <c r="G22" s="9">
        <f>'Med-2'!G74</f>
        <v>275</v>
      </c>
      <c r="H22" s="9">
        <f>'Med-2'!H74</f>
        <v>0</v>
      </c>
      <c r="I22" s="9">
        <f>'Med-2'!I74</f>
        <v>0</v>
      </c>
      <c r="J22" s="9">
        <f>'Med-2'!J74</f>
        <v>2</v>
      </c>
      <c r="K22" s="9">
        <f>'Med-2'!K74</f>
        <v>2</v>
      </c>
      <c r="L22" s="9">
        <f>'Med-2'!L74</f>
        <v>0</v>
      </c>
      <c r="M22" s="9">
        <f>'Med-2'!M74</f>
        <v>3</v>
      </c>
      <c r="N22" s="9">
        <f>'Med-2'!N74</f>
        <v>0</v>
      </c>
      <c r="O22" s="9">
        <f>'Med-2'!O74</f>
        <v>0</v>
      </c>
      <c r="P22" s="9">
        <f>'Med-2'!P74</f>
        <v>0</v>
      </c>
      <c r="Q22" s="9">
        <f>'Med-2'!Q74</f>
        <v>0</v>
      </c>
      <c r="R22" s="9">
        <f>'Med-2'!R74</f>
        <v>0</v>
      </c>
      <c r="S22" s="9">
        <f>'Med-2'!S74</f>
        <v>0</v>
      </c>
      <c r="T22" s="9">
        <f>'Med-2'!T74</f>
        <v>0</v>
      </c>
      <c r="U22" s="9">
        <f>'Med-2'!U74</f>
        <v>0</v>
      </c>
      <c r="V22" s="9">
        <f>'Med-2'!V74</f>
        <v>0</v>
      </c>
      <c r="W22" s="9">
        <f>'Med-2'!W74</f>
        <v>0</v>
      </c>
      <c r="X22" s="9"/>
      <c r="Y22" s="9">
        <f>'Med-2'!Y74</f>
        <v>0</v>
      </c>
      <c r="Z22" s="9">
        <f>'Med-2'!Z74</f>
        <v>3837</v>
      </c>
      <c r="AA22" s="9">
        <f>'Med-2'!AA74</f>
        <v>0</v>
      </c>
      <c r="AB22" s="9">
        <f>'Med-2'!AB74</f>
        <v>0</v>
      </c>
      <c r="AC22" s="9">
        <f>'Med-2'!AC74</f>
        <v>0</v>
      </c>
      <c r="AD22" s="9">
        <f>'Med-2'!AD74</f>
        <v>28</v>
      </c>
      <c r="AE22" s="10">
        <f>'Med-2'!AE74</f>
        <v>0</v>
      </c>
      <c r="AF22" s="10">
        <f>'Med-2'!AF74</f>
        <v>0</v>
      </c>
    </row>
    <row r="23" spans="1:32" ht="12.75" customHeight="1" x14ac:dyDescent="0.25">
      <c r="A23" s="3"/>
      <c r="B23" s="2"/>
      <c r="C23" s="54" t="s">
        <v>320</v>
      </c>
      <c r="D23" s="55"/>
      <c r="E23" s="2">
        <f>'Med-3'!E74</f>
        <v>60</v>
      </c>
      <c r="F23" s="2">
        <f>'Med-3'!F74</f>
        <v>36</v>
      </c>
      <c r="G23" s="2">
        <f>'Med-3'!G74</f>
        <v>0</v>
      </c>
      <c r="H23" s="2">
        <f>'Med-3'!H74</f>
        <v>0</v>
      </c>
      <c r="I23" s="2">
        <f>'Med-3'!I74</f>
        <v>75</v>
      </c>
      <c r="J23" s="2">
        <f>'Med-3'!J74</f>
        <v>0</v>
      </c>
      <c r="K23" s="2">
        <f>'Med-3'!K74</f>
        <v>0</v>
      </c>
      <c r="L23" s="2">
        <f>'Med-3'!L74</f>
        <v>2</v>
      </c>
      <c r="M23" s="2">
        <f>'Med-3'!M74</f>
        <v>2</v>
      </c>
      <c r="N23" s="2">
        <f>'Med-3'!N74</f>
        <v>0</v>
      </c>
      <c r="O23" s="2">
        <f>'Med-3'!O74</f>
        <v>0</v>
      </c>
      <c r="P23" s="2">
        <f>'Med-3'!P74</f>
        <v>0</v>
      </c>
      <c r="Q23" s="2">
        <f>'Med-3'!Q74</f>
        <v>0</v>
      </c>
      <c r="R23" s="2">
        <f>'Med-3'!R74</f>
        <v>0</v>
      </c>
      <c r="S23" s="2">
        <f>'Med-3'!S74</f>
        <v>0</v>
      </c>
      <c r="T23" s="2">
        <f>'Med-3'!T74</f>
        <v>0</v>
      </c>
      <c r="U23" s="2">
        <f>'Med-3'!U74</f>
        <v>0</v>
      </c>
      <c r="V23" s="2">
        <f>'Med-3'!V74</f>
        <v>0</v>
      </c>
      <c r="W23" s="2">
        <f>'Med-3'!W74</f>
        <v>0</v>
      </c>
      <c r="X23" s="2"/>
      <c r="Y23" s="2">
        <f>'Med-3'!Y74</f>
        <v>0</v>
      </c>
      <c r="Z23" s="2">
        <f>'Med-3'!Z74</f>
        <v>4546</v>
      </c>
      <c r="AA23" s="2">
        <f>'Med-3'!AA74</f>
        <v>0</v>
      </c>
      <c r="AB23" s="2">
        <f>'Med-3'!AB74</f>
        <v>0</v>
      </c>
      <c r="AC23" s="2">
        <f>'Med-3'!AC74</f>
        <v>0</v>
      </c>
      <c r="AD23" s="2">
        <f>'Med-3'!AD74</f>
        <v>30</v>
      </c>
      <c r="AE23" s="17">
        <f>'Med-3'!AE74</f>
        <v>0</v>
      </c>
      <c r="AF23" s="17">
        <f>'Med-3'!AF74</f>
        <v>0</v>
      </c>
    </row>
    <row r="24" spans="1:32" ht="12.75" customHeight="1" x14ac:dyDescent="0.25">
      <c r="A24" s="3"/>
      <c r="B24" s="2"/>
      <c r="C24" s="54" t="s">
        <v>321</v>
      </c>
      <c r="D24" s="55"/>
      <c r="E24" s="2">
        <f>'Med-4'!E74</f>
        <v>28</v>
      </c>
      <c r="F24" s="2">
        <f>'Med-4'!F74</f>
        <v>0</v>
      </c>
      <c r="G24" s="2">
        <f>'Med-4'!G74</f>
        <v>0</v>
      </c>
      <c r="H24" s="2"/>
      <c r="I24" s="2">
        <f>'Med-4'!I74</f>
        <v>0</v>
      </c>
      <c r="J24" s="2">
        <f>'Med-4'!J74</f>
        <v>0</v>
      </c>
      <c r="K24" s="2">
        <f>'Med-4'!K74</f>
        <v>0</v>
      </c>
      <c r="L24" s="2">
        <f>'Med-4'!L74</f>
        <v>0</v>
      </c>
      <c r="M24" s="2">
        <f>'Med-4'!M74</f>
        <v>1</v>
      </c>
      <c r="N24" s="2">
        <f>'Med-4'!N74</f>
        <v>0</v>
      </c>
      <c r="O24" s="2"/>
      <c r="P24" s="2"/>
      <c r="Q24" s="2">
        <f>'Med-4'!Q74</f>
        <v>0</v>
      </c>
      <c r="R24" s="2">
        <f>'Med-4'!R74</f>
        <v>0</v>
      </c>
      <c r="S24" s="2">
        <f>'Med-4'!S74</f>
        <v>0</v>
      </c>
      <c r="T24" s="2">
        <f>'Med-4'!T74</f>
        <v>0</v>
      </c>
      <c r="U24" s="2">
        <f>'Med-4'!U74</f>
        <v>0</v>
      </c>
      <c r="V24" s="2">
        <f>'Med-4'!V74</f>
        <v>0</v>
      </c>
      <c r="W24" s="2">
        <f>'Med-4'!W74</f>
        <v>0</v>
      </c>
      <c r="X24" s="2"/>
      <c r="Y24" s="2">
        <f>'Med-4'!Y74</f>
        <v>0</v>
      </c>
      <c r="Z24" s="2">
        <f>'Med-4'!Z74</f>
        <v>5390</v>
      </c>
      <c r="AA24" s="2">
        <f>'Med-4'!AA74</f>
        <v>0</v>
      </c>
      <c r="AB24" s="2">
        <f>'Med-4'!AB74</f>
        <v>0</v>
      </c>
      <c r="AC24" s="2">
        <f>'Med-4'!AC74</f>
        <v>0</v>
      </c>
      <c r="AD24" s="2">
        <f>'Med-4'!AD74</f>
        <v>34</v>
      </c>
      <c r="AE24" s="17">
        <f>'Med-4'!AE74</f>
        <v>0</v>
      </c>
      <c r="AF24" s="17">
        <f>'Med-4'!AF74</f>
        <v>0</v>
      </c>
    </row>
    <row r="25" spans="1:32" ht="12.75" customHeight="1" x14ac:dyDescent="0.25">
      <c r="A25" s="3"/>
      <c r="B25" s="2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ht="12.75" customHeight="1" x14ac:dyDescent="0.25">
      <c r="A26" s="58" t="s">
        <v>292</v>
      </c>
      <c r="B26" s="58"/>
      <c r="C26" s="58"/>
      <c r="D26" s="31"/>
      <c r="E26" s="2">
        <f>SUM(E21:E24)</f>
        <v>313</v>
      </c>
      <c r="F26" s="2">
        <f t="shared" ref="F26:AE26" si="0">SUM(F21:F24)</f>
        <v>36</v>
      </c>
      <c r="G26" s="2">
        <f t="shared" si="0"/>
        <v>512.5</v>
      </c>
      <c r="H26" s="2"/>
      <c r="I26" s="2">
        <f t="shared" si="0"/>
        <v>325</v>
      </c>
      <c r="J26" s="2">
        <f t="shared" si="0"/>
        <v>3</v>
      </c>
      <c r="K26" s="2">
        <f t="shared" si="0"/>
        <v>5</v>
      </c>
      <c r="L26" s="2">
        <f t="shared" si="0"/>
        <v>2</v>
      </c>
      <c r="M26" s="2">
        <f t="shared" si="0"/>
        <v>7</v>
      </c>
      <c r="N26" s="2">
        <f t="shared" si="0"/>
        <v>3417</v>
      </c>
      <c r="O26" s="2"/>
      <c r="P26" s="2"/>
      <c r="Q26" s="2">
        <f t="shared" si="0"/>
        <v>0</v>
      </c>
      <c r="R26" s="2">
        <f t="shared" si="0"/>
        <v>0</v>
      </c>
      <c r="S26" s="2">
        <f t="shared" si="0"/>
        <v>0</v>
      </c>
      <c r="T26" s="2">
        <f t="shared" si="0"/>
        <v>0</v>
      </c>
      <c r="U26" s="2">
        <f t="shared" si="0"/>
        <v>1430</v>
      </c>
      <c r="V26" s="2">
        <f t="shared" si="0"/>
        <v>3</v>
      </c>
      <c r="W26" s="2">
        <f t="shared" si="0"/>
        <v>1</v>
      </c>
      <c r="X26" s="2"/>
      <c r="Y26" s="2">
        <f t="shared" si="0"/>
        <v>0</v>
      </c>
      <c r="Z26" s="21">
        <f t="shared" si="0"/>
        <v>16546</v>
      </c>
      <c r="AA26" s="2">
        <f t="shared" si="0"/>
        <v>0</v>
      </c>
      <c r="AB26" s="2">
        <f t="shared" si="0"/>
        <v>1</v>
      </c>
      <c r="AC26" s="2">
        <f t="shared" si="0"/>
        <v>0</v>
      </c>
      <c r="AD26" s="2">
        <f t="shared" si="0"/>
        <v>115</v>
      </c>
      <c r="AE26" s="17">
        <f t="shared" si="0"/>
        <v>0</v>
      </c>
      <c r="AF26" s="17">
        <f t="shared" ref="AF26" si="1">SUM(AF21:AF24)</f>
        <v>705</v>
      </c>
    </row>
    <row r="27" spans="1:32" ht="12.75" customHeight="1" x14ac:dyDescent="0.25">
      <c r="A27" s="3"/>
      <c r="B27" s="2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ht="12.75" customHeight="1" x14ac:dyDescent="0.25">
      <c r="A28" s="3"/>
      <c r="B28" s="2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ht="12.75" customHeight="1" x14ac:dyDescent="0.25">
      <c r="A29" s="3"/>
      <c r="B29" s="2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ht="12.75" customHeight="1" x14ac:dyDescent="0.25">
      <c r="A30" s="3"/>
      <c r="B30" s="2"/>
      <c r="C30" s="56" t="s">
        <v>322</v>
      </c>
      <c r="D30" s="57"/>
      <c r="E30" s="2">
        <f>'EB-1'!E74</f>
        <v>50</v>
      </c>
      <c r="F30" s="2">
        <f>'EB-1'!F74</f>
        <v>18</v>
      </c>
      <c r="G30" s="2">
        <f>'EB-1'!G74</f>
        <v>900</v>
      </c>
      <c r="H30" s="2">
        <f>'EB-1'!H74</f>
        <v>5937.5</v>
      </c>
      <c r="I30" s="2">
        <f>'EB-1'!I74</f>
        <v>0</v>
      </c>
      <c r="J30" s="2">
        <f>'EB-1'!J74</f>
        <v>4</v>
      </c>
      <c r="K30" s="2">
        <f>'EB-1'!K74</f>
        <v>3</v>
      </c>
      <c r="L30" s="2">
        <f>'EB-1'!L74</f>
        <v>1</v>
      </c>
      <c r="M30" s="2">
        <f>'EB-1'!M74</f>
        <v>0</v>
      </c>
      <c r="N30" s="2">
        <f>'EB-1'!N74</f>
        <v>0</v>
      </c>
      <c r="O30" s="2">
        <f>'EB-1'!O74</f>
        <v>882.5</v>
      </c>
      <c r="P30" s="2">
        <f>'EB-1'!P74</f>
        <v>1323.8000000000002</v>
      </c>
      <c r="Q30" s="2">
        <f>'EB-1'!Q74</f>
        <v>7175</v>
      </c>
      <c r="R30" s="2">
        <f>'EB-1'!R74</f>
        <v>5</v>
      </c>
      <c r="S30" s="2">
        <f>'EB-1'!S74</f>
        <v>4</v>
      </c>
      <c r="T30" s="2">
        <f>'EB-1'!T74</f>
        <v>1</v>
      </c>
      <c r="U30" s="2">
        <f>'EB-1'!U74</f>
        <v>0</v>
      </c>
      <c r="V30" s="2">
        <f>'EB-1'!V74</f>
        <v>0</v>
      </c>
      <c r="W30" s="2">
        <f>'EB-1'!W74</f>
        <v>0</v>
      </c>
      <c r="X30" s="2">
        <f>'EB-1'!X74</f>
        <v>5962.5</v>
      </c>
      <c r="Y30" s="2">
        <f>'EB-1'!Y74</f>
        <v>18</v>
      </c>
      <c r="Z30" s="2">
        <f>'EB-1'!Z74</f>
        <v>0</v>
      </c>
      <c r="AA30" s="2">
        <f>'EB-1'!AA74</f>
        <v>28</v>
      </c>
      <c r="AB30" s="2">
        <f>'EB-1'!AB74</f>
        <v>0</v>
      </c>
      <c r="AC30" s="2">
        <f>'EB-1'!AC74</f>
        <v>1</v>
      </c>
      <c r="AD30" s="2">
        <f>'EB-1'!AD74</f>
        <v>0</v>
      </c>
      <c r="AE30" s="17">
        <f>'EB-1'!AE74</f>
        <v>1</v>
      </c>
      <c r="AF30" s="17">
        <f>'EB-1'!AF74</f>
        <v>0</v>
      </c>
    </row>
    <row r="31" spans="1:32" ht="12.75" customHeight="1" x14ac:dyDescent="0.25">
      <c r="A31" s="3"/>
      <c r="B31" s="2"/>
      <c r="C31" s="56" t="s">
        <v>323</v>
      </c>
      <c r="D31" s="57"/>
      <c r="E31" s="2">
        <f>'WB-1'!E74</f>
        <v>50</v>
      </c>
      <c r="F31" s="2">
        <f>'WB-1'!F74</f>
        <v>18</v>
      </c>
      <c r="G31" s="2">
        <f>'WB-1'!G74</f>
        <v>1600</v>
      </c>
      <c r="H31" s="2">
        <f>'WB-1'!H74</f>
        <v>6575</v>
      </c>
      <c r="I31" s="2">
        <f>'WB-1'!I74</f>
        <v>0</v>
      </c>
      <c r="J31" s="2">
        <f>'WB-1'!J74</f>
        <v>4</v>
      </c>
      <c r="K31" s="2">
        <f>'WB-1'!K74</f>
        <v>4</v>
      </c>
      <c r="L31" s="2">
        <f>'WB-1'!L74</f>
        <v>1</v>
      </c>
      <c r="M31" s="2">
        <f>'WB-1'!M74</f>
        <v>0</v>
      </c>
      <c r="N31" s="2">
        <f>'WB-1'!N74</f>
        <v>0</v>
      </c>
      <c r="O31" s="2">
        <f>'WB-1'!O74</f>
        <v>973.09999999999991</v>
      </c>
      <c r="P31" s="2">
        <f>'WB-1'!P74</f>
        <v>1459.7</v>
      </c>
      <c r="Q31" s="2">
        <f>'WB-1'!Q74</f>
        <v>8450</v>
      </c>
      <c r="R31" s="2">
        <f>'WB-1'!R74</f>
        <v>5</v>
      </c>
      <c r="S31" s="2">
        <f>'WB-1'!S74</f>
        <v>5</v>
      </c>
      <c r="T31" s="2">
        <f>'WB-1'!T74</f>
        <v>1</v>
      </c>
      <c r="U31" s="2">
        <f>'WB-1'!U74</f>
        <v>0</v>
      </c>
      <c r="V31" s="2">
        <f>'WB-1'!V74</f>
        <v>0</v>
      </c>
      <c r="W31" s="2">
        <f>'WB-1'!W74</f>
        <v>0</v>
      </c>
      <c r="X31" s="2">
        <f>'WB-1'!X74</f>
        <v>6575</v>
      </c>
      <c r="Y31" s="2">
        <f>'WB-1'!Y74</f>
        <v>18</v>
      </c>
      <c r="Z31" s="2">
        <f>'WB-1'!Z74</f>
        <v>0</v>
      </c>
      <c r="AA31" s="2">
        <f>'WB-1'!AA74</f>
        <v>29</v>
      </c>
      <c r="AB31" s="2">
        <f>'WB-1'!AB74</f>
        <v>0</v>
      </c>
      <c r="AC31" s="2">
        <f>'WB-1'!AC74</f>
        <v>1</v>
      </c>
      <c r="AD31" s="2">
        <f>'WB-1'!AD74</f>
        <v>0</v>
      </c>
      <c r="AE31" s="17">
        <f>'WB-1'!AE74</f>
        <v>1</v>
      </c>
      <c r="AF31" s="17">
        <f>'WB-1'!AF74</f>
        <v>0</v>
      </c>
    </row>
    <row r="32" spans="1:32" ht="12.75" customHeight="1" x14ac:dyDescent="0.25">
      <c r="A32" s="3"/>
      <c r="B32" s="2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ht="12.75" customHeight="1" x14ac:dyDescent="0.25">
      <c r="A33" s="58" t="s">
        <v>293</v>
      </c>
      <c r="B33" s="58"/>
      <c r="C33" s="58"/>
      <c r="D33" s="31"/>
      <c r="E33" s="2">
        <f>SUM(E30:E31)</f>
        <v>100</v>
      </c>
      <c r="F33" s="2">
        <f t="shared" ref="F33:AE33" si="2">SUM(F30:F31)</f>
        <v>36</v>
      </c>
      <c r="G33" s="21">
        <f t="shared" si="2"/>
        <v>2500</v>
      </c>
      <c r="H33" s="26">
        <f t="shared" si="2"/>
        <v>12512.5</v>
      </c>
      <c r="I33" s="2">
        <f t="shared" si="2"/>
        <v>0</v>
      </c>
      <c r="J33" s="2">
        <f t="shared" si="2"/>
        <v>8</v>
      </c>
      <c r="K33" s="2">
        <f t="shared" si="2"/>
        <v>7</v>
      </c>
      <c r="L33" s="2">
        <f t="shared" si="2"/>
        <v>2</v>
      </c>
      <c r="M33" s="2">
        <f t="shared" si="2"/>
        <v>0</v>
      </c>
      <c r="N33" s="2">
        <f t="shared" si="2"/>
        <v>0</v>
      </c>
      <c r="O33" s="21">
        <f t="shared" si="2"/>
        <v>1855.6</v>
      </c>
      <c r="P33" s="21">
        <f t="shared" si="2"/>
        <v>2783.5</v>
      </c>
      <c r="Q33" s="21">
        <f t="shared" si="2"/>
        <v>15625</v>
      </c>
      <c r="R33" s="2">
        <f t="shared" si="2"/>
        <v>10</v>
      </c>
      <c r="S33" s="2">
        <f t="shared" si="2"/>
        <v>9</v>
      </c>
      <c r="T33" s="2">
        <f t="shared" si="2"/>
        <v>2</v>
      </c>
      <c r="U33" s="2">
        <f t="shared" si="2"/>
        <v>0</v>
      </c>
      <c r="V33" s="2">
        <f t="shared" si="2"/>
        <v>0</v>
      </c>
      <c r="W33" s="2">
        <f t="shared" si="2"/>
        <v>0</v>
      </c>
      <c r="X33" s="21">
        <f t="shared" si="2"/>
        <v>12537.5</v>
      </c>
      <c r="Y33" s="2">
        <f t="shared" si="2"/>
        <v>36</v>
      </c>
      <c r="Z33" s="2">
        <f t="shared" si="2"/>
        <v>0</v>
      </c>
      <c r="AA33" s="2">
        <f t="shared" si="2"/>
        <v>57</v>
      </c>
      <c r="AB33" s="2">
        <f t="shared" si="2"/>
        <v>0</v>
      </c>
      <c r="AC33" s="2">
        <f t="shared" si="2"/>
        <v>2</v>
      </c>
      <c r="AD33" s="2">
        <f t="shared" si="2"/>
        <v>0</v>
      </c>
      <c r="AE33" s="17">
        <f t="shared" si="2"/>
        <v>2</v>
      </c>
      <c r="AF33" s="17">
        <f t="shared" ref="AF33" si="3">SUM(AF30:AF31)</f>
        <v>0</v>
      </c>
    </row>
    <row r="34" spans="1:32" ht="12.75" customHeight="1" x14ac:dyDescent="0.25">
      <c r="A34" s="3"/>
      <c r="B34" s="2"/>
      <c r="C34" s="15"/>
      <c r="D34" s="15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</row>
    <row r="35" spans="1:32" ht="12.75" customHeight="1" x14ac:dyDescent="0.25">
      <c r="A35" s="3"/>
      <c r="B35" s="2"/>
      <c r="C35" s="15"/>
      <c r="D35" s="1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</row>
    <row r="36" spans="1:32" ht="12.75" customHeight="1" x14ac:dyDescent="0.25">
      <c r="A36" s="3"/>
      <c r="B36" s="2"/>
      <c r="C36" s="15"/>
      <c r="D36" s="15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</row>
    <row r="37" spans="1:32" ht="12.75" customHeight="1" x14ac:dyDescent="0.25">
      <c r="A37" s="3"/>
      <c r="B37" s="2"/>
      <c r="C37" s="15"/>
      <c r="D37" s="15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</row>
    <row r="38" spans="1:32" ht="12.75" customHeight="1" x14ac:dyDescent="0.25">
      <c r="A38" s="3"/>
      <c r="B38" s="2"/>
      <c r="C38" s="15"/>
      <c r="D38" s="15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</row>
    <row r="39" spans="1:32" ht="12.75" customHeight="1" x14ac:dyDescent="0.25">
      <c r="A39" s="3"/>
      <c r="B39" s="2"/>
      <c r="C39" s="15"/>
      <c r="D39" s="15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ht="12.75" customHeight="1" x14ac:dyDescent="0.25">
      <c r="A40" s="3"/>
      <c r="B40" s="4"/>
      <c r="C40" s="15"/>
      <c r="D40" s="15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ht="12.75" customHeight="1" x14ac:dyDescent="0.25">
      <c r="A41" s="3"/>
      <c r="B41" s="2"/>
      <c r="C41" s="15"/>
      <c r="D41" s="15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</row>
    <row r="42" spans="1:32" ht="12.75" customHeight="1" x14ac:dyDescent="0.25">
      <c r="A42" s="3"/>
      <c r="B42" s="2"/>
      <c r="C42" s="15"/>
      <c r="D42" s="15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ht="12.75" customHeight="1" x14ac:dyDescent="0.25">
      <c r="A43" s="3"/>
      <c r="B43" s="2"/>
      <c r="C43" s="15"/>
      <c r="D43" s="15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ht="12.75" customHeight="1" x14ac:dyDescent="0.25">
      <c r="A44" s="3"/>
      <c r="B44" s="2"/>
      <c r="C44" s="15"/>
      <c r="D44" s="15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</row>
    <row r="45" spans="1:32" ht="12.75" customHeight="1" x14ac:dyDescent="0.25">
      <c r="A45" s="3"/>
      <c r="B45" s="2"/>
      <c r="C45" s="15"/>
      <c r="D45" s="15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</row>
    <row r="46" spans="1:32" ht="12.75" customHeight="1" x14ac:dyDescent="0.25">
      <c r="A46" s="3"/>
      <c r="B46" s="2"/>
      <c r="C46" s="15"/>
      <c r="D46" s="15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ht="12.75" customHeight="1" x14ac:dyDescent="0.25">
      <c r="A47" s="3"/>
      <c r="B47" s="2"/>
      <c r="C47" s="15"/>
      <c r="D47" s="1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ht="12.75" customHeight="1" x14ac:dyDescent="0.25">
      <c r="A48" s="3"/>
      <c r="B48" s="2"/>
      <c r="C48" s="15"/>
      <c r="D48" s="15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</row>
    <row r="49" spans="1:32" ht="12.75" customHeight="1" x14ac:dyDescent="0.25">
      <c r="A49" s="3"/>
      <c r="B49" s="2"/>
      <c r="C49" s="15"/>
      <c r="D49" s="15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</row>
    <row r="50" spans="1:32" ht="12.75" customHeight="1" x14ac:dyDescent="0.25">
      <c r="A50" s="3"/>
      <c r="B50" s="2"/>
      <c r="C50" s="15"/>
      <c r="D50" s="15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</row>
    <row r="51" spans="1:32" ht="12.75" customHeight="1" x14ac:dyDescent="0.25">
      <c r="A51" s="3"/>
      <c r="B51" s="2"/>
      <c r="C51" s="15"/>
      <c r="D51" s="15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</row>
    <row r="52" spans="1:32" ht="12.75" customHeight="1" x14ac:dyDescent="0.25">
      <c r="A52" s="3"/>
      <c r="B52" s="2"/>
      <c r="C52" s="15"/>
      <c r="D52" s="15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</row>
    <row r="53" spans="1:32" ht="12.75" customHeight="1" x14ac:dyDescent="0.25">
      <c r="A53" s="3"/>
      <c r="B53" s="2"/>
      <c r="C53" s="15"/>
      <c r="D53" s="15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</row>
    <row r="54" spans="1:32" ht="12.75" customHeight="1" x14ac:dyDescent="0.25">
      <c r="A54" s="3"/>
      <c r="B54" s="2"/>
      <c r="C54" s="15"/>
      <c r="D54" s="15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ht="12.75" customHeight="1" x14ac:dyDescent="0.25">
      <c r="A55" s="3"/>
      <c r="B55" s="2"/>
      <c r="C55" s="15"/>
      <c r="D55" s="1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</row>
    <row r="56" spans="1:32" ht="12.75" customHeight="1" x14ac:dyDescent="0.25">
      <c r="A56" s="3"/>
      <c r="B56" s="2"/>
      <c r="C56" s="15"/>
      <c r="D56" s="15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ht="12.75" customHeight="1" x14ac:dyDescent="0.25">
      <c r="A57" s="3"/>
      <c r="B57" s="2"/>
      <c r="C57" s="15"/>
      <c r="D57" s="15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ht="12.75" customHeight="1" x14ac:dyDescent="0.25">
      <c r="A58" s="3"/>
      <c r="B58" s="2"/>
      <c r="C58" s="15"/>
      <c r="D58" s="15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ht="12.75" customHeight="1" x14ac:dyDescent="0.25">
      <c r="A59" s="3"/>
      <c r="B59" s="2"/>
      <c r="C59" s="15"/>
      <c r="D59" s="15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ht="12.75" customHeight="1" x14ac:dyDescent="0.25">
      <c r="A60" s="3"/>
      <c r="B60" s="2"/>
      <c r="C60" s="15"/>
      <c r="D60" s="15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ht="12.75" customHeight="1" x14ac:dyDescent="0.25">
      <c r="A61" s="3"/>
      <c r="B61" s="2"/>
      <c r="C61" s="15"/>
      <c r="D61" s="15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ht="12.75" customHeight="1" x14ac:dyDescent="0.25">
      <c r="A62" s="3"/>
      <c r="B62" s="2"/>
      <c r="C62" s="15"/>
      <c r="D62" s="15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ht="12.75" customHeight="1" x14ac:dyDescent="0.25">
      <c r="A63" s="3"/>
      <c r="B63" s="2"/>
      <c r="C63" s="15"/>
      <c r="D63" s="15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ht="12.75" customHeight="1" x14ac:dyDescent="0.25">
      <c r="A64" s="3"/>
      <c r="B64" s="2"/>
      <c r="C64" s="15"/>
      <c r="D64" s="1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ht="12.75" customHeight="1" x14ac:dyDescent="0.25">
      <c r="A65" s="3"/>
      <c r="B65" s="2"/>
      <c r="C65" s="15"/>
      <c r="D65" s="15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ht="12.75" customHeight="1" x14ac:dyDescent="0.25">
      <c r="A66" s="3"/>
      <c r="B66" s="2"/>
      <c r="C66" s="15"/>
      <c r="D66" s="15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ht="12.75" customHeight="1" x14ac:dyDescent="0.25">
      <c r="A67" s="3"/>
      <c r="B67" s="2"/>
      <c r="C67" s="15"/>
      <c r="D67" s="15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 ht="12.75" customHeight="1" x14ac:dyDescent="0.25">
      <c r="A68" s="3"/>
      <c r="B68" s="2"/>
      <c r="C68" s="15"/>
      <c r="D68" s="1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ht="12.75" customHeight="1" x14ac:dyDescent="0.25">
      <c r="A69" s="3"/>
      <c r="B69" s="2"/>
      <c r="C69" s="15"/>
      <c r="D69" s="15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 ht="12.75" customHeight="1" x14ac:dyDescent="0.25">
      <c r="A70" s="3"/>
      <c r="B70" s="2"/>
      <c r="C70" s="15"/>
      <c r="D70" s="1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ht="12.75" customHeight="1" x14ac:dyDescent="0.25">
      <c r="A71" s="58" t="s">
        <v>292</v>
      </c>
      <c r="B71" s="58"/>
      <c r="C71" s="58"/>
      <c r="D71" s="31"/>
      <c r="E71" s="2">
        <f>E26</f>
        <v>313</v>
      </c>
      <c r="F71" s="2">
        <f t="shared" ref="F71:AE71" si="4">F26</f>
        <v>36</v>
      </c>
      <c r="G71" s="2">
        <f t="shared" si="4"/>
        <v>512.5</v>
      </c>
      <c r="H71" s="2">
        <f t="shared" si="4"/>
        <v>0</v>
      </c>
      <c r="I71" s="2">
        <f t="shared" si="4"/>
        <v>325</v>
      </c>
      <c r="J71" s="2">
        <f t="shared" si="4"/>
        <v>3</v>
      </c>
      <c r="K71" s="2">
        <f t="shared" si="4"/>
        <v>5</v>
      </c>
      <c r="L71" s="2">
        <f t="shared" si="4"/>
        <v>2</v>
      </c>
      <c r="M71" s="2">
        <f t="shared" si="4"/>
        <v>7</v>
      </c>
      <c r="N71" s="2">
        <f t="shared" si="4"/>
        <v>3417</v>
      </c>
      <c r="O71" s="2"/>
      <c r="P71" s="2"/>
      <c r="Q71" s="2">
        <f t="shared" si="4"/>
        <v>0</v>
      </c>
      <c r="R71" s="2">
        <f t="shared" si="4"/>
        <v>0</v>
      </c>
      <c r="S71" s="2">
        <f t="shared" si="4"/>
        <v>0</v>
      </c>
      <c r="T71" s="2">
        <f t="shared" si="4"/>
        <v>0</v>
      </c>
      <c r="U71" s="2">
        <f t="shared" si="4"/>
        <v>1430</v>
      </c>
      <c r="V71" s="2">
        <f t="shared" si="4"/>
        <v>3</v>
      </c>
      <c r="W71" s="2">
        <f t="shared" si="4"/>
        <v>1</v>
      </c>
      <c r="X71" s="2"/>
      <c r="Y71" s="2">
        <f t="shared" si="4"/>
        <v>0</v>
      </c>
      <c r="Z71" s="21">
        <f t="shared" si="4"/>
        <v>16546</v>
      </c>
      <c r="AA71" s="2">
        <f t="shared" si="4"/>
        <v>0</v>
      </c>
      <c r="AB71" s="2">
        <f t="shared" si="4"/>
        <v>1</v>
      </c>
      <c r="AC71" s="2">
        <f t="shared" si="4"/>
        <v>0</v>
      </c>
      <c r="AD71" s="2">
        <f t="shared" si="4"/>
        <v>115</v>
      </c>
      <c r="AE71" s="17">
        <f t="shared" si="4"/>
        <v>0</v>
      </c>
      <c r="AF71" s="17">
        <f t="shared" ref="AF71" si="5">AF26</f>
        <v>705</v>
      </c>
    </row>
    <row r="72" spans="1:32" ht="12.75" customHeight="1" x14ac:dyDescent="0.25">
      <c r="A72" s="58" t="s">
        <v>293</v>
      </c>
      <c r="B72" s="58"/>
      <c r="C72" s="58"/>
      <c r="D72" s="31"/>
      <c r="E72" s="2">
        <f>E33</f>
        <v>100</v>
      </c>
      <c r="F72" s="2">
        <f t="shared" ref="F72:AE72" si="6">F33</f>
        <v>36</v>
      </c>
      <c r="G72" s="9">
        <f t="shared" si="6"/>
        <v>2500</v>
      </c>
      <c r="H72" s="26">
        <f t="shared" si="6"/>
        <v>12512.5</v>
      </c>
      <c r="I72" s="2">
        <f t="shared" si="6"/>
        <v>0</v>
      </c>
      <c r="J72" s="2">
        <f t="shared" si="6"/>
        <v>8</v>
      </c>
      <c r="K72" s="2">
        <f t="shared" si="6"/>
        <v>7</v>
      </c>
      <c r="L72" s="2">
        <f t="shared" si="6"/>
        <v>2</v>
      </c>
      <c r="M72" s="2">
        <f t="shared" si="6"/>
        <v>0</v>
      </c>
      <c r="N72" s="2">
        <f t="shared" si="6"/>
        <v>0</v>
      </c>
      <c r="O72" s="9">
        <f t="shared" si="6"/>
        <v>1855.6</v>
      </c>
      <c r="P72" s="9">
        <f t="shared" si="6"/>
        <v>2783.5</v>
      </c>
      <c r="Q72" s="21">
        <f t="shared" si="6"/>
        <v>15625</v>
      </c>
      <c r="R72" s="2">
        <f t="shared" si="6"/>
        <v>10</v>
      </c>
      <c r="S72" s="2">
        <f t="shared" si="6"/>
        <v>9</v>
      </c>
      <c r="T72" s="2">
        <f t="shared" si="6"/>
        <v>2</v>
      </c>
      <c r="U72" s="2">
        <f t="shared" si="6"/>
        <v>0</v>
      </c>
      <c r="V72" s="2">
        <f t="shared" si="6"/>
        <v>0</v>
      </c>
      <c r="W72" s="2">
        <f t="shared" si="6"/>
        <v>0</v>
      </c>
      <c r="X72" s="21">
        <f t="shared" si="6"/>
        <v>12537.5</v>
      </c>
      <c r="Y72" s="2">
        <f t="shared" si="6"/>
        <v>36</v>
      </c>
      <c r="Z72" s="2">
        <f t="shared" si="6"/>
        <v>0</v>
      </c>
      <c r="AA72" s="2">
        <f t="shared" si="6"/>
        <v>57</v>
      </c>
      <c r="AB72" s="2">
        <f t="shared" si="6"/>
        <v>0</v>
      </c>
      <c r="AC72" s="2">
        <f t="shared" si="6"/>
        <v>2</v>
      </c>
      <c r="AD72" s="2">
        <f t="shared" si="6"/>
        <v>0</v>
      </c>
      <c r="AE72" s="17">
        <f t="shared" si="6"/>
        <v>2</v>
      </c>
      <c r="AF72" s="17">
        <f t="shared" ref="AF72" si="7">AF33</f>
        <v>0</v>
      </c>
    </row>
    <row r="73" spans="1:32" ht="12.75" customHeight="1" x14ac:dyDescent="0.25">
      <c r="A73" s="3"/>
      <c r="B73" s="2"/>
      <c r="C73" s="14"/>
      <c r="D73" s="1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2"/>
      <c r="R73" s="9"/>
      <c r="S73" s="9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12.75" customHeight="1" x14ac:dyDescent="0.25">
      <c r="A74" s="32" t="s">
        <v>281</v>
      </c>
      <c r="B74" s="32"/>
      <c r="C74" s="32"/>
      <c r="D74" s="33"/>
      <c r="E74" s="59">
        <f>SUM(E71:E72)</f>
        <v>413</v>
      </c>
      <c r="F74" s="59">
        <f t="shared" ref="F74:AE74" si="8">SUM(F71:F72)</f>
        <v>72</v>
      </c>
      <c r="G74" s="63">
        <f t="shared" si="8"/>
        <v>3012.5</v>
      </c>
      <c r="H74" s="69">
        <f t="shared" ref="H74" si="9">SUM(H71:H72)</f>
        <v>12512.5</v>
      </c>
      <c r="I74" s="59">
        <f t="shared" si="8"/>
        <v>325</v>
      </c>
      <c r="J74" s="59">
        <f t="shared" si="8"/>
        <v>11</v>
      </c>
      <c r="K74" s="59">
        <f t="shared" si="8"/>
        <v>12</v>
      </c>
      <c r="L74" s="59">
        <f t="shared" si="8"/>
        <v>4</v>
      </c>
      <c r="M74" s="59">
        <f t="shared" si="8"/>
        <v>7</v>
      </c>
      <c r="N74" s="59">
        <f t="shared" si="8"/>
        <v>3417</v>
      </c>
      <c r="O74" s="59">
        <f t="shared" ref="O74:P74" si="10">SUM(O71:O72)</f>
        <v>1855.6</v>
      </c>
      <c r="P74" s="59">
        <f t="shared" si="10"/>
        <v>2783.5</v>
      </c>
      <c r="Q74" s="65">
        <f t="shared" si="8"/>
        <v>15625</v>
      </c>
      <c r="R74" s="59">
        <f t="shared" si="8"/>
        <v>10</v>
      </c>
      <c r="S74" s="59">
        <f t="shared" si="8"/>
        <v>9</v>
      </c>
      <c r="T74" s="59">
        <f t="shared" si="8"/>
        <v>2</v>
      </c>
      <c r="U74" s="59">
        <f t="shared" si="8"/>
        <v>1430</v>
      </c>
      <c r="V74" s="59">
        <f t="shared" si="8"/>
        <v>3</v>
      </c>
      <c r="W74" s="59">
        <f t="shared" si="8"/>
        <v>1</v>
      </c>
      <c r="X74" s="65">
        <f t="shared" ref="X74" si="11">SUM(X71:X72)</f>
        <v>12537.5</v>
      </c>
      <c r="Y74" s="59">
        <f t="shared" si="8"/>
        <v>36</v>
      </c>
      <c r="Z74" s="65">
        <f t="shared" si="8"/>
        <v>16546</v>
      </c>
      <c r="AA74" s="59">
        <f t="shared" si="8"/>
        <v>57</v>
      </c>
      <c r="AB74" s="59">
        <f t="shared" si="8"/>
        <v>1</v>
      </c>
      <c r="AC74" s="59">
        <f t="shared" si="8"/>
        <v>2</v>
      </c>
      <c r="AD74" s="59">
        <f t="shared" si="8"/>
        <v>115</v>
      </c>
      <c r="AE74" s="67">
        <f t="shared" si="8"/>
        <v>2</v>
      </c>
      <c r="AF74" s="67">
        <f t="shared" ref="AF74" si="12">SUM(AF71:AF72)</f>
        <v>705</v>
      </c>
    </row>
    <row r="75" spans="1:32" ht="12.75" customHeight="1" x14ac:dyDescent="0.25">
      <c r="A75" s="61"/>
      <c r="B75" s="61"/>
      <c r="C75" s="61"/>
      <c r="D75" s="62"/>
      <c r="E75" s="60"/>
      <c r="F75" s="60"/>
      <c r="G75" s="64"/>
      <c r="H75" s="70"/>
      <c r="I75" s="60"/>
      <c r="J75" s="60"/>
      <c r="K75" s="60"/>
      <c r="L75" s="60"/>
      <c r="M75" s="60"/>
      <c r="N75" s="60"/>
      <c r="O75" s="60"/>
      <c r="P75" s="60"/>
      <c r="Q75" s="66"/>
      <c r="R75" s="60"/>
      <c r="S75" s="60"/>
      <c r="T75" s="60"/>
      <c r="U75" s="60"/>
      <c r="V75" s="60"/>
      <c r="W75" s="60"/>
      <c r="X75" s="66"/>
      <c r="Y75" s="60"/>
      <c r="Z75" s="66"/>
      <c r="AA75" s="60"/>
      <c r="AB75" s="60"/>
      <c r="AC75" s="60"/>
      <c r="AD75" s="60"/>
      <c r="AE75" s="68"/>
      <c r="AF75" s="68"/>
    </row>
  </sheetData>
  <mergeCells count="70">
    <mergeCell ref="AF2:AF17"/>
    <mergeCell ref="AF74:AF75"/>
    <mergeCell ref="H2:H17"/>
    <mergeCell ref="O2:O17"/>
    <mergeCell ref="P2:P17"/>
    <mergeCell ref="H74:H75"/>
    <mergeCell ref="O74:O75"/>
    <mergeCell ref="P74:P75"/>
    <mergeCell ref="L74:L75"/>
    <mergeCell ref="M74:M75"/>
    <mergeCell ref="N74:N75"/>
    <mergeCell ref="N2:N17"/>
    <mergeCell ref="AB74:AB75"/>
    <mergeCell ref="AC74:AC75"/>
    <mergeCell ref="AD74:AD75"/>
    <mergeCell ref="AE74:AE75"/>
    <mergeCell ref="C31:D31"/>
    <mergeCell ref="A33:D33"/>
    <mergeCell ref="A71:D71"/>
    <mergeCell ref="A72:D72"/>
    <mergeCell ref="AA74:AA75"/>
    <mergeCell ref="V74:V75"/>
    <mergeCell ref="W74:W75"/>
    <mergeCell ref="Y74:Y75"/>
    <mergeCell ref="X74:X75"/>
    <mergeCell ref="Z74:Z75"/>
    <mergeCell ref="Q74:Q75"/>
    <mergeCell ref="R74:R75"/>
    <mergeCell ref="S74:S75"/>
    <mergeCell ref="T74:T75"/>
    <mergeCell ref="J74:J75"/>
    <mergeCell ref="K74:K75"/>
    <mergeCell ref="U74:U75"/>
    <mergeCell ref="A74:D75"/>
    <mergeCell ref="E74:E75"/>
    <mergeCell ref="F74:F75"/>
    <mergeCell ref="G74:G75"/>
    <mergeCell ref="I74:I75"/>
    <mergeCell ref="C21:D21"/>
    <mergeCell ref="C22:D22"/>
    <mergeCell ref="C30:D30"/>
    <mergeCell ref="C23:D23"/>
    <mergeCell ref="C24:D24"/>
    <mergeCell ref="A26:D26"/>
    <mergeCell ref="AE2:AE17"/>
    <mergeCell ref="U2:U17"/>
    <mergeCell ref="V2:V17"/>
    <mergeCell ref="W2:W17"/>
    <mergeCell ref="Y2:Y17"/>
    <mergeCell ref="X2:X17"/>
    <mergeCell ref="Z2:Z17"/>
    <mergeCell ref="AA2:AA17"/>
    <mergeCell ref="AB2:AB17"/>
    <mergeCell ref="AC2:AC17"/>
    <mergeCell ref="AD2:AD17"/>
    <mergeCell ref="Q2:Q17"/>
    <mergeCell ref="R2:R17"/>
    <mergeCell ref="S2:S17"/>
    <mergeCell ref="T2:T17"/>
    <mergeCell ref="I2:I17"/>
    <mergeCell ref="J2:J17"/>
    <mergeCell ref="K2:K17"/>
    <mergeCell ref="L2:L17"/>
    <mergeCell ref="M2:M17"/>
    <mergeCell ref="G2:G17"/>
    <mergeCell ref="A1:A18"/>
    <mergeCell ref="B1:B18"/>
    <mergeCell ref="C1:D18"/>
    <mergeCell ref="E2:E17"/>
    <mergeCell ref="F2:F17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Med-1</vt:lpstr>
      <vt:lpstr>Med-2</vt:lpstr>
      <vt:lpstr>Med-3</vt:lpstr>
      <vt:lpstr>Med-4</vt:lpstr>
      <vt:lpstr>EB-1</vt:lpstr>
      <vt:lpstr>WB-1</vt:lpstr>
      <vt:lpstr>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Harlow</dc:creator>
  <cp:lastModifiedBy>Harlow, Brian</cp:lastModifiedBy>
  <dcterms:created xsi:type="dcterms:W3CDTF">2018-08-28T17:32:10Z</dcterms:created>
  <dcterms:modified xsi:type="dcterms:W3CDTF">2025-10-08T11:29:21Z</dcterms:modified>
</cp:coreProperties>
</file>