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gfilesrv\MSGData\Projects\Projects K-O\ODOT0076\111021\400-Engineering\Roadway\EngData\Subsummaries\"/>
    </mc:Choice>
  </mc:AlternateContent>
  <bookViews>
    <workbookView xWindow="-15" yWindow="45" windowWidth="23055" windowHeight="9015"/>
  </bookViews>
  <sheets>
    <sheet name="ROADWAY" sheetId="7" r:id="rId1"/>
  </sheets>
  <definedNames>
    <definedName name="_xlnm.Print_Area" localSheetId="0">ROADWAY!$A$1:$T$75</definedName>
  </definedNames>
  <calcPr calcId="162913"/>
</workbook>
</file>

<file path=xl/calcChain.xml><?xml version="1.0" encoding="utf-8"?>
<calcChain xmlns="http://schemas.openxmlformats.org/spreadsheetml/2006/main">
  <c r="Q74" i="7" l="1"/>
  <c r="U74" i="7"/>
  <c r="T74" i="7" l="1"/>
  <c r="S74" i="7" l="1"/>
  <c r="R74" i="7"/>
  <c r="P74" i="7"/>
  <c r="N74" i="7"/>
  <c r="M74" i="7"/>
  <c r="L74" i="7"/>
  <c r="K74" i="7"/>
  <c r="J74" i="7"/>
  <c r="I74" i="7"/>
  <c r="H74" i="7"/>
  <c r="L19" i="7" l="1"/>
  <c r="L18" i="7"/>
  <c r="L21" i="7"/>
  <c r="L20" i="7"/>
  <c r="G74" i="7" l="1"/>
  <c r="H17" i="7"/>
  <c r="P21" i="7" l="1"/>
  <c r="R20" i="7"/>
  <c r="I19" i="7"/>
</calcChain>
</file>

<file path=xl/sharedStrings.xml><?xml version="1.0" encoding="utf-8"?>
<sst xmlns="http://schemas.openxmlformats.org/spreadsheetml/2006/main" count="90" uniqueCount="50">
  <si>
    <t>SIDE</t>
  </si>
  <si>
    <t>REF.</t>
  </si>
  <si>
    <t>NO.</t>
  </si>
  <si>
    <t>SHEET</t>
  </si>
  <si>
    <t>STATION</t>
  </si>
  <si>
    <t>FROM</t>
  </si>
  <si>
    <t>TO</t>
  </si>
  <si>
    <t>EACH</t>
  </si>
  <si>
    <t>LT</t>
  </si>
  <si>
    <t>RT</t>
  </si>
  <si>
    <t>LOCATION</t>
  </si>
  <si>
    <t>FT</t>
  </si>
  <si>
    <t>TOTALS CARRIED TO GENERAL SUMMARY</t>
  </si>
  <si>
    <t>WALK REMOVED</t>
  </si>
  <si>
    <t>SF</t>
  </si>
  <si>
    <t>CURB REMOVED</t>
  </si>
  <si>
    <t>CURB AND GUTTER REMOVED</t>
  </si>
  <si>
    <t>EXCAVATION</t>
  </si>
  <si>
    <t>CY</t>
  </si>
  <si>
    <t>4" CONCRETE WALK</t>
  </si>
  <si>
    <t>CURB RAMP</t>
  </si>
  <si>
    <t>WK-1</t>
  </si>
  <si>
    <t>WK-2</t>
  </si>
  <si>
    <t>WK-3</t>
  </si>
  <si>
    <t>WK-4</t>
  </si>
  <si>
    <t>MCCORD RD</t>
  </si>
  <si>
    <t>ADJ-1</t>
  </si>
  <si>
    <t>ADJ-2</t>
  </si>
  <si>
    <t>ADJ-3</t>
  </si>
  <si>
    <t>ADJ-4</t>
  </si>
  <si>
    <t>ADJ-5</t>
  </si>
  <si>
    <t>ADJ-6</t>
  </si>
  <si>
    <t>ADJ-7</t>
  </si>
  <si>
    <t>ADJ-8</t>
  </si>
  <si>
    <t>ADJ-9</t>
  </si>
  <si>
    <t>ADJ-10</t>
  </si>
  <si>
    <t>ADJ-11</t>
  </si>
  <si>
    <t>R-1</t>
  </si>
  <si>
    <t>CONCRETE MEDIAN REMOVED</t>
  </si>
  <si>
    <t>SY</t>
  </si>
  <si>
    <t>GAL</t>
  </si>
  <si>
    <t>ADJ-12</t>
  </si>
  <si>
    <t>EMBANKMENT</t>
  </si>
  <si>
    <t>COMBINATION CURB
AND GUTER, TYPE 2</t>
  </si>
  <si>
    <t>MANHOLE ADJUSTED
TO GRADE</t>
  </si>
  <si>
    <t>NON-TRACKING
TACK COAT</t>
  </si>
  <si>
    <t>NOTE: CURB RAMP REMOVAL IS INCLUDED WITH ITEM 202, WALK REMOVED</t>
  </si>
  <si>
    <t>CURB, TYPE 6</t>
  </si>
  <si>
    <t xml:space="preserve">ASPHALT CONCRETE INTERMEDIATE COURSE,
9.5 MM, TYPE A, (448)
</t>
  </si>
  <si>
    <t>MANHOLE ADJUSTED
TO GRADE, AS PER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</si>
</sst>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+0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2" fillId="2" borderId="7" xfId="0" applyFont="1" applyFill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2" fillId="2" borderId="15" xfId="0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/>
    <xf numFmtId="0" fontId="3" fillId="2" borderId="7" xfId="0" applyFont="1" applyFill="1" applyBorder="1"/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tabSelected="1" zoomScale="75" zoomScaleNormal="75" workbookViewId="0">
      <selection activeCell="C33" sqref="C33"/>
    </sheetView>
  </sheetViews>
  <sheetFormatPr defaultRowHeight="12.75" x14ac:dyDescent="0.2"/>
  <cols>
    <col min="1" max="1" width="10.28515625" customWidth="1"/>
    <col min="2" max="2" width="8.7109375" customWidth="1"/>
    <col min="3" max="3" width="21" customWidth="1"/>
    <col min="4" max="5" width="15.7109375" customWidth="1"/>
    <col min="6" max="6" width="8.7109375" customWidth="1"/>
    <col min="7" max="23" width="10.85546875" customWidth="1"/>
  </cols>
  <sheetData>
    <row r="1" spans="1:23" ht="12.75" customHeight="1" x14ac:dyDescent="0.2">
      <c r="A1" s="40"/>
      <c r="B1" s="40"/>
      <c r="C1" s="15"/>
      <c r="D1" s="42" t="s">
        <v>4</v>
      </c>
      <c r="E1" s="43"/>
      <c r="F1" s="13"/>
      <c r="G1" s="14">
        <v>202</v>
      </c>
      <c r="H1" s="10">
        <v>202</v>
      </c>
      <c r="I1" s="14">
        <v>202</v>
      </c>
      <c r="J1" s="14">
        <v>202</v>
      </c>
      <c r="K1" s="10">
        <v>203</v>
      </c>
      <c r="L1" s="14">
        <v>203</v>
      </c>
      <c r="M1" s="14">
        <v>407</v>
      </c>
      <c r="N1" s="10">
        <v>442</v>
      </c>
      <c r="O1" s="10"/>
      <c r="P1" s="10">
        <v>608</v>
      </c>
      <c r="Q1" s="10">
        <v>608</v>
      </c>
      <c r="R1" s="10">
        <v>609</v>
      </c>
      <c r="S1" s="10">
        <v>609</v>
      </c>
      <c r="T1" s="10">
        <v>611</v>
      </c>
      <c r="U1" s="10">
        <v>611</v>
      </c>
      <c r="V1" s="10"/>
      <c r="W1" s="10"/>
    </row>
    <row r="2" spans="1:23" ht="12.75" customHeight="1" x14ac:dyDescent="0.2">
      <c r="A2" s="41"/>
      <c r="B2" s="41"/>
      <c r="C2" s="16"/>
      <c r="D2" s="44"/>
      <c r="E2" s="45"/>
      <c r="F2" s="6"/>
      <c r="G2" s="37" t="s">
        <v>13</v>
      </c>
      <c r="H2" s="23"/>
      <c r="I2" s="37" t="s">
        <v>15</v>
      </c>
      <c r="J2" s="20"/>
      <c r="K2" s="34" t="s">
        <v>17</v>
      </c>
      <c r="L2" s="37" t="s">
        <v>42</v>
      </c>
      <c r="M2" s="37" t="s">
        <v>45</v>
      </c>
      <c r="N2" s="37" t="s">
        <v>48</v>
      </c>
      <c r="O2" s="37"/>
      <c r="P2" s="34" t="s">
        <v>19</v>
      </c>
      <c r="Q2" s="34" t="s">
        <v>20</v>
      </c>
      <c r="R2" s="37" t="s">
        <v>43</v>
      </c>
      <c r="S2" s="34" t="s">
        <v>47</v>
      </c>
      <c r="T2" s="34" t="s">
        <v>44</v>
      </c>
      <c r="U2" s="34" t="s">
        <v>49</v>
      </c>
      <c r="V2" s="37"/>
      <c r="W2" s="34"/>
    </row>
    <row r="3" spans="1:23" ht="12.75" customHeight="1" x14ac:dyDescent="0.2">
      <c r="A3" s="41"/>
      <c r="B3" s="41"/>
      <c r="C3" s="16"/>
      <c r="D3" s="44"/>
      <c r="E3" s="45"/>
      <c r="F3" s="6"/>
      <c r="G3" s="46"/>
      <c r="H3" s="46" t="s">
        <v>38</v>
      </c>
      <c r="I3" s="46"/>
      <c r="J3" s="46" t="s">
        <v>16</v>
      </c>
      <c r="K3" s="35"/>
      <c r="L3" s="46"/>
      <c r="M3" s="46"/>
      <c r="N3" s="38"/>
      <c r="O3" s="38"/>
      <c r="P3" s="35"/>
      <c r="Q3" s="35"/>
      <c r="R3" s="38"/>
      <c r="S3" s="35"/>
      <c r="T3" s="35"/>
      <c r="U3" s="35"/>
      <c r="V3" s="38"/>
      <c r="W3" s="35"/>
    </row>
    <row r="4" spans="1:23" ht="12.75" customHeight="1" x14ac:dyDescent="0.2">
      <c r="A4" s="41"/>
      <c r="B4" s="41"/>
      <c r="C4" s="16"/>
      <c r="D4" s="44"/>
      <c r="E4" s="45"/>
      <c r="F4" s="6"/>
      <c r="G4" s="46"/>
      <c r="H4" s="38"/>
      <c r="I4" s="46"/>
      <c r="J4" s="38"/>
      <c r="K4" s="35"/>
      <c r="L4" s="46"/>
      <c r="M4" s="46"/>
      <c r="N4" s="38"/>
      <c r="O4" s="38"/>
      <c r="P4" s="35"/>
      <c r="Q4" s="35"/>
      <c r="R4" s="38"/>
      <c r="S4" s="35"/>
      <c r="T4" s="35"/>
      <c r="U4" s="35"/>
      <c r="V4" s="38"/>
      <c r="W4" s="35"/>
    </row>
    <row r="5" spans="1:23" ht="12.75" customHeight="1" x14ac:dyDescent="0.2">
      <c r="A5" s="41"/>
      <c r="B5" s="41"/>
      <c r="C5" s="16"/>
      <c r="D5" s="44"/>
      <c r="E5" s="45"/>
      <c r="F5" s="6"/>
      <c r="G5" s="46"/>
      <c r="H5" s="38"/>
      <c r="I5" s="46"/>
      <c r="J5" s="38"/>
      <c r="K5" s="35"/>
      <c r="L5" s="46"/>
      <c r="M5" s="46"/>
      <c r="N5" s="38"/>
      <c r="O5" s="38"/>
      <c r="P5" s="35"/>
      <c r="Q5" s="35"/>
      <c r="R5" s="38"/>
      <c r="S5" s="35"/>
      <c r="T5" s="35"/>
      <c r="U5" s="35"/>
      <c r="V5" s="38"/>
      <c r="W5" s="35"/>
    </row>
    <row r="6" spans="1:23" ht="12.75" customHeight="1" x14ac:dyDescent="0.2">
      <c r="A6" s="11" t="s">
        <v>3</v>
      </c>
      <c r="B6" s="11" t="s">
        <v>1</v>
      </c>
      <c r="C6" s="41" t="s">
        <v>10</v>
      </c>
      <c r="D6" s="44"/>
      <c r="E6" s="45"/>
      <c r="F6" s="41" t="s">
        <v>0</v>
      </c>
      <c r="G6" s="46"/>
      <c r="H6" s="38"/>
      <c r="I6" s="46"/>
      <c r="J6" s="38"/>
      <c r="K6" s="35"/>
      <c r="L6" s="46"/>
      <c r="M6" s="46"/>
      <c r="N6" s="38"/>
      <c r="O6" s="38"/>
      <c r="P6" s="35"/>
      <c r="Q6" s="35"/>
      <c r="R6" s="38"/>
      <c r="S6" s="35"/>
      <c r="T6" s="35"/>
      <c r="U6" s="35"/>
      <c r="V6" s="38"/>
      <c r="W6" s="35"/>
    </row>
    <row r="7" spans="1:23" ht="12.75" customHeight="1" x14ac:dyDescent="0.2">
      <c r="A7" s="11" t="s">
        <v>2</v>
      </c>
      <c r="B7" s="11" t="s">
        <v>2</v>
      </c>
      <c r="C7" s="48"/>
      <c r="D7" s="44"/>
      <c r="E7" s="45"/>
      <c r="F7" s="41"/>
      <c r="G7" s="46"/>
      <c r="H7" s="38"/>
      <c r="I7" s="46"/>
      <c r="J7" s="38"/>
      <c r="K7" s="35"/>
      <c r="L7" s="46"/>
      <c r="M7" s="46"/>
      <c r="N7" s="38"/>
      <c r="O7" s="38"/>
      <c r="P7" s="35"/>
      <c r="Q7" s="35"/>
      <c r="R7" s="38"/>
      <c r="S7" s="35"/>
      <c r="T7" s="35"/>
      <c r="U7" s="35"/>
      <c r="V7" s="38"/>
      <c r="W7" s="35"/>
    </row>
    <row r="8" spans="1:23" ht="12.75" customHeight="1" x14ac:dyDescent="0.25">
      <c r="A8" s="7"/>
      <c r="B8" s="7"/>
      <c r="C8" s="17"/>
      <c r="D8" s="44"/>
      <c r="E8" s="45"/>
      <c r="F8" s="6"/>
      <c r="G8" s="46"/>
      <c r="H8" s="38"/>
      <c r="I8" s="46"/>
      <c r="J8" s="38"/>
      <c r="K8" s="35"/>
      <c r="L8" s="46"/>
      <c r="M8" s="46"/>
      <c r="N8" s="38"/>
      <c r="O8" s="38"/>
      <c r="P8" s="35"/>
      <c r="Q8" s="35"/>
      <c r="R8" s="38"/>
      <c r="S8" s="35"/>
      <c r="T8" s="35"/>
      <c r="U8" s="35"/>
      <c r="V8" s="38"/>
      <c r="W8" s="35"/>
    </row>
    <row r="9" spans="1:23" ht="12.75" customHeight="1" x14ac:dyDescent="0.2">
      <c r="A9" s="11"/>
      <c r="B9" s="11"/>
      <c r="C9" s="16"/>
      <c r="D9" s="44"/>
      <c r="E9" s="45"/>
      <c r="F9" s="6"/>
      <c r="G9" s="46"/>
      <c r="H9" s="38"/>
      <c r="I9" s="46"/>
      <c r="J9" s="38"/>
      <c r="K9" s="35"/>
      <c r="L9" s="46"/>
      <c r="M9" s="46"/>
      <c r="N9" s="38"/>
      <c r="O9" s="38"/>
      <c r="P9" s="35"/>
      <c r="Q9" s="35"/>
      <c r="R9" s="38"/>
      <c r="S9" s="35"/>
      <c r="T9" s="35"/>
      <c r="U9" s="35"/>
      <c r="V9" s="38"/>
      <c r="W9" s="35"/>
    </row>
    <row r="10" spans="1:23" ht="12.75" customHeight="1" x14ac:dyDescent="0.2">
      <c r="A10" s="41"/>
      <c r="B10" s="41"/>
      <c r="C10" s="16"/>
      <c r="D10" s="44"/>
      <c r="E10" s="45"/>
      <c r="F10" s="6"/>
      <c r="G10" s="46"/>
      <c r="H10" s="38"/>
      <c r="I10" s="46"/>
      <c r="J10" s="38"/>
      <c r="K10" s="35"/>
      <c r="L10" s="46"/>
      <c r="M10" s="46"/>
      <c r="N10" s="38"/>
      <c r="O10" s="38"/>
      <c r="P10" s="35"/>
      <c r="Q10" s="35"/>
      <c r="R10" s="38"/>
      <c r="S10" s="35"/>
      <c r="T10" s="35"/>
      <c r="U10" s="35"/>
      <c r="V10" s="38"/>
      <c r="W10" s="35"/>
    </row>
    <row r="11" spans="1:23" ht="12.75" customHeight="1" x14ac:dyDescent="0.2">
      <c r="A11" s="49"/>
      <c r="B11" s="41"/>
      <c r="C11" s="16"/>
      <c r="D11" s="44"/>
      <c r="E11" s="45"/>
      <c r="F11" s="6"/>
      <c r="G11" s="46"/>
      <c r="H11" s="38"/>
      <c r="I11" s="46"/>
      <c r="J11" s="38"/>
      <c r="K11" s="35"/>
      <c r="L11" s="46"/>
      <c r="M11" s="46"/>
      <c r="N11" s="38"/>
      <c r="O11" s="38"/>
      <c r="P11" s="35"/>
      <c r="Q11" s="35"/>
      <c r="R11" s="38"/>
      <c r="S11" s="35"/>
      <c r="T11" s="35"/>
      <c r="U11" s="35"/>
      <c r="V11" s="38"/>
      <c r="W11" s="35"/>
    </row>
    <row r="12" spans="1:23" ht="12.75" customHeight="1" x14ac:dyDescent="0.2">
      <c r="A12" s="49"/>
      <c r="B12" s="41"/>
      <c r="C12" s="16"/>
      <c r="D12" s="44"/>
      <c r="E12" s="45"/>
      <c r="F12" s="6"/>
      <c r="G12" s="47"/>
      <c r="H12" s="39"/>
      <c r="I12" s="47"/>
      <c r="J12" s="39"/>
      <c r="K12" s="36"/>
      <c r="L12" s="47"/>
      <c r="M12" s="47"/>
      <c r="N12" s="39"/>
      <c r="O12" s="39"/>
      <c r="P12" s="36"/>
      <c r="Q12" s="36"/>
      <c r="R12" s="39"/>
      <c r="S12" s="36"/>
      <c r="T12" s="36"/>
      <c r="U12" s="36"/>
      <c r="V12" s="39"/>
      <c r="W12" s="36"/>
    </row>
    <row r="13" spans="1:23" ht="12.75" customHeight="1" thickBot="1" x14ac:dyDescent="0.25">
      <c r="A13" s="50"/>
      <c r="B13" s="51"/>
      <c r="C13" s="18"/>
      <c r="D13" s="4" t="s">
        <v>5</v>
      </c>
      <c r="E13" s="5" t="s">
        <v>6</v>
      </c>
      <c r="F13" s="8"/>
      <c r="G13" s="3" t="s">
        <v>14</v>
      </c>
      <c r="H13" s="2" t="s">
        <v>39</v>
      </c>
      <c r="I13" s="3" t="s">
        <v>11</v>
      </c>
      <c r="J13" s="3" t="s">
        <v>11</v>
      </c>
      <c r="K13" s="2" t="s">
        <v>18</v>
      </c>
      <c r="L13" s="3" t="s">
        <v>18</v>
      </c>
      <c r="M13" s="3" t="s">
        <v>40</v>
      </c>
      <c r="N13" s="2" t="s">
        <v>18</v>
      </c>
      <c r="O13" s="2"/>
      <c r="P13" s="2" t="s">
        <v>14</v>
      </c>
      <c r="Q13" s="2" t="s">
        <v>14</v>
      </c>
      <c r="R13" s="2" t="s">
        <v>11</v>
      </c>
      <c r="S13" s="2" t="s">
        <v>11</v>
      </c>
      <c r="T13" s="2" t="s">
        <v>7</v>
      </c>
      <c r="U13" s="2" t="s">
        <v>7</v>
      </c>
      <c r="V13" s="2"/>
      <c r="W13" s="2"/>
    </row>
    <row r="14" spans="1:23" ht="12.75" customHeight="1" x14ac:dyDescent="0.2">
      <c r="A14" s="1">
        <v>17</v>
      </c>
      <c r="B14" s="1" t="s">
        <v>26</v>
      </c>
      <c r="C14" s="1" t="s">
        <v>25</v>
      </c>
      <c r="D14" s="9">
        <v>5109.59</v>
      </c>
      <c r="E14" s="9"/>
      <c r="F14" s="1" t="s">
        <v>9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1</v>
      </c>
      <c r="U14" s="12"/>
      <c r="V14" s="12"/>
      <c r="W14" s="12"/>
    </row>
    <row r="15" spans="1:23" ht="12.75" customHeight="1" x14ac:dyDescent="0.2">
      <c r="A15" s="1">
        <v>17</v>
      </c>
      <c r="B15" s="1" t="s">
        <v>27</v>
      </c>
      <c r="C15" s="1" t="s">
        <v>25</v>
      </c>
      <c r="D15" s="9">
        <v>5132.1499999999996</v>
      </c>
      <c r="E15" s="9"/>
      <c r="F15" s="1" t="s">
        <v>8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v>1</v>
      </c>
      <c r="V15" s="12"/>
      <c r="W15" s="12"/>
    </row>
    <row r="16" spans="1:23" ht="12.75" customHeight="1" x14ac:dyDescent="0.2">
      <c r="A16" s="1">
        <v>17</v>
      </c>
      <c r="B16" s="1" t="s">
        <v>28</v>
      </c>
      <c r="C16" s="1" t="s">
        <v>25</v>
      </c>
      <c r="D16" s="9">
        <v>5261.49</v>
      </c>
      <c r="E16" s="9"/>
      <c r="F16" s="1" t="s">
        <v>9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v>1</v>
      </c>
      <c r="U16" s="12"/>
      <c r="V16" s="12"/>
      <c r="W16" s="12"/>
    </row>
    <row r="17" spans="1:23" ht="12.75" customHeight="1" x14ac:dyDescent="0.2">
      <c r="A17" s="1">
        <v>17</v>
      </c>
      <c r="B17" s="1" t="s">
        <v>37</v>
      </c>
      <c r="C17" s="1" t="s">
        <v>25</v>
      </c>
      <c r="D17" s="9">
        <v>5218.67</v>
      </c>
      <c r="E17" s="9">
        <v>5225.92</v>
      </c>
      <c r="F17" s="1" t="s">
        <v>9</v>
      </c>
      <c r="G17" s="12"/>
      <c r="H17" s="12">
        <f>ROUND(65/9,0)</f>
        <v>7</v>
      </c>
      <c r="I17" s="12"/>
      <c r="J17" s="12"/>
      <c r="K17" s="12"/>
      <c r="L17" s="12"/>
      <c r="M17" s="12">
        <v>1</v>
      </c>
      <c r="N17" s="12">
        <v>2</v>
      </c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 customHeight="1" x14ac:dyDescent="0.2">
      <c r="A18" s="1">
        <v>17</v>
      </c>
      <c r="B18" s="1" t="s">
        <v>21</v>
      </c>
      <c r="C18" s="1" t="s">
        <v>25</v>
      </c>
      <c r="D18" s="9">
        <v>4880.22</v>
      </c>
      <c r="E18" s="9">
        <v>4920.37</v>
      </c>
      <c r="F18" s="1" t="s">
        <v>8</v>
      </c>
      <c r="G18" s="12">
        <v>209</v>
      </c>
      <c r="H18" s="12"/>
      <c r="I18" s="12"/>
      <c r="J18" s="12">
        <v>17</v>
      </c>
      <c r="K18" s="12">
        <v>3</v>
      </c>
      <c r="L18" s="12">
        <f>ROUNDUP(23.4*(4/12)/27,0)</f>
        <v>1</v>
      </c>
      <c r="M18" s="12"/>
      <c r="N18" s="12"/>
      <c r="O18" s="12"/>
      <c r="P18" s="12">
        <v>107</v>
      </c>
      <c r="Q18" s="12">
        <v>197</v>
      </c>
      <c r="R18" s="12">
        <v>2</v>
      </c>
      <c r="S18" s="12"/>
      <c r="T18" s="12"/>
      <c r="U18" s="12"/>
      <c r="V18" s="12"/>
      <c r="W18" s="12"/>
    </row>
    <row r="19" spans="1:23" ht="12.75" customHeight="1" x14ac:dyDescent="0.2">
      <c r="A19" s="1">
        <v>17</v>
      </c>
      <c r="B19" s="1" t="s">
        <v>22</v>
      </c>
      <c r="C19" s="1" t="s">
        <v>25</v>
      </c>
      <c r="D19" s="9">
        <v>4921.41</v>
      </c>
      <c r="E19" s="9">
        <v>4945.82</v>
      </c>
      <c r="F19" s="1" t="s">
        <v>9</v>
      </c>
      <c r="G19" s="12">
        <v>234</v>
      </c>
      <c r="H19" s="12"/>
      <c r="I19" s="12">
        <f>7+7</f>
        <v>14</v>
      </c>
      <c r="J19" s="12">
        <v>17</v>
      </c>
      <c r="K19" s="12">
        <v>5</v>
      </c>
      <c r="L19" s="12">
        <f>ROUNDUP((36.1+4.1+4.8)*(4/12)/27,0)</f>
        <v>1</v>
      </c>
      <c r="M19" s="12"/>
      <c r="N19" s="12"/>
      <c r="O19" s="12"/>
      <c r="P19" s="12">
        <v>53</v>
      </c>
      <c r="Q19" s="12">
        <v>207</v>
      </c>
      <c r="R19" s="12">
        <v>3</v>
      </c>
      <c r="S19" s="12">
        <v>3</v>
      </c>
      <c r="T19" s="12"/>
      <c r="U19" s="12"/>
      <c r="V19" s="12"/>
      <c r="W19" s="12"/>
    </row>
    <row r="20" spans="1:23" ht="12.75" customHeight="1" x14ac:dyDescent="0.2">
      <c r="A20" s="1">
        <v>17</v>
      </c>
      <c r="B20" s="1" t="s">
        <v>23</v>
      </c>
      <c r="C20" s="1" t="s">
        <v>25</v>
      </c>
      <c r="D20" s="9">
        <v>5059.4399999999996</v>
      </c>
      <c r="E20" s="9">
        <v>5083.0600000000004</v>
      </c>
      <c r="F20" s="1" t="s">
        <v>8</v>
      </c>
      <c r="G20" s="12">
        <v>177</v>
      </c>
      <c r="H20" s="12"/>
      <c r="I20" s="12"/>
      <c r="J20" s="12">
        <v>18</v>
      </c>
      <c r="K20" s="12">
        <v>2</v>
      </c>
      <c r="L20" s="12">
        <f>ROUNDUP((16.4+19.6)*(4/12)/27,0)</f>
        <v>1</v>
      </c>
      <c r="M20" s="12"/>
      <c r="N20" s="12"/>
      <c r="O20" s="12"/>
      <c r="P20" s="12">
        <v>42</v>
      </c>
      <c r="Q20" s="12">
        <v>136</v>
      </c>
      <c r="R20" s="12">
        <f>1+3</f>
        <v>4</v>
      </c>
      <c r="S20" s="12"/>
      <c r="T20" s="12"/>
      <c r="U20" s="12"/>
      <c r="V20" s="12"/>
      <c r="W20" s="12"/>
    </row>
    <row r="21" spans="1:23" ht="12.75" customHeight="1" x14ac:dyDescent="0.2">
      <c r="A21" s="1">
        <v>17</v>
      </c>
      <c r="B21" s="1" t="s">
        <v>24</v>
      </c>
      <c r="C21" s="1" t="s">
        <v>25</v>
      </c>
      <c r="D21" s="9">
        <v>5082.6499999999996</v>
      </c>
      <c r="E21" s="9">
        <v>5121.5200000000004</v>
      </c>
      <c r="F21" s="1" t="s">
        <v>9</v>
      </c>
      <c r="G21" s="12">
        <v>306</v>
      </c>
      <c r="H21" s="12"/>
      <c r="I21" s="12"/>
      <c r="J21" s="12">
        <v>33</v>
      </c>
      <c r="K21" s="12">
        <v>13</v>
      </c>
      <c r="L21" s="12">
        <f>ROUNDUP(14.7*(4/12)/27,0)</f>
        <v>1</v>
      </c>
      <c r="M21" s="12"/>
      <c r="N21" s="12"/>
      <c r="O21" s="12"/>
      <c r="P21" s="12">
        <f>56+59</f>
        <v>115</v>
      </c>
      <c r="Q21" s="12">
        <v>366</v>
      </c>
      <c r="R21" s="12">
        <v>3</v>
      </c>
      <c r="S21" s="12"/>
      <c r="T21" s="12"/>
      <c r="U21" s="12"/>
      <c r="V21" s="12"/>
      <c r="W21" s="12"/>
    </row>
    <row r="22" spans="1:23" ht="12.75" customHeight="1" x14ac:dyDescent="0.2">
      <c r="A22" s="1"/>
      <c r="B22" s="1"/>
      <c r="C22" s="1"/>
      <c r="D22" s="9"/>
      <c r="E22" s="9"/>
      <c r="F22" s="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 customHeight="1" x14ac:dyDescent="0.2">
      <c r="A23" s="1">
        <v>18</v>
      </c>
      <c r="B23" s="1" t="s">
        <v>29</v>
      </c>
      <c r="C23" s="1" t="s">
        <v>25</v>
      </c>
      <c r="D23" s="9">
        <v>5329.23</v>
      </c>
      <c r="E23" s="9"/>
      <c r="F23" s="1" t="s">
        <v>8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v>1</v>
      </c>
      <c r="V23" s="12"/>
      <c r="W23" s="12"/>
    </row>
    <row r="24" spans="1:23" ht="12.75" customHeight="1" x14ac:dyDescent="0.2">
      <c r="A24" s="1">
        <v>18</v>
      </c>
      <c r="B24" s="1" t="s">
        <v>30</v>
      </c>
      <c r="C24" s="1" t="s">
        <v>25</v>
      </c>
      <c r="D24" s="9">
        <v>5350</v>
      </c>
      <c r="E24" s="9"/>
      <c r="F24" s="1" t="s">
        <v>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v>1</v>
      </c>
      <c r="U24" s="12"/>
      <c r="V24" s="12"/>
      <c r="W24" s="12"/>
    </row>
    <row r="25" spans="1:23" ht="12.75" customHeight="1" x14ac:dyDescent="0.2">
      <c r="A25" s="1">
        <v>18</v>
      </c>
      <c r="B25" s="1" t="s">
        <v>31</v>
      </c>
      <c r="C25" s="1" t="s">
        <v>25</v>
      </c>
      <c r="D25" s="9">
        <v>5350.56</v>
      </c>
      <c r="E25" s="9"/>
      <c r="F25" s="1" t="s">
        <v>9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v>1</v>
      </c>
      <c r="U25" s="12"/>
      <c r="V25" s="12"/>
      <c r="W25" s="12"/>
    </row>
    <row r="26" spans="1:23" ht="12.75" customHeight="1" x14ac:dyDescent="0.2">
      <c r="A26" s="1">
        <v>18</v>
      </c>
      <c r="B26" s="1" t="s">
        <v>32</v>
      </c>
      <c r="C26" s="1" t="s">
        <v>25</v>
      </c>
      <c r="D26" s="9">
        <v>5363.51</v>
      </c>
      <c r="E26" s="9"/>
      <c r="F26" s="1" t="s">
        <v>9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>
        <v>1</v>
      </c>
      <c r="V26" s="12"/>
      <c r="W26" s="12"/>
    </row>
    <row r="27" spans="1:23" ht="12.75" customHeight="1" x14ac:dyDescent="0.2">
      <c r="A27" s="1">
        <v>18</v>
      </c>
      <c r="B27" s="1" t="s">
        <v>33</v>
      </c>
      <c r="C27" s="1" t="s">
        <v>25</v>
      </c>
      <c r="D27" s="9">
        <v>5381.02</v>
      </c>
      <c r="E27" s="9"/>
      <c r="F27" s="1" t="s">
        <v>8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>
        <v>1</v>
      </c>
      <c r="V27" s="12"/>
      <c r="W27" s="12"/>
    </row>
    <row r="28" spans="1:23" ht="12.75" customHeight="1" x14ac:dyDescent="0.2">
      <c r="A28" s="1">
        <v>18</v>
      </c>
      <c r="B28" s="1" t="s">
        <v>34</v>
      </c>
      <c r="C28" s="1" t="s">
        <v>25</v>
      </c>
      <c r="D28" s="9">
        <v>5446.84</v>
      </c>
      <c r="E28" s="9"/>
      <c r="F28" s="1" t="s">
        <v>8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>
        <v>1</v>
      </c>
      <c r="V28" s="12"/>
      <c r="W28" s="12"/>
    </row>
    <row r="29" spans="1:23" ht="12.75" customHeight="1" x14ac:dyDescent="0.2">
      <c r="A29" s="1">
        <v>18</v>
      </c>
      <c r="B29" s="1" t="s">
        <v>35</v>
      </c>
      <c r="C29" s="1" t="s">
        <v>25</v>
      </c>
      <c r="D29" s="9">
        <v>5484.76</v>
      </c>
      <c r="E29" s="9"/>
      <c r="F29" s="1" t="s">
        <v>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v>1</v>
      </c>
      <c r="U29" s="12"/>
      <c r="V29" s="12"/>
      <c r="W29" s="12"/>
    </row>
    <row r="30" spans="1:23" ht="12.75" customHeight="1" x14ac:dyDescent="0.2">
      <c r="A30" s="1">
        <v>18</v>
      </c>
      <c r="B30" s="1" t="s">
        <v>36</v>
      </c>
      <c r="C30" s="1" t="s">
        <v>25</v>
      </c>
      <c r="D30" s="9">
        <v>5708.83</v>
      </c>
      <c r="E30" s="9"/>
      <c r="F30" s="1" t="s">
        <v>8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1</v>
      </c>
      <c r="V30" s="12"/>
      <c r="W30" s="12"/>
    </row>
    <row r="31" spans="1:23" ht="12.75" customHeight="1" x14ac:dyDescent="0.2">
      <c r="A31" s="1">
        <v>18</v>
      </c>
      <c r="B31" s="1" t="s">
        <v>41</v>
      </c>
      <c r="C31" s="1" t="s">
        <v>25</v>
      </c>
      <c r="D31" s="9">
        <v>5721.5</v>
      </c>
      <c r="E31" s="9"/>
      <c r="F31" s="1" t="s">
        <v>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>
        <v>1</v>
      </c>
      <c r="V31" s="12"/>
      <c r="W31" s="12"/>
    </row>
    <row r="32" spans="1:23" ht="12.75" customHeight="1" x14ac:dyDescent="0.2">
      <c r="A32" s="1"/>
      <c r="B32" s="1"/>
      <c r="C32" s="1"/>
      <c r="D32" s="9"/>
      <c r="E32" s="9"/>
      <c r="F32" s="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2.75" customHeight="1" x14ac:dyDescent="0.2">
      <c r="A33" s="1"/>
      <c r="B33" s="1"/>
      <c r="C33" s="1"/>
      <c r="D33" s="9"/>
      <c r="E33" s="9"/>
      <c r="F33" s="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2.75" customHeight="1" x14ac:dyDescent="0.2">
      <c r="A34" s="1"/>
      <c r="B34" s="1"/>
      <c r="C34" s="1"/>
      <c r="D34" s="9"/>
      <c r="E34" s="9"/>
      <c r="F34" s="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 customHeight="1" x14ac:dyDescent="0.2">
      <c r="A35" s="24" t="s">
        <v>46</v>
      </c>
      <c r="B35" s="1"/>
      <c r="C35" s="1"/>
      <c r="D35" s="9"/>
      <c r="E35" s="9"/>
      <c r="F35" s="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2.75" customHeight="1" x14ac:dyDescent="0.2">
      <c r="A36" s="1"/>
      <c r="B36" s="1"/>
      <c r="C36" s="1"/>
      <c r="D36" s="9"/>
      <c r="E36" s="9"/>
      <c r="F36" s="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2.75" customHeight="1" x14ac:dyDescent="0.2">
      <c r="A37" s="1"/>
      <c r="B37" s="1"/>
      <c r="C37" s="1"/>
      <c r="D37" s="9"/>
      <c r="E37" s="9"/>
      <c r="F37" s="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2.75" customHeight="1" x14ac:dyDescent="0.2">
      <c r="A38" s="1"/>
      <c r="B38" s="1"/>
      <c r="C38" s="1"/>
      <c r="D38" s="9"/>
      <c r="E38" s="9"/>
      <c r="F38" s="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2.75" customHeight="1" x14ac:dyDescent="0.2">
      <c r="A39" s="1"/>
      <c r="B39" s="1"/>
      <c r="C39" s="1"/>
      <c r="D39" s="9"/>
      <c r="E39" s="9"/>
      <c r="F39" s="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2.75" customHeight="1" x14ac:dyDescent="0.2">
      <c r="A40" s="1"/>
      <c r="B40" s="1"/>
      <c r="C40" s="1"/>
      <c r="D40" s="9"/>
      <c r="E40" s="9"/>
      <c r="F40" s="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2.75" customHeight="1" x14ac:dyDescent="0.2">
      <c r="A41" s="1"/>
      <c r="B41" s="1"/>
      <c r="C41" s="1"/>
      <c r="D41" s="9"/>
      <c r="E41" s="9"/>
      <c r="F41" s="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2.75" customHeight="1" x14ac:dyDescent="0.2">
      <c r="A42" s="1"/>
      <c r="B42" s="1"/>
      <c r="C42" s="1"/>
      <c r="D42" s="9"/>
      <c r="E42" s="9"/>
      <c r="F42" s="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2.75" customHeight="1" x14ac:dyDescent="0.2">
      <c r="A43" s="1"/>
      <c r="B43" s="1"/>
      <c r="C43" s="1"/>
      <c r="D43" s="9"/>
      <c r="E43" s="9"/>
      <c r="F43" s="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2.75" customHeight="1" x14ac:dyDescent="0.2">
      <c r="A44" s="1"/>
      <c r="B44" s="1"/>
      <c r="C44" s="1"/>
      <c r="D44" s="9"/>
      <c r="E44" s="9"/>
      <c r="F44" s="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2.75" customHeight="1" x14ac:dyDescent="0.2">
      <c r="A45" s="1"/>
      <c r="B45" s="1"/>
      <c r="C45" s="1"/>
      <c r="D45" s="9"/>
      <c r="E45" s="9"/>
      <c r="F45" s="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x14ac:dyDescent="0.2">
      <c r="A46" s="1"/>
      <c r="B46" s="1"/>
      <c r="C46" s="1"/>
      <c r="D46" s="9"/>
      <c r="E46" s="9"/>
      <c r="F46" s="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2.75" customHeight="1" x14ac:dyDescent="0.2">
      <c r="A47" s="1"/>
      <c r="B47" s="1"/>
      <c r="C47" s="1"/>
      <c r="D47" s="9"/>
      <c r="E47" s="9"/>
      <c r="F47" s="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2.75" customHeight="1" x14ac:dyDescent="0.2">
      <c r="A48" s="1"/>
      <c r="B48" s="1"/>
      <c r="C48" s="1"/>
      <c r="D48" s="9"/>
      <c r="E48" s="9"/>
      <c r="F48" s="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2.75" customHeight="1" x14ac:dyDescent="0.2">
      <c r="A49" s="1"/>
      <c r="B49" s="1"/>
      <c r="C49" s="1"/>
      <c r="D49" s="9"/>
      <c r="E49" s="9"/>
      <c r="F49" s="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2.75" customHeight="1" x14ac:dyDescent="0.2">
      <c r="A50" s="1"/>
      <c r="B50" s="1"/>
      <c r="C50" s="1"/>
      <c r="D50" s="9"/>
      <c r="E50" s="9"/>
      <c r="F50" s="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2.75" customHeight="1" x14ac:dyDescent="0.2">
      <c r="A51" s="1"/>
      <c r="B51" s="1"/>
      <c r="C51" s="1"/>
      <c r="D51" s="9"/>
      <c r="E51" s="9"/>
      <c r="F51" s="1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 customHeight="1" x14ac:dyDescent="0.2">
      <c r="A52" s="1"/>
      <c r="B52" s="1"/>
      <c r="C52" s="1"/>
      <c r="D52" s="9"/>
      <c r="E52" s="9"/>
      <c r="F52" s="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 customHeight="1" x14ac:dyDescent="0.2">
      <c r="A53" s="1"/>
      <c r="B53" s="1"/>
      <c r="C53" s="1"/>
      <c r="D53" s="9"/>
      <c r="E53" s="9"/>
      <c r="F53" s="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2.75" customHeight="1" x14ac:dyDescent="0.2">
      <c r="A54" s="1"/>
      <c r="B54" s="1"/>
      <c r="C54" s="1"/>
      <c r="D54" s="9"/>
      <c r="E54" s="9"/>
      <c r="F54" s="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2.75" customHeight="1" x14ac:dyDescent="0.2">
      <c r="A55" s="1"/>
      <c r="B55" s="1"/>
      <c r="C55" s="1"/>
      <c r="D55" s="9"/>
      <c r="E55" s="9"/>
      <c r="F55" s="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2.75" customHeight="1" x14ac:dyDescent="0.2">
      <c r="A56" s="1"/>
      <c r="B56" s="1"/>
      <c r="C56" s="1"/>
      <c r="D56" s="9"/>
      <c r="E56" s="9"/>
      <c r="F56" s="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2.75" customHeight="1" x14ac:dyDescent="0.2">
      <c r="A57" s="1"/>
      <c r="B57" s="1"/>
      <c r="C57" s="1"/>
      <c r="D57" s="9"/>
      <c r="E57" s="9"/>
      <c r="F57" s="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2.75" customHeight="1" x14ac:dyDescent="0.2">
      <c r="A58" s="1"/>
      <c r="B58" s="1"/>
      <c r="C58" s="1"/>
      <c r="D58" s="9"/>
      <c r="E58" s="9"/>
      <c r="F58" s="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2.75" customHeight="1" x14ac:dyDescent="0.2">
      <c r="A59" s="1"/>
      <c r="B59" s="1"/>
      <c r="C59" s="1"/>
      <c r="D59" s="9"/>
      <c r="E59" s="9"/>
      <c r="F59" s="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2.75" customHeight="1" x14ac:dyDescent="0.2">
      <c r="A60" s="1"/>
      <c r="B60" s="1"/>
      <c r="C60" s="1"/>
      <c r="D60" s="9"/>
      <c r="E60" s="9"/>
      <c r="F60" s="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2.75" customHeight="1" x14ac:dyDescent="0.2">
      <c r="A61" s="1"/>
      <c r="B61" s="1"/>
      <c r="C61" s="1"/>
      <c r="D61" s="9"/>
      <c r="E61" s="9"/>
      <c r="F61" s="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2.75" customHeight="1" x14ac:dyDescent="0.2">
      <c r="A62" s="1"/>
      <c r="B62" s="1"/>
      <c r="C62" s="1"/>
      <c r="D62" s="9"/>
      <c r="E62" s="9"/>
      <c r="F62" s="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2.75" customHeight="1" x14ac:dyDescent="0.2">
      <c r="A63" s="1"/>
      <c r="B63" s="1"/>
      <c r="C63" s="1"/>
      <c r="D63" s="9"/>
      <c r="E63" s="9"/>
      <c r="F63" s="1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2.75" customHeight="1" x14ac:dyDescent="0.2">
      <c r="A64" s="1"/>
      <c r="B64" s="1"/>
      <c r="C64" s="1"/>
      <c r="D64" s="9"/>
      <c r="E64" s="9"/>
      <c r="F64" s="1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2.75" customHeight="1" x14ac:dyDescent="0.2">
      <c r="A65" s="1"/>
      <c r="B65" s="1"/>
      <c r="C65" s="1"/>
      <c r="D65" s="9"/>
      <c r="E65" s="9"/>
      <c r="F65" s="1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2.75" customHeight="1" x14ac:dyDescent="0.2">
      <c r="A66" s="1"/>
      <c r="B66" s="1"/>
      <c r="C66" s="1"/>
      <c r="D66" s="9"/>
      <c r="E66" s="9"/>
      <c r="F66" s="1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2.75" customHeight="1" x14ac:dyDescent="0.2">
      <c r="A67" s="1"/>
      <c r="B67" s="1"/>
      <c r="C67" s="1"/>
      <c r="D67" s="9"/>
      <c r="E67" s="9"/>
      <c r="F67" s="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2.75" customHeight="1" x14ac:dyDescent="0.2">
      <c r="A68" s="1"/>
      <c r="B68" s="1"/>
      <c r="C68" s="1"/>
      <c r="D68" s="9"/>
      <c r="E68" s="9"/>
      <c r="F68" s="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2.75" customHeight="1" x14ac:dyDescent="0.2">
      <c r="A69" s="1"/>
      <c r="B69" s="1"/>
      <c r="C69" s="1"/>
      <c r="D69" s="9"/>
      <c r="E69" s="9"/>
      <c r="F69" s="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2.75" customHeight="1" x14ac:dyDescent="0.2">
      <c r="A70" s="1"/>
      <c r="B70" s="1"/>
      <c r="C70" s="1"/>
      <c r="D70" s="9"/>
      <c r="E70" s="9"/>
      <c r="F70" s="1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2.75" customHeight="1" x14ac:dyDescent="0.2">
      <c r="A71" s="1"/>
      <c r="B71" s="1"/>
      <c r="C71" s="1"/>
      <c r="D71" s="9"/>
      <c r="E71" s="9"/>
      <c r="F71" s="1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2.75" customHeight="1" x14ac:dyDescent="0.2">
      <c r="A72" s="1"/>
      <c r="B72" s="1"/>
      <c r="C72" s="1"/>
      <c r="D72" s="9"/>
      <c r="E72" s="9"/>
      <c r="F72" s="1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2.75" customHeight="1" thickBot="1" x14ac:dyDescent="0.25">
      <c r="A73" s="21"/>
      <c r="B73" s="21"/>
      <c r="C73" s="21"/>
      <c r="D73" s="22"/>
      <c r="E73" s="22"/>
      <c r="F73" s="21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2.75" customHeight="1" x14ac:dyDescent="0.2">
      <c r="A74" s="27" t="s">
        <v>12</v>
      </c>
      <c r="B74" s="28"/>
      <c r="C74" s="28"/>
      <c r="D74" s="28"/>
      <c r="E74" s="28"/>
      <c r="F74" s="29"/>
      <c r="G74" s="25">
        <f t="shared" ref="G74" si="0">SUM(G14:G73)</f>
        <v>926</v>
      </c>
      <c r="H74" s="25">
        <f t="shared" ref="H74:S74" si="1">SUM(H14:H73)</f>
        <v>7</v>
      </c>
      <c r="I74" s="25">
        <f t="shared" si="1"/>
        <v>14</v>
      </c>
      <c r="J74" s="25">
        <f t="shared" si="1"/>
        <v>85</v>
      </c>
      <c r="K74" s="25">
        <f t="shared" si="1"/>
        <v>23</v>
      </c>
      <c r="L74" s="25">
        <f t="shared" si="1"/>
        <v>4</v>
      </c>
      <c r="M74" s="25">
        <f t="shared" si="1"/>
        <v>1</v>
      </c>
      <c r="N74" s="25">
        <f t="shared" si="1"/>
        <v>2</v>
      </c>
      <c r="O74" s="25"/>
      <c r="P74" s="25">
        <f t="shared" si="1"/>
        <v>317</v>
      </c>
      <c r="Q74" s="25">
        <f>SUM(Q14:Q73)</f>
        <v>906</v>
      </c>
      <c r="R74" s="25">
        <f t="shared" si="1"/>
        <v>12</v>
      </c>
      <c r="S74" s="25">
        <f t="shared" si="1"/>
        <v>3</v>
      </c>
      <c r="T74" s="25">
        <f t="shared" ref="T74:U74" si="2">SUM(T14:T73)</f>
        <v>5</v>
      </c>
      <c r="U74" s="25">
        <f t="shared" si="2"/>
        <v>7</v>
      </c>
      <c r="V74" s="25"/>
      <c r="W74" s="25"/>
    </row>
    <row r="75" spans="1:23" ht="12.75" customHeight="1" thickBot="1" x14ac:dyDescent="0.25">
      <c r="A75" s="30"/>
      <c r="B75" s="31"/>
      <c r="C75" s="31"/>
      <c r="D75" s="31"/>
      <c r="E75" s="31"/>
      <c r="F75" s="32"/>
      <c r="G75" s="33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3"/>
      <c r="W75" s="33"/>
    </row>
    <row r="76" spans="1:23" ht="12.75" customHeight="1" x14ac:dyDescent="0.2"/>
  </sheetData>
  <mergeCells count="42">
    <mergeCell ref="J3:J12"/>
    <mergeCell ref="L2:L12"/>
    <mergeCell ref="M2:M12"/>
    <mergeCell ref="S2:S12"/>
    <mergeCell ref="P2:P12"/>
    <mergeCell ref="N2:N12"/>
    <mergeCell ref="R2:R12"/>
    <mergeCell ref="Q2:Q12"/>
    <mergeCell ref="O2:O12"/>
    <mergeCell ref="A1:A5"/>
    <mergeCell ref="B1:B5"/>
    <mergeCell ref="D1:E12"/>
    <mergeCell ref="G2:G12"/>
    <mergeCell ref="I2:I12"/>
    <mergeCell ref="C6:C7"/>
    <mergeCell ref="A10:A13"/>
    <mergeCell ref="B10:B13"/>
    <mergeCell ref="H3:H12"/>
    <mergeCell ref="F6:F7"/>
    <mergeCell ref="V74:V75"/>
    <mergeCell ref="W74:W75"/>
    <mergeCell ref="K2:K12"/>
    <mergeCell ref="U2:U12"/>
    <mergeCell ref="T2:T12"/>
    <mergeCell ref="V2:V12"/>
    <mergeCell ref="W2:W12"/>
    <mergeCell ref="S74:S75"/>
    <mergeCell ref="N74:N75"/>
    <mergeCell ref="L74:L75"/>
    <mergeCell ref="P74:P75"/>
    <mergeCell ref="Q74:Q75"/>
    <mergeCell ref="R74:R75"/>
    <mergeCell ref="M74:M75"/>
    <mergeCell ref="O74:O75"/>
    <mergeCell ref="U74:U75"/>
    <mergeCell ref="T74:T75"/>
    <mergeCell ref="K74:K75"/>
    <mergeCell ref="A74:F75"/>
    <mergeCell ref="G74:G75"/>
    <mergeCell ref="I74:I75"/>
    <mergeCell ref="J74:J75"/>
    <mergeCell ref="H74:H75"/>
  </mergeCells>
  <pageMargins left="0.75" right="0.75" top="1" bottom="1" header="0.5" footer="0.5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ROADWAY</vt:lpstr>
      <vt:lpstr>ROADWAY!Print_Area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creator>ODOT Office of Production</dc:creator>
  <cp:lastModifiedBy>Flex User</cp:lastModifiedBy>
  <cp:lastPrinted>2021-04-30T15:42:22Z</cp:lastPrinted>
  <dcterms:created xsi:type="dcterms:W3CDTF">2007-01-18T14:43:23Z</dcterms:created>
  <dcterms:modified xsi:type="dcterms:W3CDTF">2021-09-22T15:19:26Z</dcterms:modified>
</cp:coreProperties>
</file>