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Toledo\IER\52469\200-52469-20001\CAD\LUC-20-9.10\110486\400-Engineering\Traffic\EngData\"/>
    </mc:Choice>
  </mc:AlternateContent>
  <xr:revisionPtr revIDLastSave="0" documentId="13_ncr:1_{6270C0A9-F73A-4F99-B5C4-1EF1BE1F00C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lank" sheetId="1" r:id="rId1"/>
  </sheets>
  <externalReferences>
    <externalReference r:id="rId2"/>
  </externalReferences>
  <definedNames>
    <definedName name="ITEM">[1]QryItemAddIn2!$A:$A</definedName>
    <definedName name="QryItemNamed">[1]QryItemAddIn2!$A:$G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3" i="1" l="1"/>
  <c r="AC11" i="1"/>
  <c r="AC10" i="1"/>
  <c r="R10" i="1" l="1"/>
  <c r="R11" i="1"/>
  <c r="R23" i="1"/>
  <c r="R84" i="1" s="1"/>
  <c r="AD10" i="1"/>
  <c r="S73" i="1" l="1"/>
  <c r="S72" i="1"/>
  <c r="S71" i="1"/>
  <c r="N23" i="1"/>
  <c r="N84" i="1" s="1"/>
  <c r="N11" i="1"/>
  <c r="N10" i="1"/>
  <c r="P84" i="1"/>
  <c r="Y23" i="1"/>
  <c r="Y84" i="1" s="1"/>
  <c r="Y11" i="1"/>
  <c r="Y10" i="1"/>
  <c r="V321" i="1"/>
  <c r="V260" i="1"/>
  <c r="V248" i="1"/>
  <c r="V247" i="1"/>
  <c r="V242" i="1"/>
  <c r="V181" i="1"/>
  <c r="V169" i="1"/>
  <c r="V168" i="1"/>
  <c r="V163" i="1"/>
  <c r="V102" i="1"/>
  <c r="V90" i="1"/>
  <c r="V89" i="1"/>
  <c r="V23" i="1"/>
  <c r="V84" i="1" s="1"/>
  <c r="U23" i="1"/>
  <c r="U84" i="1" s="1"/>
  <c r="V11" i="1"/>
  <c r="U11" i="1"/>
  <c r="V10" i="1"/>
  <c r="U10" i="1"/>
  <c r="Q321" i="1"/>
  <c r="Q260" i="1"/>
  <c r="Q248" i="1"/>
  <c r="Q247" i="1"/>
  <c r="Q242" i="1"/>
  <c r="Q181" i="1"/>
  <c r="Q169" i="1"/>
  <c r="Q168" i="1"/>
  <c r="Q163" i="1"/>
  <c r="Q102" i="1"/>
  <c r="Q90" i="1"/>
  <c r="Q89" i="1"/>
  <c r="Q23" i="1"/>
  <c r="Q84" i="1" s="1"/>
  <c r="Q11" i="1"/>
  <c r="Q10" i="1"/>
  <c r="S10" i="1"/>
  <c r="S11" i="1"/>
  <c r="S23" i="1"/>
  <c r="S28" i="1"/>
  <c r="S29" i="1"/>
  <c r="S30" i="1"/>
  <c r="S32" i="1"/>
  <c r="S33" i="1"/>
  <c r="S34" i="1"/>
  <c r="S35" i="1"/>
  <c r="S37" i="1"/>
  <c r="S38" i="1"/>
  <c r="S39" i="1"/>
  <c r="S61" i="1"/>
  <c r="S62" i="1"/>
  <c r="S63" i="1"/>
  <c r="S64" i="1"/>
  <c r="S66" i="1"/>
  <c r="S67" i="1"/>
  <c r="S68" i="1"/>
  <c r="S69" i="1"/>
  <c r="S76" i="1"/>
  <c r="S77" i="1"/>
  <c r="S78" i="1"/>
  <c r="S89" i="1"/>
  <c r="S90" i="1"/>
  <c r="S102" i="1"/>
  <c r="S163" i="1"/>
  <c r="S168" i="1"/>
  <c r="S169" i="1"/>
  <c r="S181" i="1"/>
  <c r="S242" i="1"/>
  <c r="S247" i="1"/>
  <c r="S248" i="1"/>
  <c r="S260" i="1"/>
  <c r="S321" i="1"/>
  <c r="S84" i="1" l="1"/>
  <c r="X10" i="1" l="1"/>
  <c r="X11" i="1"/>
  <c r="X23" i="1"/>
  <c r="X84" i="1" s="1"/>
  <c r="Z10" i="1" l="1"/>
  <c r="AA10" i="1"/>
  <c r="Z11" i="1"/>
  <c r="AA11" i="1"/>
  <c r="Z23" i="1"/>
  <c r="Z84" i="1" s="1"/>
  <c r="AA23" i="1"/>
  <c r="AA84" i="1" s="1"/>
  <c r="T10" i="1" l="1"/>
  <c r="T11" i="1"/>
  <c r="T23" i="1"/>
  <c r="T84" i="1" s="1"/>
  <c r="AE321" i="1" l="1"/>
  <c r="AD321" i="1"/>
  <c r="AB321" i="1"/>
  <c r="AA321" i="1"/>
  <c r="Z321" i="1"/>
  <c r="W321" i="1"/>
  <c r="O321" i="1"/>
  <c r="AE260" i="1"/>
  <c r="AD260" i="1"/>
  <c r="AB260" i="1"/>
  <c r="AA260" i="1"/>
  <c r="Z260" i="1"/>
  <c r="W260" i="1"/>
  <c r="O260" i="1"/>
  <c r="AE248" i="1"/>
  <c r="AD248" i="1"/>
  <c r="AB248" i="1"/>
  <c r="AA248" i="1"/>
  <c r="Z248" i="1"/>
  <c r="W248" i="1"/>
  <c r="O248" i="1"/>
  <c r="AE247" i="1"/>
  <c r="AD247" i="1"/>
  <c r="AB247" i="1"/>
  <c r="AA247" i="1"/>
  <c r="Z247" i="1"/>
  <c r="W247" i="1"/>
  <c r="O247" i="1"/>
  <c r="AE242" i="1"/>
  <c r="AD242" i="1"/>
  <c r="AB242" i="1"/>
  <c r="AA242" i="1"/>
  <c r="Z242" i="1"/>
  <c r="W242" i="1"/>
  <c r="O242" i="1"/>
  <c r="AE181" i="1"/>
  <c r="AD181" i="1"/>
  <c r="AB181" i="1"/>
  <c r="AA181" i="1"/>
  <c r="Z181" i="1"/>
  <c r="W181" i="1"/>
  <c r="O181" i="1"/>
  <c r="AE169" i="1"/>
  <c r="AD169" i="1"/>
  <c r="AB169" i="1"/>
  <c r="AA169" i="1"/>
  <c r="Z169" i="1"/>
  <c r="W169" i="1"/>
  <c r="O169" i="1"/>
  <c r="AE168" i="1"/>
  <c r="AD168" i="1"/>
  <c r="AB168" i="1"/>
  <c r="AA168" i="1"/>
  <c r="Z168" i="1"/>
  <c r="W168" i="1"/>
  <c r="O168" i="1"/>
  <c r="AE163" i="1"/>
  <c r="AD163" i="1"/>
  <c r="AB163" i="1"/>
  <c r="AA163" i="1"/>
  <c r="Z163" i="1"/>
  <c r="W163" i="1"/>
  <c r="O163" i="1"/>
  <c r="AE102" i="1"/>
  <c r="AD102" i="1"/>
  <c r="AB102" i="1"/>
  <c r="AA102" i="1"/>
  <c r="Z102" i="1"/>
  <c r="W102" i="1"/>
  <c r="O102" i="1"/>
  <c r="AE90" i="1"/>
  <c r="AD90" i="1"/>
  <c r="AB90" i="1"/>
  <c r="AA90" i="1"/>
  <c r="Z90" i="1"/>
  <c r="W90" i="1"/>
  <c r="O90" i="1"/>
  <c r="AE89" i="1"/>
  <c r="AD89" i="1"/>
  <c r="AB89" i="1"/>
  <c r="AA89" i="1"/>
  <c r="Z89" i="1"/>
  <c r="W89" i="1"/>
  <c r="O89" i="1"/>
  <c r="AE11" i="1" l="1"/>
  <c r="AD11" i="1"/>
  <c r="AB11" i="1"/>
  <c r="W11" i="1"/>
  <c r="O11" i="1"/>
  <c r="O23" i="1" l="1"/>
  <c r="O84" i="1" s="1"/>
  <c r="W23" i="1"/>
  <c r="W84" i="1" s="1"/>
  <c r="AB23" i="1"/>
  <c r="AB84" i="1" s="1"/>
  <c r="AD23" i="1"/>
  <c r="AD84" i="1" s="1"/>
  <c r="AE23" i="1"/>
  <c r="AE84" i="1" s="1"/>
  <c r="O10" i="1"/>
  <c r="W10" i="1"/>
  <c r="AB10" i="1"/>
  <c r="AE10" i="1"/>
  <c r="D7" i="1" l="1"/>
  <c r="D86" i="1" l="1"/>
  <c r="D165" i="1" s="1"/>
  <c r="D244" i="1" s="1"/>
</calcChain>
</file>

<file path=xl/sharedStrings.xml><?xml version="1.0" encoding="utf-8"?>
<sst xmlns="http://schemas.openxmlformats.org/spreadsheetml/2006/main" count="238" uniqueCount="114">
  <si>
    <t>SHEET NO.</t>
  </si>
  <si>
    <t xml:space="preserve">TOTALS CARRIED TO GENERAL SUMMARY  </t>
  </si>
  <si>
    <t>&lt;--- ENTER STARTING SHEET NUMBER</t>
  </si>
  <si>
    <t>INSTRUCTIONS:</t>
  </si>
  <si>
    <t>ENTER ITEM CODE (FOR EXAMPLE: 201E11000) AND ADDITIONAL DESCRIPTION INTO THE BLUE CELLS</t>
  </si>
  <si>
    <t>SPREADSHEET</t>
  </si>
  <si>
    <t>ITEM_CODE</t>
  </si>
  <si>
    <t>ADDITIONAL_DESCRIPTION</t>
  </si>
  <si>
    <t>Page #</t>
  </si>
  <si>
    <t>Split #</t>
  </si>
  <si>
    <t>Total</t>
  </si>
  <si>
    <t>ENTER ALL DATA REQUIRED, PAGE # AND SPLIT # MUST BE FILLED OUT.</t>
  </si>
  <si>
    <t>DO NOT REMOVE THE PROTECTION FROM THIS SPREADSHEET, LEAVE THE PROTECTION ON SO THAT YOU DO NOT DELETE NEEDED FORMULAS OR RESIZE SHEET</t>
  </si>
  <si>
    <t>SAVE THIS FILE TO THE PROPER FOLDER FOR YOUR PROJECT AS THE SAME NAME AS YOUR DGN (I.E. #####GS001.XLSX)</t>
  </si>
  <si>
    <t>1)</t>
  </si>
  <si>
    <t>2)</t>
  </si>
  <si>
    <t>3)</t>
  </si>
  <si>
    <t>4)</t>
  </si>
  <si>
    <t>REF   NO.</t>
  </si>
  <si>
    <t>STATION</t>
  </si>
  <si>
    <t>LOCATION</t>
  </si>
  <si>
    <t>SIDE</t>
  </si>
  <si>
    <t>CODE</t>
  </si>
  <si>
    <t>SIZE (INCHES)</t>
  </si>
  <si>
    <t>REF     NO.</t>
  </si>
  <si>
    <t>RT</t>
  </si>
  <si>
    <t>630E80100</t>
  </si>
  <si>
    <t>S-2</t>
  </si>
  <si>
    <t>S-3</t>
  </si>
  <si>
    <t>S-4</t>
  </si>
  <si>
    <t>630E03101</t>
  </si>
  <si>
    <t>630E86002</t>
  </si>
  <si>
    <t>S-1</t>
  </si>
  <si>
    <t>US-20</t>
  </si>
  <si>
    <t xml:space="preserve">TOTALS CARRIED TO GEN. SUMMARY  </t>
  </si>
  <si>
    <t>R-1</t>
  </si>
  <si>
    <t>R-2</t>
  </si>
  <si>
    <t>LT</t>
  </si>
  <si>
    <t>630E84900</t>
  </si>
  <si>
    <t>M3-4</t>
  </si>
  <si>
    <t>M1-5-3</t>
  </si>
  <si>
    <t>M1-4-2</t>
  </si>
  <si>
    <t>M3-2</t>
  </si>
  <si>
    <t>R3-8b</t>
  </si>
  <si>
    <t>R3-5L</t>
  </si>
  <si>
    <t>R3-5a</t>
  </si>
  <si>
    <t>R3-5R</t>
  </si>
  <si>
    <t>R3-6R</t>
  </si>
  <si>
    <t>R3-H8da</t>
  </si>
  <si>
    <t>PERCENTUM RD</t>
  </si>
  <si>
    <t>US-20 &amp; PERCENTUM RD</t>
  </si>
  <si>
    <t>US-20 &amp; MCCORD RD</t>
  </si>
  <si>
    <t xml:space="preserve">US-20 </t>
  </si>
  <si>
    <t>MCCORD RD</t>
  </si>
  <si>
    <t>630E79500</t>
  </si>
  <si>
    <t>467+13.64</t>
  </si>
  <si>
    <t>480+64.30</t>
  </si>
  <si>
    <t>481+87.20</t>
  </si>
  <si>
    <t>D3-1</t>
  </si>
  <si>
    <t>R3-H8cg</t>
  </si>
  <si>
    <t>R-3</t>
  </si>
  <si>
    <t>630E87500</t>
  </si>
  <si>
    <t>11+82.80</t>
  </si>
  <si>
    <t>R3-H8cn</t>
  </si>
  <si>
    <t>R-4</t>
  </si>
  <si>
    <t>R-5</t>
  </si>
  <si>
    <t>R-6</t>
  </si>
  <si>
    <t>S-5</t>
  </si>
  <si>
    <t>R-7</t>
  </si>
  <si>
    <t>R-8</t>
  </si>
  <si>
    <t>S-6</t>
  </si>
  <si>
    <t>S-7</t>
  </si>
  <si>
    <t>S-8</t>
  </si>
  <si>
    <t>36 X 42</t>
  </si>
  <si>
    <t>24 X 12</t>
  </si>
  <si>
    <t>30 X 24</t>
  </si>
  <si>
    <t>24 X 24</t>
  </si>
  <si>
    <t>D1-2d</t>
  </si>
  <si>
    <t>31+09</t>
  </si>
  <si>
    <t>459+50</t>
  </si>
  <si>
    <t>12+20</t>
  </si>
  <si>
    <t>481+77</t>
  </si>
  <si>
    <t>25+00</t>
  </si>
  <si>
    <t>27+75</t>
  </si>
  <si>
    <t>32+14</t>
  </si>
  <si>
    <t>480+54</t>
  </si>
  <si>
    <t>25+50</t>
  </si>
  <si>
    <t>630E87451</t>
  </si>
  <si>
    <t>630E89853</t>
  </si>
  <si>
    <t>630E87520</t>
  </si>
  <si>
    <t>48 X 54</t>
  </si>
  <si>
    <t>D3-2</t>
  </si>
  <si>
    <t>M8-H7</t>
  </si>
  <si>
    <t>S-9</t>
  </si>
  <si>
    <t>S-10</t>
  </si>
  <si>
    <t>480+51</t>
  </si>
  <si>
    <t>481+89</t>
  </si>
  <si>
    <t>96 X 54</t>
  </si>
  <si>
    <t>30 X 36</t>
  </si>
  <si>
    <t>R3-H6e-MOD</t>
  </si>
  <si>
    <t>120 X 48</t>
  </si>
  <si>
    <t>630e80224</t>
  </si>
  <si>
    <t>ADOPT-A-ROAD</t>
  </si>
  <si>
    <t>CL</t>
  </si>
  <si>
    <t>467+05</t>
  </si>
  <si>
    <t>34+70</t>
  </si>
  <si>
    <t>630E84511</t>
  </si>
  <si>
    <t>630E74500</t>
  </si>
  <si>
    <t xml:space="preserve"> LUCAS COUNTY TR-6, TYPE 125 SW</t>
  </si>
  <si>
    <t>, LUCAS COUNTY TR-9, TYPE P</t>
  </si>
  <si>
    <t>EACH</t>
  </si>
  <si>
    <t>625e32000</t>
  </si>
  <si>
    <t>630e72550</t>
  </si>
  <si>
    <t>OVERHEAD SIGN SUPPORT, TYPE TC-16.22, DESIGN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</si>
</sst>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+&quot;00.00"/>
    <numFmt numFmtId="165" formatCode="0\)"/>
    <numFmt numFmtId="166" formatCode="&quot;SUBSUMMARY SHEET &quot;#"/>
  </numFmts>
  <fonts count="7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165" fontId="2" fillId="2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3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11" fontId="4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Protection="1"/>
    <xf numFmtId="0" fontId="4" fillId="3" borderId="0" xfId="0" applyFont="1" applyFill="1" applyAlignment="1" applyProtection="1">
      <alignment vertical="center"/>
    </xf>
    <xf numFmtId="0" fontId="6" fillId="2" borderId="0" xfId="1" applyFont="1" applyFill="1" applyAlignment="1" applyProtection="1">
      <alignment vertical="center"/>
    </xf>
    <xf numFmtId="0" fontId="2" fillId="2" borderId="0" xfId="1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vertical="center"/>
    </xf>
    <xf numFmtId="0" fontId="4" fillId="5" borderId="24" xfId="0" applyFont="1" applyFill="1" applyBorder="1" applyAlignment="1" applyProtection="1">
      <alignment vertical="center"/>
      <protection locked="0"/>
    </xf>
    <xf numFmtId="0" fontId="4" fillId="5" borderId="22" xfId="0" applyFont="1" applyFill="1" applyBorder="1" applyAlignment="1" applyProtection="1">
      <alignment vertical="center"/>
      <protection locked="0"/>
    </xf>
    <xf numFmtId="0" fontId="4" fillId="5" borderId="23" xfId="0" applyFont="1" applyFill="1" applyBorder="1" applyAlignment="1" applyProtection="1">
      <alignment vertical="center"/>
      <protection locked="0"/>
    </xf>
    <xf numFmtId="0" fontId="4" fillId="5" borderId="20" xfId="0" applyFont="1" applyFill="1" applyBorder="1" applyAlignment="1" applyProtection="1">
      <alignment vertical="center"/>
      <protection locked="0"/>
    </xf>
    <xf numFmtId="0" fontId="2" fillId="2" borderId="0" xfId="0" applyNumberFormat="1" applyFont="1" applyFill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NumberFormat="1" applyFont="1" applyFill="1" applyBorder="1" applyAlignment="1" applyProtection="1">
      <alignment horizontal="center" vertical="center"/>
      <protection locked="0"/>
    </xf>
    <xf numFmtId="1" fontId="4" fillId="0" borderId="4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NumberFormat="1" applyFont="1" applyFill="1" applyBorder="1" applyAlignment="1" applyProtection="1">
      <alignment horizontal="center" vertical="center"/>
      <protection locked="0"/>
    </xf>
    <xf numFmtId="164" fontId="4" fillId="0" borderId="45" xfId="0" applyNumberFormat="1" applyFont="1" applyFill="1" applyBorder="1" applyAlignment="1" applyProtection="1">
      <alignment horizontal="center" vertical="center"/>
      <protection locked="0"/>
    </xf>
    <xf numFmtId="164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textRotation="90" wrapText="1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textRotation="90" wrapText="1"/>
    </xf>
    <xf numFmtId="0" fontId="4" fillId="0" borderId="12" xfId="0" applyFont="1" applyFill="1" applyBorder="1" applyAlignment="1" applyProtection="1">
      <alignment horizontal="center" vertical="center" textRotation="90" wrapText="1"/>
    </xf>
    <xf numFmtId="0" fontId="4" fillId="0" borderId="13" xfId="0" applyFont="1" applyFill="1" applyBorder="1" applyAlignment="1" applyProtection="1">
      <alignment horizontal="center" vertical="center" textRotation="90" wrapText="1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textRotation="90" wrapText="1"/>
    </xf>
    <xf numFmtId="0" fontId="4" fillId="0" borderId="11" xfId="0" applyFont="1" applyFill="1" applyBorder="1" applyAlignment="1" applyProtection="1">
      <alignment horizontal="center" vertical="center" textRotation="90" wrapText="1"/>
    </xf>
    <xf numFmtId="0" fontId="4" fillId="0" borderId="12" xfId="0" applyFont="1" applyFill="1" applyBorder="1" applyAlignment="1" applyProtection="1">
      <alignment horizontal="center" vertical="center" textRotation="90" wrapText="1"/>
    </xf>
    <xf numFmtId="0" fontId="4" fillId="0" borderId="13" xfId="0" applyFont="1" applyFill="1" applyBorder="1" applyAlignment="1" applyProtection="1">
      <alignment horizontal="center" vertical="center" textRotation="90" wrapText="1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vertical="center"/>
      <protection locked="0"/>
    </xf>
    <xf numFmtId="164" fontId="4" fillId="0" borderId="27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textRotation="90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textRotation="90" wrapText="1"/>
    </xf>
    <xf numFmtId="0" fontId="4" fillId="0" borderId="12" xfId="0" applyFont="1" applyFill="1" applyBorder="1" applyAlignment="1" applyProtection="1">
      <alignment horizontal="center" vertical="center" textRotation="90" wrapText="1"/>
    </xf>
    <xf numFmtId="0" fontId="4" fillId="0" borderId="13" xfId="0" applyFont="1" applyFill="1" applyBorder="1" applyAlignment="1" applyProtection="1">
      <alignment horizontal="center" vertical="center" textRotation="90" wrapText="1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textRotation="90" wrapText="1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textRotation="90" wrapText="1"/>
    </xf>
    <xf numFmtId="0" fontId="4" fillId="0" borderId="12" xfId="0" applyFont="1" applyFill="1" applyBorder="1" applyAlignment="1" applyProtection="1">
      <alignment horizontal="center" vertical="center" textRotation="90" wrapText="1"/>
    </xf>
    <xf numFmtId="0" fontId="4" fillId="0" borderId="13" xfId="0" applyFont="1" applyFill="1" applyBorder="1" applyAlignment="1" applyProtection="1">
      <alignment horizontal="center" vertical="center" textRotation="90" wrapText="1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27" xfId="0" applyNumberFormat="1" applyFont="1" applyFill="1" applyBorder="1" applyAlignment="1" applyProtection="1">
      <alignment horizontal="center" vertical="center"/>
      <protection locked="0"/>
    </xf>
    <xf numFmtId="164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28" xfId="0" applyNumberFormat="1" applyFont="1" applyFill="1" applyBorder="1" applyAlignment="1" applyProtection="1">
      <alignment horizontal="center" vertical="center"/>
      <protection locked="0"/>
    </xf>
    <xf numFmtId="164" fontId="4" fillId="0" borderId="45" xfId="0" applyNumberFormat="1" applyFont="1" applyFill="1" applyBorder="1" applyAlignment="1" applyProtection="1">
      <alignment horizontal="center" vertical="center"/>
      <protection locked="0"/>
    </xf>
    <xf numFmtId="164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 textRotation="90" wrapText="1"/>
    </xf>
    <xf numFmtId="0" fontId="4" fillId="0" borderId="1" xfId="0" applyFont="1" applyFill="1" applyBorder="1" applyAlignment="1" applyProtection="1">
      <alignment horizontal="center" vertical="center" textRotation="90" wrapText="1"/>
    </xf>
    <xf numFmtId="0" fontId="4" fillId="0" borderId="11" xfId="0" applyFont="1" applyFill="1" applyBorder="1" applyAlignment="1" applyProtection="1">
      <alignment horizontal="center" vertical="center" textRotation="90" wrapText="1"/>
    </xf>
    <xf numFmtId="0" fontId="4" fillId="0" borderId="12" xfId="0" applyFont="1" applyFill="1" applyBorder="1" applyAlignment="1" applyProtection="1">
      <alignment horizontal="center" vertical="center" textRotation="90" wrapText="1"/>
    </xf>
    <xf numFmtId="0" fontId="4" fillId="0" borderId="13" xfId="0" applyFont="1" applyFill="1" applyBorder="1" applyAlignment="1" applyProtection="1">
      <alignment horizontal="center" vertical="center" textRotation="90" wrapText="1"/>
    </xf>
    <xf numFmtId="164" fontId="4" fillId="0" borderId="4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6" fontId="3" fillId="4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 textRotation="90" wrapText="1"/>
    </xf>
    <xf numFmtId="0" fontId="4" fillId="0" borderId="33" xfId="0" applyFont="1" applyFill="1" applyBorder="1" applyAlignment="1" applyProtection="1">
      <alignment horizontal="center" vertical="center" textRotation="90" wrapText="1"/>
    </xf>
    <xf numFmtId="0" fontId="4" fillId="0" borderId="44" xfId="0" applyFont="1" applyFill="1" applyBorder="1" applyAlignment="1" applyProtection="1">
      <alignment horizontal="center" vertical="center" textRotation="90" wrapText="1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left" vertical="center"/>
    </xf>
    <xf numFmtId="0" fontId="4" fillId="0" borderId="21" xfId="0" applyFont="1" applyFill="1" applyBorder="1" applyAlignment="1" applyProtection="1">
      <alignment horizontal="left" vertical="center"/>
    </xf>
    <xf numFmtId="0" fontId="4" fillId="0" borderId="47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98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83</xdr:row>
      <xdr:rowOff>0</xdr:rowOff>
    </xdr:from>
    <xdr:to>
      <xdr:col>31</xdr:col>
      <xdr:colOff>0</xdr:colOff>
      <xdr:row>83</xdr:row>
      <xdr:rowOff>0</xdr:rowOff>
    </xdr:to>
    <xdr:sp macro="" textlink="">
      <xdr:nvSpPr>
        <xdr:cNvPr id="1093" name="Line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ShapeType="1"/>
        </xdr:cNvSpPr>
      </xdr:nvSpPr>
      <xdr:spPr bwMode="auto">
        <a:xfrm>
          <a:off x="17821275" y="1505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097" name="Line 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098" name="Line 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099" name="Line 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0" name="Line 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01" name="Line 1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2" name="Line 1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03" name="Line 1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4" name="Line 1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05" name="Line 1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6" name="Line 1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07" name="Line 1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08" name="Line 1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09" name="Line 1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0" name="Line 1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11" name="Line 2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2" name="Line 2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13" name="Line 2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4" name="Line 2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15" name="Line 2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6" name="Line 2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17" name="Line 2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18" name="Line 2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19" name="Line 2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0" name="Line 2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21" name="Line 3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2" name="Line 3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23" name="Line 3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4" name="Line 3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25" name="Line 38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6" name="Line 39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27" name="Line 4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28" name="Line 4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29" name="Line 4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0" name="Line 4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31" name="Line 4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2" name="Line 45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 macro="" textlink="">
      <xdr:nvSpPr>
        <xdr:cNvPr id="1133" name="Line 46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4" name="Line 47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161925</xdr:colOff>
      <xdr:row>84</xdr:row>
      <xdr:rowOff>0</xdr:rowOff>
    </xdr:from>
    <xdr:to>
      <xdr:col>44</xdr:col>
      <xdr:colOff>161925</xdr:colOff>
      <xdr:row>84</xdr:row>
      <xdr:rowOff>0</xdr:rowOff>
    </xdr:to>
    <xdr:sp macro="" textlink="">
      <xdr:nvSpPr>
        <xdr:cNvPr id="1135" name="Line 48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66675</xdr:colOff>
      <xdr:row>84</xdr:row>
      <xdr:rowOff>0</xdr:rowOff>
    </xdr:from>
    <xdr:to>
      <xdr:col>43</xdr:col>
      <xdr:colOff>66675</xdr:colOff>
      <xdr:row>84</xdr:row>
      <xdr:rowOff>0</xdr:rowOff>
    </xdr:to>
    <xdr:sp macro="" textlink="">
      <xdr:nvSpPr>
        <xdr:cNvPr id="1136" name="Line 4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/>
      <sheetData sheetId="1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G30">
            <v>0</v>
          </cell>
        </row>
        <row r="31">
          <cell r="A31" t="str">
            <v>201E26501</v>
          </cell>
          <cell r="C31" t="str">
            <v>EACH</v>
          </cell>
          <cell r="D31" t="str">
            <v>STUMP REMOVED, 18", AS PER PLAN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C40" t="str">
            <v>LS</v>
          </cell>
          <cell r="D40" t="str">
            <v>RAILROAD CROSSING REMOVED, AS PER PLAN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C325" t="str">
            <v>SY</v>
          </cell>
          <cell r="D325" t="str">
            <v>SUBGRADE COMPACTION, AS PER PLAN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C344" t="str">
            <v>HOUR</v>
          </cell>
          <cell r="D344" t="str">
            <v>PROOF ROLLING, AS PER PLAN</v>
          </cell>
          <cell r="G344">
            <v>0</v>
          </cell>
        </row>
        <row r="345">
          <cell r="A345" t="str">
            <v>204E50000</v>
          </cell>
          <cell r="C345" t="str">
            <v>SY</v>
          </cell>
          <cell r="D345" t="str">
            <v>GEOTEXTILE FABRIC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C424" t="str">
            <v>SY</v>
          </cell>
          <cell r="D424" t="str">
            <v>FULL DEPTH PAVEMENT REMOVAL AND RIGID REPLACEMENT, CLASS QC MS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C472" t="str">
            <v>SY</v>
          </cell>
          <cell r="D472" t="str">
            <v>10" CONCRETE BASE, CLASS QC1 WITH QC/QA, AS PER PLAN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G615">
            <v>0</v>
          </cell>
        </row>
        <row r="616">
          <cell r="A616" t="str">
            <v>442E20200</v>
          </cell>
          <cell r="C616" t="str">
            <v>CY</v>
          </cell>
          <cell r="D616" t="str">
            <v>ASPHALT CONCRETE INTERMEDIATE COURSE, 19 MM, TYPE A (448)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G661">
            <v>0</v>
          </cell>
        </row>
        <row r="662">
          <cell r="A662" t="str">
            <v>451E16211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C1070" t="str">
            <v>LB</v>
          </cell>
          <cell r="D1070" t="str">
            <v>STRUCTURAL STEEL MEMBERS, HYBRID GIRDER, LEVEL SIX (6) FABRICATION, AS PER PLAN</v>
          </cell>
          <cell r="G1070">
            <v>0</v>
          </cell>
        </row>
        <row r="1071">
          <cell r="A1071" t="str">
            <v>513E15000</v>
          </cell>
          <cell r="C1071" t="str">
            <v>EACH</v>
          </cell>
          <cell r="D1071" t="str">
            <v>STRUCTURAL STEEL MEMBERS, SPECIALIZED MULTI ROTATIONAL BEARING (SMR), LEVEL UF</v>
          </cell>
          <cell r="G1071">
            <v>0</v>
          </cell>
        </row>
        <row r="1072">
          <cell r="A1072" t="str">
            <v>513E15001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G1072">
            <v>0</v>
          </cell>
        </row>
        <row r="1073">
          <cell r="A1073" t="str">
            <v>513E17000</v>
          </cell>
          <cell r="C1073" t="str">
            <v>FT</v>
          </cell>
          <cell r="D1073" t="str">
            <v>STRUCTURAL STEEL MEMBERS, MODULAR EXPANSION JOINT, LEVEL UF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C1300" t="str">
            <v>EACH</v>
          </cell>
          <cell r="D1300" t="str">
            <v>STEEL POT BEARING, AS PER PLAN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524E94405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G1483">
            <v>0</v>
          </cell>
        </row>
        <row r="1484">
          <cell r="A1484" t="str">
            <v>524E94505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524E94604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524E94605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524E94700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C1499" t="str">
            <v>FT</v>
          </cell>
          <cell r="D1499" t="str">
            <v>DRILLED SHAFTS, 42" DIAMETER, ABOVE BEDROCK</v>
          </cell>
          <cell r="G1499">
            <v>0</v>
          </cell>
        </row>
        <row r="1500">
          <cell r="A1500" t="str">
            <v>524E94803</v>
          </cell>
          <cell r="C1500" t="str">
            <v>FT</v>
          </cell>
          <cell r="D1500" t="str">
            <v>DRILLED SHAFTS, 42" DIAMETER, ABOVE BEDROCK, AS PER PLAN</v>
          </cell>
          <cell r="G1500">
            <v>0</v>
          </cell>
        </row>
        <row r="1501">
          <cell r="A1501" t="str">
            <v>524E94804</v>
          </cell>
          <cell r="C1501" t="str">
            <v>FT</v>
          </cell>
          <cell r="D1501" t="str">
            <v>DRILLED SHAFTS, 42" DIAMETER, INTO BEDROCK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C1667" t="str">
            <v>SY</v>
          </cell>
          <cell r="D1667" t="str">
            <v>ARTICULATING CONCRETE BLOCK REVETMENT SYSTEM, TYPE 1</v>
          </cell>
          <cell r="G1667">
            <v>0</v>
          </cell>
        </row>
        <row r="1668">
          <cell r="A1668" t="str">
            <v>601E23001</v>
          </cell>
          <cell r="C1668" t="str">
            <v>SY</v>
          </cell>
          <cell r="D1668" t="str">
            <v>ARTICULATING CONCRETE BLOCK REVETMENT SYSTEM, TYPE 1, AS PER PLAN</v>
          </cell>
          <cell r="G1668">
            <v>0</v>
          </cell>
        </row>
        <row r="1669">
          <cell r="A1669" t="str">
            <v>601E23010</v>
          </cell>
          <cell r="C1669" t="str">
            <v>SY</v>
          </cell>
          <cell r="D1669" t="str">
            <v>ARTICULATING CONCRETE BLOCK REVETMENT SYSTEM, TYPE 2</v>
          </cell>
          <cell r="G1669">
            <v>0</v>
          </cell>
        </row>
        <row r="1670">
          <cell r="A1670" t="str">
            <v>601E23011</v>
          </cell>
          <cell r="C1670" t="str">
            <v>SY</v>
          </cell>
          <cell r="D1670" t="str">
            <v>ARTICULATING CONCRETE BLOCK REVETMENT SYSTEM, TYPE 2, AS PER PLAN</v>
          </cell>
          <cell r="G1670">
            <v>0</v>
          </cell>
        </row>
        <row r="1671">
          <cell r="A1671" t="str">
            <v>601E23020</v>
          </cell>
          <cell r="C1671" t="str">
            <v>SY</v>
          </cell>
          <cell r="D1671" t="str">
            <v>ARTICULATING CONCRETE BLOCK REVETMENT SYSTEM, TYPE 3</v>
          </cell>
          <cell r="G1671">
            <v>0</v>
          </cell>
        </row>
        <row r="1672">
          <cell r="A1672" t="str">
            <v>601E23021</v>
          </cell>
          <cell r="C1672" t="str">
            <v>SY</v>
          </cell>
          <cell r="D1672" t="str">
            <v>ARTICULATING CONCRETE BLOCK REVETMENT SYSTEM, TYPE 3, AS PER PLAN</v>
          </cell>
          <cell r="G1672">
            <v>0</v>
          </cell>
        </row>
        <row r="1673">
          <cell r="A1673" t="str">
            <v>601E25000</v>
          </cell>
          <cell r="C1673" t="str">
            <v>CY</v>
          </cell>
          <cell r="D1673" t="str">
            <v>DUMPED ROCK FILL, TYPE A</v>
          </cell>
          <cell r="G1673">
            <v>0</v>
          </cell>
        </row>
        <row r="1674">
          <cell r="A1674" t="str">
            <v>601E25001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601E26000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601E26001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601E27000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601E27001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601E28000</v>
          </cell>
          <cell r="C1679" t="str">
            <v>CY</v>
          </cell>
          <cell r="D1679" t="str">
            <v>DUMPED ROCK FILL, TYPE D</v>
          </cell>
          <cell r="G1679">
            <v>0</v>
          </cell>
        </row>
        <row r="1680">
          <cell r="A1680" t="str">
            <v>601E28001</v>
          </cell>
          <cell r="C1680" t="str">
            <v>CY</v>
          </cell>
          <cell r="D1680" t="str">
            <v>DUMPED ROCK FILL, TYPE D, AS PER PLAN</v>
          </cell>
          <cell r="G1680">
            <v>0</v>
          </cell>
        </row>
        <row r="1681">
          <cell r="A1681" t="str">
            <v>601E28100</v>
          </cell>
          <cell r="C1681" t="str">
            <v>CY</v>
          </cell>
          <cell r="D1681" t="str">
            <v>DUMPED ROCK FILL</v>
          </cell>
          <cell r="G1681">
            <v>0</v>
          </cell>
        </row>
        <row r="1682">
          <cell r="A1682" t="str">
            <v>601E28101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C1686" t="str">
            <v>CY</v>
          </cell>
          <cell r="D1686" t="str">
            <v>ROCK CHANNEL PROTECTION, TYPE A WITH GEOTEXTILE FABRIC</v>
          </cell>
          <cell r="G1686">
            <v>0</v>
          </cell>
        </row>
        <row r="1687">
          <cell r="A1687" t="str">
            <v>601E32005</v>
          </cell>
          <cell r="C1687" t="str">
            <v>CY</v>
          </cell>
          <cell r="D1687" t="str">
            <v>ROCK CHANNEL PROTECTION, TYPE A WITH GEOTEXTILE FABRIC, AS PER PLAN</v>
          </cell>
          <cell r="G1687">
            <v>0</v>
          </cell>
        </row>
        <row r="1688">
          <cell r="A1688" t="str">
            <v>601E32010</v>
          </cell>
          <cell r="C1688" t="str">
            <v>CY</v>
          </cell>
          <cell r="D1688" t="str">
            <v>ROCK CHANNEL PROTECTION, TYPE A WITH AGGREGATE FILTER</v>
          </cell>
          <cell r="G1688">
            <v>0</v>
          </cell>
        </row>
        <row r="1689">
          <cell r="A1689" t="str">
            <v>601E32011</v>
          </cell>
          <cell r="C1689" t="str">
            <v>CY</v>
          </cell>
          <cell r="D1689" t="str">
            <v>ROCK CHANNEL PROTECTION, TYPE A WITH AGGREGATE FILTER, AS PER PLAN</v>
          </cell>
          <cell r="G1689">
            <v>0</v>
          </cell>
        </row>
        <row r="1690">
          <cell r="A1690" t="str">
            <v>601E32100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C1696" t="str">
            <v>CY</v>
          </cell>
          <cell r="D1696" t="str">
            <v>ROCK CHANNEL PROTECTION, TYPE C WITH FILTER</v>
          </cell>
          <cell r="G1696">
            <v>0</v>
          </cell>
        </row>
        <row r="1697">
          <cell r="A1697" t="str">
            <v>601E32201</v>
          </cell>
          <cell r="C1697" t="str">
            <v>CY</v>
          </cell>
          <cell r="D1697" t="str">
            <v>ROCK CHANNEL PROTECTION, TYPE C WITH FILTER, AS PER PLAN</v>
          </cell>
          <cell r="G1697">
            <v>0</v>
          </cell>
        </row>
        <row r="1698">
          <cell r="A1698" t="str">
            <v>601E32204</v>
          </cell>
          <cell r="C1698" t="str">
            <v>CY</v>
          </cell>
          <cell r="D1698" t="str">
            <v>ROCK CHANNEL PROTECTION, TYPE C WITH GEOTEXTILE FABRIC</v>
          </cell>
          <cell r="G1698">
            <v>0</v>
          </cell>
        </row>
        <row r="1699">
          <cell r="A1699" t="str">
            <v>601E32205</v>
          </cell>
          <cell r="C1699" t="str">
            <v>CY</v>
          </cell>
          <cell r="D1699" t="str">
            <v>ROCK CHANNEL PROTECTION, TYPE C WITH GEOTEXTILE FABRIC, AS PER PLAN</v>
          </cell>
          <cell r="G1699">
            <v>0</v>
          </cell>
        </row>
        <row r="1700">
          <cell r="A1700" t="str">
            <v>601E32210</v>
          </cell>
          <cell r="C1700" t="str">
            <v>CY</v>
          </cell>
          <cell r="D1700" t="str">
            <v>ROCK CHANNEL PROTECTION, TYPE C WITH AGGREGATE FILTER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G1725">
            <v>0</v>
          </cell>
        </row>
        <row r="1726">
          <cell r="A1726" t="str">
            <v>601E38110</v>
          </cell>
          <cell r="C1726" t="str">
            <v>FT</v>
          </cell>
          <cell r="D1726" t="str">
            <v>PAVED GUTTER, TYPE 1-8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G1864">
            <v>0</v>
          </cell>
        </row>
        <row r="1865">
          <cell r="A1865" t="str">
            <v>606E16300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C1872" t="str">
            <v>FT</v>
          </cell>
          <cell r="D1872" t="str">
            <v>GUARDRAIL REBUILT, TYPE MGS WITH LONG POSTS</v>
          </cell>
          <cell r="G1872">
            <v>0</v>
          </cell>
        </row>
        <row r="1873">
          <cell r="A1873" t="str">
            <v>606E16561</v>
          </cell>
          <cell r="C1873" t="str">
            <v>FT</v>
          </cell>
          <cell r="D1873" t="str">
            <v>GUARDRAIL REBUILT, TYPE MGS WITH LONG POSTS, AS PER PLAN</v>
          </cell>
          <cell r="G1873">
            <v>0</v>
          </cell>
        </row>
        <row r="1874">
          <cell r="A1874" t="str">
            <v>606E16600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C2077" t="str">
            <v>FT</v>
          </cell>
          <cell r="D2077" t="str">
            <v>FENCE REBUILT, TYPE CL, AS PER PLAN</v>
          </cell>
          <cell r="G2077">
            <v>0</v>
          </cell>
        </row>
        <row r="2078">
          <cell r="A2078" t="str">
            <v>607E23000</v>
          </cell>
          <cell r="C2078" t="str">
            <v>FT</v>
          </cell>
          <cell r="D2078" t="str">
            <v>FENCE, TYPE CLT</v>
          </cell>
          <cell r="G2078">
            <v>0</v>
          </cell>
        </row>
        <row r="2079">
          <cell r="A2079" t="str">
            <v>607E23001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G2116">
            <v>0</v>
          </cell>
        </row>
        <row r="2117">
          <cell r="A2117" t="str">
            <v>608E12000</v>
          </cell>
          <cell r="C2117" t="str">
            <v>SF</v>
          </cell>
          <cell r="D2117" t="str">
            <v>5" CONCRETE WALK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G2118">
            <v>0</v>
          </cell>
        </row>
        <row r="2119">
          <cell r="A2119" t="str">
            <v>608E13000</v>
          </cell>
          <cell r="C2119" t="str">
            <v>SF</v>
          </cell>
          <cell r="D2119" t="str">
            <v>6" CONCRETE WALK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G2778">
            <v>0</v>
          </cell>
        </row>
        <row r="2779">
          <cell r="A2779" t="str">
            <v>611E98601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G2785">
            <v>0</v>
          </cell>
        </row>
        <row r="2786">
          <cell r="A2786" t="str">
            <v>611E98640</v>
          </cell>
          <cell r="C2786" t="str">
            <v>EACH</v>
          </cell>
          <cell r="D2786" t="str">
            <v>CATCH BASIN FRAME</v>
          </cell>
          <cell r="G2786">
            <v>0</v>
          </cell>
        </row>
        <row r="2787">
          <cell r="A2787" t="str">
            <v>611E98644</v>
          </cell>
          <cell r="C2787" t="str">
            <v>EACH</v>
          </cell>
          <cell r="D2787" t="str">
            <v>CATCH BASIN GRATE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614E12470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G2997">
            <v>0</v>
          </cell>
        </row>
        <row r="2998">
          <cell r="A2998" t="str">
            <v>614E13201</v>
          </cell>
          <cell r="C2998" t="str">
            <v>EACH</v>
          </cell>
          <cell r="D2998" t="str">
            <v>BARRIER REFLECTOR, TYPE A, AS PER PLAN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C3072" t="str">
            <v>FT</v>
          </cell>
          <cell r="D3072" t="str">
            <v>WORK ZONE CHANNELIZING LINE, CLASS III, 642 PAINT</v>
          </cell>
          <cell r="G3072">
            <v>0</v>
          </cell>
        </row>
        <row r="3073">
          <cell r="A3073" t="str">
            <v>614E24000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G3292">
            <v>0</v>
          </cell>
        </row>
        <row r="3293">
          <cell r="A3293" t="str">
            <v>623E12010</v>
          </cell>
          <cell r="C3293" t="str">
            <v>EACH</v>
          </cell>
          <cell r="D3293" t="str">
            <v>PRIMARY PROJECT CONTROL MONUMENT, TYPE B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C3301" t="str">
            <v>EACH</v>
          </cell>
          <cell r="D3301" t="str">
            <v>MONUMENT ASSEMBLY REMOVED AND RESET, AS PER PLAN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G3411">
            <v>0</v>
          </cell>
        </row>
        <row r="3412">
          <cell r="A3412" t="str">
            <v>625E13404</v>
          </cell>
          <cell r="C3412" t="str">
            <v>EACH</v>
          </cell>
          <cell r="D3412" t="str">
            <v>LIGHT TOWER, BBBBBB110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G3432">
            <v>0</v>
          </cell>
        </row>
        <row r="3433">
          <cell r="A3433" t="str">
            <v>625E14200</v>
          </cell>
          <cell r="C3433" t="str">
            <v>EACH</v>
          </cell>
          <cell r="D3433" t="str">
            <v>LIGHT POLE FOUNDATION, 24" X 10' DEEP</v>
          </cell>
          <cell r="G3433">
            <v>0</v>
          </cell>
        </row>
        <row r="3434">
          <cell r="A3434" t="str">
            <v>625E14201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C3439" t="str">
            <v>EACH</v>
          </cell>
          <cell r="D3439" t="str">
            <v>LIGHT TOWER, BBBBBB140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G3914">
            <v>0</v>
          </cell>
        </row>
        <row r="3915">
          <cell r="A3915" t="str">
            <v>630E15803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G3923">
            <v>0</v>
          </cell>
        </row>
        <row r="3924">
          <cell r="A3924" t="str">
            <v>630E16302</v>
          </cell>
          <cell r="C3924" t="str">
            <v>EACH</v>
          </cell>
          <cell r="D3924" t="str">
            <v>COMBINATION OVERHEAD SIGN SUPPORT, TYPE TC-16.21, DESIGN 13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C4266" t="str">
            <v>EACH</v>
          </cell>
          <cell r="D4266" t="str">
            <v>REMOVAL OF OVERHEAD SIGN SUPPORT AND DELIVERY, TYPE TC-15.115, AS PER PLAN</v>
          </cell>
          <cell r="G4266">
            <v>0</v>
          </cell>
        </row>
        <row r="4267">
          <cell r="A4267" t="str">
            <v>630E89842</v>
          </cell>
          <cell r="C4267" t="str">
            <v>EACH</v>
          </cell>
          <cell r="D4267" t="str">
            <v>REMOVAL OF OVERHEAD SIGN SUPPORT AND DELIVERY, TYPE TC-18.24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G4478">
            <v>0</v>
          </cell>
        </row>
        <row r="4479">
          <cell r="A4479" t="str">
            <v>632E40501</v>
          </cell>
          <cell r="C4479" t="str">
            <v>FT</v>
          </cell>
          <cell r="D4479" t="str">
            <v>SIGNAL CABLE, 5 CONDUCTOR, NO. 14 AWG, AS PER PLAN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G4605">
            <v>0</v>
          </cell>
        </row>
        <row r="4606">
          <cell r="A4606" t="str">
            <v>632E75072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G5219">
            <v>0</v>
          </cell>
        </row>
        <row r="5220">
          <cell r="A5220" t="str">
            <v>638E07318</v>
          </cell>
          <cell r="C5220" t="str">
            <v>FT</v>
          </cell>
          <cell r="D5220" t="str">
            <v>40" STEEL PIPE ENCASEMENT, BORED OR JACKED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C5798" t="str">
            <v>MILE</v>
          </cell>
          <cell r="D5798" t="str">
            <v>EDGE LINE, 4"</v>
          </cell>
          <cell r="G5798">
            <v>0</v>
          </cell>
        </row>
        <row r="5799">
          <cell r="A5799" t="str">
            <v>642E00091</v>
          </cell>
          <cell r="C5799" t="str">
            <v>MILE</v>
          </cell>
          <cell r="D5799" t="str">
            <v>EDGE LINE, 4", AS PER PLAN</v>
          </cell>
          <cell r="G5799">
            <v>0</v>
          </cell>
        </row>
        <row r="5800">
          <cell r="A5800" t="str">
            <v>642E00094</v>
          </cell>
          <cell r="C5800" t="str">
            <v>MILE</v>
          </cell>
          <cell r="D5800" t="str">
            <v>EDGE LINE, 6"</v>
          </cell>
          <cell r="G5800">
            <v>0</v>
          </cell>
        </row>
        <row r="5801">
          <cell r="A5801" t="str">
            <v>642E00100</v>
          </cell>
          <cell r="C5801" t="str">
            <v>MILE</v>
          </cell>
          <cell r="D5801" t="str">
            <v>EDGE LINE, 4", TYPE 1</v>
          </cell>
          <cell r="G5801">
            <v>0</v>
          </cell>
        </row>
        <row r="5802">
          <cell r="A5802" t="str">
            <v>642E00101</v>
          </cell>
          <cell r="C5802" t="str">
            <v>MILE</v>
          </cell>
          <cell r="D5802" t="str">
            <v>EDGE LINE, 4", TYPE 1, AS PER PLAN</v>
          </cell>
          <cell r="G5802">
            <v>0</v>
          </cell>
        </row>
        <row r="5803">
          <cell r="A5803" t="str">
            <v>642E00104</v>
          </cell>
          <cell r="C5803" t="str">
            <v>MILE</v>
          </cell>
          <cell r="D5803" t="str">
            <v>EDGE LINE, 6", TYPE 1</v>
          </cell>
          <cell r="G5803">
            <v>0</v>
          </cell>
        </row>
        <row r="5804">
          <cell r="A5804" t="str">
            <v>642E00105</v>
          </cell>
          <cell r="C5804" t="str">
            <v>MILE</v>
          </cell>
          <cell r="D5804" t="str">
            <v>EDGE LINE, 6", TYPE 1, AS PER PLAN</v>
          </cell>
          <cell r="G5804">
            <v>0</v>
          </cell>
        </row>
        <row r="5805">
          <cell r="A5805" t="str">
            <v>642E00110</v>
          </cell>
          <cell r="C5805" t="str">
            <v>MILE</v>
          </cell>
          <cell r="D5805" t="str">
            <v>EDGE LINE, 4", TYPE 1A</v>
          </cell>
          <cell r="G5805">
            <v>0</v>
          </cell>
        </row>
        <row r="5806">
          <cell r="A5806" t="str">
            <v>642E00111</v>
          </cell>
          <cell r="C5806" t="str">
            <v>MILE</v>
          </cell>
          <cell r="D5806" t="str">
            <v>EDGE LINE, 4", TYPE 1A, AS PER PLAN</v>
          </cell>
          <cell r="G5806">
            <v>0</v>
          </cell>
        </row>
        <row r="5807">
          <cell r="A5807" t="str">
            <v>642E00114</v>
          </cell>
          <cell r="C5807" t="str">
            <v>MILE</v>
          </cell>
          <cell r="D5807" t="str">
            <v>EDGE LINE, 6", TYPE 1A</v>
          </cell>
          <cell r="G5807">
            <v>0</v>
          </cell>
        </row>
        <row r="5808">
          <cell r="A5808" t="str">
            <v>642E00190</v>
          </cell>
          <cell r="C5808" t="str">
            <v>MILE</v>
          </cell>
          <cell r="D5808" t="str">
            <v>LANE LINE, 4"</v>
          </cell>
          <cell r="G5808">
            <v>0</v>
          </cell>
        </row>
        <row r="5809">
          <cell r="A5809" t="str">
            <v>642E00191</v>
          </cell>
          <cell r="C5809" t="str">
            <v>MILE</v>
          </cell>
          <cell r="D5809" t="str">
            <v>LANE LINE, 4", AS PER PLAN</v>
          </cell>
          <cell r="G5809">
            <v>0</v>
          </cell>
        </row>
        <row r="5810">
          <cell r="A5810" t="str">
            <v>642E00194</v>
          </cell>
          <cell r="C5810" t="str">
            <v>MILE</v>
          </cell>
          <cell r="D5810" t="str">
            <v>LANE LINE, 6"</v>
          </cell>
          <cell r="G5810">
            <v>0</v>
          </cell>
        </row>
        <row r="5811">
          <cell r="A5811" t="str">
            <v>642E00200</v>
          </cell>
          <cell r="C5811" t="str">
            <v>MILE</v>
          </cell>
          <cell r="D5811" t="str">
            <v>LANE LINE, 4", TYPE 1</v>
          </cell>
          <cell r="G5811">
            <v>0</v>
          </cell>
        </row>
        <row r="5812">
          <cell r="A5812" t="str">
            <v>642E00201</v>
          </cell>
          <cell r="C5812" t="str">
            <v>MILE</v>
          </cell>
          <cell r="D5812" t="str">
            <v>LANE LINE, 4", TYPE 1, AS PER PLAN</v>
          </cell>
          <cell r="G5812">
            <v>0</v>
          </cell>
        </row>
        <row r="5813">
          <cell r="A5813" t="str">
            <v>642E00204</v>
          </cell>
          <cell r="C5813" t="str">
            <v>MILE</v>
          </cell>
          <cell r="D5813" t="str">
            <v>LANE LINE, 6", TYPE 1</v>
          </cell>
          <cell r="G5813">
            <v>0</v>
          </cell>
        </row>
        <row r="5814">
          <cell r="A5814" t="str">
            <v>642E00205</v>
          </cell>
          <cell r="C5814" t="str">
            <v>MILE</v>
          </cell>
          <cell r="D5814" t="str">
            <v>LANE LINE, 6", TYPE 1, AS PER PLAN</v>
          </cell>
          <cell r="G5814">
            <v>0</v>
          </cell>
        </row>
        <row r="5815">
          <cell r="A5815" t="str">
            <v>642E00210</v>
          </cell>
          <cell r="C5815" t="str">
            <v>MILE</v>
          </cell>
          <cell r="D5815" t="str">
            <v>LANE LINE, 4", TYPE 1A</v>
          </cell>
          <cell r="G5815">
            <v>0</v>
          </cell>
        </row>
        <row r="5816">
          <cell r="A5816" t="str">
            <v>642E00211</v>
          </cell>
          <cell r="C5816" t="str">
            <v>MILE</v>
          </cell>
          <cell r="D5816" t="str">
            <v>LANE LINE, 4", TYPE 1A, AS PER PLAN</v>
          </cell>
          <cell r="G5816">
            <v>0</v>
          </cell>
        </row>
        <row r="5817">
          <cell r="A5817" t="str">
            <v>642E00214</v>
          </cell>
          <cell r="C5817" t="str">
            <v>MILE</v>
          </cell>
          <cell r="D5817" t="str">
            <v>LANE LINE, 6", TYPE 1A</v>
          </cell>
          <cell r="G5817">
            <v>0</v>
          </cell>
        </row>
        <row r="5818">
          <cell r="A5818" t="str">
            <v>642E00290</v>
          </cell>
          <cell r="C5818" t="str">
            <v>MILE</v>
          </cell>
          <cell r="D5818" t="str">
            <v>CENTER LINE</v>
          </cell>
          <cell r="G5818">
            <v>0</v>
          </cell>
        </row>
        <row r="5819">
          <cell r="A5819" t="str">
            <v>642E00291</v>
          </cell>
          <cell r="C5819" t="str">
            <v>MILE</v>
          </cell>
          <cell r="D5819" t="str">
            <v>CENTER LINE, AS PER PLAN</v>
          </cell>
          <cell r="G5819">
            <v>0</v>
          </cell>
        </row>
        <row r="5820">
          <cell r="A5820" t="str">
            <v>642E00300</v>
          </cell>
          <cell r="C5820" t="str">
            <v>MILE</v>
          </cell>
          <cell r="D5820" t="str">
            <v>CENTER LINE, TYPE 1</v>
          </cell>
          <cell r="G5820">
            <v>0</v>
          </cell>
        </row>
        <row r="5821">
          <cell r="A5821" t="str">
            <v>642E00301</v>
          </cell>
          <cell r="C5821" t="str">
            <v>MILE</v>
          </cell>
          <cell r="D5821" t="str">
            <v>CENTER LINE, TYPE 1, AS PER PLAN</v>
          </cell>
          <cell r="G5821">
            <v>0</v>
          </cell>
        </row>
        <row r="5822">
          <cell r="A5822" t="str">
            <v>642E00310</v>
          </cell>
          <cell r="C5822" t="str">
            <v>MILE</v>
          </cell>
          <cell r="D5822" t="str">
            <v>CENTER LINE, TYPE 1A</v>
          </cell>
          <cell r="G5822">
            <v>0</v>
          </cell>
        </row>
        <row r="5823">
          <cell r="A5823" t="str">
            <v>642E00311</v>
          </cell>
          <cell r="C5823" t="str">
            <v>MILE</v>
          </cell>
          <cell r="D5823" t="str">
            <v>CENTER LINE, TYPE 1A, AS PER PLAN</v>
          </cell>
          <cell r="G5823">
            <v>0</v>
          </cell>
        </row>
        <row r="5824">
          <cell r="A5824" t="str">
            <v>642E00390</v>
          </cell>
          <cell r="C5824" t="str">
            <v>FT</v>
          </cell>
          <cell r="D5824" t="str">
            <v>CHANNELIZING LINE, 8"</v>
          </cell>
          <cell r="G5824">
            <v>0</v>
          </cell>
        </row>
        <row r="5825">
          <cell r="A5825" t="str">
            <v>642E00391</v>
          </cell>
          <cell r="C5825" t="str">
            <v>FT</v>
          </cell>
          <cell r="D5825" t="str">
            <v>CHANNELIZING LINE, 8", AS PER PLAN</v>
          </cell>
          <cell r="G5825">
            <v>0</v>
          </cell>
        </row>
        <row r="5826">
          <cell r="A5826" t="str">
            <v>642E00394</v>
          </cell>
          <cell r="C5826" t="str">
            <v>FT</v>
          </cell>
          <cell r="D5826" t="str">
            <v>CHANNELIZING LINE, 12"</v>
          </cell>
          <cell r="G5826">
            <v>0</v>
          </cell>
        </row>
        <row r="5827">
          <cell r="A5827" t="str">
            <v>642E00400</v>
          </cell>
          <cell r="C5827" t="str">
            <v>FT</v>
          </cell>
          <cell r="D5827" t="str">
            <v>CHANNELIZING LINE, 8", TYPE 1</v>
          </cell>
          <cell r="G5827">
            <v>0</v>
          </cell>
        </row>
        <row r="5828">
          <cell r="A5828" t="str">
            <v>642E00401</v>
          </cell>
          <cell r="C5828" t="str">
            <v>FT</v>
          </cell>
          <cell r="D5828" t="str">
            <v>CHANNELIZING LINE, 8", TYPE 1, AS PER PLAN</v>
          </cell>
          <cell r="G5828">
            <v>0</v>
          </cell>
        </row>
        <row r="5829">
          <cell r="A5829" t="str">
            <v>642E00404</v>
          </cell>
          <cell r="C5829" t="str">
            <v>FT</v>
          </cell>
          <cell r="D5829" t="str">
            <v>CHANNELIZING LINE, 12", TYPE 1</v>
          </cell>
          <cell r="G5829">
            <v>0</v>
          </cell>
        </row>
        <row r="5830">
          <cell r="A5830" t="str">
            <v>642E00405</v>
          </cell>
          <cell r="C5830" t="str">
            <v>FT</v>
          </cell>
          <cell r="D5830" t="str">
            <v>CHANNELIZING LINE, 12", TYPE 1, AS PER PLAN</v>
          </cell>
          <cell r="G5830">
            <v>0</v>
          </cell>
        </row>
        <row r="5831">
          <cell r="A5831" t="str">
            <v>642E00410</v>
          </cell>
          <cell r="C5831" t="str">
            <v>FT</v>
          </cell>
          <cell r="D5831" t="str">
            <v>CHANNELIZING LINE, 8", TYPE 1A</v>
          </cell>
          <cell r="G5831">
            <v>0</v>
          </cell>
        </row>
        <row r="5832">
          <cell r="A5832" t="str">
            <v>642E00411</v>
          </cell>
          <cell r="C5832" t="str">
            <v>FT</v>
          </cell>
          <cell r="D5832" t="str">
            <v>CHANNELIZING LINE, 8", TYPE 1A, AS PER PLAN</v>
          </cell>
          <cell r="G5832">
            <v>0</v>
          </cell>
        </row>
        <row r="5833">
          <cell r="A5833" t="str">
            <v>642E00414</v>
          </cell>
          <cell r="C5833" t="str">
            <v>FT</v>
          </cell>
          <cell r="D5833" t="str">
            <v>CHANNELIZING LINE, 12", TYPE 1A</v>
          </cell>
          <cell r="G5833">
            <v>0</v>
          </cell>
        </row>
        <row r="5834">
          <cell r="A5834" t="str">
            <v>642E00490</v>
          </cell>
          <cell r="C5834" t="str">
            <v>FT</v>
          </cell>
          <cell r="D5834" t="str">
            <v>STOP LINE</v>
          </cell>
          <cell r="G5834">
            <v>0</v>
          </cell>
        </row>
        <row r="5835">
          <cell r="A5835" t="str">
            <v>642E00491</v>
          </cell>
          <cell r="C5835" t="str">
            <v>FT</v>
          </cell>
          <cell r="D5835" t="str">
            <v>STOP LINE, AS PER PLAN</v>
          </cell>
          <cell r="G5835">
            <v>0</v>
          </cell>
        </row>
        <row r="5836">
          <cell r="A5836" t="str">
            <v>642E00500</v>
          </cell>
          <cell r="C5836" t="str">
            <v>FT</v>
          </cell>
          <cell r="D5836" t="str">
            <v>STOP LINE, TYPE 1</v>
          </cell>
          <cell r="G5836">
            <v>0</v>
          </cell>
        </row>
        <row r="5837">
          <cell r="A5837" t="str">
            <v>642E00501</v>
          </cell>
          <cell r="C5837" t="str">
            <v>FT</v>
          </cell>
          <cell r="D5837" t="str">
            <v>STOP LINE, TYPE 1, AS PER PLAN</v>
          </cell>
          <cell r="G5837">
            <v>0</v>
          </cell>
        </row>
        <row r="5838">
          <cell r="A5838" t="str">
            <v>642E00510</v>
          </cell>
          <cell r="C5838" t="str">
            <v>FT</v>
          </cell>
          <cell r="D5838" t="str">
            <v>STOP LINE, TYPE 1A</v>
          </cell>
          <cell r="G5838">
            <v>0</v>
          </cell>
        </row>
        <row r="5839">
          <cell r="A5839" t="str">
            <v>642E00511</v>
          </cell>
          <cell r="C5839" t="str">
            <v>FT</v>
          </cell>
          <cell r="D5839" t="str">
            <v>STOP LINE, TYPE 1A, AS PER PLAN</v>
          </cell>
          <cell r="G5839">
            <v>0</v>
          </cell>
        </row>
        <row r="5840">
          <cell r="A5840" t="str">
            <v>642E00590</v>
          </cell>
          <cell r="C5840" t="str">
            <v>FT</v>
          </cell>
          <cell r="D5840" t="str">
            <v>CROSSWALK LINE</v>
          </cell>
          <cell r="G5840">
            <v>0</v>
          </cell>
        </row>
        <row r="5841">
          <cell r="A5841" t="str">
            <v>642E00591</v>
          </cell>
          <cell r="C5841" t="str">
            <v>FT</v>
          </cell>
          <cell r="D5841" t="str">
            <v>CROSSWALK LINE, AS PER PLAN</v>
          </cell>
          <cell r="G5841">
            <v>0</v>
          </cell>
        </row>
        <row r="5842">
          <cell r="A5842" t="str">
            <v>642E00600</v>
          </cell>
          <cell r="C5842" t="str">
            <v>FT</v>
          </cell>
          <cell r="D5842" t="str">
            <v>CROSSWALK LINE, TYPE 1</v>
          </cell>
          <cell r="G5842">
            <v>0</v>
          </cell>
        </row>
        <row r="5843">
          <cell r="A5843" t="str">
            <v>642E00601</v>
          </cell>
          <cell r="C5843" t="str">
            <v>FT</v>
          </cell>
          <cell r="D5843" t="str">
            <v>CROSSWALK LINE, TYPE 1, AS PER PLAN</v>
          </cell>
          <cell r="G5843">
            <v>0</v>
          </cell>
        </row>
        <row r="5844">
          <cell r="A5844" t="str">
            <v>642E00610</v>
          </cell>
          <cell r="C5844" t="str">
            <v>FT</v>
          </cell>
          <cell r="D5844" t="str">
            <v>CROSSWALK LINE, TYPE 1A</v>
          </cell>
          <cell r="G5844">
            <v>0</v>
          </cell>
        </row>
        <row r="5845">
          <cell r="A5845" t="str">
            <v>642E00611</v>
          </cell>
          <cell r="C5845" t="str">
            <v>FT</v>
          </cell>
          <cell r="D5845" t="str">
            <v>CROSSWALK LINE, TYPE 1A, AS PER PLAN</v>
          </cell>
          <cell r="G5845">
            <v>0</v>
          </cell>
        </row>
        <row r="5846">
          <cell r="A5846" t="str">
            <v>642E00690</v>
          </cell>
          <cell r="C5846" t="str">
            <v>FT</v>
          </cell>
          <cell r="D5846" t="str">
            <v>TRANSVERSE/DIAGONAL LINE</v>
          </cell>
          <cell r="G5846">
            <v>0</v>
          </cell>
        </row>
        <row r="5847">
          <cell r="A5847" t="str">
            <v>642E00691</v>
          </cell>
          <cell r="C5847" t="str">
            <v>FT</v>
          </cell>
          <cell r="D5847" t="str">
            <v>TRANSVERSE/DIAGONAL LINE, AS PER PLAN</v>
          </cell>
          <cell r="G5847">
            <v>0</v>
          </cell>
        </row>
        <row r="5848">
          <cell r="A5848" t="str">
            <v>642E00700</v>
          </cell>
          <cell r="C5848" t="str">
            <v>FT</v>
          </cell>
          <cell r="D5848" t="str">
            <v>TRANSVERSE/DIAGONAL LINE, TYPE 1</v>
          </cell>
          <cell r="G5848">
            <v>0</v>
          </cell>
        </row>
        <row r="5849">
          <cell r="A5849" t="str">
            <v>642E00701</v>
          </cell>
          <cell r="C5849" t="str">
            <v>FT</v>
          </cell>
          <cell r="D5849" t="str">
            <v>TRANSVERSE/DIAGONAL LINE, TYPE 1, AS PER PLAN</v>
          </cell>
          <cell r="G5849">
            <v>0</v>
          </cell>
        </row>
        <row r="5850">
          <cell r="A5850" t="str">
            <v>642E00710</v>
          </cell>
          <cell r="C5850" t="str">
            <v>FT</v>
          </cell>
          <cell r="D5850" t="str">
            <v>TRANSVERSE/DIAGONAL LINE, TYPE 1A</v>
          </cell>
          <cell r="G5850">
            <v>0</v>
          </cell>
        </row>
        <row r="5851">
          <cell r="A5851" t="str">
            <v>642E00711</v>
          </cell>
          <cell r="C5851" t="str">
            <v>FT</v>
          </cell>
          <cell r="D5851" t="str">
            <v>TRANSVERSE/DIAGONAL LINE, TYPE 1A, AS PER PLAN</v>
          </cell>
          <cell r="G5851">
            <v>0</v>
          </cell>
        </row>
        <row r="5852">
          <cell r="A5852" t="str">
            <v>642E00720</v>
          </cell>
          <cell r="C5852" t="str">
            <v>FT</v>
          </cell>
          <cell r="D5852" t="str">
            <v>CHEVRON MARKING, TYPE 1</v>
          </cell>
          <cell r="G5852">
            <v>0</v>
          </cell>
        </row>
        <row r="5853">
          <cell r="A5853" t="str">
            <v>642E00721</v>
          </cell>
          <cell r="C5853" t="str">
            <v>FT</v>
          </cell>
          <cell r="D5853" t="str">
            <v>CHEVRON MARKING, TYPE 1, AS PER PLAN</v>
          </cell>
          <cell r="G5853">
            <v>0</v>
          </cell>
        </row>
        <row r="5854">
          <cell r="A5854" t="str">
            <v>642E00730</v>
          </cell>
          <cell r="C5854" t="str">
            <v>FT</v>
          </cell>
          <cell r="D5854" t="str">
            <v>CHEVRON MARKING, TYPE 1A</v>
          </cell>
          <cell r="G5854">
            <v>0</v>
          </cell>
        </row>
        <row r="5855">
          <cell r="A5855" t="str">
            <v>642E00731</v>
          </cell>
          <cell r="C5855" t="str">
            <v>FT</v>
          </cell>
          <cell r="D5855" t="str">
            <v>CHEVRON MARKING, TYPE 1A, AS PER PLAN</v>
          </cell>
          <cell r="G5855">
            <v>0</v>
          </cell>
        </row>
        <row r="5856">
          <cell r="A5856" t="str">
            <v>642E00790</v>
          </cell>
          <cell r="C5856" t="str">
            <v>FT</v>
          </cell>
          <cell r="D5856" t="str">
            <v>CURB MARKING</v>
          </cell>
          <cell r="G5856">
            <v>0</v>
          </cell>
        </row>
        <row r="5857">
          <cell r="A5857" t="str">
            <v>642E00800</v>
          </cell>
          <cell r="C5857" t="str">
            <v>FT</v>
          </cell>
          <cell r="D5857" t="str">
            <v>CURB MARKING, TYPE 1</v>
          </cell>
          <cell r="G5857">
            <v>0</v>
          </cell>
        </row>
        <row r="5858">
          <cell r="A5858" t="str">
            <v>642E00810</v>
          </cell>
          <cell r="C5858" t="str">
            <v>FT</v>
          </cell>
          <cell r="D5858" t="str">
            <v>CURB MARKING, TYPE 1A</v>
          </cell>
          <cell r="G5858">
            <v>0</v>
          </cell>
        </row>
        <row r="5859">
          <cell r="A5859" t="str">
            <v>642E00900</v>
          </cell>
          <cell r="C5859" t="str">
            <v>SF</v>
          </cell>
          <cell r="D5859" t="str">
            <v>ISLAND MARKING, TYPE 1</v>
          </cell>
          <cell r="G5859">
            <v>0</v>
          </cell>
        </row>
        <row r="5860">
          <cell r="A5860" t="str">
            <v>642E00901</v>
          </cell>
          <cell r="C5860" t="str">
            <v>SF</v>
          </cell>
          <cell r="D5860" t="str">
            <v>ISLAND MARKING, TYPE 1, AS PER PLAN</v>
          </cell>
          <cell r="G5860">
            <v>0</v>
          </cell>
        </row>
        <row r="5861">
          <cell r="A5861" t="str">
            <v>642E00910</v>
          </cell>
          <cell r="C5861" t="str">
            <v>SF</v>
          </cell>
          <cell r="D5861" t="str">
            <v>ISLAND MARKING</v>
          </cell>
          <cell r="G5861">
            <v>0</v>
          </cell>
        </row>
        <row r="5862">
          <cell r="A5862" t="str">
            <v>642E00912</v>
          </cell>
          <cell r="C5862" t="str">
            <v>SF</v>
          </cell>
          <cell r="D5862" t="str">
            <v>ISLAND MARKING, TYPE 1A</v>
          </cell>
          <cell r="G5862">
            <v>0</v>
          </cell>
        </row>
        <row r="5863">
          <cell r="A5863" t="str">
            <v>642E00913</v>
          </cell>
          <cell r="C5863" t="str">
            <v>SF</v>
          </cell>
          <cell r="D5863" t="str">
            <v>ISLAND MARKING, TYPE 1A, AS PER PLAN</v>
          </cell>
          <cell r="G5863">
            <v>0</v>
          </cell>
        </row>
        <row r="5864">
          <cell r="A5864" t="str">
            <v>642E00990</v>
          </cell>
          <cell r="C5864" t="str">
            <v>EACH</v>
          </cell>
          <cell r="D5864" t="str">
            <v>RAILROAD SYMBOL MARKING</v>
          </cell>
          <cell r="G5864">
            <v>0</v>
          </cell>
        </row>
        <row r="5865">
          <cell r="A5865" t="str">
            <v>642E01000</v>
          </cell>
          <cell r="C5865" t="str">
            <v>EACH</v>
          </cell>
          <cell r="D5865" t="str">
            <v>RAILROAD SYMBOL MARKING, TYPE 1</v>
          </cell>
          <cell r="G5865">
            <v>0</v>
          </cell>
        </row>
        <row r="5866">
          <cell r="A5866" t="str">
            <v>642E01001</v>
          </cell>
          <cell r="C5866" t="str">
            <v>EACH</v>
          </cell>
          <cell r="D5866" t="str">
            <v>RAILROAD SYMBOL MARKING, TYPE 1, AS PER PLAN</v>
          </cell>
          <cell r="G5866">
            <v>0</v>
          </cell>
        </row>
        <row r="5867">
          <cell r="A5867" t="str">
            <v>642E01010</v>
          </cell>
          <cell r="C5867" t="str">
            <v>EACH</v>
          </cell>
          <cell r="D5867" t="str">
            <v>RAILROAD SYMBOL MARKING, TYPE 1A</v>
          </cell>
          <cell r="G5867">
            <v>0</v>
          </cell>
        </row>
        <row r="5868">
          <cell r="A5868" t="str">
            <v>642E01011</v>
          </cell>
          <cell r="C5868" t="str">
            <v>EACH</v>
          </cell>
          <cell r="D5868" t="str">
            <v>RAILROAD SYMBOL MARKING, TYPE 1A, AS PER PLAN</v>
          </cell>
          <cell r="G5868">
            <v>0</v>
          </cell>
        </row>
        <row r="5869">
          <cell r="A5869" t="str">
            <v>642E01090</v>
          </cell>
          <cell r="C5869" t="str">
            <v>EACH</v>
          </cell>
          <cell r="D5869" t="str">
            <v>SCHOOL SYMBOL MARKING, 72"</v>
          </cell>
          <cell r="G5869">
            <v>0</v>
          </cell>
        </row>
        <row r="5870">
          <cell r="A5870" t="str">
            <v>642E01100</v>
          </cell>
          <cell r="C5870" t="str">
            <v>EACH</v>
          </cell>
          <cell r="D5870" t="str">
            <v>SCHOOL SYMBOL MARKING, 72", TYPE 1</v>
          </cell>
          <cell r="G5870">
            <v>0</v>
          </cell>
        </row>
        <row r="5871">
          <cell r="A5871" t="str">
            <v>642E01106</v>
          </cell>
          <cell r="C5871" t="str">
            <v>EACH</v>
          </cell>
          <cell r="D5871" t="str">
            <v>SCHOOL SYMBOL MARKING, 72", TYPE 1A</v>
          </cell>
          <cell r="G5871">
            <v>0</v>
          </cell>
        </row>
        <row r="5872">
          <cell r="A5872" t="str">
            <v>642E01108</v>
          </cell>
          <cell r="C5872" t="str">
            <v>EACH</v>
          </cell>
          <cell r="D5872" t="str">
            <v>SCHOOL SYMBOL MARKING, 96"</v>
          </cell>
          <cell r="G5872">
            <v>0</v>
          </cell>
        </row>
        <row r="5873">
          <cell r="A5873" t="str">
            <v>642E01110</v>
          </cell>
          <cell r="C5873" t="str">
            <v>EACH</v>
          </cell>
          <cell r="D5873" t="str">
            <v>SCHOOL SYMBOL MARKING, 96", TYPE 1</v>
          </cell>
          <cell r="G5873">
            <v>0</v>
          </cell>
        </row>
        <row r="5874">
          <cell r="A5874" t="str">
            <v>642E01111</v>
          </cell>
          <cell r="C5874" t="str">
            <v>EACH</v>
          </cell>
          <cell r="D5874" t="str">
            <v>SCHOOL SYMBOL MARKING, 96", TYPE 1, AS PER PLAN</v>
          </cell>
          <cell r="G5874">
            <v>0</v>
          </cell>
        </row>
        <row r="5875">
          <cell r="A5875" t="str">
            <v>642E01116</v>
          </cell>
          <cell r="C5875" t="str">
            <v>EACH</v>
          </cell>
          <cell r="D5875" t="str">
            <v>SCHOOL SYMBOL MARKING, 96", TYPE 1A</v>
          </cell>
          <cell r="G5875">
            <v>0</v>
          </cell>
        </row>
        <row r="5876">
          <cell r="A5876" t="str">
            <v>642E01117</v>
          </cell>
          <cell r="C5876" t="str">
            <v>EACH</v>
          </cell>
          <cell r="D5876" t="str">
            <v>SCHOOL SYMBOL MARKING, 96", TYPE 1A, AS PER PLAN</v>
          </cell>
          <cell r="G5876">
            <v>0</v>
          </cell>
        </row>
        <row r="5877">
          <cell r="A5877" t="str">
            <v>642E01120</v>
          </cell>
          <cell r="C5877" t="str">
            <v>EACH</v>
          </cell>
          <cell r="D5877" t="str">
            <v>SCHOOL SYMBOL MARKING, 120"</v>
          </cell>
          <cell r="G5877">
            <v>0</v>
          </cell>
        </row>
        <row r="5878">
          <cell r="A5878" t="str">
            <v>642E01124</v>
          </cell>
          <cell r="C5878" t="str">
            <v>EACH</v>
          </cell>
          <cell r="D5878" t="str">
            <v>SCHOOL SYMBOL MARKING, 120", TYPE 1</v>
          </cell>
          <cell r="G5878">
            <v>0</v>
          </cell>
        </row>
        <row r="5879">
          <cell r="A5879" t="str">
            <v>642E01125</v>
          </cell>
          <cell r="C5879" t="str">
            <v>EACH</v>
          </cell>
          <cell r="D5879" t="str">
            <v>SCHOOL SYMBOL MARKING, 120", TYPE 1, AS PER PLAN</v>
          </cell>
          <cell r="G5879">
            <v>0</v>
          </cell>
        </row>
        <row r="5880">
          <cell r="A5880" t="str">
            <v>642E01130</v>
          </cell>
          <cell r="C5880" t="str">
            <v>EACH</v>
          </cell>
          <cell r="D5880" t="str">
            <v>SCHOOL SYMBOL MARKING, 120", TYPE 1A</v>
          </cell>
          <cell r="G5880">
            <v>0</v>
          </cell>
        </row>
        <row r="5881">
          <cell r="A5881" t="str">
            <v>642E01131</v>
          </cell>
          <cell r="C5881" t="str">
            <v>EACH</v>
          </cell>
          <cell r="D5881" t="str">
            <v>SCHOOL SYMBOL MARKING, 120", TYPE 1A, AS PER PLAN</v>
          </cell>
          <cell r="G5881">
            <v>0</v>
          </cell>
        </row>
        <row r="5882">
          <cell r="A5882" t="str">
            <v>642E01190</v>
          </cell>
          <cell r="C5882" t="str">
            <v>FT</v>
          </cell>
          <cell r="D5882" t="str">
            <v>PARKING LOT STALL MARKING</v>
          </cell>
          <cell r="G5882">
            <v>0</v>
          </cell>
        </row>
        <row r="5883">
          <cell r="A5883" t="str">
            <v>642E01191</v>
          </cell>
          <cell r="C5883" t="str">
            <v>FT</v>
          </cell>
          <cell r="D5883" t="str">
            <v>PARKING LOT STALL MARKING, AS PER PLAN</v>
          </cell>
          <cell r="G5883">
            <v>0</v>
          </cell>
        </row>
        <row r="5884">
          <cell r="A5884" t="str">
            <v>642E01200</v>
          </cell>
          <cell r="C5884" t="str">
            <v>FT</v>
          </cell>
          <cell r="D5884" t="str">
            <v>PARKING LOT STALL MARKING, TYPE 1</v>
          </cell>
          <cell r="G5884">
            <v>0</v>
          </cell>
        </row>
        <row r="5885">
          <cell r="A5885" t="str">
            <v>642E01201</v>
          </cell>
          <cell r="C5885" t="str">
            <v>FT</v>
          </cell>
          <cell r="D5885" t="str">
            <v>PARKING LOT STALL MARKING, TYPE 1, AS PER PLAN</v>
          </cell>
          <cell r="G5885">
            <v>0</v>
          </cell>
        </row>
        <row r="5886">
          <cell r="A5886" t="str">
            <v>642E01210</v>
          </cell>
          <cell r="C5886" t="str">
            <v>FT</v>
          </cell>
          <cell r="D5886" t="str">
            <v>PARKING LOT STALL MARKING, TYPE 1A</v>
          </cell>
          <cell r="G5886">
            <v>0</v>
          </cell>
        </row>
        <row r="5887">
          <cell r="A5887" t="str">
            <v>642E01211</v>
          </cell>
          <cell r="C5887" t="str">
            <v>FT</v>
          </cell>
          <cell r="D5887" t="str">
            <v>PARKING LOT STALL MARKING, TYPE 1, AS PER PLAN</v>
          </cell>
          <cell r="G5887">
            <v>0</v>
          </cell>
        </row>
        <row r="5888">
          <cell r="A5888" t="str">
            <v>642E01290</v>
          </cell>
          <cell r="C5888" t="str">
            <v>EACH</v>
          </cell>
          <cell r="D5888" t="str">
            <v>LANE ARROW</v>
          </cell>
          <cell r="G5888">
            <v>0</v>
          </cell>
        </row>
        <row r="5889">
          <cell r="A5889" t="str">
            <v>642E01291</v>
          </cell>
          <cell r="C5889" t="str">
            <v>EACH</v>
          </cell>
          <cell r="D5889" t="str">
            <v>LANE ARROW, AS PER PLAN</v>
          </cell>
          <cell r="G5889">
            <v>0</v>
          </cell>
        </row>
        <row r="5890">
          <cell r="A5890" t="str">
            <v>642E01300</v>
          </cell>
          <cell r="C5890" t="str">
            <v>EACH</v>
          </cell>
          <cell r="D5890" t="str">
            <v>LANE ARROW, TYPE 1</v>
          </cell>
          <cell r="G5890">
            <v>0</v>
          </cell>
        </row>
        <row r="5891">
          <cell r="A5891" t="str">
            <v>642E01301</v>
          </cell>
          <cell r="C5891" t="str">
            <v>EACH</v>
          </cell>
          <cell r="D5891" t="str">
            <v>LANE ARROW, TYPE 1, AS PER PLAN</v>
          </cell>
          <cell r="G5891">
            <v>0</v>
          </cell>
        </row>
        <row r="5892">
          <cell r="A5892" t="str">
            <v>642E01310</v>
          </cell>
          <cell r="C5892" t="str">
            <v>EACH</v>
          </cell>
          <cell r="D5892" t="str">
            <v>LANE ARROW, TYPE 1A</v>
          </cell>
          <cell r="G5892">
            <v>0</v>
          </cell>
        </row>
        <row r="5893">
          <cell r="A5893" t="str">
            <v>642E01311</v>
          </cell>
          <cell r="C5893" t="str">
            <v>EACH</v>
          </cell>
          <cell r="D5893" t="str">
            <v>LANE ARROW, TYPE 1A, AS PER PLAN</v>
          </cell>
          <cell r="G5893">
            <v>0</v>
          </cell>
        </row>
        <row r="5894">
          <cell r="A5894" t="str">
            <v>642E01380</v>
          </cell>
          <cell r="C5894" t="str">
            <v>EACH</v>
          </cell>
          <cell r="D5894" t="str">
            <v>WORD ON PAVEMENT, 48"</v>
          </cell>
          <cell r="G5894">
            <v>0</v>
          </cell>
        </row>
        <row r="5895">
          <cell r="A5895" t="str">
            <v>642E01390</v>
          </cell>
          <cell r="C5895" t="str">
            <v>EACH</v>
          </cell>
          <cell r="D5895" t="str">
            <v>WORD ON PAVEMENT, 72"</v>
          </cell>
          <cell r="G5895">
            <v>0</v>
          </cell>
        </row>
        <row r="5896">
          <cell r="A5896" t="str">
            <v>642E01391</v>
          </cell>
          <cell r="C5896" t="str">
            <v>EACH</v>
          </cell>
          <cell r="D5896" t="str">
            <v>WORD ON PAVEMENT, 72", AS PER PLAN</v>
          </cell>
          <cell r="G5896">
            <v>0</v>
          </cell>
        </row>
        <row r="5897">
          <cell r="A5897" t="str">
            <v>642E01400</v>
          </cell>
          <cell r="C5897" t="str">
            <v>EACH</v>
          </cell>
          <cell r="D5897" t="str">
            <v>WORD ON PAVEMENT, 72", TYPE 1</v>
          </cell>
          <cell r="G5897">
            <v>0</v>
          </cell>
        </row>
        <row r="5898">
          <cell r="A5898" t="str">
            <v>642E01401</v>
          </cell>
          <cell r="C5898" t="str">
            <v>EACH</v>
          </cell>
          <cell r="D5898" t="str">
            <v>WORD ON PAVEMENT, 72", TYPE 1, AS PER PLAN</v>
          </cell>
          <cell r="G5898">
            <v>0</v>
          </cell>
        </row>
        <row r="5899">
          <cell r="A5899" t="str">
            <v>642E01406</v>
          </cell>
          <cell r="C5899" t="str">
            <v>EACH</v>
          </cell>
          <cell r="D5899" t="str">
            <v>WORD ON PAVEMENT, 72", TYPE 1A</v>
          </cell>
          <cell r="G5899">
            <v>0</v>
          </cell>
        </row>
        <row r="5900">
          <cell r="A5900" t="str">
            <v>642E01407</v>
          </cell>
          <cell r="C5900" t="str">
            <v>EACH</v>
          </cell>
          <cell r="D5900" t="str">
            <v>WORD ON PAVEMENT, 72", TYPE 1A, AS PER PLAN</v>
          </cell>
          <cell r="G5900">
            <v>0</v>
          </cell>
        </row>
        <row r="5901">
          <cell r="A5901" t="str">
            <v>642E01408</v>
          </cell>
          <cell r="C5901" t="str">
            <v>EACH</v>
          </cell>
          <cell r="D5901" t="str">
            <v>WORD ON PAVEMENT, 96"</v>
          </cell>
          <cell r="G5901">
            <v>0</v>
          </cell>
        </row>
        <row r="5902">
          <cell r="A5902" t="str">
            <v>642E01410</v>
          </cell>
          <cell r="C5902" t="str">
            <v>EACH</v>
          </cell>
          <cell r="D5902" t="str">
            <v>WORD ON PAVEMENT, 96", TYPE 1</v>
          </cell>
          <cell r="G5902">
            <v>0</v>
          </cell>
        </row>
        <row r="5903">
          <cell r="A5903" t="str">
            <v>642E01411</v>
          </cell>
          <cell r="C5903" t="str">
            <v>EACH</v>
          </cell>
          <cell r="D5903" t="str">
            <v>WORD ON PAVEMENT, 96", TYPE 1, AS PER PLAN</v>
          </cell>
          <cell r="G5903">
            <v>0</v>
          </cell>
        </row>
        <row r="5904">
          <cell r="A5904" t="str">
            <v>642E01420</v>
          </cell>
          <cell r="C5904" t="str">
            <v>EACH</v>
          </cell>
          <cell r="D5904" t="str">
            <v>WORD ON PAVEMENT, 96", TYPE 1A</v>
          </cell>
          <cell r="G5904">
            <v>0</v>
          </cell>
        </row>
        <row r="5905">
          <cell r="A5905" t="str">
            <v>642E01421</v>
          </cell>
          <cell r="C5905" t="str">
            <v>EACH</v>
          </cell>
          <cell r="D5905" t="str">
            <v>WORD ON PAVEMENT, 96", TYPE 1A, AS PER PLAN</v>
          </cell>
          <cell r="G5905">
            <v>0</v>
          </cell>
        </row>
        <row r="5906">
          <cell r="A5906" t="str">
            <v>642E01490</v>
          </cell>
          <cell r="C5906" t="str">
            <v>FT</v>
          </cell>
          <cell r="D5906" t="str">
            <v>DOTTED LINE, 4"</v>
          </cell>
          <cell r="G5906">
            <v>0</v>
          </cell>
        </row>
        <row r="5907">
          <cell r="A5907" t="str">
            <v>642E01491</v>
          </cell>
          <cell r="C5907" t="str">
            <v>FT</v>
          </cell>
          <cell r="D5907" t="str">
            <v>DOTTED LINE, 4", AS PER PLAN</v>
          </cell>
          <cell r="G5907">
            <v>0</v>
          </cell>
        </row>
        <row r="5908">
          <cell r="A5908" t="str">
            <v>642E01500</v>
          </cell>
          <cell r="C5908" t="str">
            <v>FT</v>
          </cell>
          <cell r="D5908" t="str">
            <v>DOTTED LINE, 4", TYPE 1</v>
          </cell>
          <cell r="G5908">
            <v>0</v>
          </cell>
        </row>
        <row r="5909">
          <cell r="A5909" t="str">
            <v>642E01501</v>
          </cell>
          <cell r="C5909" t="str">
            <v>FT</v>
          </cell>
          <cell r="D5909" t="str">
            <v>DOTTED LINE, 4", TYPE 1, AS PER PLAN</v>
          </cell>
          <cell r="G5909">
            <v>0</v>
          </cell>
        </row>
        <row r="5910">
          <cell r="A5910" t="str">
            <v>642E01506</v>
          </cell>
          <cell r="C5910" t="str">
            <v>FT</v>
          </cell>
          <cell r="D5910" t="str">
            <v>DOTTED LINE, 4", TYPE 1A</v>
          </cell>
          <cell r="G5910">
            <v>0</v>
          </cell>
        </row>
        <row r="5911">
          <cell r="A5911" t="str">
            <v>642E01507</v>
          </cell>
          <cell r="C5911" t="str">
            <v>FT</v>
          </cell>
          <cell r="D5911" t="str">
            <v>DOTTED LINE, 4", TYPE 1A, AS PER PLAN</v>
          </cell>
          <cell r="G5911">
            <v>0</v>
          </cell>
        </row>
        <row r="5912">
          <cell r="A5912" t="str">
            <v>642E01508</v>
          </cell>
          <cell r="C5912" t="str">
            <v>FT</v>
          </cell>
          <cell r="D5912" t="str">
            <v>DOTTED LINE, 6"</v>
          </cell>
          <cell r="G5912">
            <v>0</v>
          </cell>
        </row>
        <row r="5913">
          <cell r="A5913" t="str">
            <v>642E01509</v>
          </cell>
          <cell r="C5913" t="str">
            <v>FT</v>
          </cell>
          <cell r="D5913" t="str">
            <v>DOTTED LINE, 6", AS PER PLAN</v>
          </cell>
          <cell r="G5913">
            <v>0</v>
          </cell>
        </row>
        <row r="5914">
          <cell r="A5914" t="str">
            <v>642E01510</v>
          </cell>
          <cell r="C5914" t="str">
            <v>FT</v>
          </cell>
          <cell r="D5914" t="str">
            <v>DOTTED LINE, 6", TYPE 1</v>
          </cell>
          <cell r="G5914">
            <v>0</v>
          </cell>
        </row>
        <row r="5915">
          <cell r="A5915" t="str">
            <v>642E01516</v>
          </cell>
          <cell r="C5915" t="str">
            <v>FT</v>
          </cell>
          <cell r="D5915" t="str">
            <v>DOTTED LINE, 6", TYPE 1A</v>
          </cell>
          <cell r="G5915">
            <v>0</v>
          </cell>
        </row>
        <row r="5916">
          <cell r="A5916" t="str">
            <v>642E01517</v>
          </cell>
          <cell r="C5916" t="str">
            <v>FT</v>
          </cell>
          <cell r="D5916" t="str">
            <v>DOTTED LINE, 6", TYPE 1A, AS PER PLAN</v>
          </cell>
          <cell r="G5916">
            <v>0</v>
          </cell>
        </row>
        <row r="5917">
          <cell r="A5917" t="str">
            <v>642E01520</v>
          </cell>
          <cell r="C5917" t="str">
            <v>FT</v>
          </cell>
          <cell r="D5917" t="str">
            <v>DOTTED LINE, 8"</v>
          </cell>
          <cell r="G5917">
            <v>0</v>
          </cell>
        </row>
        <row r="5918">
          <cell r="A5918" t="str">
            <v>642E01522</v>
          </cell>
          <cell r="C5918" t="str">
            <v>FT</v>
          </cell>
          <cell r="D5918" t="str">
            <v>DOTTED LINE, 8", TYPE 1</v>
          </cell>
          <cell r="G5918">
            <v>0</v>
          </cell>
        </row>
        <row r="5919">
          <cell r="A5919" t="str">
            <v>642E01523</v>
          </cell>
          <cell r="C5919" t="str">
            <v>FT</v>
          </cell>
          <cell r="D5919" t="str">
            <v>DOTTED LINE, 8", TYPE 1, AS PER PLAN</v>
          </cell>
          <cell r="G5919">
            <v>0</v>
          </cell>
        </row>
        <row r="5920">
          <cell r="A5920" t="str">
            <v>642E01530</v>
          </cell>
          <cell r="C5920" t="str">
            <v>FT</v>
          </cell>
          <cell r="D5920" t="str">
            <v>DOTTED LINE, 8", TYPE 1A</v>
          </cell>
          <cell r="G5920">
            <v>0</v>
          </cell>
        </row>
        <row r="5921">
          <cell r="A5921" t="str">
            <v>642E01531</v>
          </cell>
          <cell r="C5921" t="str">
            <v>FT</v>
          </cell>
          <cell r="D5921" t="str">
            <v>DOTTED LINE, 8", TYPE 1A, AS PER PLAN</v>
          </cell>
          <cell r="G5921">
            <v>0</v>
          </cell>
        </row>
        <row r="5922">
          <cell r="A5922" t="str">
            <v>642E01550</v>
          </cell>
          <cell r="C5922" t="str">
            <v>FT</v>
          </cell>
          <cell r="D5922" t="str">
            <v>DOTTED LINE, 12"</v>
          </cell>
          <cell r="G5922">
            <v>0</v>
          </cell>
        </row>
        <row r="5923">
          <cell r="A5923" t="str">
            <v>642E01551</v>
          </cell>
          <cell r="C5923" t="str">
            <v>FT</v>
          </cell>
          <cell r="D5923" t="str">
            <v>DOTTED LINE, 12", AS PER PLAN</v>
          </cell>
          <cell r="G5923">
            <v>0</v>
          </cell>
        </row>
        <row r="5924">
          <cell r="A5924" t="str">
            <v>642E01560</v>
          </cell>
          <cell r="C5924" t="str">
            <v>FT</v>
          </cell>
          <cell r="D5924" t="str">
            <v>DOTTED LINE, 12", TYPE 1</v>
          </cell>
          <cell r="G5924">
            <v>0</v>
          </cell>
        </row>
        <row r="5925">
          <cell r="A5925" t="str">
            <v>642E01570</v>
          </cell>
          <cell r="C5925" t="str">
            <v>FT</v>
          </cell>
          <cell r="D5925" t="str">
            <v>DOTTED LINE, 12", TYPE 1A</v>
          </cell>
          <cell r="G5925">
            <v>0</v>
          </cell>
        </row>
        <row r="5926">
          <cell r="A5926" t="str">
            <v>642E01600</v>
          </cell>
          <cell r="C5926" t="str">
            <v>EACH</v>
          </cell>
          <cell r="D5926" t="str">
            <v>BIKE LANE SYMBOL MARKING</v>
          </cell>
          <cell r="G5926">
            <v>0</v>
          </cell>
        </row>
        <row r="5927">
          <cell r="A5927" t="str">
            <v>642E01602</v>
          </cell>
          <cell r="C5927" t="str">
            <v>EACH</v>
          </cell>
          <cell r="D5927" t="str">
            <v>BIKE LANE SYMBOL MARKING, TYPE 1</v>
          </cell>
          <cell r="G5927">
            <v>0</v>
          </cell>
        </row>
        <row r="5928">
          <cell r="A5928" t="str">
            <v>642E01610</v>
          </cell>
          <cell r="C5928" t="str">
            <v>EACH</v>
          </cell>
          <cell r="D5928" t="str">
            <v>BIKE LANE SYMBOL MARKING, TYPE 1A</v>
          </cell>
          <cell r="G5928">
            <v>0</v>
          </cell>
        </row>
        <row r="5929">
          <cell r="A5929" t="str">
            <v>642E01650</v>
          </cell>
          <cell r="C5929" t="str">
            <v>EACH</v>
          </cell>
          <cell r="D5929" t="str">
            <v>BIKE LANE ARROW, TYPE 1</v>
          </cell>
          <cell r="G5929">
            <v>0</v>
          </cell>
        </row>
        <row r="5930">
          <cell r="A5930" t="str">
            <v>642E01700</v>
          </cell>
          <cell r="C5930" t="str">
            <v>EACH</v>
          </cell>
          <cell r="D5930" t="str">
            <v>HANDICAP SYMBOL MARKING</v>
          </cell>
          <cell r="G5930">
            <v>0</v>
          </cell>
        </row>
        <row r="5931">
          <cell r="A5931" t="str">
            <v>642E01701</v>
          </cell>
          <cell r="C5931" t="str">
            <v>EACH</v>
          </cell>
          <cell r="D5931" t="str">
            <v>HANDICAP SYMBOL MARKING, AS PER PLAN</v>
          </cell>
          <cell r="G5931">
            <v>0</v>
          </cell>
        </row>
        <row r="5932">
          <cell r="A5932" t="str">
            <v>642E01702</v>
          </cell>
          <cell r="C5932" t="str">
            <v>EACH</v>
          </cell>
          <cell r="D5932" t="str">
            <v>HANDICAP SYMBOL MARKING, TYPE 1</v>
          </cell>
          <cell r="G5932">
            <v>0</v>
          </cell>
        </row>
        <row r="5933">
          <cell r="A5933" t="str">
            <v>642E01703</v>
          </cell>
          <cell r="C5933" t="str">
            <v>EACH</v>
          </cell>
          <cell r="D5933" t="str">
            <v>HANDICAP SYMBOL MARKING, TYPE 1, AS PER PLAN</v>
          </cell>
          <cell r="G5933">
            <v>0</v>
          </cell>
        </row>
        <row r="5934">
          <cell r="A5934" t="str">
            <v>642E01710</v>
          </cell>
          <cell r="C5934" t="str">
            <v>EACH</v>
          </cell>
          <cell r="D5934" t="str">
            <v>HANDICAP SYMBOL MARKING, TYPE 1A</v>
          </cell>
          <cell r="G5934">
            <v>0</v>
          </cell>
        </row>
        <row r="5935">
          <cell r="A5935" t="str">
            <v>642E01800</v>
          </cell>
          <cell r="C5935" t="str">
            <v>EACH</v>
          </cell>
          <cell r="D5935" t="str">
            <v>PREFERENTIAL LANE MARKING</v>
          </cell>
          <cell r="G5935">
            <v>0</v>
          </cell>
        </row>
        <row r="5936">
          <cell r="A5936" t="str">
            <v>642E19000</v>
          </cell>
          <cell r="C5936" t="str">
            <v>EACH</v>
          </cell>
          <cell r="D5936" t="str">
            <v>SHARED LANE MARKING, TYPE 1</v>
          </cell>
          <cell r="G5936">
            <v>0</v>
          </cell>
        </row>
        <row r="5937">
          <cell r="A5937" t="str">
            <v>642E19010</v>
          </cell>
          <cell r="C5937" t="str">
            <v>EACH</v>
          </cell>
          <cell r="D5937" t="str">
            <v>SHARED LANE MARKING, TYPE 1A</v>
          </cell>
          <cell r="G5937">
            <v>0</v>
          </cell>
        </row>
        <row r="5938">
          <cell r="A5938" t="str">
            <v>642E20000</v>
          </cell>
          <cell r="C5938" t="str">
            <v>LS</v>
          </cell>
          <cell r="D5938" t="str">
            <v>TWO-WAY RADIO EQUIPMENT</v>
          </cell>
          <cell r="G5938">
            <v>0</v>
          </cell>
        </row>
        <row r="5939">
          <cell r="A5939" t="str">
            <v>642E20800</v>
          </cell>
          <cell r="C5939" t="str">
            <v>FT</v>
          </cell>
          <cell r="D5939" t="str">
            <v>YIELD LINE</v>
          </cell>
          <cell r="G5939">
            <v>0</v>
          </cell>
        </row>
        <row r="5940">
          <cell r="A5940" t="str">
            <v>642E20802</v>
          </cell>
          <cell r="C5940" t="str">
            <v>FT</v>
          </cell>
          <cell r="D5940" t="str">
            <v>YIELD LINE, TYPE 1</v>
          </cell>
          <cell r="G5940">
            <v>0</v>
          </cell>
        </row>
        <row r="5941">
          <cell r="A5941" t="str">
            <v>642E20810</v>
          </cell>
          <cell r="C5941" t="str">
            <v>FT</v>
          </cell>
          <cell r="D5941" t="str">
            <v>YIELD LINE, TYPE 1A</v>
          </cell>
          <cell r="G5941">
            <v>0</v>
          </cell>
        </row>
        <row r="5942">
          <cell r="A5942" t="str">
            <v>642E30000</v>
          </cell>
          <cell r="C5942" t="str">
            <v>FT</v>
          </cell>
          <cell r="D5942" t="str">
            <v>REMOVAL OF PAVEMENT MARKING</v>
          </cell>
          <cell r="G5942">
            <v>0</v>
          </cell>
        </row>
        <row r="5943">
          <cell r="A5943" t="str">
            <v>642E30001</v>
          </cell>
          <cell r="C5943" t="str">
            <v>FT</v>
          </cell>
          <cell r="D5943" t="str">
            <v>REMOVAL OF PAVEMENT MARKING, AS PER PLAN</v>
          </cell>
          <cell r="G5943">
            <v>0</v>
          </cell>
        </row>
        <row r="5944">
          <cell r="A5944" t="str">
            <v>642E30010</v>
          </cell>
          <cell r="C5944" t="str">
            <v>SF</v>
          </cell>
          <cell r="D5944" t="str">
            <v>REMOVAL OF PAVEMENT MARKING</v>
          </cell>
          <cell r="G5944">
            <v>0</v>
          </cell>
        </row>
        <row r="5945">
          <cell r="A5945" t="str">
            <v>642E30020</v>
          </cell>
          <cell r="C5945" t="str">
            <v>EACH</v>
          </cell>
          <cell r="D5945" t="str">
            <v>REMOVAL OF PAVEMENT MARKING</v>
          </cell>
          <cell r="G5945">
            <v>0</v>
          </cell>
        </row>
        <row r="5946">
          <cell r="A5946" t="str">
            <v>642E30030</v>
          </cell>
          <cell r="C5946" t="str">
            <v>MILE</v>
          </cell>
          <cell r="D5946" t="str">
            <v>REMOVAL OF PAVEMENT MARKING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C5954" t="str">
            <v>SF</v>
          </cell>
          <cell r="D5954" t="str">
            <v>GREEN COLORED PAVEMENT FOR BIKE LANES,TYPE 1</v>
          </cell>
          <cell r="G5954">
            <v>0</v>
          </cell>
        </row>
        <row r="5955">
          <cell r="A5955" t="str">
            <v>642E60010</v>
          </cell>
          <cell r="C5955" t="str">
            <v>SF</v>
          </cell>
          <cell r="D5955" t="str">
            <v>GREEN COLORED PAVEMENT FOR BIKE LANES,TYPE 1A</v>
          </cell>
          <cell r="G5955">
            <v>0</v>
          </cell>
        </row>
        <row r="5956">
          <cell r="A5956" t="str">
            <v>643E00100</v>
          </cell>
          <cell r="C5956" t="str">
            <v>MILE</v>
          </cell>
          <cell r="D5956" t="str">
            <v>EDGE LINE, 4"</v>
          </cell>
          <cell r="G5956">
            <v>0</v>
          </cell>
        </row>
        <row r="5957">
          <cell r="A5957" t="str">
            <v>643E00101</v>
          </cell>
          <cell r="C5957" t="str">
            <v>MILE</v>
          </cell>
          <cell r="D5957" t="str">
            <v>EDGE LINE, 4", AS PER PLAN</v>
          </cell>
          <cell r="G5957">
            <v>0</v>
          </cell>
        </row>
        <row r="5958">
          <cell r="A5958" t="str">
            <v>643E00104</v>
          </cell>
          <cell r="C5958" t="str">
            <v>MILE</v>
          </cell>
          <cell r="D5958" t="str">
            <v>EDGE LINE, 6"</v>
          </cell>
          <cell r="G5958">
            <v>0</v>
          </cell>
        </row>
        <row r="5959">
          <cell r="A5959" t="str">
            <v>643E00105</v>
          </cell>
          <cell r="C5959" t="str">
            <v>MILE</v>
          </cell>
          <cell r="D5959" t="str">
            <v>EDGE LINE, 6", AS PER PLAN</v>
          </cell>
          <cell r="G5959">
            <v>0</v>
          </cell>
        </row>
        <row r="5960">
          <cell r="A5960" t="str">
            <v>643E00200</v>
          </cell>
          <cell r="C5960" t="str">
            <v>MILE</v>
          </cell>
          <cell r="D5960" t="str">
            <v>LANE LINE, 4"</v>
          </cell>
          <cell r="G5960">
            <v>0</v>
          </cell>
        </row>
        <row r="5961">
          <cell r="A5961" t="str">
            <v>643E00201</v>
          </cell>
          <cell r="C5961" t="str">
            <v>MILE</v>
          </cell>
          <cell r="D5961" t="str">
            <v>LANE LINE, 4", AS PER PLAN</v>
          </cell>
          <cell r="G5961">
            <v>0</v>
          </cell>
        </row>
        <row r="5962">
          <cell r="A5962" t="str">
            <v>643E00204</v>
          </cell>
          <cell r="C5962" t="str">
            <v>MILE</v>
          </cell>
          <cell r="D5962" t="str">
            <v>LANE LINE, 6"</v>
          </cell>
          <cell r="G5962">
            <v>0</v>
          </cell>
        </row>
        <row r="5963">
          <cell r="A5963" t="str">
            <v>643E00205</v>
          </cell>
          <cell r="C5963" t="str">
            <v>MILE</v>
          </cell>
          <cell r="D5963" t="str">
            <v>LANE LINE, 6", AS PER PLAN</v>
          </cell>
          <cell r="G5963">
            <v>0</v>
          </cell>
        </row>
        <row r="5964">
          <cell r="A5964" t="str">
            <v>643E00300</v>
          </cell>
          <cell r="C5964" t="str">
            <v>MILE</v>
          </cell>
          <cell r="D5964" t="str">
            <v>CENTER LINE</v>
          </cell>
          <cell r="G5964">
            <v>0</v>
          </cell>
        </row>
        <row r="5965">
          <cell r="A5965" t="str">
            <v>643E00301</v>
          </cell>
          <cell r="C5965" t="str">
            <v>MILE</v>
          </cell>
          <cell r="D5965" t="str">
            <v>CENTER LINE, AS PER PLAN</v>
          </cell>
          <cell r="G5965">
            <v>0</v>
          </cell>
        </row>
        <row r="5966">
          <cell r="A5966" t="str">
            <v>643E00400</v>
          </cell>
          <cell r="C5966" t="str">
            <v>FT</v>
          </cell>
          <cell r="D5966" t="str">
            <v>CHANNELIZING LINE, 8"</v>
          </cell>
          <cell r="G5966">
            <v>0</v>
          </cell>
        </row>
        <row r="5967">
          <cell r="A5967" t="str">
            <v>643E00401</v>
          </cell>
          <cell r="C5967" t="str">
            <v>FT</v>
          </cell>
          <cell r="D5967" t="str">
            <v>CHANNELIZING LINE, 8", AS PER PLAN</v>
          </cell>
          <cell r="G5967">
            <v>0</v>
          </cell>
        </row>
        <row r="5968">
          <cell r="A5968" t="str">
            <v>643E00404</v>
          </cell>
          <cell r="C5968" t="str">
            <v>FT</v>
          </cell>
          <cell r="D5968" t="str">
            <v>CHANNELIZING LINE, 12"</v>
          </cell>
          <cell r="G5968">
            <v>0</v>
          </cell>
        </row>
        <row r="5969">
          <cell r="A5969" t="str">
            <v>643E00405</v>
          </cell>
          <cell r="C5969" t="str">
            <v>FT</v>
          </cell>
          <cell r="D5969" t="str">
            <v>CHANNELIZING LINE, 12", AS PER PLAN</v>
          </cell>
          <cell r="G5969">
            <v>0</v>
          </cell>
        </row>
        <row r="5970">
          <cell r="A5970" t="str">
            <v>643E00500</v>
          </cell>
          <cell r="C5970" t="str">
            <v>FT</v>
          </cell>
          <cell r="D5970" t="str">
            <v>STOP LINE</v>
          </cell>
          <cell r="G5970">
            <v>0</v>
          </cell>
        </row>
        <row r="5971">
          <cell r="A5971" t="str">
            <v>643E00501</v>
          </cell>
          <cell r="C5971" t="str">
            <v>FT</v>
          </cell>
          <cell r="D5971" t="str">
            <v>STOP LINE, AS PER PLAN</v>
          </cell>
          <cell r="G5971">
            <v>0</v>
          </cell>
        </row>
        <row r="5972">
          <cell r="A5972" t="str">
            <v>643E00600</v>
          </cell>
          <cell r="C5972" t="str">
            <v>FT</v>
          </cell>
          <cell r="D5972" t="str">
            <v>CROSSWALK LINE</v>
          </cell>
          <cell r="G5972">
            <v>0</v>
          </cell>
        </row>
        <row r="5973">
          <cell r="A5973" t="str">
            <v>643E00601</v>
          </cell>
          <cell r="C5973" t="str">
            <v>FT</v>
          </cell>
          <cell r="D5973" t="str">
            <v>CROSSWALK LINE, AS PER PLAN</v>
          </cell>
          <cell r="G5973">
            <v>0</v>
          </cell>
        </row>
        <row r="5974">
          <cell r="A5974" t="str">
            <v>643E00700</v>
          </cell>
          <cell r="C5974" t="str">
            <v>FT</v>
          </cell>
          <cell r="D5974" t="str">
            <v>TRANSVERSE/DIAGONAL LINE</v>
          </cell>
          <cell r="G5974">
            <v>0</v>
          </cell>
        </row>
        <row r="5975">
          <cell r="A5975" t="str">
            <v>643E00701</v>
          </cell>
          <cell r="C5975" t="str">
            <v>FT</v>
          </cell>
          <cell r="D5975" t="str">
            <v>TRANSVERSE/DIAGONAL LINE, AS PER PLAN</v>
          </cell>
          <cell r="G5975">
            <v>0</v>
          </cell>
        </row>
        <row r="5976">
          <cell r="A5976" t="str">
            <v>643E00720</v>
          </cell>
          <cell r="C5976" t="str">
            <v>FT</v>
          </cell>
          <cell r="D5976" t="str">
            <v>CHEVRON MARKING</v>
          </cell>
          <cell r="G5976">
            <v>0</v>
          </cell>
        </row>
        <row r="5977">
          <cell r="A5977" t="str">
            <v>643E00721</v>
          </cell>
          <cell r="C5977" t="str">
            <v>FT</v>
          </cell>
          <cell r="D5977" t="str">
            <v>CHEVRON MARKING, AS PER PLAN</v>
          </cell>
          <cell r="G5977">
            <v>0</v>
          </cell>
        </row>
        <row r="5978">
          <cell r="A5978" t="str">
            <v>643E00800</v>
          </cell>
          <cell r="C5978" t="str">
            <v>FT</v>
          </cell>
          <cell r="D5978" t="str">
            <v>CURB MARKING</v>
          </cell>
          <cell r="G5978">
            <v>0</v>
          </cell>
        </row>
        <row r="5979">
          <cell r="A5979" t="str">
            <v>643E00801</v>
          </cell>
          <cell r="C5979" t="str">
            <v>FT</v>
          </cell>
          <cell r="D5979" t="str">
            <v>CURB MARKING, AS PER PLAN</v>
          </cell>
          <cell r="G5979">
            <v>0</v>
          </cell>
        </row>
        <row r="5980">
          <cell r="A5980" t="str">
            <v>643E00900</v>
          </cell>
          <cell r="C5980" t="str">
            <v>SF</v>
          </cell>
          <cell r="D5980" t="str">
            <v>ISLAND MARKING</v>
          </cell>
          <cell r="G5980">
            <v>0</v>
          </cell>
        </row>
        <row r="5981">
          <cell r="A5981" t="str">
            <v>643E00901</v>
          </cell>
          <cell r="C5981" t="str">
            <v>SF</v>
          </cell>
          <cell r="D5981" t="str">
            <v>ISLAND MARKING, AS PER PLAN</v>
          </cell>
          <cell r="G5981">
            <v>0</v>
          </cell>
        </row>
        <row r="5982">
          <cell r="A5982" t="str">
            <v>643E01000</v>
          </cell>
          <cell r="C5982" t="str">
            <v>EACH</v>
          </cell>
          <cell r="D5982" t="str">
            <v>RAILROAD SYMBOL MARKING</v>
          </cell>
          <cell r="G5982">
            <v>0</v>
          </cell>
        </row>
        <row r="5983">
          <cell r="A5983" t="str">
            <v>643E01001</v>
          </cell>
          <cell r="C5983" t="str">
            <v>EACH</v>
          </cell>
          <cell r="D5983" t="str">
            <v>RAILROAD SYMBOL MARKING, AS PER PLAN</v>
          </cell>
          <cell r="G5983">
            <v>0</v>
          </cell>
        </row>
        <row r="5984">
          <cell r="A5984" t="str">
            <v>643E01100</v>
          </cell>
          <cell r="C5984" t="str">
            <v>EACH</v>
          </cell>
          <cell r="D5984" t="str">
            <v>SCHOOL SYMBOL MARKING, 72"</v>
          </cell>
          <cell r="G5984">
            <v>0</v>
          </cell>
        </row>
        <row r="5985">
          <cell r="A5985" t="str">
            <v>643E01101</v>
          </cell>
          <cell r="C5985" t="str">
            <v>EACH</v>
          </cell>
          <cell r="D5985" t="str">
            <v>SCHOOL SYMBOL MARKING, 72", AS PER PLAN</v>
          </cell>
          <cell r="G5985">
            <v>0</v>
          </cell>
        </row>
        <row r="5986">
          <cell r="A5986" t="str">
            <v>643E01110</v>
          </cell>
          <cell r="C5986" t="str">
            <v>EACH</v>
          </cell>
          <cell r="D5986" t="str">
            <v>SCHOOL SYMBOL MARKING, 96"</v>
          </cell>
          <cell r="G5986">
            <v>0</v>
          </cell>
        </row>
        <row r="5987">
          <cell r="A5987" t="str">
            <v>643E01111</v>
          </cell>
          <cell r="C5987" t="str">
            <v>EACH</v>
          </cell>
          <cell r="D5987" t="str">
            <v>SCHOOL SYMBOL MARKING, 96", AS PER PLAN</v>
          </cell>
          <cell r="G5987">
            <v>0</v>
          </cell>
        </row>
        <row r="5988">
          <cell r="A5988" t="str">
            <v>643E01120</v>
          </cell>
          <cell r="C5988" t="str">
            <v>EACH</v>
          </cell>
          <cell r="D5988" t="str">
            <v>SCHOOL SYMBOL MARKING, 120"</v>
          </cell>
          <cell r="G5988">
            <v>0</v>
          </cell>
        </row>
        <row r="5989">
          <cell r="A5989" t="str">
            <v>643E01121</v>
          </cell>
          <cell r="C5989" t="str">
            <v>EACH</v>
          </cell>
          <cell r="D5989" t="str">
            <v>SCHOOL SYMBOL MARKING, 120", AS PER PLAN</v>
          </cell>
          <cell r="G5989">
            <v>0</v>
          </cell>
        </row>
        <row r="5990">
          <cell r="A5990" t="str">
            <v>643E01200</v>
          </cell>
          <cell r="C5990" t="str">
            <v>FT</v>
          </cell>
          <cell r="D5990" t="str">
            <v>PARKING LOT STALL MARKING</v>
          </cell>
          <cell r="G5990">
            <v>0</v>
          </cell>
        </row>
        <row r="5991">
          <cell r="A5991" t="str">
            <v>643E01201</v>
          </cell>
          <cell r="C5991" t="str">
            <v>FT</v>
          </cell>
          <cell r="D5991" t="str">
            <v>PARKING LOT STALL MARKING, AS PER PLAN</v>
          </cell>
          <cell r="G5991">
            <v>0</v>
          </cell>
        </row>
        <row r="5992">
          <cell r="A5992" t="str">
            <v>643E01300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643E01301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643E01400</v>
          </cell>
          <cell r="C5994" t="str">
            <v>EACH</v>
          </cell>
          <cell r="D5994" t="str">
            <v>WORD ON PAVEMENT, 72"</v>
          </cell>
          <cell r="G5994">
            <v>0</v>
          </cell>
        </row>
        <row r="5995">
          <cell r="A5995" t="str">
            <v>643E01401</v>
          </cell>
          <cell r="C5995" t="str">
            <v>EACH</v>
          </cell>
          <cell r="D5995" t="str">
            <v>WORD ON PAVEMENT, 72", AS PER PLAN</v>
          </cell>
          <cell r="G5995">
            <v>0</v>
          </cell>
        </row>
        <row r="5996">
          <cell r="A5996" t="str">
            <v>643E01410</v>
          </cell>
          <cell r="C5996" t="str">
            <v>EACH</v>
          </cell>
          <cell r="D5996" t="str">
            <v>WORD ON PAVEMENT, 96"</v>
          </cell>
          <cell r="G5996">
            <v>0</v>
          </cell>
        </row>
        <row r="5997">
          <cell r="A5997" t="str">
            <v>643E01411</v>
          </cell>
          <cell r="C5997" t="str">
            <v>EACH</v>
          </cell>
          <cell r="D5997" t="str">
            <v>WORD ON PAVEMENT, 96", AS PER PLAN</v>
          </cell>
          <cell r="G5997">
            <v>0</v>
          </cell>
        </row>
        <row r="5998">
          <cell r="A5998" t="str">
            <v>643E01500</v>
          </cell>
          <cell r="C5998" t="str">
            <v>FT</v>
          </cell>
          <cell r="D5998" t="str">
            <v>DOTTED LINE, 4"</v>
          </cell>
          <cell r="G5998">
            <v>0</v>
          </cell>
        </row>
        <row r="5999">
          <cell r="A5999" t="str">
            <v>643E01501</v>
          </cell>
          <cell r="C5999" t="str">
            <v>FT</v>
          </cell>
          <cell r="D5999" t="str">
            <v>DOTTED LINE, 4", AS PER PLAN</v>
          </cell>
          <cell r="G5999">
            <v>0</v>
          </cell>
        </row>
        <row r="6000">
          <cell r="A6000" t="str">
            <v>643E01510</v>
          </cell>
          <cell r="C6000" t="str">
            <v>FT</v>
          </cell>
          <cell r="D6000" t="str">
            <v>DOTTED LINE, 6"</v>
          </cell>
          <cell r="G6000">
            <v>0</v>
          </cell>
        </row>
        <row r="6001">
          <cell r="A6001" t="str">
            <v>643E01511</v>
          </cell>
          <cell r="C6001" t="str">
            <v>FT</v>
          </cell>
          <cell r="D6001" t="str">
            <v>DOTTED LINE, 6", AS PER PLAN</v>
          </cell>
          <cell r="G6001">
            <v>0</v>
          </cell>
        </row>
        <row r="6002">
          <cell r="A6002" t="str">
            <v>643E01550</v>
          </cell>
          <cell r="C6002" t="str">
            <v>FT</v>
          </cell>
          <cell r="D6002" t="str">
            <v>DOTTED LINE, 12"</v>
          </cell>
          <cell r="G6002">
            <v>0</v>
          </cell>
        </row>
        <row r="6003">
          <cell r="A6003" t="str">
            <v>643E01551</v>
          </cell>
          <cell r="C6003" t="str">
            <v>FT</v>
          </cell>
          <cell r="D6003" t="str">
            <v>DOTTED LINE, 12", AS PER PLAN</v>
          </cell>
          <cell r="G6003">
            <v>0</v>
          </cell>
        </row>
        <row r="6004">
          <cell r="A6004" t="str">
            <v>643E01600</v>
          </cell>
          <cell r="C6004" t="str">
            <v>EACH</v>
          </cell>
          <cell r="D6004" t="str">
            <v>HANDICAP SYMBOL MARKING</v>
          </cell>
          <cell r="G6004">
            <v>0</v>
          </cell>
        </row>
        <row r="6005">
          <cell r="A6005" t="str">
            <v>643E01601</v>
          </cell>
          <cell r="C6005" t="str">
            <v>EACH</v>
          </cell>
          <cell r="D6005" t="str">
            <v>HANDICAP SYMBOL MARKING, AS PER PLAN</v>
          </cell>
          <cell r="G6005">
            <v>0</v>
          </cell>
        </row>
        <row r="6006">
          <cell r="A6006" t="str">
            <v>643E01602</v>
          </cell>
          <cell r="C6006" t="str">
            <v>EACH</v>
          </cell>
          <cell r="D6006" t="str">
            <v>BIKE LANE SYMBOL MARKING</v>
          </cell>
          <cell r="G6006">
            <v>0</v>
          </cell>
        </row>
        <row r="6007">
          <cell r="A6007" t="str">
            <v>643E19000</v>
          </cell>
          <cell r="C6007" t="str">
            <v>EACH</v>
          </cell>
          <cell r="D6007" t="str">
            <v>SHARED LANE MARKING</v>
          </cell>
          <cell r="G6007">
            <v>0</v>
          </cell>
        </row>
        <row r="6008">
          <cell r="A6008" t="str">
            <v>643E20000</v>
          </cell>
          <cell r="C6008" t="str">
            <v>LS</v>
          </cell>
          <cell r="D6008" t="str">
            <v>TWO-WAY RADIO EQUIPMENT</v>
          </cell>
          <cell r="G6008">
            <v>0</v>
          </cell>
        </row>
        <row r="6009">
          <cell r="A6009" t="str">
            <v>643E20802</v>
          </cell>
          <cell r="C6009" t="str">
            <v>FT</v>
          </cell>
          <cell r="D6009" t="str">
            <v>YIELD LINE</v>
          </cell>
          <cell r="G6009">
            <v>0</v>
          </cell>
        </row>
        <row r="6010">
          <cell r="A6010" t="str">
            <v>643E30000</v>
          </cell>
          <cell r="C6010" t="str">
            <v>FT</v>
          </cell>
          <cell r="D6010" t="str">
            <v>REMOVAL OF PAVEMENT MARKING</v>
          </cell>
          <cell r="G6010">
            <v>0</v>
          </cell>
        </row>
        <row r="6011">
          <cell r="A6011" t="str">
            <v>643E30010</v>
          </cell>
          <cell r="C6011" t="str">
            <v>SF</v>
          </cell>
          <cell r="D6011" t="str">
            <v>REMOVAL OF PAVEMENT MARKING</v>
          </cell>
          <cell r="G6011">
            <v>0</v>
          </cell>
        </row>
        <row r="6012">
          <cell r="A6012" t="str">
            <v>643E30020</v>
          </cell>
          <cell r="C6012" t="str">
            <v>EACH</v>
          </cell>
          <cell r="D6012" t="str">
            <v>REMOVAL OF PAVEMENT MARKING</v>
          </cell>
          <cell r="G6012">
            <v>0</v>
          </cell>
        </row>
        <row r="6013">
          <cell r="A6013" t="str">
            <v>643E30030</v>
          </cell>
          <cell r="C6013" t="str">
            <v>MILE</v>
          </cell>
          <cell r="D6013" t="str">
            <v>REMOVAL OF PAVEMENT MARKING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G6014">
            <v>0</v>
          </cell>
        </row>
        <row r="6015">
          <cell r="A6015" t="str">
            <v>643E50000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C6018" t="str">
            <v>SF</v>
          </cell>
          <cell r="D6018" t="str">
            <v>GREEN COLORED PAVEMENT FOR BIKE LANES</v>
          </cell>
          <cell r="G6018">
            <v>0</v>
          </cell>
        </row>
        <row r="6019">
          <cell r="A6019" t="str">
            <v>644E00100</v>
          </cell>
          <cell r="C6019" t="str">
            <v>MILE</v>
          </cell>
          <cell r="D6019" t="str">
            <v>EDGE LINE, 4"</v>
          </cell>
          <cell r="G6019">
            <v>0</v>
          </cell>
        </row>
        <row r="6020">
          <cell r="A6020" t="str">
            <v>644E00101</v>
          </cell>
          <cell r="C6020" t="str">
            <v>MILE</v>
          </cell>
          <cell r="D6020" t="str">
            <v>EDGE LINE, 4", AS PER PLAN</v>
          </cell>
          <cell r="G6020">
            <v>0</v>
          </cell>
        </row>
        <row r="6021">
          <cell r="A6021" t="str">
            <v>644E00104</v>
          </cell>
          <cell r="C6021" t="str">
            <v>MILE</v>
          </cell>
          <cell r="D6021" t="str">
            <v>EDGE LINE, 6"</v>
          </cell>
          <cell r="G6021">
            <v>0</v>
          </cell>
        </row>
        <row r="6022">
          <cell r="A6022" t="str">
            <v>644E00200</v>
          </cell>
          <cell r="C6022" t="str">
            <v>MILE</v>
          </cell>
          <cell r="D6022" t="str">
            <v>LANE LINE, 4"</v>
          </cell>
          <cell r="G6022">
            <v>0</v>
          </cell>
        </row>
        <row r="6023">
          <cell r="A6023" t="str">
            <v>644E00201</v>
          </cell>
          <cell r="C6023" t="str">
            <v>MILE</v>
          </cell>
          <cell r="D6023" t="str">
            <v>LANE LINE, 4", AS PER PLAN</v>
          </cell>
          <cell r="G6023">
            <v>0</v>
          </cell>
        </row>
        <row r="6024">
          <cell r="A6024" t="str">
            <v>644E00204</v>
          </cell>
          <cell r="C6024" t="str">
            <v>MILE</v>
          </cell>
          <cell r="D6024" t="str">
            <v>LANE LINE, 6"</v>
          </cell>
          <cell r="G6024">
            <v>0</v>
          </cell>
        </row>
        <row r="6025">
          <cell r="A6025" t="str">
            <v>644E00300</v>
          </cell>
          <cell r="C6025" t="str">
            <v>MILE</v>
          </cell>
          <cell r="D6025" t="str">
            <v>CENTER LINE</v>
          </cell>
          <cell r="G6025">
            <v>0</v>
          </cell>
        </row>
        <row r="6026">
          <cell r="A6026" t="str">
            <v>644E00301</v>
          </cell>
          <cell r="C6026" t="str">
            <v>MILE</v>
          </cell>
          <cell r="D6026" t="str">
            <v>CENTER LINE, AS PER PLAN</v>
          </cell>
          <cell r="G6026">
            <v>0</v>
          </cell>
        </row>
        <row r="6027">
          <cell r="A6027" t="str">
            <v>644E00400</v>
          </cell>
          <cell r="C6027" t="str">
            <v>FT</v>
          </cell>
          <cell r="D6027" t="str">
            <v>CHANNELIZING LINE, 8"</v>
          </cell>
          <cell r="G6027">
            <v>0</v>
          </cell>
        </row>
        <row r="6028">
          <cell r="A6028" t="str">
            <v>644E00401</v>
          </cell>
          <cell r="C6028" t="str">
            <v>FT</v>
          </cell>
          <cell r="D6028" t="str">
            <v>CHANNELIZING LINE, 8", AS PER PLAN</v>
          </cell>
          <cell r="G6028">
            <v>0</v>
          </cell>
        </row>
        <row r="6029">
          <cell r="A6029" t="str">
            <v>644E00404</v>
          </cell>
          <cell r="C6029" t="str">
            <v>FT</v>
          </cell>
          <cell r="D6029" t="str">
            <v>CHANNELIZING LINE, 12"</v>
          </cell>
          <cell r="G6029">
            <v>0</v>
          </cell>
        </row>
        <row r="6030">
          <cell r="A6030" t="str">
            <v>644E00500</v>
          </cell>
          <cell r="C6030" t="str">
            <v>FT</v>
          </cell>
          <cell r="D6030" t="str">
            <v>STOP LINE</v>
          </cell>
          <cell r="G6030">
            <v>0</v>
          </cell>
        </row>
        <row r="6031">
          <cell r="A6031" t="str">
            <v>644E00501</v>
          </cell>
          <cell r="C6031" t="str">
            <v>FT</v>
          </cell>
          <cell r="D6031" t="str">
            <v>STOP LINE, AS PER PLAN</v>
          </cell>
          <cell r="G6031">
            <v>0</v>
          </cell>
        </row>
        <row r="6032">
          <cell r="A6032" t="str">
            <v>644E00600</v>
          </cell>
          <cell r="C6032" t="str">
            <v>FT</v>
          </cell>
          <cell r="D6032" t="str">
            <v>CROSSWALK LINE</v>
          </cell>
          <cell r="G6032">
            <v>0</v>
          </cell>
        </row>
        <row r="6033">
          <cell r="A6033" t="str">
            <v>644E00601</v>
          </cell>
          <cell r="C6033" t="str">
            <v>FT</v>
          </cell>
          <cell r="D6033" t="str">
            <v>CROSSWALK LINE, AS PER PLAN</v>
          </cell>
          <cell r="G6033">
            <v>0</v>
          </cell>
        </row>
        <row r="6034">
          <cell r="A6034" t="str">
            <v>644E00700</v>
          </cell>
          <cell r="C6034" t="str">
            <v>FT</v>
          </cell>
          <cell r="D6034" t="str">
            <v>TRANSVERSE/DIAGONAL LINE</v>
          </cell>
          <cell r="G6034">
            <v>0</v>
          </cell>
        </row>
        <row r="6035">
          <cell r="A6035" t="str">
            <v>644E00701</v>
          </cell>
          <cell r="C6035" t="str">
            <v>FT</v>
          </cell>
          <cell r="D6035" t="str">
            <v>TRANSVERSE/DIAGONAL LINE, AS PER PLAN</v>
          </cell>
          <cell r="G6035">
            <v>0</v>
          </cell>
        </row>
        <row r="6036">
          <cell r="A6036" t="str">
            <v>644E00720</v>
          </cell>
          <cell r="C6036" t="str">
            <v>FT</v>
          </cell>
          <cell r="D6036" t="str">
            <v>CHEVRON MARKING</v>
          </cell>
          <cell r="G6036">
            <v>0</v>
          </cell>
        </row>
        <row r="6037">
          <cell r="A6037" t="str">
            <v>644E00721</v>
          </cell>
          <cell r="C6037" t="str">
            <v>FT</v>
          </cell>
          <cell r="D6037" t="str">
            <v>CHEVRON MARKING, AS PER PLAN</v>
          </cell>
          <cell r="G6037">
            <v>0</v>
          </cell>
        </row>
        <row r="6038">
          <cell r="A6038" t="str">
            <v>644E00800</v>
          </cell>
          <cell r="C6038" t="str">
            <v>FT</v>
          </cell>
          <cell r="D6038" t="str">
            <v>CURB MARKING</v>
          </cell>
          <cell r="G6038">
            <v>0</v>
          </cell>
        </row>
        <row r="6039">
          <cell r="A6039" t="str">
            <v>644E00900</v>
          </cell>
          <cell r="C6039" t="str">
            <v>SF</v>
          </cell>
          <cell r="D6039" t="str">
            <v>ISLAND MARKING</v>
          </cell>
          <cell r="G6039">
            <v>0</v>
          </cell>
        </row>
        <row r="6040">
          <cell r="A6040" t="str">
            <v>644E00901</v>
          </cell>
          <cell r="C6040" t="str">
            <v>SF</v>
          </cell>
          <cell r="D6040" t="str">
            <v>ISLAND MARKING, AS PER PLAN</v>
          </cell>
          <cell r="G6040">
            <v>0</v>
          </cell>
        </row>
        <row r="6041">
          <cell r="A6041" t="str">
            <v>644E01000</v>
          </cell>
          <cell r="C6041" t="str">
            <v>EACH</v>
          </cell>
          <cell r="D6041" t="str">
            <v>RAILROAD SYMBOL MARKING</v>
          </cell>
          <cell r="G6041">
            <v>0</v>
          </cell>
        </row>
        <row r="6042">
          <cell r="A6042" t="str">
            <v>644E01001</v>
          </cell>
          <cell r="C6042" t="str">
            <v>EACH</v>
          </cell>
          <cell r="D6042" t="str">
            <v>RAILROAD SYMBOL MARKING, AS PER PLAN</v>
          </cell>
          <cell r="G6042">
            <v>0</v>
          </cell>
        </row>
        <row r="6043">
          <cell r="A6043" t="str">
            <v>644E01100</v>
          </cell>
          <cell r="C6043" t="str">
            <v>EACH</v>
          </cell>
          <cell r="D6043" t="str">
            <v>SCHOOL SYMBOL MARKING, 72"</v>
          </cell>
          <cell r="G6043">
            <v>0</v>
          </cell>
        </row>
        <row r="6044">
          <cell r="A6044" t="str">
            <v>644E01110</v>
          </cell>
          <cell r="C6044" t="str">
            <v>EACH</v>
          </cell>
          <cell r="D6044" t="str">
            <v>SCHOOL SYMBOL MARKING, 96"</v>
          </cell>
          <cell r="G6044">
            <v>0</v>
          </cell>
        </row>
        <row r="6045">
          <cell r="A6045" t="str">
            <v>644E01111</v>
          </cell>
          <cell r="C6045" t="str">
            <v>EACH</v>
          </cell>
          <cell r="D6045" t="str">
            <v>SCHOOL SYMBOL MARKING, 96", AS PER PLAN</v>
          </cell>
          <cell r="G6045">
            <v>0</v>
          </cell>
        </row>
        <row r="6046">
          <cell r="A6046" t="str">
            <v>644E01120</v>
          </cell>
          <cell r="C6046" t="str">
            <v>EACH</v>
          </cell>
          <cell r="D6046" t="str">
            <v>SCHOOL SYMBOL MARKING, 120"</v>
          </cell>
          <cell r="G6046">
            <v>0</v>
          </cell>
        </row>
        <row r="6047">
          <cell r="A6047" t="str">
            <v>644E01121</v>
          </cell>
          <cell r="C6047" t="str">
            <v>EACH</v>
          </cell>
          <cell r="D6047" t="str">
            <v>SCHOOL SYMBOL MARKING, 120", AS PER PLAN</v>
          </cell>
          <cell r="G6047">
            <v>0</v>
          </cell>
        </row>
        <row r="6048">
          <cell r="A6048" t="str">
            <v>644E01200</v>
          </cell>
          <cell r="C6048" t="str">
            <v>FT</v>
          </cell>
          <cell r="D6048" t="str">
            <v>PARKING LOT STALL MARKING</v>
          </cell>
          <cell r="G6048">
            <v>0</v>
          </cell>
        </row>
        <row r="6049">
          <cell r="A6049" t="str">
            <v>644E01201</v>
          </cell>
          <cell r="C6049" t="str">
            <v>FT</v>
          </cell>
          <cell r="D6049" t="str">
            <v>PARKING LOT STALL MARKING, AS PER PLAN</v>
          </cell>
          <cell r="G6049">
            <v>0</v>
          </cell>
        </row>
        <row r="6050">
          <cell r="A6050" t="str">
            <v>644E01300</v>
          </cell>
          <cell r="C6050" t="str">
            <v>EACH</v>
          </cell>
          <cell r="D6050" t="str">
            <v>LANE ARROW</v>
          </cell>
          <cell r="G6050">
            <v>0</v>
          </cell>
        </row>
        <row r="6051">
          <cell r="A6051" t="str">
            <v>644E01301</v>
          </cell>
          <cell r="C6051" t="str">
            <v>EACH</v>
          </cell>
          <cell r="D6051" t="str">
            <v>LANE ARROW, AS PER PLAN</v>
          </cell>
          <cell r="G6051">
            <v>0</v>
          </cell>
        </row>
        <row r="6052">
          <cell r="A6052" t="str">
            <v>644E01350</v>
          </cell>
          <cell r="C6052" t="str">
            <v>EACH</v>
          </cell>
          <cell r="D6052" t="str">
            <v>LANE REDUCTION ARROW</v>
          </cell>
          <cell r="G6052">
            <v>0</v>
          </cell>
        </row>
        <row r="6053">
          <cell r="A6053" t="str">
            <v>644E01382</v>
          </cell>
          <cell r="C6053" t="str">
            <v>EACH</v>
          </cell>
          <cell r="D6053" t="str">
            <v>WORD ON PAVEMENT, 48"</v>
          </cell>
          <cell r="G6053">
            <v>0</v>
          </cell>
        </row>
        <row r="6054">
          <cell r="A6054" t="str">
            <v>644E01383</v>
          </cell>
          <cell r="C6054" t="str">
            <v>EACH</v>
          </cell>
          <cell r="D6054" t="str">
            <v>WORD ON PAVEMENT, 48", AS PER PLAN</v>
          </cell>
          <cell r="G6054">
            <v>0</v>
          </cell>
        </row>
        <row r="6055">
          <cell r="A6055" t="str">
            <v>644E01400</v>
          </cell>
          <cell r="C6055" t="str">
            <v>EACH</v>
          </cell>
          <cell r="D6055" t="str">
            <v>WORD ON PAVEMENT, 72"</v>
          </cell>
          <cell r="G6055">
            <v>0</v>
          </cell>
        </row>
        <row r="6056">
          <cell r="A6056" t="str">
            <v>644E01401</v>
          </cell>
          <cell r="C6056" t="str">
            <v>EACH</v>
          </cell>
          <cell r="D6056" t="str">
            <v>WORD ON PAVEMENT, 72", AS PER PLAN</v>
          </cell>
          <cell r="G6056">
            <v>0</v>
          </cell>
        </row>
        <row r="6057">
          <cell r="A6057" t="str">
            <v>644E01410</v>
          </cell>
          <cell r="C6057" t="str">
            <v>EACH</v>
          </cell>
          <cell r="D6057" t="str">
            <v>WORD ON PAVEMENT, 96"</v>
          </cell>
          <cell r="G6057">
            <v>0</v>
          </cell>
        </row>
        <row r="6058">
          <cell r="A6058" t="str">
            <v>644E01411</v>
          </cell>
          <cell r="C6058" t="str">
            <v>EACH</v>
          </cell>
          <cell r="D6058" t="str">
            <v>WORD ON PAVEMENT, 96", AS PER PLAN</v>
          </cell>
          <cell r="G6058">
            <v>0</v>
          </cell>
        </row>
        <row r="6059">
          <cell r="A6059" t="str">
            <v>644E01500</v>
          </cell>
          <cell r="C6059" t="str">
            <v>FT</v>
          </cell>
          <cell r="D6059" t="str">
            <v>DOTTED LINE, 4"</v>
          </cell>
          <cell r="G6059">
            <v>0</v>
          </cell>
        </row>
        <row r="6060">
          <cell r="A6060" t="str">
            <v>644E01501</v>
          </cell>
          <cell r="C6060" t="str">
            <v>FT</v>
          </cell>
          <cell r="D6060" t="str">
            <v>DOTTED LINE, 4", AS PER PLAN</v>
          </cell>
          <cell r="G6060">
            <v>0</v>
          </cell>
        </row>
        <row r="6061">
          <cell r="A6061" t="str">
            <v>644E01510</v>
          </cell>
          <cell r="C6061" t="str">
            <v>FT</v>
          </cell>
          <cell r="D6061" t="str">
            <v>DOTTED LINE, 6"</v>
          </cell>
          <cell r="G6061">
            <v>0</v>
          </cell>
        </row>
        <row r="6062">
          <cell r="A6062" t="str">
            <v>644E01511</v>
          </cell>
          <cell r="C6062" t="str">
            <v>FT</v>
          </cell>
          <cell r="D6062" t="str">
            <v>DOTTED LINE, 6", AS PER PLAN</v>
          </cell>
          <cell r="G6062">
            <v>0</v>
          </cell>
        </row>
        <row r="6063">
          <cell r="A6063" t="str">
            <v>644E01514</v>
          </cell>
          <cell r="C6063" t="str">
            <v>FT</v>
          </cell>
          <cell r="D6063" t="str">
            <v>DOTTED LINE, 8"</v>
          </cell>
          <cell r="G6063">
            <v>0</v>
          </cell>
        </row>
        <row r="6064">
          <cell r="A6064" t="str">
            <v>644E01520</v>
          </cell>
          <cell r="C6064" t="str">
            <v>FT</v>
          </cell>
          <cell r="D6064" t="str">
            <v>DOTTED LINE, 12"</v>
          </cell>
          <cell r="G6064">
            <v>0</v>
          </cell>
        </row>
        <row r="6065">
          <cell r="A6065" t="str">
            <v>644E01600</v>
          </cell>
          <cell r="C6065" t="str">
            <v>EACH</v>
          </cell>
          <cell r="D6065" t="str">
            <v>HANDICAP SYMBOL MARKING</v>
          </cell>
          <cell r="G6065">
            <v>0</v>
          </cell>
        </row>
        <row r="6066">
          <cell r="A6066" t="str">
            <v>644E01601</v>
          </cell>
          <cell r="C6066" t="str">
            <v>EACH</v>
          </cell>
          <cell r="D6066" t="str">
            <v>HANDICAP SYMBOL MARKING, AS PER PLAN</v>
          </cell>
          <cell r="G6066">
            <v>0</v>
          </cell>
        </row>
        <row r="6067">
          <cell r="A6067" t="str">
            <v>644E01620</v>
          </cell>
          <cell r="C6067" t="str">
            <v>EACH</v>
          </cell>
          <cell r="D6067" t="str">
            <v>BIKE CROSSING SYMBOL</v>
          </cell>
          <cell r="G6067">
            <v>0</v>
          </cell>
        </row>
        <row r="6068">
          <cell r="A6068" t="str">
            <v>644E01630</v>
          </cell>
          <cell r="C6068" t="str">
            <v>EACH</v>
          </cell>
          <cell r="D6068" t="str">
            <v>BIKE LANE SYMBOL MARKING</v>
          </cell>
          <cell r="G6068">
            <v>0</v>
          </cell>
        </row>
        <row r="6069">
          <cell r="A6069" t="str">
            <v>644E01800</v>
          </cell>
          <cell r="C6069" t="str">
            <v>EACH</v>
          </cell>
          <cell r="D6069" t="str">
            <v>PREFERENTIAL LANE MARKING</v>
          </cell>
          <cell r="G6069">
            <v>0</v>
          </cell>
        </row>
        <row r="6070">
          <cell r="A6070" t="str">
            <v>644E19000</v>
          </cell>
          <cell r="C6070" t="str">
            <v>EACH</v>
          </cell>
          <cell r="D6070" t="str">
            <v>SHARED LANE MARKING</v>
          </cell>
          <cell r="G6070">
            <v>0</v>
          </cell>
        </row>
        <row r="6071">
          <cell r="A6071" t="str">
            <v>644E20000</v>
          </cell>
          <cell r="C6071" t="str">
            <v>LS</v>
          </cell>
          <cell r="D6071" t="str">
            <v>TWO-WAY RADIO EQUIPMENT</v>
          </cell>
          <cell r="G6071">
            <v>0</v>
          </cell>
        </row>
        <row r="6072">
          <cell r="A6072" t="str">
            <v>644E20001</v>
          </cell>
          <cell r="C6072" t="str">
            <v>LS</v>
          </cell>
          <cell r="D6072" t="str">
            <v>TWO WAY RADIO EQUIPMENT, AS PER PLAN</v>
          </cell>
          <cell r="G6072">
            <v>0</v>
          </cell>
        </row>
        <row r="6073">
          <cell r="A6073" t="str">
            <v>644E20800</v>
          </cell>
          <cell r="C6073" t="str">
            <v>FT</v>
          </cell>
          <cell r="D6073" t="str">
            <v>YIELD LINE</v>
          </cell>
          <cell r="G6073">
            <v>0</v>
          </cell>
        </row>
        <row r="6074">
          <cell r="A6074" t="str">
            <v>644E20801</v>
          </cell>
          <cell r="C6074" t="str">
            <v>FT</v>
          </cell>
          <cell r="D6074" t="str">
            <v>YIELD LINE, AS PER PLAN</v>
          </cell>
          <cell r="G6074">
            <v>0</v>
          </cell>
        </row>
        <row r="6075">
          <cell r="A6075" t="str">
            <v>644E30000</v>
          </cell>
          <cell r="C6075" t="str">
            <v>FT</v>
          </cell>
          <cell r="D6075" t="str">
            <v>REMOVAL OF PAVEMENT MARKING</v>
          </cell>
          <cell r="G6075">
            <v>0</v>
          </cell>
        </row>
        <row r="6076">
          <cell r="A6076" t="str">
            <v>644E30010</v>
          </cell>
          <cell r="C6076" t="str">
            <v>SF</v>
          </cell>
          <cell r="D6076" t="str">
            <v>REMOVAL OF PAVEMENT MARKING</v>
          </cell>
          <cell r="G6076">
            <v>0</v>
          </cell>
        </row>
        <row r="6077">
          <cell r="A6077" t="str">
            <v>644E30020</v>
          </cell>
          <cell r="C6077" t="str">
            <v>EACH</v>
          </cell>
          <cell r="D6077" t="str">
            <v>REMOVAL OF PAVEMENT MARKING</v>
          </cell>
          <cell r="G6077">
            <v>0</v>
          </cell>
        </row>
        <row r="6078">
          <cell r="A6078" t="str">
            <v>644E30030</v>
          </cell>
          <cell r="C6078" t="str">
            <v>MILE</v>
          </cell>
          <cell r="D6078" t="str">
            <v>REMOVAL OF PAVEMENT MARKING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C6085" t="str">
            <v>SF</v>
          </cell>
          <cell r="D6085" t="str">
            <v>GREEN COLORED PAVEMENT FOR BIKE LANES</v>
          </cell>
          <cell r="G6085">
            <v>0</v>
          </cell>
        </row>
        <row r="6086">
          <cell r="A6086" t="str">
            <v>645E00090</v>
          </cell>
          <cell r="C6086" t="str">
            <v>MILE</v>
          </cell>
          <cell r="D6086" t="str">
            <v>EDGE LINE, 4", TYPE A</v>
          </cell>
          <cell r="G6086">
            <v>0</v>
          </cell>
        </row>
        <row r="6087">
          <cell r="A6087" t="str">
            <v>645E00091</v>
          </cell>
          <cell r="C6087" t="str">
            <v>MILE</v>
          </cell>
          <cell r="D6087" t="str">
            <v>EDGE LINE, 4", TYPE A, AS PER PLAN</v>
          </cell>
          <cell r="G6087">
            <v>0</v>
          </cell>
        </row>
        <row r="6088">
          <cell r="A6088" t="str">
            <v>645E00094</v>
          </cell>
          <cell r="C6088" t="str">
            <v>MILE</v>
          </cell>
          <cell r="D6088" t="str">
            <v>EDGE LINE, 6", TYPE A</v>
          </cell>
          <cell r="G6088">
            <v>0</v>
          </cell>
        </row>
        <row r="6089">
          <cell r="A6089" t="str">
            <v>645E00100</v>
          </cell>
          <cell r="C6089" t="str">
            <v>MILE</v>
          </cell>
          <cell r="D6089" t="str">
            <v>EDGE LINE, 4", TYPE A1</v>
          </cell>
          <cell r="G6089">
            <v>0</v>
          </cell>
        </row>
        <row r="6090">
          <cell r="A6090" t="str">
            <v>645E00102</v>
          </cell>
          <cell r="C6090" t="str">
            <v>MILE</v>
          </cell>
          <cell r="D6090" t="str">
            <v>EDGE LINE, 4", TYPE A2</v>
          </cell>
          <cell r="G6090">
            <v>0</v>
          </cell>
        </row>
        <row r="6091">
          <cell r="A6091" t="str">
            <v>645E00104</v>
          </cell>
          <cell r="C6091" t="str">
            <v>MILE</v>
          </cell>
          <cell r="D6091" t="str">
            <v>EDGE LINE, TYPE B</v>
          </cell>
          <cell r="G6091">
            <v>0</v>
          </cell>
        </row>
        <row r="6092">
          <cell r="A6092" t="str">
            <v>645E00106</v>
          </cell>
          <cell r="C6092" t="str">
            <v>MILE</v>
          </cell>
          <cell r="D6092" t="str">
            <v>EDGE LINE, TYPE C</v>
          </cell>
          <cell r="G6092">
            <v>0</v>
          </cell>
        </row>
        <row r="6093">
          <cell r="A6093" t="str">
            <v>645E00110</v>
          </cell>
          <cell r="C6093" t="str">
            <v>MILE</v>
          </cell>
          <cell r="D6093" t="str">
            <v>EDGE LINE, 4", TYPE A3</v>
          </cell>
          <cell r="G6093">
            <v>0</v>
          </cell>
        </row>
        <row r="6094">
          <cell r="A6094" t="str">
            <v>645E00111</v>
          </cell>
          <cell r="C6094" t="str">
            <v>MILE</v>
          </cell>
          <cell r="D6094" t="str">
            <v>EDGE LINE, 4", TYPE A3, AS PER PLAN</v>
          </cell>
          <cell r="G6094">
            <v>0</v>
          </cell>
        </row>
        <row r="6095">
          <cell r="A6095" t="str">
            <v>645E00112</v>
          </cell>
          <cell r="C6095" t="str">
            <v>MILE</v>
          </cell>
          <cell r="D6095" t="str">
            <v>EDGE LINE, 6", TYPE A1</v>
          </cell>
          <cell r="G6095">
            <v>0</v>
          </cell>
        </row>
        <row r="6096">
          <cell r="A6096" t="str">
            <v>645E00114</v>
          </cell>
          <cell r="C6096" t="str">
            <v>MILE</v>
          </cell>
          <cell r="D6096" t="str">
            <v>EDGE LINE, 6", TYPE A2</v>
          </cell>
          <cell r="G6096">
            <v>0</v>
          </cell>
        </row>
        <row r="6097">
          <cell r="A6097" t="str">
            <v>645E00116</v>
          </cell>
          <cell r="C6097" t="str">
            <v>MILE</v>
          </cell>
          <cell r="D6097" t="str">
            <v>EDGE LINE, 6", TYPE A3</v>
          </cell>
          <cell r="G6097">
            <v>0</v>
          </cell>
        </row>
        <row r="6098">
          <cell r="A6098" t="str">
            <v>645E00190</v>
          </cell>
          <cell r="C6098" t="str">
            <v>MILE</v>
          </cell>
          <cell r="D6098" t="str">
            <v>LANE LINE, 4", TYPE A</v>
          </cell>
          <cell r="G6098">
            <v>0</v>
          </cell>
        </row>
        <row r="6099">
          <cell r="A6099" t="str">
            <v>645E00191</v>
          </cell>
          <cell r="C6099" t="str">
            <v>MILE</v>
          </cell>
          <cell r="D6099" t="str">
            <v>LANE LINE, 4", TYPE A, AS PER PLAN</v>
          </cell>
          <cell r="G6099">
            <v>0</v>
          </cell>
        </row>
        <row r="6100">
          <cell r="A6100" t="str">
            <v>645E00194</v>
          </cell>
          <cell r="C6100" t="str">
            <v>MILE</v>
          </cell>
          <cell r="D6100" t="str">
            <v>LANE LINE, 6", TYPE A</v>
          </cell>
          <cell r="G6100">
            <v>0</v>
          </cell>
        </row>
        <row r="6101">
          <cell r="A6101" t="str">
            <v>645E00200</v>
          </cell>
          <cell r="C6101" t="str">
            <v>MILE</v>
          </cell>
          <cell r="D6101" t="str">
            <v>LANE LINE, 4", TYPE A1</v>
          </cell>
          <cell r="G6101">
            <v>0</v>
          </cell>
        </row>
        <row r="6102">
          <cell r="A6102" t="str">
            <v>645E00202</v>
          </cell>
          <cell r="C6102" t="str">
            <v>MILE</v>
          </cell>
          <cell r="D6102" t="str">
            <v>LANE LINE, 4", TYPE A2</v>
          </cell>
          <cell r="G6102">
            <v>0</v>
          </cell>
        </row>
        <row r="6103">
          <cell r="A6103" t="str">
            <v>645E00204</v>
          </cell>
          <cell r="C6103" t="str">
            <v>MILE</v>
          </cell>
          <cell r="D6103" t="str">
            <v>LANE LINE, TYPE B</v>
          </cell>
          <cell r="G6103">
            <v>0</v>
          </cell>
        </row>
        <row r="6104">
          <cell r="A6104" t="str">
            <v>645E00206</v>
          </cell>
          <cell r="C6104" t="str">
            <v>MILE</v>
          </cell>
          <cell r="D6104" t="str">
            <v>LANE LINE, TYPE C</v>
          </cell>
          <cell r="G6104">
            <v>0</v>
          </cell>
        </row>
        <row r="6105">
          <cell r="A6105" t="str">
            <v>645E00210</v>
          </cell>
          <cell r="C6105" t="str">
            <v>MILE</v>
          </cell>
          <cell r="D6105" t="str">
            <v>LANE LINE, 4", TYPE A3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G6108">
            <v>0</v>
          </cell>
        </row>
        <row r="6109">
          <cell r="A6109" t="str">
            <v>645E00216</v>
          </cell>
          <cell r="C6109" t="str">
            <v>MILE</v>
          </cell>
          <cell r="D6109" t="str">
            <v>LANE LINE, 6", TYPE A3</v>
          </cell>
          <cell r="G6109">
            <v>0</v>
          </cell>
        </row>
        <row r="6110">
          <cell r="A6110" t="str">
            <v>645E00290</v>
          </cell>
          <cell r="C6110" t="str">
            <v>MILE</v>
          </cell>
          <cell r="D6110" t="str">
            <v>CENTER LINE, TYPE A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G6921">
            <v>0</v>
          </cell>
        </row>
        <row r="6922">
          <cell r="A6922" t="str">
            <v>804E37700</v>
          </cell>
          <cell r="C6922" t="str">
            <v>LS</v>
          </cell>
          <cell r="D6922" t="str">
            <v>FIBER OPTIC CABLE TESTING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C6973" t="str">
            <v>EACH</v>
          </cell>
          <cell r="D6973" t="str">
            <v>ADAPTIVE TRAFFIC SIGNAL CONTROL SYSTEM</v>
          </cell>
          <cell r="G6973">
            <v>0</v>
          </cell>
        </row>
        <row r="6974">
          <cell r="A6974" t="str">
            <v>809E67000</v>
          </cell>
          <cell r="C6974" t="str">
            <v>EACH</v>
          </cell>
          <cell r="D6974" t="str">
            <v>RAMP METER SYSTEM</v>
          </cell>
          <cell r="G6974">
            <v>0</v>
          </cell>
        </row>
        <row r="6975">
          <cell r="A6975" t="str">
            <v>809E67050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809E68900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809E69000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809E69001</v>
          </cell>
          <cell r="C6978" t="str">
            <v>EACH</v>
          </cell>
          <cell r="D6978" t="str">
            <v>ADVANCE RADAR DETECTION, AS PER PLAN</v>
          </cell>
          <cell r="G6978">
            <v>0</v>
          </cell>
        </row>
        <row r="6979">
          <cell r="A6979" t="str">
            <v>809E69100</v>
          </cell>
          <cell r="C6979" t="str">
            <v>EACH</v>
          </cell>
          <cell r="D6979" t="str">
            <v>STOP-BAR RADAR DETECTION</v>
          </cell>
          <cell r="G6979">
            <v>0</v>
          </cell>
        </row>
        <row r="6980">
          <cell r="A6980" t="str">
            <v>809E69101</v>
          </cell>
          <cell r="C6980" t="str">
            <v>EACH</v>
          </cell>
          <cell r="D6980" t="str">
            <v>STOP-BAR RADAR DETECTION, AS PER PLAN</v>
          </cell>
          <cell r="G6980">
            <v>0</v>
          </cell>
        </row>
        <row r="6981">
          <cell r="A6981" t="str">
            <v>809E69110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C6995" t="str">
            <v>CY</v>
          </cell>
          <cell r="D6995" t="str">
            <v>ASPHALT CONCRETE SURFACE COURSE, TYPE 1, (448)</v>
          </cell>
          <cell r="G6995">
            <v>0</v>
          </cell>
        </row>
        <row r="6996">
          <cell r="A6996" t="str">
            <v>823E15000</v>
          </cell>
          <cell r="C6996" t="str">
            <v>CY</v>
          </cell>
          <cell r="D6996" t="str">
            <v>ASPHALT CONCRETE INTERMEDIATE COURSE, TYPE 1, (448)</v>
          </cell>
          <cell r="G6996">
            <v>0</v>
          </cell>
        </row>
        <row r="6997">
          <cell r="A6997" t="str">
            <v>823E20000</v>
          </cell>
          <cell r="C6997" t="str">
            <v>CY</v>
          </cell>
          <cell r="D6997" t="str">
            <v>ASPHALT CONCRETE INTERMEDIATE COURSE, TYPE 2, (448)</v>
          </cell>
          <cell r="G6997">
            <v>0</v>
          </cell>
        </row>
        <row r="6998">
          <cell r="A6998" t="str">
            <v>826E10000</v>
          </cell>
          <cell r="C6998" t="str">
            <v>CY</v>
          </cell>
          <cell r="D6998" t="str">
            <v>ASPHALT CONCRETE SURFACE COURSE, TYPE 1, (448), FIBER TYPE A</v>
          </cell>
          <cell r="G6998">
            <v>0</v>
          </cell>
        </row>
        <row r="6999">
          <cell r="A6999" t="str">
            <v>826E10001</v>
          </cell>
          <cell r="C6999" t="str">
            <v>CY</v>
          </cell>
          <cell r="D6999" t="str">
            <v>ASPHALT CONCRETE SURFACE COURSE, TYPE 1, (448), FIBER TYPE A, AS PER PLAN</v>
          </cell>
          <cell r="G6999">
            <v>0</v>
          </cell>
        </row>
        <row r="7000">
          <cell r="A7000" t="str">
            <v>826E10020</v>
          </cell>
          <cell r="C7000" t="str">
            <v>CY</v>
          </cell>
          <cell r="D7000" t="str">
            <v>ASPHALT CONCRETE SURFACE COURSE, TYPE 1, (448), FIBER TYPE B</v>
          </cell>
          <cell r="G7000">
            <v>0</v>
          </cell>
        </row>
        <row r="7001">
          <cell r="A7001" t="str">
            <v>826E10021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C7003" t="str">
            <v>CY</v>
          </cell>
          <cell r="D7003" t="str">
            <v>ASPHALT CONCRETE INTERMEDIATE COURSE, TYPE 2, (448), FIBER TYPE A</v>
          </cell>
          <cell r="G7003">
            <v>0</v>
          </cell>
        </row>
        <row r="7004">
          <cell r="A7004" t="str">
            <v>826E10301</v>
          </cell>
          <cell r="C7004" t="str">
            <v>CY</v>
          </cell>
          <cell r="D7004" t="str">
            <v>ASPHALT CONCRETE INTERMEDIATE COURSE, TYPE 2, (448), FIBER TYPE A, AS PER PLAN</v>
          </cell>
          <cell r="G7004">
            <v>0</v>
          </cell>
        </row>
        <row r="7005">
          <cell r="A7005" t="str">
            <v>826E10400</v>
          </cell>
          <cell r="C7005" t="str">
            <v>CY</v>
          </cell>
          <cell r="D7005" t="str">
            <v>ASPHALT CONCRETE INTERMEDIATE COURSE, TYPE 2, (448), FIBER TYPE B</v>
          </cell>
          <cell r="G7005">
            <v>0</v>
          </cell>
        </row>
        <row r="7006">
          <cell r="A7006" t="str">
            <v>826E10500</v>
          </cell>
          <cell r="C7006" t="str">
            <v>CY</v>
          </cell>
          <cell r="D7006" t="str">
            <v>ASPHALT CONCRETE INTERMEDIATE COURSE, TYPE 2, (448), FIBER TYPE C</v>
          </cell>
          <cell r="G7006">
            <v>0</v>
          </cell>
        </row>
        <row r="7007">
          <cell r="A7007" t="str">
            <v>826E10600</v>
          </cell>
          <cell r="C7007" t="str">
            <v>CY</v>
          </cell>
          <cell r="D7007" t="str">
            <v>ASPHALT CONCRETE SURFACE COURSE, 442 12.5MM, (448), FIBER TYPE A</v>
          </cell>
          <cell r="G7007">
            <v>0</v>
          </cell>
        </row>
        <row r="7008">
          <cell r="A7008" t="str">
            <v>826E10620</v>
          </cell>
          <cell r="C7008" t="str">
            <v>CY</v>
          </cell>
          <cell r="D7008" t="str">
            <v>ASPHALT CONCRETE SURFACE COURSE, 442 12.5MM, (448), FIBER TYPE B</v>
          </cell>
          <cell r="G7008">
            <v>0</v>
          </cell>
        </row>
        <row r="7009">
          <cell r="A7009" t="str">
            <v>826E10640</v>
          </cell>
          <cell r="C7009" t="str">
            <v>CY</v>
          </cell>
          <cell r="D7009" t="str">
            <v>ASPHALT CONCRETE SURFACE COURSE, 442 12.5MM, (448), FIBER TYPE C</v>
          </cell>
          <cell r="G7009">
            <v>0</v>
          </cell>
        </row>
        <row r="7010">
          <cell r="A7010" t="str">
            <v>826E10700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C7032" t="str">
            <v>SY</v>
          </cell>
          <cell r="D7032" t="str">
            <v>SEEDING AND EROSION CONTROL WITH TURF REINFORCING MAT, TYPE 3, WITHOUT SOIL FILLING</v>
          </cell>
          <cell r="G7032">
            <v>0</v>
          </cell>
        </row>
        <row r="7033">
          <cell r="A7033" t="str">
            <v>837E10000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C7035" t="str">
            <v>CY</v>
          </cell>
          <cell r="D7035" t="str">
            <v>BACKFILL FOR LINER PIPE</v>
          </cell>
          <cell r="G7035">
            <v>0</v>
          </cell>
        </row>
        <row r="7036">
          <cell r="A7036" t="str">
            <v>837E20001</v>
          </cell>
          <cell r="C7036" t="str">
            <v>CY</v>
          </cell>
          <cell r="D7036" t="str">
            <v>BACKFILL FOR LINER PIPE, AS PER PLAN</v>
          </cell>
          <cell r="G7036">
            <v>0</v>
          </cell>
        </row>
        <row r="7037">
          <cell r="A7037" t="str">
            <v>838E20700</v>
          </cell>
          <cell r="C7037" t="str">
            <v>CY</v>
          </cell>
          <cell r="D7037" t="str">
            <v>GABIONS</v>
          </cell>
          <cell r="G7037">
            <v>0</v>
          </cell>
        </row>
        <row r="7038">
          <cell r="A7038" t="str">
            <v>838E20701</v>
          </cell>
          <cell r="C7038" t="str">
            <v>CY</v>
          </cell>
          <cell r="D7038" t="str">
            <v>GABIONS, AS PER PLAN</v>
          </cell>
          <cell r="G7038">
            <v>0</v>
          </cell>
        </row>
        <row r="7039">
          <cell r="A7039" t="str">
            <v>838E20750</v>
          </cell>
          <cell r="C7039" t="str">
            <v>CY</v>
          </cell>
          <cell r="D7039" t="str">
            <v>GABIONS WITH ADDITIONAL COATING</v>
          </cell>
          <cell r="G7039">
            <v>0</v>
          </cell>
        </row>
        <row r="7040">
          <cell r="A7040" t="str">
            <v>838E20751</v>
          </cell>
          <cell r="C7040" t="str">
            <v>CY</v>
          </cell>
          <cell r="D7040" t="str">
            <v>GABIONS WITH ADDITIONAL COATING, AS PER PLAN</v>
          </cell>
          <cell r="G7040">
            <v>0</v>
          </cell>
        </row>
        <row r="7041">
          <cell r="A7041" t="str">
            <v>839E30000</v>
          </cell>
          <cell r="C7041" t="str">
            <v>FT</v>
          </cell>
          <cell r="D7041" t="str">
            <v>TRENCH DRAIN WITH STANDARD GRATE</v>
          </cell>
          <cell r="G7041">
            <v>0</v>
          </cell>
        </row>
        <row r="7042">
          <cell r="A7042" t="str">
            <v>839E30100</v>
          </cell>
          <cell r="C7042" t="str">
            <v>FT</v>
          </cell>
          <cell r="D7042" t="str">
            <v>TRENCH DRAIN WITH PEDESTRIAN GRATE</v>
          </cell>
          <cell r="G7042">
            <v>0</v>
          </cell>
        </row>
        <row r="7043">
          <cell r="A7043" t="str">
            <v>840E20000</v>
          </cell>
          <cell r="C7043" t="str">
            <v>SF</v>
          </cell>
          <cell r="D7043" t="str">
            <v>MECHANICALLY STABILIZED EARTH WALL</v>
          </cell>
          <cell r="G7043">
            <v>0</v>
          </cell>
        </row>
        <row r="7044">
          <cell r="A7044" t="str">
            <v>840E20001</v>
          </cell>
          <cell r="C7044" t="str">
            <v>SF</v>
          </cell>
          <cell r="D7044" t="str">
            <v>MECHANICALLY STABILIZED EARTH WALL, AS PER PLAN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G7045">
            <v>0</v>
          </cell>
        </row>
        <row r="7046">
          <cell r="A7046" t="str">
            <v>840E21001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C7073" t="str">
            <v>MNHR</v>
          </cell>
          <cell r="D7073" t="str">
            <v>GRINDING FINS, TEARS, SLIVERS ON EXISTING STRUCTURAL STEEL</v>
          </cell>
          <cell r="G7073">
            <v>0</v>
          </cell>
        </row>
        <row r="7074">
          <cell r="A7074" t="str">
            <v>845E62000</v>
          </cell>
          <cell r="C7074" t="str">
            <v>SF</v>
          </cell>
          <cell r="D7074" t="str">
            <v>FIELD METALLIZING OF EXISTING STRUCTURAL STEEL</v>
          </cell>
          <cell r="G7074">
            <v>0</v>
          </cell>
        </row>
        <row r="7075">
          <cell r="A7075" t="str">
            <v>845E98000</v>
          </cell>
          <cell r="C7075" t="str">
            <v>SF</v>
          </cell>
          <cell r="D7075" t="str">
            <v>FIELD METALLIZING, MISC.:</v>
          </cell>
          <cell r="G7075">
            <v>1</v>
          </cell>
        </row>
        <row r="7076">
          <cell r="A7076" t="str">
            <v>846E00110</v>
          </cell>
          <cell r="C7076" t="str">
            <v>CF</v>
          </cell>
          <cell r="D7076" t="str">
            <v>POLYMER MODIFIED ASPHALT EXPANSION JOINT SYSTEM</v>
          </cell>
          <cell r="G7076">
            <v>0</v>
          </cell>
        </row>
        <row r="7077">
          <cell r="A7077" t="str">
            <v>846E00111</v>
          </cell>
          <cell r="C7077" t="str">
            <v>CF</v>
          </cell>
          <cell r="D7077" t="str">
            <v>POLYMER MODIFIED ASPHALT EXPANSION JOINT SYSTEM, AS PER PLAN</v>
          </cell>
          <cell r="G7077">
            <v>0</v>
          </cell>
        </row>
        <row r="7078">
          <cell r="A7078" t="str">
            <v>847E10000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C7079" t="str">
            <v>SY</v>
          </cell>
          <cell r="D7079" t="str">
            <v>MICRO SILICA MODIFIED CONCRETE OVERLAY, AS PER PLAN</v>
          </cell>
          <cell r="G7079">
            <v>0</v>
          </cell>
        </row>
        <row r="7080">
          <cell r="A7080" t="str">
            <v>847E10100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G7115">
            <v>0</v>
          </cell>
        </row>
        <row r="7116">
          <cell r="A7116" t="str">
            <v>848E50200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C7117" t="str">
            <v>CY</v>
          </cell>
          <cell r="D7117" t="str">
            <v>FULL DEPTH REPAIR, AS PER PLAN</v>
          </cell>
          <cell r="G7117">
            <v>0</v>
          </cell>
        </row>
        <row r="7118">
          <cell r="A7118" t="str">
            <v>848E50300</v>
          </cell>
          <cell r="C7118" t="str">
            <v>SY</v>
          </cell>
          <cell r="D7118" t="str">
            <v>WEARING COURSE REMOVED, ASPHALT</v>
          </cell>
          <cell r="G7118">
            <v>0</v>
          </cell>
        </row>
        <row r="7119">
          <cell r="A7119" t="str">
            <v>848E50301</v>
          </cell>
          <cell r="C7119" t="str">
            <v>SY</v>
          </cell>
          <cell r="D7119" t="str">
            <v>WEARING COURSE REMOVED, ASPHALT, AS PER PLAN</v>
          </cell>
          <cell r="G7119">
            <v>0</v>
          </cell>
        </row>
        <row r="7120">
          <cell r="A7120" t="str">
            <v>848E50320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C7121" t="str">
            <v>SY</v>
          </cell>
          <cell r="D7121" t="str">
            <v>EXISTING CONCRETE OVERLAY REMOVED, AS PER PLAN</v>
          </cell>
          <cell r="G7121">
            <v>0</v>
          </cell>
        </row>
        <row r="7122">
          <cell r="A7122" t="str">
            <v>848E50340</v>
          </cell>
          <cell r="C7122" t="str">
            <v>SY</v>
          </cell>
          <cell r="D7122" t="str">
            <v>REMOVAL OF DEBONDED OR DETERIORATED EXISTING VARIABLE THICKNESS CONCRETE OVERLAY</v>
          </cell>
          <cell r="G7122">
            <v>0</v>
          </cell>
        </row>
        <row r="7123">
          <cell r="A7123" t="str">
            <v>848E50341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G7123">
            <v>0</v>
          </cell>
        </row>
        <row r="7124">
          <cell r="A7124" t="str">
            <v>848E90000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C7128" t="str">
            <v>LS</v>
          </cell>
          <cell r="D7128" t="str">
            <v>DAMAGE ASSESSMENT</v>
          </cell>
          <cell r="G7128">
            <v>0</v>
          </cell>
        </row>
        <row r="7129">
          <cell r="A7129" t="str">
            <v>849E10001</v>
          </cell>
          <cell r="C7129" t="str">
            <v>LS</v>
          </cell>
          <cell r="D7129" t="str">
            <v>DAMAGE ASSESSMENT, AS PER PLAN</v>
          </cell>
          <cell r="G7129">
            <v>0</v>
          </cell>
        </row>
        <row r="7130">
          <cell r="A7130" t="str">
            <v>849E10500</v>
          </cell>
          <cell r="C7130" t="str">
            <v>LS</v>
          </cell>
          <cell r="D7130" t="str">
            <v>SURFACE PREPARATION</v>
          </cell>
          <cell r="G7130">
            <v>0</v>
          </cell>
        </row>
        <row r="7131">
          <cell r="A7131" t="str">
            <v>849E10600</v>
          </cell>
          <cell r="C7131" t="str">
            <v>HOUR</v>
          </cell>
          <cell r="D7131" t="str">
            <v>REPAIRING DAMAGED MEMBERS BY GRINDING</v>
          </cell>
          <cell r="G7131">
            <v>0</v>
          </cell>
        </row>
        <row r="7132">
          <cell r="A7132" t="str">
            <v>849E10700</v>
          </cell>
          <cell r="C7132" t="str">
            <v>LS</v>
          </cell>
          <cell r="D7132" t="str">
            <v>STRAIGHTENING DAMAGED MEMBERS</v>
          </cell>
          <cell r="G7132">
            <v>0</v>
          </cell>
        </row>
        <row r="7133">
          <cell r="A7133" t="str">
            <v>850E70000</v>
          </cell>
          <cell r="C7133" t="str">
            <v>SY</v>
          </cell>
          <cell r="D7133" t="str">
            <v>4" CEMENT TREATED FREE DRAINING BASE</v>
          </cell>
          <cell r="G7133">
            <v>0</v>
          </cell>
        </row>
        <row r="7134">
          <cell r="A7134" t="str">
            <v>851E40000</v>
          </cell>
          <cell r="C7134" t="str">
            <v>SY</v>
          </cell>
          <cell r="D7134" t="str">
            <v>4" ASPHALT TREATED FREE DRAINING BASE</v>
          </cell>
          <cell r="G7134">
            <v>0</v>
          </cell>
        </row>
        <row r="7135">
          <cell r="A7135" t="str">
            <v>852E10000</v>
          </cell>
          <cell r="C7135" t="str">
            <v>SY</v>
          </cell>
          <cell r="D7135" t="str">
            <v>ULTRA-THIN WHITETOPPING</v>
          </cell>
          <cell r="G7135">
            <v>0</v>
          </cell>
        </row>
        <row r="7136">
          <cell r="A7136" t="str">
            <v>856E10000</v>
          </cell>
          <cell r="C7136" t="str">
            <v>CY</v>
          </cell>
          <cell r="D7136" t="str">
            <v>BRIDGE DECK WATERPROOFING ASPHALT CONCRETE</v>
          </cell>
          <cell r="G7136">
            <v>0</v>
          </cell>
        </row>
        <row r="7137">
          <cell r="A7137" t="str">
            <v>857E10000</v>
          </cell>
          <cell r="C7137" t="str">
            <v>CY</v>
          </cell>
          <cell r="D7137" t="str">
            <v>ASPHALT CONCRETE WITH GILSONITE, SURFACE COURSE, TYPE 1</v>
          </cell>
          <cell r="G7137">
            <v>0</v>
          </cell>
        </row>
        <row r="7138">
          <cell r="A7138" t="str">
            <v>857E19000</v>
          </cell>
          <cell r="C7138" t="str">
            <v>CY</v>
          </cell>
          <cell r="D7138" t="str">
            <v>ASPHALT CONCRETE WITH GILSONITE, INTERMEDIATE COURSE, TYPE 1</v>
          </cell>
          <cell r="G7138">
            <v>0</v>
          </cell>
        </row>
        <row r="7139">
          <cell r="A7139" t="str">
            <v>857E20000</v>
          </cell>
          <cell r="C7139" t="str">
            <v>CY</v>
          </cell>
          <cell r="D7139" t="str">
            <v>ASPHALT CONCRETE WITH GILSONITE, INTERMEDIATE COURSE, TYPE 2</v>
          </cell>
          <cell r="G7139">
            <v>0</v>
          </cell>
        </row>
        <row r="7140">
          <cell r="A7140" t="str">
            <v>859E10000</v>
          </cell>
          <cell r="C7140" t="str">
            <v>CY</v>
          </cell>
          <cell r="D7140" t="str">
            <v>ASPHALT CONCRETE WITH VERGLIMIT</v>
          </cell>
          <cell r="G7140">
            <v>0</v>
          </cell>
        </row>
        <row r="7141">
          <cell r="A7141" t="str">
            <v>859E10001</v>
          </cell>
          <cell r="C7141" t="str">
            <v>CY</v>
          </cell>
          <cell r="D7141" t="str">
            <v>ASPHALT CONCRETE WITH VERGLIMIT, AS PER PLAN</v>
          </cell>
          <cell r="G7141">
            <v>0</v>
          </cell>
        </row>
        <row r="7142">
          <cell r="A7142" t="str">
            <v>861E10000</v>
          </cell>
          <cell r="C7142" t="str">
            <v>SY</v>
          </cell>
          <cell r="D7142" t="str">
            <v>GEOGRID FOR SUBGRADE STABILIZATION</v>
          </cell>
          <cell r="G7142">
            <v>0</v>
          </cell>
        </row>
        <row r="7143">
          <cell r="A7143" t="str">
            <v>861E10001</v>
          </cell>
          <cell r="C7143" t="str">
            <v>SY</v>
          </cell>
          <cell r="D7143" t="str">
            <v>GEOGRID FOR SUBGRADE STABILIZATION, AS PER PLAN</v>
          </cell>
          <cell r="G7143">
            <v>0</v>
          </cell>
        </row>
        <row r="7144">
          <cell r="A7144" t="str">
            <v>862E00500</v>
          </cell>
          <cell r="C7144" t="str">
            <v>HOUR</v>
          </cell>
          <cell r="D7144" t="str">
            <v>SCALING</v>
          </cell>
          <cell r="G7144">
            <v>0</v>
          </cell>
        </row>
        <row r="7145">
          <cell r="A7145" t="str">
            <v>862E00600</v>
          </cell>
          <cell r="C7145" t="str">
            <v>SY</v>
          </cell>
          <cell r="D7145" t="str">
            <v>SLOPE DRAPE</v>
          </cell>
          <cell r="G7145">
            <v>0</v>
          </cell>
        </row>
        <row r="7146">
          <cell r="A7146" t="str">
            <v>862E00601</v>
          </cell>
          <cell r="C7146" t="str">
            <v>SY</v>
          </cell>
          <cell r="D7146" t="str">
            <v>SLOPE DRAPE, AS PER PLAN</v>
          </cell>
          <cell r="G7146">
            <v>0</v>
          </cell>
        </row>
        <row r="7147">
          <cell r="A7147" t="str">
            <v>862E00610</v>
          </cell>
          <cell r="C7147" t="str">
            <v>CY</v>
          </cell>
          <cell r="D7147" t="str">
            <v>EXCAVATION</v>
          </cell>
          <cell r="G7147">
            <v>0</v>
          </cell>
        </row>
        <row r="7148">
          <cell r="A7148" t="str">
            <v>862E00700</v>
          </cell>
          <cell r="C7148" t="str">
            <v>SF</v>
          </cell>
          <cell r="D7148" t="str">
            <v>TRIM BLASTING</v>
          </cell>
          <cell r="G7148">
            <v>0</v>
          </cell>
        </row>
        <row r="7149">
          <cell r="A7149" t="str">
            <v>862E99000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C7150" t="str">
            <v>SY</v>
          </cell>
          <cell r="D7150" t="str">
            <v>GEOGRID, TYPE P1</v>
          </cell>
          <cell r="G7150">
            <v>0</v>
          </cell>
        </row>
        <row r="7151">
          <cell r="A7151" t="str">
            <v>863E00200</v>
          </cell>
          <cell r="C7151" t="str">
            <v>SY</v>
          </cell>
          <cell r="D7151" t="str">
            <v>GEOGRID, TYPE P2</v>
          </cell>
          <cell r="G7151">
            <v>0</v>
          </cell>
        </row>
        <row r="7152">
          <cell r="A7152" t="str">
            <v>863E00300</v>
          </cell>
          <cell r="C7152" t="str">
            <v>SY</v>
          </cell>
          <cell r="D7152" t="str">
            <v>GEOGRID, TYPE P3</v>
          </cell>
          <cell r="G7152">
            <v>0</v>
          </cell>
        </row>
        <row r="7153">
          <cell r="A7153" t="str">
            <v>863E00400</v>
          </cell>
          <cell r="C7153" t="str">
            <v>SY</v>
          </cell>
          <cell r="D7153" t="str">
            <v>GEOGRID, TYPE P4</v>
          </cell>
          <cell r="G7153">
            <v>0</v>
          </cell>
        </row>
        <row r="7154">
          <cell r="A7154" t="str">
            <v>863E00500</v>
          </cell>
          <cell r="C7154" t="str">
            <v>SY</v>
          </cell>
          <cell r="D7154" t="str">
            <v>GEOGRID, TYPE P5</v>
          </cell>
          <cell r="G7154">
            <v>0</v>
          </cell>
        </row>
        <row r="7155">
          <cell r="A7155" t="str">
            <v>863E00600</v>
          </cell>
          <cell r="C7155" t="str">
            <v>SY</v>
          </cell>
          <cell r="D7155" t="str">
            <v>GEOGRID, TYPE S1</v>
          </cell>
          <cell r="G7155">
            <v>0</v>
          </cell>
        </row>
        <row r="7156">
          <cell r="A7156" t="str">
            <v>863E00700</v>
          </cell>
          <cell r="C7156" t="str">
            <v>SY</v>
          </cell>
          <cell r="D7156" t="str">
            <v>GEOGRID, TYPE S2</v>
          </cell>
          <cell r="G7156">
            <v>0</v>
          </cell>
        </row>
        <row r="7157">
          <cell r="A7157" t="str">
            <v>863E00800</v>
          </cell>
          <cell r="C7157" t="str">
            <v>CY</v>
          </cell>
          <cell r="D7157" t="str">
            <v>REINFORCED EMBANKMENT</v>
          </cell>
          <cell r="G7157">
            <v>0</v>
          </cell>
        </row>
        <row r="7158">
          <cell r="A7158" t="str">
            <v>863E00801</v>
          </cell>
          <cell r="C7158" t="str">
            <v>CY</v>
          </cell>
          <cell r="D7158" t="str">
            <v>REINFORCED EMBANKMENT, AS PER PLAN</v>
          </cell>
          <cell r="G7158">
            <v>0</v>
          </cell>
        </row>
        <row r="7159">
          <cell r="A7159" t="str">
            <v>866E00100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C7163" t="str">
            <v>EACH</v>
          </cell>
          <cell r="D7163" t="str">
            <v>PERFORMANCE TEST</v>
          </cell>
          <cell r="G7163">
            <v>0</v>
          </cell>
        </row>
        <row r="7164">
          <cell r="A7164" t="str">
            <v>866E00500</v>
          </cell>
          <cell r="C7164" t="str">
            <v>EACH</v>
          </cell>
          <cell r="D7164" t="str">
            <v>EXTENDED CREEP TEST</v>
          </cell>
          <cell r="G7164">
            <v>0</v>
          </cell>
        </row>
        <row r="7165">
          <cell r="A7165" t="str">
            <v>866E01000</v>
          </cell>
          <cell r="C7165" t="str">
            <v>CY</v>
          </cell>
          <cell r="D7165" t="str">
            <v>PRE-GROUTING IN ROCK</v>
          </cell>
          <cell r="G7165">
            <v>0</v>
          </cell>
        </row>
        <row r="7166">
          <cell r="A7166" t="str">
            <v>866E01100</v>
          </cell>
          <cell r="C7166" t="str">
            <v>EACH</v>
          </cell>
          <cell r="D7166" t="str">
            <v>REDRILLING PRE-GROUTED HOLES IN ROCK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321"/>
  <sheetViews>
    <sheetView showGridLines="0" tabSelected="1" zoomScale="70" zoomScaleNormal="70" workbookViewId="0">
      <pane ySplit="23" topLeftCell="A24" activePane="bottomLeft" state="frozen"/>
      <selection pane="bottomLeft" activeCell="AD39" sqref="AD39"/>
    </sheetView>
  </sheetViews>
  <sheetFormatPr defaultColWidth="9.140625" defaultRowHeight="12.75" customHeight="1" x14ac:dyDescent="0.2"/>
  <cols>
    <col min="1" max="1" width="2.5703125" style="5" customWidth="1"/>
    <col min="2" max="2" width="9.140625" style="5"/>
    <col min="3" max="3" width="2.7109375" style="5" customWidth="1"/>
    <col min="4" max="5" width="8.7109375" style="5" customWidth="1"/>
    <col min="6" max="6" width="12.7109375" style="5" customWidth="1"/>
    <col min="7" max="7" width="15.5703125" style="5" bestFit="1" customWidth="1"/>
    <col min="8" max="8" width="4.28515625" style="5" customWidth="1"/>
    <col min="9" max="9" width="12.7109375" style="5" customWidth="1"/>
    <col min="10" max="10" width="6.7109375" style="5" customWidth="1"/>
    <col min="11" max="11" width="7.7109375" style="6" customWidth="1"/>
    <col min="12" max="12" width="12.42578125" style="7" customWidth="1"/>
    <col min="13" max="31" width="9.7109375" style="7" customWidth="1"/>
    <col min="32" max="32" width="2.7109375" style="5" customWidth="1"/>
    <col min="33" max="16384" width="9.140625" style="5"/>
  </cols>
  <sheetData>
    <row r="1" spans="1:38" ht="12.75" customHeight="1" x14ac:dyDescent="0.2">
      <c r="A1" s="5">
        <v>1</v>
      </c>
      <c r="D1" s="2"/>
      <c r="E1" s="2"/>
      <c r="F1" s="3"/>
      <c r="G1" s="3" t="s">
        <v>5</v>
      </c>
      <c r="H1" s="31" t="s">
        <v>14</v>
      </c>
      <c r="I1" s="2" t="s">
        <v>13</v>
      </c>
      <c r="J1" s="1"/>
      <c r="K1" s="1"/>
      <c r="L1" s="1"/>
      <c r="M1" s="22"/>
      <c r="N1" s="22"/>
      <c r="O1" s="1"/>
      <c r="P1" s="22"/>
      <c r="Q1" s="22"/>
      <c r="R1" s="22"/>
      <c r="S1" s="1"/>
      <c r="T1" s="1"/>
      <c r="U1" s="22"/>
      <c r="V1" s="22"/>
      <c r="W1" s="1"/>
      <c r="X1" s="1"/>
      <c r="Y1" s="22"/>
      <c r="Z1" s="22"/>
      <c r="AA1" s="22"/>
      <c r="AB1" s="17"/>
      <c r="AC1" s="17"/>
      <c r="AD1" s="24"/>
      <c r="AE1" s="24"/>
    </row>
    <row r="2" spans="1:38" ht="12.75" customHeight="1" x14ac:dyDescent="0.2">
      <c r="D2" s="2"/>
      <c r="E2" s="2"/>
      <c r="F2" s="3"/>
      <c r="G2" s="3" t="s">
        <v>3</v>
      </c>
      <c r="H2" s="31" t="s">
        <v>15</v>
      </c>
      <c r="I2" s="2" t="s">
        <v>4</v>
      </c>
      <c r="J2" s="1"/>
      <c r="K2" s="1"/>
      <c r="L2" s="1"/>
      <c r="M2" s="22"/>
      <c r="N2" s="22"/>
      <c r="O2" s="1"/>
      <c r="P2" s="22"/>
      <c r="Q2" s="22"/>
      <c r="R2" s="22"/>
      <c r="S2" s="1"/>
      <c r="T2" s="1"/>
      <c r="U2" s="22"/>
      <c r="V2" s="22"/>
      <c r="W2" s="1"/>
      <c r="X2" s="1"/>
      <c r="Y2" s="22"/>
      <c r="Z2" s="22"/>
      <c r="AA2" s="22"/>
      <c r="AB2" s="17"/>
      <c r="AC2" s="17"/>
      <c r="AD2" s="24"/>
      <c r="AE2" s="24"/>
    </row>
    <row r="3" spans="1:38" ht="12.75" customHeight="1" x14ac:dyDescent="0.2">
      <c r="D3" s="2"/>
      <c r="E3" s="3"/>
      <c r="F3" s="3"/>
      <c r="G3" s="3"/>
      <c r="H3" s="31" t="s">
        <v>16</v>
      </c>
      <c r="I3" s="2" t="s">
        <v>11</v>
      </c>
      <c r="J3" s="1"/>
      <c r="K3" s="1"/>
      <c r="L3" s="1"/>
      <c r="M3" s="2"/>
      <c r="N3" s="2"/>
      <c r="O3" s="1"/>
      <c r="P3" s="2"/>
      <c r="Q3" s="2"/>
      <c r="R3" s="2"/>
      <c r="S3" s="1"/>
      <c r="T3" s="1"/>
      <c r="U3" s="2"/>
      <c r="V3" s="2"/>
      <c r="W3" s="1"/>
      <c r="X3" s="1"/>
      <c r="Y3" s="2"/>
      <c r="Z3" s="2"/>
      <c r="AA3" s="2"/>
      <c r="AB3" s="17"/>
      <c r="AC3" s="17"/>
      <c r="AD3" s="24"/>
      <c r="AE3" s="24"/>
    </row>
    <row r="4" spans="1:38" ht="12.75" customHeight="1" x14ac:dyDescent="0.2">
      <c r="D4" s="2"/>
      <c r="E4" s="3"/>
      <c r="F4" s="4"/>
      <c r="G4" s="4"/>
      <c r="H4" s="31" t="s">
        <v>17</v>
      </c>
      <c r="I4" s="2" t="s">
        <v>12</v>
      </c>
      <c r="J4" s="1"/>
      <c r="K4" s="1"/>
      <c r="L4" s="1"/>
      <c r="M4" s="2"/>
      <c r="N4" s="2"/>
      <c r="O4" s="1"/>
      <c r="P4" s="2"/>
      <c r="Q4" s="2"/>
      <c r="R4" s="2"/>
      <c r="S4" s="1"/>
      <c r="T4" s="1"/>
      <c r="U4" s="2"/>
      <c r="V4" s="2"/>
      <c r="W4" s="1"/>
      <c r="X4" s="1"/>
      <c r="Y4" s="2"/>
      <c r="Z4" s="2"/>
      <c r="AA4" s="2"/>
      <c r="AB4" s="17"/>
      <c r="AC4" s="17"/>
      <c r="AD4" s="24"/>
      <c r="AE4" s="24"/>
    </row>
    <row r="5" spans="1:38" ht="12.75" customHeight="1" x14ac:dyDescent="0.2">
      <c r="D5" s="2"/>
      <c r="E5" s="3"/>
      <c r="F5" s="4"/>
      <c r="G5" s="4"/>
      <c r="H5" s="31"/>
      <c r="I5" s="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23"/>
      <c r="AC5" s="23"/>
      <c r="AD5" s="24"/>
      <c r="AE5" s="24"/>
    </row>
    <row r="6" spans="1:38" ht="12.75" customHeight="1" thickBot="1" x14ac:dyDescent="0.25"/>
    <row r="7" spans="1:38" ht="12.75" customHeight="1" thickBot="1" x14ac:dyDescent="0.25">
      <c r="B7" s="26" t="s">
        <v>8</v>
      </c>
      <c r="D7" s="194">
        <f>AG7</f>
        <v>1</v>
      </c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G7" s="19">
        <v>1</v>
      </c>
      <c r="AH7" s="20" t="s">
        <v>2</v>
      </c>
      <c r="AI7" s="21"/>
      <c r="AJ7" s="21"/>
      <c r="AK7" s="21"/>
      <c r="AL7" s="21"/>
    </row>
    <row r="8" spans="1:38" ht="12.75" customHeight="1" thickBot="1" x14ac:dyDescent="0.25">
      <c r="B8" s="30">
        <v>11</v>
      </c>
      <c r="D8" s="195" t="s">
        <v>6</v>
      </c>
      <c r="E8" s="195"/>
      <c r="F8" s="195"/>
      <c r="G8" s="195"/>
      <c r="H8" s="195"/>
      <c r="I8" s="195"/>
      <c r="J8" s="195"/>
      <c r="K8" s="25"/>
      <c r="L8" s="25"/>
      <c r="M8" s="25"/>
      <c r="N8" s="25" t="s">
        <v>111</v>
      </c>
      <c r="O8" s="25" t="s">
        <v>30</v>
      </c>
      <c r="P8" s="25" t="s">
        <v>112</v>
      </c>
      <c r="Q8" s="25" t="s">
        <v>107</v>
      </c>
      <c r="R8" s="25" t="s">
        <v>54</v>
      </c>
      <c r="S8" s="25" t="s">
        <v>26</v>
      </c>
      <c r="T8" s="25" t="s">
        <v>101</v>
      </c>
      <c r="U8" s="25" t="s">
        <v>106</v>
      </c>
      <c r="V8" s="25" t="s">
        <v>106</v>
      </c>
      <c r="W8" s="25" t="s">
        <v>38</v>
      </c>
      <c r="X8" s="25" t="s">
        <v>31</v>
      </c>
      <c r="Y8" s="25" t="s">
        <v>87</v>
      </c>
      <c r="Z8" s="25" t="s">
        <v>61</v>
      </c>
      <c r="AA8" s="25" t="s">
        <v>89</v>
      </c>
      <c r="AB8" s="25" t="s">
        <v>88</v>
      </c>
      <c r="AC8" s="25"/>
      <c r="AD8" s="25"/>
      <c r="AE8" s="25"/>
    </row>
    <row r="9" spans="1:38" ht="12.75" customHeight="1" thickBot="1" x14ac:dyDescent="0.25">
      <c r="D9" s="190" t="s">
        <v>7</v>
      </c>
      <c r="E9" s="190"/>
      <c r="F9" s="190"/>
      <c r="G9" s="190"/>
      <c r="H9" s="190"/>
      <c r="I9" s="190"/>
      <c r="J9" s="190"/>
      <c r="K9" s="18"/>
      <c r="L9" s="18"/>
      <c r="M9" s="18"/>
      <c r="N9" s="18"/>
      <c r="O9" s="18"/>
      <c r="P9" s="18"/>
      <c r="Q9" s="18" t="s">
        <v>108</v>
      </c>
      <c r="R9" s="18"/>
      <c r="S9" s="18"/>
      <c r="T9" s="18"/>
      <c r="U9" s="18"/>
      <c r="V9" s="18" t="s">
        <v>109</v>
      </c>
      <c r="W9" s="18"/>
      <c r="X9" s="18"/>
      <c r="Y9" s="18"/>
      <c r="Z9" s="18"/>
      <c r="AA9" s="18"/>
      <c r="AB9" s="18"/>
      <c r="AC9" s="18"/>
      <c r="AD9" s="18"/>
      <c r="AE9" s="18"/>
    </row>
    <row r="10" spans="1:38" ht="12.75" customHeight="1" x14ac:dyDescent="0.2">
      <c r="B10" s="204" t="s">
        <v>9</v>
      </c>
      <c r="D10" s="191" t="s">
        <v>0</v>
      </c>
      <c r="E10" s="191" t="s">
        <v>24</v>
      </c>
      <c r="F10" s="178" t="s">
        <v>20</v>
      </c>
      <c r="G10" s="179"/>
      <c r="H10" s="191" t="s">
        <v>19</v>
      </c>
      <c r="I10" s="191"/>
      <c r="J10" s="191"/>
      <c r="K10" s="166" t="s">
        <v>21</v>
      </c>
      <c r="L10" s="166" t="s">
        <v>22</v>
      </c>
      <c r="M10" s="169" t="s">
        <v>23</v>
      </c>
      <c r="N10" s="33" t="str">
        <f t="shared" ref="N10" si="0">IF(OR(TRIM(N8)=0,TRIM(N8)=""),"",IF(IFERROR(TRIM(INDEX(QryItemNamed,MATCH(TRIM(N8),ITEM,0),2)),"")="Y","SPECIAL",LEFT(IFERROR(TRIM(INDEX(ITEM,MATCH(TRIM(N8),ITEM,0))),""),3)))</f>
        <v>625</v>
      </c>
      <c r="O10" s="33" t="str">
        <f t="shared" ref="O10:AE10" si="1">IF(OR(TRIM(O8)=0,TRIM(O8)=""),"",IF(IFERROR(TRIM(INDEX(QryItemNamed,MATCH(TRIM(O8),ITEM,0),2)),"")="Y","SPECIAL",LEFT(IFERROR(TRIM(INDEX(ITEM,MATCH(TRIM(O8),ITEM,0))),""),3)))</f>
        <v>630</v>
      </c>
      <c r="P10" s="8">
        <v>630</v>
      </c>
      <c r="Q10" s="8" t="str">
        <f t="shared" ref="Q10" si="2">IF(OR(TRIM(Q8)=0,TRIM(Q8)=""),"",IF(IFERROR(TRIM(INDEX(QryItemNamed,MATCH(TRIM(Q8),ITEM,0),2)),"")="Y","SPECIAL",LEFT(IFERROR(TRIM(INDEX(ITEM,MATCH(TRIM(Q8),ITEM,0))),""),3)))</f>
        <v>630</v>
      </c>
      <c r="R10" s="8" t="str">
        <f>IF(OR(TRIM(R8)=0,TRIM(R8)=""),"",IF(IFERROR(TRIM(INDEX(QryItemNamed,MATCH(TRIM(R8),ITEM,0),2)),"")="Y","SPECIAL",LEFT(IFERROR(TRIM(INDEX(ITEM,MATCH(TRIM(R8),ITEM,0))),""),3)))</f>
        <v>630</v>
      </c>
      <c r="S10" s="8" t="str">
        <f t="shared" si="1"/>
        <v>630</v>
      </c>
      <c r="T10" s="8" t="str">
        <f t="shared" ref="T10" si="3">IF(OR(TRIM(T8)=0,TRIM(T8)=""),"",IF(IFERROR(TRIM(INDEX(QryItemNamed,MATCH(TRIM(T8),ITEM,0),2)),"")="Y","SPECIAL",LEFT(IFERROR(TRIM(INDEX(ITEM,MATCH(TRIM(T8),ITEM,0))),""),3)))</f>
        <v>630</v>
      </c>
      <c r="U10" s="8" t="str">
        <f>IF(OR(TRIM(U8)=0,TRIM(U8)=""),"",IF(IFERROR(TRIM(INDEX(QryItemNamed,MATCH(TRIM(U8),ITEM,0),2)),"")="Y","SPECIAL",LEFT(IFERROR(TRIM(INDEX(ITEM,MATCH(TRIM(U8),ITEM,0))),""),3)))</f>
        <v>630</v>
      </c>
      <c r="V10" s="8" t="str">
        <f t="shared" ref="V10" si="4">IF(OR(TRIM(V8)=0,TRIM(V8)=""),"",IF(IFERROR(TRIM(INDEX(QryItemNamed,MATCH(TRIM(V8),ITEM,0),2)),"")="Y","SPECIAL",LEFT(IFERROR(TRIM(INDEX(ITEM,MATCH(TRIM(V8),ITEM,0))),""),3)))</f>
        <v>630</v>
      </c>
      <c r="W10" s="8" t="str">
        <f t="shared" si="1"/>
        <v>630</v>
      </c>
      <c r="X10" s="8" t="str">
        <f t="shared" ref="X10:Y10" si="5">IF(OR(TRIM(X8)=0,TRIM(X8)=""),"",IF(IFERROR(TRIM(INDEX(QryItemNamed,MATCH(TRIM(X8),ITEM,0),2)),"")="Y","SPECIAL",LEFT(IFERROR(TRIM(INDEX(ITEM,MATCH(TRIM(X8),ITEM,0))),""),3)))</f>
        <v>630</v>
      </c>
      <c r="Y10" s="8" t="str">
        <f t="shared" si="5"/>
        <v>630</v>
      </c>
      <c r="Z10" s="8" t="str">
        <f t="shared" ref="Z10:AA10" si="6">IF(OR(TRIM(Z8)=0,TRIM(Z8)=""),"",IF(IFERROR(TRIM(INDEX(QryItemNamed,MATCH(TRIM(Z8),ITEM,0),2)),"")="Y","SPECIAL",LEFT(IFERROR(TRIM(INDEX(ITEM,MATCH(TRIM(Z8),ITEM,0))),""),3)))</f>
        <v>630</v>
      </c>
      <c r="AA10" s="8" t="str">
        <f t="shared" si="6"/>
        <v>630</v>
      </c>
      <c r="AB10" s="8" t="str">
        <f t="shared" si="1"/>
        <v>630</v>
      </c>
      <c r="AC10" s="8" t="str">
        <f t="shared" si="1"/>
        <v/>
      </c>
      <c r="AD10" s="8" t="str">
        <f t="shared" si="1"/>
        <v/>
      </c>
      <c r="AE10" s="8" t="str">
        <f t="shared" si="1"/>
        <v/>
      </c>
    </row>
    <row r="11" spans="1:38" ht="12.75" customHeight="1" x14ac:dyDescent="0.2">
      <c r="B11" s="205"/>
      <c r="D11" s="192"/>
      <c r="E11" s="192"/>
      <c r="F11" s="180"/>
      <c r="G11" s="181"/>
      <c r="H11" s="192"/>
      <c r="I11" s="192"/>
      <c r="J11" s="192"/>
      <c r="K11" s="167"/>
      <c r="L11" s="167"/>
      <c r="M11" s="170"/>
      <c r="N11" s="143" t="str">
        <f t="shared" ref="N11" si="7">IF(OR(TRIM(N8)=0,TRIM(N8)=""),IF(N9="","",N9),IF(IFERROR(TRIM(INDEX(QryItemNamed,MATCH(TRIM(N8),ITEM,0),2)),"")="Y",TRIM(RIGHT(IFERROR(TRIM(INDEX(QryItemNamed,MATCH(TRIM(N8),ITEM,0),4)),"123456789012"),LEN(IFERROR(TRIM(INDEX(QryItemNamed,MATCH(TRIM(N8),ITEM,0),4)),"123456789012"))-9))&amp;N9,IFERROR(TRIM(INDEX(QryItemNamed,MATCH(TRIM(N8),ITEM,0),4))&amp;N9,"ITEM CODE DOES NOT EXIST IN ITEM MASTER")))</f>
        <v>GROUND ROD</v>
      </c>
      <c r="O11" s="143" t="str">
        <f t="shared" ref="O11:AE11" si="8">IF(OR(TRIM(O8)=0,TRIM(O8)=""),IF(O9="","",O9),IF(IFERROR(TRIM(INDEX(QryItemNamed,MATCH(TRIM(O8),ITEM,0),2)),"")="Y",TRIM(RIGHT(IFERROR(TRIM(INDEX(QryItemNamed,MATCH(TRIM(O8),ITEM,0),4)),"123456789012"),LEN(IFERROR(TRIM(INDEX(QryItemNamed,MATCH(TRIM(O8),ITEM,0),4)),"123456789012"))-9))&amp;O9,IFERROR(TRIM(INDEX(QryItemNamed,MATCH(TRIM(O8),ITEM,0),4))&amp;O9,"ITEM CODE DOES NOT EXIST IN ITEM MASTER")))</f>
        <v>GROUND MOUNTED SUPPORT, NO. 3 POST, AS PER PLAN</v>
      </c>
      <c r="P11" s="144" t="s">
        <v>113</v>
      </c>
      <c r="Q11" s="144" t="str">
        <f t="shared" ref="Q11" si="9">IF(OR(TRIM(Q8)=0,TRIM(Q8)=""),IF(Q9="","",Q9),IF(IFERROR(TRIM(INDEX(QryItemNamed,MATCH(TRIM(Q8),ITEM,0),2)),"")="Y",TRIM(RIGHT(IFERROR(TRIM(INDEX(QryItemNamed,MATCH(TRIM(Q8),ITEM,0),4)),"123456789012"),LEN(IFERROR(TRIM(INDEX(QryItemNamed,MATCH(TRIM(Q8),ITEM,0),4)),"123456789012"))-9))&amp;Q9,IFERROR(TRIM(INDEX(QryItemNamed,MATCH(TRIM(Q8),ITEM,0),4))&amp;Q9,"ITEM CODE DOES NOT EXIST IN ITEM MASTER")))</f>
        <v>OVERHEAD SIGN SUPPORT, MISC.: LUCAS COUNTY TR-6, TYPE 125 SW</v>
      </c>
      <c r="R11" s="145" t="str">
        <f>IF(OR(TRIM(R8)=0,TRIM(R8)=""),IF(R9="","",R9),IF(IFERROR(TRIM(INDEX(QryItemNamed,MATCH(TRIM(R8),ITEM,0),2)),"")="Y",TRIM(RIGHT(IFERROR(TRIM(INDEX(QryItemNamed,MATCH(TRIM(R8),ITEM,0),4)),"123456789012"),LEN(IFERROR(TRIM(INDEX(QryItemNamed,MATCH(TRIM(R8),ITEM,0),4)),"123456789012"))-9))&amp;R9,IFERROR(TRIM(INDEX(QryItemNamed,MATCH(TRIM(R8),ITEM,0),4))&amp;R9,"ITEM CODE DOES NOT EXIST IN ITEM MASTER")))</f>
        <v>SIGN SUPPORT ASSEMBLY, POLE MOUNTED</v>
      </c>
      <c r="S11" s="145" t="str">
        <f t="shared" si="8"/>
        <v>SIGN, FLAT SHEET</v>
      </c>
      <c r="T11" s="144" t="str">
        <f t="shared" ref="T11" si="10">IF(OR(TRIM(T8)=0,TRIM(T8)=""),IF(T9="","",T9),IF(IFERROR(TRIM(INDEX(QryItemNamed,MATCH(TRIM(T8),ITEM,0),2)),"")="Y",TRIM(RIGHT(IFERROR(TRIM(INDEX(QryItemNamed,MATCH(TRIM(T8),ITEM,0),4)),"123456789012"),LEN(IFERROR(TRIM(INDEX(QryItemNamed,MATCH(TRIM(T8),ITEM,0),4)),"123456789012"))-9))&amp;T9,IFERROR(TRIM(INDEX(QryItemNamed,MATCH(TRIM(T8),ITEM,0),4))&amp;T9,"ITEM CODE DOES NOT EXIST IN ITEM MASTER")))</f>
        <v>SIGN, OVERHEAD EXTRUSHEET</v>
      </c>
      <c r="U11" s="144" t="str">
        <f>IF(OR(TRIM(U8)=0,TRIM(U8)=""),IF(U9="","",U9),IF(IFERROR(TRIM(INDEX(QryItemNamed,MATCH(TRIM(U8),ITEM,0),2)),"")="Y",TRIM(RIGHT(IFERROR(TRIM(INDEX(QryItemNamed,MATCH(TRIM(U8),ITEM,0),4)),"123456789012"),LEN(IFERROR(TRIM(INDEX(QryItemNamed,MATCH(TRIM(U8),ITEM,0),4)),"123456789012"))-9))&amp;U9,IFERROR(TRIM(INDEX(QryItemNamed,MATCH(TRIM(U8),ITEM,0),4))&amp;U9,"ITEM CODE DOES NOT EXIST IN ITEM MASTER")))</f>
        <v>RIGID OVERHEAD SIGN SUPPORT FOUNDATION, AS PER PLAN</v>
      </c>
      <c r="V11" s="144" t="str">
        <f t="shared" ref="V11" si="11">IF(OR(TRIM(V8)=0,TRIM(V8)=""),IF(V9="","",V9),IF(IFERROR(TRIM(INDEX(QryItemNamed,MATCH(TRIM(V8),ITEM,0),2)),"")="Y",TRIM(RIGHT(IFERROR(TRIM(INDEX(QryItemNamed,MATCH(TRIM(V8),ITEM,0),4)),"123456789012"),LEN(IFERROR(TRIM(INDEX(QryItemNamed,MATCH(TRIM(V8),ITEM,0),4)),"123456789012"))-9))&amp;V9,IFERROR(TRIM(INDEX(QryItemNamed,MATCH(TRIM(V8),ITEM,0),4))&amp;V9,"ITEM CODE DOES NOT EXIST IN ITEM MASTER")))</f>
        <v>RIGID OVERHEAD SIGN SUPPORT FOUNDATION, AS PER PLAN, LUCAS COUNTY TR-9, TYPE P</v>
      </c>
      <c r="W11" s="144" t="str">
        <f t="shared" si="8"/>
        <v>REMOVAL OF GROUND MOUNTED SIGN AND DISPOSAL</v>
      </c>
      <c r="X11" s="144" t="str">
        <f t="shared" ref="X11:Y11" si="12">IF(OR(TRIM(X8)=0,TRIM(X8)=""),IF(X9="","",X9),IF(IFERROR(TRIM(INDEX(QryItemNamed,MATCH(TRIM(X8),ITEM,0),2)),"")="Y",TRIM(RIGHT(IFERROR(TRIM(INDEX(QryItemNamed,MATCH(TRIM(X8),ITEM,0),4)),"123456789012"),LEN(IFERROR(TRIM(INDEX(QryItemNamed,MATCH(TRIM(X8),ITEM,0),4)),"123456789012"))-9))&amp;X9,IFERROR(TRIM(INDEX(QryItemNamed,MATCH(TRIM(X8),ITEM,0),4))&amp;X9,"ITEM CODE DOES NOT EXIST IN ITEM MASTER")))</f>
        <v>REMOVAL OF GROUND MOUNTED POST SUPPORT AND DISPOSAL</v>
      </c>
      <c r="Y11" s="144" t="str">
        <f t="shared" si="12"/>
        <v>REMOVAL OF OVERHEAD MOUNTED SIGN AND DELIVERY, AS PER PLAN</v>
      </c>
      <c r="Z11" s="144" t="str">
        <f t="shared" ref="Z11:AA11" si="13">IF(OR(TRIM(Z8)=0,TRIM(Z8)=""),IF(Z9="","",Z9),IF(IFERROR(TRIM(INDEX(QryItemNamed,MATCH(TRIM(Z8),ITEM,0),2)),"")="Y",TRIM(RIGHT(IFERROR(TRIM(INDEX(QryItemNamed,MATCH(TRIM(Z8),ITEM,0),4)),"123456789012"),LEN(IFERROR(TRIM(INDEX(QryItemNamed,MATCH(TRIM(Z8),ITEM,0),4)),"123456789012"))-9))&amp;Z9,IFERROR(TRIM(INDEX(QryItemNamed,MATCH(TRIM(Z8),ITEM,0),4))&amp;Z9,"ITEM CODE DOES NOT EXIST IN ITEM MASTER")))</f>
        <v>REMOVAL OF POLE MOUNTED SIGN AND DISPOSAL</v>
      </c>
      <c r="AA11" s="144" t="str">
        <f t="shared" si="13"/>
        <v>REMOVAL OF POLE MOUNTED SIGN AND REERECTION</v>
      </c>
      <c r="AB11" s="144" t="str">
        <f t="shared" si="8"/>
        <v>REMOVAL OF OVERHEAD SIGN SUPPORT AND DELIVERY, TYPE TC-17.10, AS PER PLAN</v>
      </c>
      <c r="AC11" s="144" t="str">
        <f t="shared" ref="AC11" si="14">IF(OR(TRIM(AC8)=0,TRIM(AC8)=""),IF(AC9="","",AC9),IF(IFERROR(TRIM(INDEX(QryItemNamed,MATCH(TRIM(AC8),ITEM,0),2)),"")="Y",TRIM(RIGHT(IFERROR(TRIM(INDEX(QryItemNamed,MATCH(TRIM(AC8),ITEM,0),4)),"123456789012"),LEN(IFERROR(TRIM(INDEX(QryItemNamed,MATCH(TRIM(AC8),ITEM,0),4)),"123456789012"))-9))&amp;AC9,IFERROR(TRIM(INDEX(QryItemNamed,MATCH(TRIM(AC8),ITEM,0),4))&amp;AC9,"ITEM CODE DOES NOT EXIST IN ITEM MASTER")))</f>
        <v/>
      </c>
      <c r="AD11" s="144" t="str">
        <f t="shared" si="8"/>
        <v/>
      </c>
      <c r="AE11" s="144" t="str">
        <f t="shared" si="8"/>
        <v/>
      </c>
    </row>
    <row r="12" spans="1:38" ht="12.75" customHeight="1" x14ac:dyDescent="0.2">
      <c r="B12" s="205"/>
      <c r="D12" s="192"/>
      <c r="E12" s="192"/>
      <c r="F12" s="180"/>
      <c r="G12" s="181"/>
      <c r="H12" s="192"/>
      <c r="I12" s="192"/>
      <c r="J12" s="192"/>
      <c r="K12" s="167"/>
      <c r="L12" s="167"/>
      <c r="M12" s="170"/>
      <c r="N12" s="143"/>
      <c r="O12" s="143"/>
      <c r="P12" s="144"/>
      <c r="Q12" s="144"/>
      <c r="R12" s="146"/>
      <c r="S12" s="146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</row>
    <row r="13" spans="1:38" ht="12.75" customHeight="1" x14ac:dyDescent="0.2">
      <c r="B13" s="205"/>
      <c r="D13" s="192"/>
      <c r="E13" s="192"/>
      <c r="F13" s="180"/>
      <c r="G13" s="181"/>
      <c r="H13" s="192"/>
      <c r="I13" s="192"/>
      <c r="J13" s="192"/>
      <c r="K13" s="167"/>
      <c r="L13" s="167"/>
      <c r="M13" s="170"/>
      <c r="N13" s="143"/>
      <c r="O13" s="143"/>
      <c r="P13" s="144"/>
      <c r="Q13" s="144"/>
      <c r="R13" s="146"/>
      <c r="S13" s="146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</row>
    <row r="14" spans="1:38" ht="12.75" customHeight="1" x14ac:dyDescent="0.2">
      <c r="B14" s="205"/>
      <c r="D14" s="192"/>
      <c r="E14" s="192"/>
      <c r="F14" s="180"/>
      <c r="G14" s="181"/>
      <c r="H14" s="192"/>
      <c r="I14" s="192"/>
      <c r="J14" s="192"/>
      <c r="K14" s="167"/>
      <c r="L14" s="167"/>
      <c r="M14" s="170"/>
      <c r="N14" s="143"/>
      <c r="O14" s="143"/>
      <c r="P14" s="144"/>
      <c r="Q14" s="144"/>
      <c r="R14" s="146"/>
      <c r="S14" s="146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</row>
    <row r="15" spans="1:38" ht="12.75" customHeight="1" x14ac:dyDescent="0.2">
      <c r="B15" s="205"/>
      <c r="D15" s="192"/>
      <c r="E15" s="192"/>
      <c r="F15" s="180"/>
      <c r="G15" s="181"/>
      <c r="H15" s="192"/>
      <c r="I15" s="192"/>
      <c r="J15" s="192"/>
      <c r="K15" s="167"/>
      <c r="L15" s="167"/>
      <c r="M15" s="170"/>
      <c r="N15" s="143"/>
      <c r="O15" s="143"/>
      <c r="P15" s="144"/>
      <c r="Q15" s="144"/>
      <c r="R15" s="146"/>
      <c r="S15" s="146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</row>
    <row r="16" spans="1:38" ht="12.75" customHeight="1" x14ac:dyDescent="0.2">
      <c r="B16" s="205"/>
      <c r="D16" s="192"/>
      <c r="E16" s="192"/>
      <c r="F16" s="180"/>
      <c r="G16" s="181"/>
      <c r="H16" s="192"/>
      <c r="I16" s="192"/>
      <c r="J16" s="192"/>
      <c r="K16" s="167"/>
      <c r="L16" s="167"/>
      <c r="M16" s="170"/>
      <c r="N16" s="143"/>
      <c r="O16" s="143"/>
      <c r="P16" s="144"/>
      <c r="Q16" s="144"/>
      <c r="R16" s="146"/>
      <c r="S16" s="146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</row>
    <row r="17" spans="2:31" ht="12.75" customHeight="1" x14ac:dyDescent="0.2">
      <c r="B17" s="205"/>
      <c r="D17" s="192"/>
      <c r="E17" s="192"/>
      <c r="F17" s="180"/>
      <c r="G17" s="181"/>
      <c r="H17" s="192"/>
      <c r="I17" s="192"/>
      <c r="J17" s="192"/>
      <c r="K17" s="167"/>
      <c r="L17" s="167"/>
      <c r="M17" s="170"/>
      <c r="N17" s="143"/>
      <c r="O17" s="143"/>
      <c r="P17" s="144"/>
      <c r="Q17" s="144"/>
      <c r="R17" s="146"/>
      <c r="S17" s="146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</row>
    <row r="18" spans="2:31" ht="12.75" customHeight="1" x14ac:dyDescent="0.2">
      <c r="B18" s="205"/>
      <c r="D18" s="192"/>
      <c r="E18" s="192"/>
      <c r="F18" s="180"/>
      <c r="G18" s="181"/>
      <c r="H18" s="192"/>
      <c r="I18" s="192"/>
      <c r="J18" s="192"/>
      <c r="K18" s="167"/>
      <c r="L18" s="167"/>
      <c r="M18" s="170"/>
      <c r="N18" s="143"/>
      <c r="O18" s="143"/>
      <c r="P18" s="144"/>
      <c r="Q18" s="144"/>
      <c r="R18" s="146"/>
      <c r="S18" s="146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</row>
    <row r="19" spans="2:31" ht="12.75" customHeight="1" x14ac:dyDescent="0.2">
      <c r="B19" s="205"/>
      <c r="D19" s="192"/>
      <c r="E19" s="192"/>
      <c r="F19" s="180"/>
      <c r="G19" s="181"/>
      <c r="H19" s="192"/>
      <c r="I19" s="192"/>
      <c r="J19" s="192"/>
      <c r="K19" s="167"/>
      <c r="L19" s="167"/>
      <c r="M19" s="170"/>
      <c r="N19" s="143"/>
      <c r="O19" s="143"/>
      <c r="P19" s="144"/>
      <c r="Q19" s="144"/>
      <c r="R19" s="146"/>
      <c r="S19" s="146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</row>
    <row r="20" spans="2:31" ht="12.75" customHeight="1" x14ac:dyDescent="0.2">
      <c r="B20" s="205"/>
      <c r="D20" s="192"/>
      <c r="E20" s="192"/>
      <c r="F20" s="180"/>
      <c r="G20" s="181"/>
      <c r="H20" s="192"/>
      <c r="I20" s="192"/>
      <c r="J20" s="192"/>
      <c r="K20" s="167"/>
      <c r="L20" s="167"/>
      <c r="M20" s="170"/>
      <c r="N20" s="143"/>
      <c r="O20" s="143"/>
      <c r="P20" s="144"/>
      <c r="Q20" s="144"/>
      <c r="R20" s="146"/>
      <c r="S20" s="146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</row>
    <row r="21" spans="2:31" ht="12.75" customHeight="1" x14ac:dyDescent="0.2">
      <c r="B21" s="205"/>
      <c r="D21" s="192"/>
      <c r="E21" s="192"/>
      <c r="F21" s="180"/>
      <c r="G21" s="181"/>
      <c r="H21" s="192"/>
      <c r="I21" s="192"/>
      <c r="J21" s="192"/>
      <c r="K21" s="167"/>
      <c r="L21" s="167"/>
      <c r="M21" s="170"/>
      <c r="N21" s="143"/>
      <c r="O21" s="143"/>
      <c r="P21" s="144"/>
      <c r="Q21" s="144"/>
      <c r="R21" s="146"/>
      <c r="S21" s="146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</row>
    <row r="22" spans="2:31" ht="12.75" customHeight="1" x14ac:dyDescent="0.2">
      <c r="B22" s="205"/>
      <c r="D22" s="192"/>
      <c r="E22" s="192"/>
      <c r="F22" s="180"/>
      <c r="G22" s="181"/>
      <c r="H22" s="192"/>
      <c r="I22" s="192"/>
      <c r="J22" s="192"/>
      <c r="K22" s="167"/>
      <c r="L22" s="167"/>
      <c r="M22" s="170"/>
      <c r="N22" s="143"/>
      <c r="O22" s="143"/>
      <c r="P22" s="144"/>
      <c r="Q22" s="144"/>
      <c r="R22" s="147"/>
      <c r="S22" s="147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</row>
    <row r="23" spans="2:31" ht="12.75" customHeight="1" thickBot="1" x14ac:dyDescent="0.25">
      <c r="B23" s="206"/>
      <c r="D23" s="193"/>
      <c r="E23" s="193"/>
      <c r="F23" s="182"/>
      <c r="G23" s="183"/>
      <c r="H23" s="193"/>
      <c r="I23" s="193"/>
      <c r="J23" s="193"/>
      <c r="K23" s="168"/>
      <c r="L23" s="168"/>
      <c r="M23" s="171"/>
      <c r="N23" s="34" t="str">
        <f t="shared" ref="N23" si="15">IF(OR(TRIM(N8)=0,TRIM(N8)=""),"",IF(IFERROR(TRIM(INDEX(QryItemNamed,MATCH(TRIM(N8),ITEM,0),3)),"")="LS","",IFERROR(TRIM(INDEX(QryItemNamed,MATCH(TRIM(N8),ITEM,0),3)),"")))</f>
        <v>EACH</v>
      </c>
      <c r="O23" s="34" t="str">
        <f t="shared" ref="O23:AE23" si="16">IF(OR(TRIM(O8)=0,TRIM(O8)=""),"",IF(IFERROR(TRIM(INDEX(QryItemNamed,MATCH(TRIM(O8),ITEM,0),3)),"")="LS","",IFERROR(TRIM(INDEX(QryItemNamed,MATCH(TRIM(O8),ITEM,0),3)),"")))</f>
        <v>FT</v>
      </c>
      <c r="P23" s="9" t="s">
        <v>110</v>
      </c>
      <c r="Q23" s="9" t="str">
        <f t="shared" ref="Q23" si="17">IF(OR(TRIM(Q8)=0,TRIM(Q8)=""),"",IF(IFERROR(TRIM(INDEX(QryItemNamed,MATCH(TRIM(Q8),ITEM,0),3)),"")="LS","",IFERROR(TRIM(INDEX(QryItemNamed,MATCH(TRIM(Q8),ITEM,0),3)),"")))</f>
        <v>EACH</v>
      </c>
      <c r="R23" s="9" t="str">
        <f>IF(OR(TRIM(R8)=0,TRIM(R8)=""),"",IF(IFERROR(TRIM(INDEX(QryItemNamed,MATCH(TRIM(R8),ITEM,0),3)),"")="LS","",IFERROR(TRIM(INDEX(QryItemNamed,MATCH(TRIM(R8),ITEM,0),3)),"")))</f>
        <v>EACH</v>
      </c>
      <c r="S23" s="9" t="str">
        <f t="shared" si="16"/>
        <v>SF</v>
      </c>
      <c r="T23" s="9" t="str">
        <f t="shared" ref="T23" si="18">IF(OR(TRIM(T8)=0,TRIM(T8)=""),"",IF(IFERROR(TRIM(INDEX(QryItemNamed,MATCH(TRIM(T8),ITEM,0),3)),"")="LS","",IFERROR(TRIM(INDEX(QryItemNamed,MATCH(TRIM(T8),ITEM,0),3)),"")))</f>
        <v>SF</v>
      </c>
      <c r="U23" s="9" t="str">
        <f>IF(OR(TRIM(U8)=0,TRIM(U8)=""),"",IF(IFERROR(TRIM(INDEX(QryItemNamed,MATCH(TRIM(U8),ITEM,0),3)),"")="LS","",IFERROR(TRIM(INDEX(QryItemNamed,MATCH(TRIM(U8),ITEM,0),3)),"")))</f>
        <v>EACH</v>
      </c>
      <c r="V23" s="9" t="str">
        <f t="shared" ref="V23" si="19">IF(OR(TRIM(V8)=0,TRIM(V8)=""),"",IF(IFERROR(TRIM(INDEX(QryItemNamed,MATCH(TRIM(V8),ITEM,0),3)),"")="LS","",IFERROR(TRIM(INDEX(QryItemNamed,MATCH(TRIM(V8),ITEM,0),3)),"")))</f>
        <v>EACH</v>
      </c>
      <c r="W23" s="9" t="str">
        <f t="shared" si="16"/>
        <v>EACH</v>
      </c>
      <c r="X23" s="9" t="str">
        <f t="shared" ref="X23:Y23" si="20">IF(OR(TRIM(X8)=0,TRIM(X8)=""),"",IF(IFERROR(TRIM(INDEX(QryItemNamed,MATCH(TRIM(X8),ITEM,0),3)),"")="LS","",IFERROR(TRIM(INDEX(QryItemNamed,MATCH(TRIM(X8),ITEM,0),3)),"")))</f>
        <v>EACH</v>
      </c>
      <c r="Y23" s="9" t="str">
        <f t="shared" si="20"/>
        <v>EACH</v>
      </c>
      <c r="Z23" s="9" t="str">
        <f t="shared" ref="Z23:AA23" si="21">IF(OR(TRIM(Z8)=0,TRIM(Z8)=""),"",IF(IFERROR(TRIM(INDEX(QryItemNamed,MATCH(TRIM(Z8),ITEM,0),3)),"")="LS","",IFERROR(TRIM(INDEX(QryItemNamed,MATCH(TRIM(Z8),ITEM,0),3)),"")))</f>
        <v>EACH</v>
      </c>
      <c r="AA23" s="9" t="str">
        <f t="shared" si="21"/>
        <v>EACH</v>
      </c>
      <c r="AB23" s="9" t="str">
        <f t="shared" si="16"/>
        <v>EACH</v>
      </c>
      <c r="AC23" s="9" t="str">
        <f t="shared" si="16"/>
        <v/>
      </c>
      <c r="AD23" s="9" t="str">
        <f t="shared" si="16"/>
        <v/>
      </c>
      <c r="AE23" s="9" t="str">
        <f t="shared" si="16"/>
        <v/>
      </c>
    </row>
    <row r="24" spans="2:31" ht="12.75" customHeight="1" x14ac:dyDescent="0.2">
      <c r="B24" s="28">
        <v>1</v>
      </c>
      <c r="D24" s="83"/>
      <c r="E24" s="83"/>
      <c r="F24" s="148" t="s">
        <v>50</v>
      </c>
      <c r="G24" s="149"/>
      <c r="H24" s="149"/>
      <c r="I24" s="149"/>
      <c r="J24" s="150"/>
      <c r="K24" s="80"/>
      <c r="L24" s="54"/>
      <c r="M24" s="36"/>
      <c r="N24" s="98"/>
      <c r="O24" s="111"/>
      <c r="P24" s="99"/>
      <c r="Q24" s="99"/>
      <c r="R24" s="99"/>
      <c r="S24" s="97"/>
      <c r="T24" s="69"/>
      <c r="U24" s="99"/>
      <c r="V24" s="99"/>
      <c r="W24" s="54"/>
      <c r="X24" s="63"/>
      <c r="Y24" s="99"/>
      <c r="Z24" s="63"/>
      <c r="AA24" s="63"/>
      <c r="AB24" s="52"/>
      <c r="AC24" s="115"/>
      <c r="AD24" s="40"/>
      <c r="AE24" s="40"/>
    </row>
    <row r="25" spans="2:31" ht="12.75" customHeight="1" x14ac:dyDescent="0.2">
      <c r="B25" s="28">
        <v>1</v>
      </c>
      <c r="D25" s="83">
        <v>12</v>
      </c>
      <c r="E25" s="74" t="s">
        <v>35</v>
      </c>
      <c r="F25" s="132" t="s">
        <v>49</v>
      </c>
      <c r="G25" s="133"/>
      <c r="H25" s="154" t="s">
        <v>62</v>
      </c>
      <c r="I25" s="155"/>
      <c r="J25" s="156"/>
      <c r="K25" s="77" t="s">
        <v>25</v>
      </c>
      <c r="L25" s="80" t="s">
        <v>63</v>
      </c>
      <c r="M25" s="36"/>
      <c r="N25" s="96"/>
      <c r="O25" s="99"/>
      <c r="P25" s="99"/>
      <c r="Q25" s="99"/>
      <c r="R25" s="99"/>
      <c r="S25" s="97"/>
      <c r="T25" s="77"/>
      <c r="U25" s="99"/>
      <c r="V25" s="99"/>
      <c r="W25" s="91">
        <v>1</v>
      </c>
      <c r="X25" s="94">
        <v>2</v>
      </c>
      <c r="Y25" s="99"/>
      <c r="Z25" s="99"/>
      <c r="AA25" s="99"/>
      <c r="AB25" s="99"/>
      <c r="AC25" s="120"/>
      <c r="AD25" s="92"/>
      <c r="AE25" s="80"/>
    </row>
    <row r="26" spans="2:31" ht="12.75" customHeight="1" x14ac:dyDescent="0.2">
      <c r="B26" s="28">
        <v>1</v>
      </c>
      <c r="D26" s="83">
        <v>12</v>
      </c>
      <c r="E26" s="74" t="s">
        <v>36</v>
      </c>
      <c r="F26" s="132" t="s">
        <v>52</v>
      </c>
      <c r="G26" s="133"/>
      <c r="H26" s="140" t="s">
        <v>55</v>
      </c>
      <c r="I26" s="141"/>
      <c r="J26" s="142"/>
      <c r="K26" s="77" t="s">
        <v>37</v>
      </c>
      <c r="L26" s="80" t="s">
        <v>48</v>
      </c>
      <c r="M26" s="36"/>
      <c r="N26" s="96"/>
      <c r="O26" s="99"/>
      <c r="P26" s="99"/>
      <c r="Q26" s="99"/>
      <c r="R26" s="99"/>
      <c r="S26" s="97"/>
      <c r="T26" s="77"/>
      <c r="U26" s="99"/>
      <c r="V26" s="99"/>
      <c r="W26" s="91">
        <v>1</v>
      </c>
      <c r="X26" s="94">
        <v>2</v>
      </c>
      <c r="Y26" s="99"/>
      <c r="Z26" s="99"/>
      <c r="AA26" s="99"/>
      <c r="AB26" s="99"/>
      <c r="AC26" s="120"/>
      <c r="AD26" s="92"/>
      <c r="AE26" s="80"/>
    </row>
    <row r="27" spans="2:31" ht="12.75" customHeight="1" x14ac:dyDescent="0.2">
      <c r="B27" s="28">
        <v>1</v>
      </c>
      <c r="D27" s="82"/>
      <c r="E27" s="82"/>
      <c r="F27" s="158"/>
      <c r="G27" s="158"/>
      <c r="H27" s="157"/>
      <c r="I27" s="157"/>
      <c r="J27" s="157"/>
      <c r="K27" s="86"/>
      <c r="L27" s="80"/>
      <c r="M27" s="36"/>
      <c r="N27" s="96"/>
      <c r="O27" s="99"/>
      <c r="P27" s="99"/>
      <c r="Q27" s="99"/>
      <c r="R27" s="99"/>
      <c r="S27" s="97"/>
      <c r="T27" s="77"/>
      <c r="U27" s="99"/>
      <c r="V27" s="99"/>
      <c r="W27" s="91"/>
      <c r="X27" s="94"/>
      <c r="Y27" s="99"/>
      <c r="Z27" s="99"/>
      <c r="AA27" s="99"/>
      <c r="AB27" s="99"/>
      <c r="AC27" s="120"/>
      <c r="AD27" s="120"/>
      <c r="AE27" s="63"/>
    </row>
    <row r="28" spans="2:31" ht="12.75" customHeight="1" x14ac:dyDescent="0.2">
      <c r="B28" s="28">
        <v>1</v>
      </c>
      <c r="D28" s="125">
        <v>12</v>
      </c>
      <c r="E28" s="125" t="s">
        <v>32</v>
      </c>
      <c r="F28" s="128" t="s">
        <v>52</v>
      </c>
      <c r="G28" s="129"/>
      <c r="H28" s="134" t="s">
        <v>79</v>
      </c>
      <c r="I28" s="135"/>
      <c r="J28" s="136"/>
      <c r="K28" s="122" t="s">
        <v>25</v>
      </c>
      <c r="L28" s="80" t="s">
        <v>44</v>
      </c>
      <c r="M28" s="36" t="s">
        <v>73</v>
      </c>
      <c r="N28" s="122">
        <v>1</v>
      </c>
      <c r="O28" s="99"/>
      <c r="P28" s="122">
        <v>1</v>
      </c>
      <c r="Q28" s="99"/>
      <c r="R28" s="99"/>
      <c r="S28" s="97">
        <f t="shared" ref="S28:S30" si="22">3*3.5</f>
        <v>10.5</v>
      </c>
      <c r="T28" s="77"/>
      <c r="U28" s="122">
        <v>1</v>
      </c>
      <c r="V28" s="99"/>
      <c r="W28" s="91"/>
      <c r="X28" s="94"/>
      <c r="Y28" s="99"/>
      <c r="Z28" s="99"/>
      <c r="AA28" s="99"/>
      <c r="AB28" s="99"/>
      <c r="AC28" s="120"/>
      <c r="AD28" s="92"/>
      <c r="AE28" s="63"/>
    </row>
    <row r="29" spans="2:31" ht="12.75" customHeight="1" x14ac:dyDescent="0.2">
      <c r="B29" s="28">
        <v>1</v>
      </c>
      <c r="D29" s="126"/>
      <c r="E29" s="126"/>
      <c r="F29" s="130"/>
      <c r="G29" s="131"/>
      <c r="H29" s="137"/>
      <c r="I29" s="138"/>
      <c r="J29" s="139"/>
      <c r="K29" s="123"/>
      <c r="L29" s="80" t="s">
        <v>45</v>
      </c>
      <c r="M29" s="36" t="s">
        <v>73</v>
      </c>
      <c r="N29" s="123"/>
      <c r="O29" s="99"/>
      <c r="P29" s="123"/>
      <c r="Q29" s="99"/>
      <c r="R29" s="99"/>
      <c r="S29" s="97">
        <f t="shared" si="22"/>
        <v>10.5</v>
      </c>
      <c r="T29" s="77"/>
      <c r="U29" s="123"/>
      <c r="V29" s="99"/>
      <c r="W29" s="91"/>
      <c r="X29" s="94"/>
      <c r="Y29" s="99"/>
      <c r="Z29" s="99"/>
      <c r="AA29" s="99"/>
      <c r="AB29" s="99"/>
      <c r="AC29" s="120"/>
      <c r="AD29" s="92"/>
      <c r="AE29" s="63"/>
    </row>
    <row r="30" spans="2:31" ht="12.75" customHeight="1" x14ac:dyDescent="0.2">
      <c r="B30" s="28">
        <v>1</v>
      </c>
      <c r="D30" s="126"/>
      <c r="E30" s="126"/>
      <c r="F30" s="130"/>
      <c r="G30" s="131"/>
      <c r="H30" s="137"/>
      <c r="I30" s="138"/>
      <c r="J30" s="139"/>
      <c r="K30" s="123"/>
      <c r="L30" s="88" t="s">
        <v>47</v>
      </c>
      <c r="M30" s="36" t="s">
        <v>73</v>
      </c>
      <c r="N30" s="123"/>
      <c r="O30" s="99"/>
      <c r="P30" s="123"/>
      <c r="Q30" s="99"/>
      <c r="R30" s="99"/>
      <c r="S30" s="97">
        <f t="shared" si="22"/>
        <v>10.5</v>
      </c>
      <c r="T30" s="89"/>
      <c r="U30" s="123"/>
      <c r="V30" s="99"/>
      <c r="W30" s="91"/>
      <c r="X30" s="94"/>
      <c r="Y30" s="99"/>
      <c r="Z30" s="99"/>
      <c r="AA30" s="99"/>
      <c r="AB30" s="99"/>
      <c r="AC30" s="120"/>
      <c r="AD30" s="92"/>
      <c r="AE30" s="88"/>
    </row>
    <row r="31" spans="2:31" ht="12.75" customHeight="1" x14ac:dyDescent="0.2">
      <c r="B31" s="28">
        <v>1</v>
      </c>
      <c r="D31" s="127"/>
      <c r="E31" s="127"/>
      <c r="F31" s="132"/>
      <c r="G31" s="133"/>
      <c r="H31" s="140"/>
      <c r="I31" s="141"/>
      <c r="J31" s="142"/>
      <c r="K31" s="124"/>
      <c r="L31" s="80" t="s">
        <v>77</v>
      </c>
      <c r="M31" s="36" t="s">
        <v>100</v>
      </c>
      <c r="N31" s="124"/>
      <c r="O31" s="99"/>
      <c r="P31" s="124"/>
      <c r="Q31" s="99"/>
      <c r="R31" s="99"/>
      <c r="S31" s="97"/>
      <c r="T31" s="77">
        <v>40</v>
      </c>
      <c r="U31" s="124"/>
      <c r="V31" s="99"/>
      <c r="W31" s="91"/>
      <c r="X31" s="94"/>
      <c r="Y31" s="99"/>
      <c r="Z31" s="99"/>
      <c r="AA31" s="99"/>
      <c r="AB31" s="99"/>
      <c r="AC31" s="120"/>
      <c r="AD31" s="92"/>
      <c r="AE31" s="63"/>
    </row>
    <row r="32" spans="2:31" ht="12.75" customHeight="1" x14ac:dyDescent="0.2">
      <c r="B32" s="28">
        <v>1</v>
      </c>
      <c r="D32" s="125">
        <v>12</v>
      </c>
      <c r="E32" s="125" t="s">
        <v>27</v>
      </c>
      <c r="F32" s="128" t="s">
        <v>33</v>
      </c>
      <c r="G32" s="129"/>
      <c r="H32" s="134" t="s">
        <v>104</v>
      </c>
      <c r="I32" s="135"/>
      <c r="J32" s="136"/>
      <c r="K32" s="122" t="s">
        <v>37</v>
      </c>
      <c r="L32" s="80" t="s">
        <v>44</v>
      </c>
      <c r="M32" s="36" t="s">
        <v>73</v>
      </c>
      <c r="N32" s="122">
        <v>1</v>
      </c>
      <c r="O32" s="99"/>
      <c r="P32" s="122">
        <v>1</v>
      </c>
      <c r="Q32" s="99"/>
      <c r="R32" s="99"/>
      <c r="S32" s="97">
        <f>3*3.5</f>
        <v>10.5</v>
      </c>
      <c r="T32" s="77"/>
      <c r="U32" s="122">
        <v>1</v>
      </c>
      <c r="V32" s="99"/>
      <c r="W32" s="91"/>
      <c r="X32" s="94"/>
      <c r="Y32" s="99"/>
      <c r="Z32" s="99"/>
      <c r="AA32" s="99"/>
      <c r="AB32" s="99"/>
      <c r="AC32" s="120"/>
      <c r="AD32" s="92"/>
      <c r="AE32" s="63"/>
    </row>
    <row r="33" spans="2:31" ht="12.75" customHeight="1" x14ac:dyDescent="0.2">
      <c r="B33" s="28">
        <v>1</v>
      </c>
      <c r="D33" s="126"/>
      <c r="E33" s="126"/>
      <c r="F33" s="130"/>
      <c r="G33" s="131"/>
      <c r="H33" s="137"/>
      <c r="I33" s="138"/>
      <c r="J33" s="139"/>
      <c r="K33" s="123"/>
      <c r="L33" s="80" t="s">
        <v>45</v>
      </c>
      <c r="M33" s="36" t="s">
        <v>73</v>
      </c>
      <c r="N33" s="123"/>
      <c r="O33" s="99"/>
      <c r="P33" s="123"/>
      <c r="Q33" s="99"/>
      <c r="R33" s="99"/>
      <c r="S33" s="97">
        <f t="shared" ref="S33:S35" si="23">3*3.5</f>
        <v>10.5</v>
      </c>
      <c r="T33" s="77"/>
      <c r="U33" s="123"/>
      <c r="V33" s="99"/>
      <c r="W33" s="91"/>
      <c r="X33" s="94"/>
      <c r="Y33" s="99"/>
      <c r="Z33" s="99"/>
      <c r="AA33" s="99"/>
      <c r="AB33" s="99"/>
      <c r="AC33" s="120"/>
      <c r="AD33" s="92"/>
      <c r="AE33" s="63"/>
    </row>
    <row r="34" spans="2:31" ht="12.75" customHeight="1" x14ac:dyDescent="0.2">
      <c r="B34" s="28">
        <v>1</v>
      </c>
      <c r="D34" s="126"/>
      <c r="E34" s="126"/>
      <c r="F34" s="130"/>
      <c r="G34" s="131"/>
      <c r="H34" s="137"/>
      <c r="I34" s="138"/>
      <c r="J34" s="139"/>
      <c r="K34" s="123"/>
      <c r="L34" s="88" t="s">
        <v>45</v>
      </c>
      <c r="M34" s="36" t="s">
        <v>73</v>
      </c>
      <c r="N34" s="123"/>
      <c r="O34" s="99"/>
      <c r="P34" s="123"/>
      <c r="Q34" s="99"/>
      <c r="R34" s="99"/>
      <c r="S34" s="97">
        <f t="shared" si="23"/>
        <v>10.5</v>
      </c>
      <c r="T34" s="89"/>
      <c r="U34" s="123"/>
      <c r="V34" s="99"/>
      <c r="W34" s="91"/>
      <c r="X34" s="94"/>
      <c r="Y34" s="99"/>
      <c r="Z34" s="99"/>
      <c r="AA34" s="99"/>
      <c r="AB34" s="99"/>
      <c r="AC34" s="120"/>
      <c r="AD34" s="92"/>
      <c r="AE34" s="88"/>
    </row>
    <row r="35" spans="2:31" ht="12.75" customHeight="1" x14ac:dyDescent="0.2">
      <c r="B35" s="28">
        <v>1</v>
      </c>
      <c r="D35" s="126"/>
      <c r="E35" s="126"/>
      <c r="F35" s="130"/>
      <c r="G35" s="131"/>
      <c r="H35" s="137"/>
      <c r="I35" s="138"/>
      <c r="J35" s="139"/>
      <c r="K35" s="123"/>
      <c r="L35" s="88" t="s">
        <v>46</v>
      </c>
      <c r="M35" s="36" t="s">
        <v>73</v>
      </c>
      <c r="N35" s="123"/>
      <c r="O35" s="99"/>
      <c r="P35" s="123"/>
      <c r="Q35" s="99"/>
      <c r="R35" s="99"/>
      <c r="S35" s="97">
        <f t="shared" si="23"/>
        <v>10.5</v>
      </c>
      <c r="T35" s="89"/>
      <c r="U35" s="123"/>
      <c r="V35" s="99"/>
      <c r="W35" s="91"/>
      <c r="X35" s="94"/>
      <c r="Y35" s="99"/>
      <c r="Z35" s="99"/>
      <c r="AA35" s="99"/>
      <c r="AB35" s="99"/>
      <c r="AC35" s="120"/>
      <c r="AD35" s="92"/>
      <c r="AE35" s="88"/>
    </row>
    <row r="36" spans="2:31" ht="12.75" customHeight="1" x14ac:dyDescent="0.2">
      <c r="B36" s="28">
        <v>1</v>
      </c>
      <c r="D36" s="127"/>
      <c r="E36" s="127"/>
      <c r="F36" s="132"/>
      <c r="G36" s="133"/>
      <c r="H36" s="140"/>
      <c r="I36" s="141"/>
      <c r="J36" s="142"/>
      <c r="K36" s="124"/>
      <c r="L36" s="88" t="s">
        <v>77</v>
      </c>
      <c r="M36" s="36" t="s">
        <v>100</v>
      </c>
      <c r="N36" s="124"/>
      <c r="O36" s="99"/>
      <c r="P36" s="124"/>
      <c r="Q36" s="99"/>
      <c r="R36" s="99"/>
      <c r="S36" s="97"/>
      <c r="T36" s="91">
        <v>40</v>
      </c>
      <c r="U36" s="124"/>
      <c r="V36" s="99"/>
      <c r="W36" s="91"/>
      <c r="X36" s="94"/>
      <c r="Y36" s="99"/>
      <c r="Z36" s="99"/>
      <c r="AA36" s="99"/>
      <c r="AB36" s="99"/>
      <c r="AC36" s="120"/>
      <c r="AD36" s="92"/>
      <c r="AE36" s="63"/>
    </row>
    <row r="37" spans="2:31" ht="12.75" customHeight="1" x14ac:dyDescent="0.2">
      <c r="B37" s="28">
        <v>1</v>
      </c>
      <c r="D37" s="125">
        <v>12</v>
      </c>
      <c r="E37" s="125" t="s">
        <v>28</v>
      </c>
      <c r="F37" s="128" t="s">
        <v>49</v>
      </c>
      <c r="G37" s="129"/>
      <c r="H37" s="134" t="s">
        <v>80</v>
      </c>
      <c r="I37" s="135"/>
      <c r="J37" s="136"/>
      <c r="K37" s="122" t="s">
        <v>25</v>
      </c>
      <c r="L37" s="80" t="s">
        <v>44</v>
      </c>
      <c r="M37" s="36" t="s">
        <v>90</v>
      </c>
      <c r="N37" s="122">
        <v>1</v>
      </c>
      <c r="O37" s="99"/>
      <c r="P37" s="99"/>
      <c r="Q37" s="122">
        <v>1</v>
      </c>
      <c r="R37" s="99"/>
      <c r="S37" s="97">
        <f t="shared" ref="S37:S39" si="24">4*4.5</f>
        <v>18</v>
      </c>
      <c r="T37" s="77"/>
      <c r="U37" s="93"/>
      <c r="V37" s="122">
        <v>1</v>
      </c>
      <c r="W37" s="91"/>
      <c r="X37" s="94"/>
      <c r="Y37" s="99"/>
      <c r="Z37" s="99"/>
      <c r="AA37" s="99"/>
      <c r="AB37" s="99"/>
      <c r="AC37" s="120"/>
      <c r="AD37" s="92"/>
      <c r="AE37" s="63"/>
    </row>
    <row r="38" spans="2:31" ht="12.75" customHeight="1" x14ac:dyDescent="0.2">
      <c r="B38" s="28">
        <v>1</v>
      </c>
      <c r="D38" s="126"/>
      <c r="E38" s="126"/>
      <c r="F38" s="130"/>
      <c r="G38" s="131"/>
      <c r="H38" s="137"/>
      <c r="I38" s="138"/>
      <c r="J38" s="139"/>
      <c r="K38" s="123"/>
      <c r="L38" s="80" t="s">
        <v>44</v>
      </c>
      <c r="M38" s="36" t="s">
        <v>90</v>
      </c>
      <c r="N38" s="123"/>
      <c r="O38" s="99"/>
      <c r="P38" s="99"/>
      <c r="Q38" s="123"/>
      <c r="R38" s="99"/>
      <c r="S38" s="97">
        <f t="shared" si="24"/>
        <v>18</v>
      </c>
      <c r="T38" s="77"/>
      <c r="U38" s="93"/>
      <c r="V38" s="123"/>
      <c r="W38" s="91"/>
      <c r="X38" s="94"/>
      <c r="Y38" s="99"/>
      <c r="Z38" s="99"/>
      <c r="AA38" s="99"/>
      <c r="AB38" s="99"/>
      <c r="AC38" s="120"/>
      <c r="AD38" s="92"/>
      <c r="AE38" s="63"/>
    </row>
    <row r="39" spans="2:31" ht="12.75" customHeight="1" x14ac:dyDescent="0.2">
      <c r="B39" s="28">
        <v>1</v>
      </c>
      <c r="D39" s="126"/>
      <c r="E39" s="126"/>
      <c r="F39" s="130"/>
      <c r="G39" s="131"/>
      <c r="H39" s="137"/>
      <c r="I39" s="138"/>
      <c r="J39" s="139"/>
      <c r="K39" s="123"/>
      <c r="L39" s="88" t="s">
        <v>47</v>
      </c>
      <c r="M39" s="36" t="s">
        <v>90</v>
      </c>
      <c r="N39" s="123"/>
      <c r="O39" s="99"/>
      <c r="P39" s="99"/>
      <c r="Q39" s="123"/>
      <c r="R39" s="99"/>
      <c r="S39" s="97">
        <f t="shared" si="24"/>
        <v>18</v>
      </c>
      <c r="T39" s="89"/>
      <c r="U39" s="93"/>
      <c r="V39" s="123"/>
      <c r="W39" s="91"/>
      <c r="X39" s="94"/>
      <c r="Y39" s="99"/>
      <c r="Z39" s="99"/>
      <c r="AA39" s="99"/>
      <c r="AB39" s="99"/>
      <c r="AC39" s="120"/>
      <c r="AD39" s="92"/>
      <c r="AE39" s="88"/>
    </row>
    <row r="40" spans="2:31" ht="12.75" customHeight="1" x14ac:dyDescent="0.2">
      <c r="B40" s="28">
        <v>1</v>
      </c>
      <c r="D40" s="127"/>
      <c r="E40" s="127"/>
      <c r="F40" s="132"/>
      <c r="G40" s="133"/>
      <c r="H40" s="140"/>
      <c r="I40" s="141"/>
      <c r="J40" s="142"/>
      <c r="K40" s="124"/>
      <c r="L40" s="88" t="s">
        <v>91</v>
      </c>
      <c r="M40" s="36" t="s">
        <v>97</v>
      </c>
      <c r="N40" s="124"/>
      <c r="O40" s="99"/>
      <c r="P40" s="99"/>
      <c r="Q40" s="124"/>
      <c r="R40" s="99"/>
      <c r="S40" s="97"/>
      <c r="T40" s="77">
        <v>36</v>
      </c>
      <c r="U40" s="93"/>
      <c r="V40" s="124"/>
      <c r="W40" s="91"/>
      <c r="X40" s="94"/>
      <c r="Y40" s="99"/>
      <c r="Z40" s="99"/>
      <c r="AA40" s="99"/>
      <c r="AB40" s="99"/>
      <c r="AC40" s="120"/>
      <c r="AD40" s="92"/>
      <c r="AE40" s="63"/>
    </row>
    <row r="41" spans="2:31" ht="12.75" customHeight="1" x14ac:dyDescent="0.2">
      <c r="B41" s="28">
        <v>1</v>
      </c>
      <c r="D41" s="83"/>
      <c r="E41" s="83"/>
      <c r="F41" s="128"/>
      <c r="G41" s="129"/>
      <c r="H41" s="154"/>
      <c r="I41" s="155"/>
      <c r="J41" s="156"/>
      <c r="K41" s="80"/>
      <c r="L41" s="72"/>
      <c r="M41" s="36"/>
      <c r="N41" s="96"/>
      <c r="O41" s="99"/>
      <c r="P41" s="99"/>
      <c r="Q41" s="99"/>
      <c r="R41" s="93"/>
      <c r="S41" s="93"/>
      <c r="T41" s="71"/>
      <c r="U41" s="93"/>
      <c r="V41" s="99"/>
      <c r="W41" s="91"/>
      <c r="X41" s="94"/>
      <c r="Y41" s="99"/>
      <c r="Z41" s="99"/>
      <c r="AA41" s="99"/>
      <c r="AB41" s="99"/>
      <c r="AC41" s="120"/>
      <c r="AD41" s="92"/>
      <c r="AE41" s="63"/>
    </row>
    <row r="42" spans="2:31" ht="12.75" customHeight="1" x14ac:dyDescent="0.2">
      <c r="B42" s="28">
        <v>1</v>
      </c>
      <c r="D42" s="83"/>
      <c r="E42" s="83"/>
      <c r="F42" s="159"/>
      <c r="G42" s="160"/>
      <c r="H42" s="154"/>
      <c r="I42" s="155"/>
      <c r="J42" s="156"/>
      <c r="K42" s="80"/>
      <c r="L42" s="80"/>
      <c r="M42" s="36"/>
      <c r="N42" s="96"/>
      <c r="O42" s="99"/>
      <c r="P42" s="99"/>
      <c r="Q42" s="99"/>
      <c r="R42" s="93"/>
      <c r="S42" s="93"/>
      <c r="T42" s="77"/>
      <c r="U42" s="93"/>
      <c r="V42" s="99"/>
      <c r="W42" s="91"/>
      <c r="X42" s="94"/>
      <c r="Y42" s="99"/>
      <c r="Z42" s="99"/>
      <c r="AA42" s="99"/>
      <c r="AB42" s="99"/>
      <c r="AC42" s="120"/>
      <c r="AD42" s="92"/>
      <c r="AE42" s="63"/>
    </row>
    <row r="43" spans="2:31" ht="12.75" customHeight="1" x14ac:dyDescent="0.2">
      <c r="B43" s="28">
        <v>1</v>
      </c>
      <c r="D43" s="83"/>
      <c r="E43" s="83"/>
      <c r="F43" s="151" t="s">
        <v>51</v>
      </c>
      <c r="G43" s="152"/>
      <c r="H43" s="152"/>
      <c r="I43" s="152"/>
      <c r="J43" s="153"/>
      <c r="K43" s="80"/>
      <c r="L43" s="77"/>
      <c r="M43" s="36"/>
      <c r="N43" s="96"/>
      <c r="O43" s="99"/>
      <c r="P43" s="99"/>
      <c r="Q43" s="99"/>
      <c r="R43" s="93"/>
      <c r="S43" s="93"/>
      <c r="T43" s="77"/>
      <c r="U43" s="93"/>
      <c r="V43" s="99"/>
      <c r="W43" s="91"/>
      <c r="X43" s="94"/>
      <c r="Y43" s="99"/>
      <c r="Z43" s="99"/>
      <c r="AA43" s="99"/>
      <c r="AB43" s="99"/>
      <c r="AC43" s="120"/>
      <c r="AD43" s="92"/>
      <c r="AE43" s="63"/>
    </row>
    <row r="44" spans="2:31" ht="12.75" customHeight="1" x14ac:dyDescent="0.2">
      <c r="B44" s="28">
        <v>1</v>
      </c>
      <c r="D44" s="125">
        <v>13</v>
      </c>
      <c r="E44" s="125" t="s">
        <v>60</v>
      </c>
      <c r="F44" s="128" t="s">
        <v>33</v>
      </c>
      <c r="G44" s="129"/>
      <c r="H44" s="134" t="s">
        <v>56</v>
      </c>
      <c r="I44" s="135"/>
      <c r="J44" s="136"/>
      <c r="K44" s="122" t="s">
        <v>37</v>
      </c>
      <c r="L44" s="80" t="s">
        <v>39</v>
      </c>
      <c r="M44" s="36"/>
      <c r="N44" s="96"/>
      <c r="O44" s="99"/>
      <c r="P44" s="99"/>
      <c r="Q44" s="99"/>
      <c r="R44" s="99"/>
      <c r="S44" s="93"/>
      <c r="T44" s="77"/>
      <c r="U44" s="99"/>
      <c r="V44" s="99"/>
      <c r="W44" s="91"/>
      <c r="X44" s="94"/>
      <c r="Y44" s="99"/>
      <c r="Z44" s="99">
        <v>1</v>
      </c>
      <c r="AA44" s="99"/>
      <c r="AB44" s="99"/>
      <c r="AC44" s="120"/>
      <c r="AD44" s="92"/>
      <c r="AE44" s="63"/>
    </row>
    <row r="45" spans="2:31" ht="12.75" customHeight="1" x14ac:dyDescent="0.2">
      <c r="B45" s="28">
        <v>1</v>
      </c>
      <c r="D45" s="126"/>
      <c r="E45" s="126"/>
      <c r="F45" s="130"/>
      <c r="G45" s="131"/>
      <c r="H45" s="137"/>
      <c r="I45" s="138"/>
      <c r="J45" s="139"/>
      <c r="K45" s="123"/>
      <c r="L45" s="88" t="s">
        <v>39</v>
      </c>
      <c r="M45" s="36"/>
      <c r="N45" s="96"/>
      <c r="O45" s="99"/>
      <c r="P45" s="99"/>
      <c r="Q45" s="99"/>
      <c r="R45" s="99"/>
      <c r="S45" s="93"/>
      <c r="T45" s="89"/>
      <c r="U45" s="99"/>
      <c r="V45" s="99"/>
      <c r="W45" s="91"/>
      <c r="X45" s="94"/>
      <c r="Y45" s="99"/>
      <c r="Z45" s="99">
        <v>1</v>
      </c>
      <c r="AA45" s="99"/>
      <c r="AB45" s="99"/>
      <c r="AC45" s="120"/>
      <c r="AD45" s="92"/>
      <c r="AE45" s="88"/>
    </row>
    <row r="46" spans="2:31" ht="12.75" customHeight="1" x14ac:dyDescent="0.2">
      <c r="B46" s="28">
        <v>1</v>
      </c>
      <c r="D46" s="126"/>
      <c r="E46" s="126"/>
      <c r="F46" s="130"/>
      <c r="G46" s="131"/>
      <c r="H46" s="137"/>
      <c r="I46" s="138"/>
      <c r="J46" s="139"/>
      <c r="K46" s="123"/>
      <c r="L46" s="80" t="s">
        <v>40</v>
      </c>
      <c r="M46" s="36"/>
      <c r="N46" s="96"/>
      <c r="O46" s="99"/>
      <c r="P46" s="99"/>
      <c r="Q46" s="99"/>
      <c r="R46" s="99"/>
      <c r="S46" s="93"/>
      <c r="T46" s="77"/>
      <c r="U46" s="99"/>
      <c r="V46" s="99"/>
      <c r="W46" s="91"/>
      <c r="X46" s="94"/>
      <c r="Y46" s="99"/>
      <c r="Z46" s="99">
        <v>1</v>
      </c>
      <c r="AA46" s="99"/>
      <c r="AB46" s="99"/>
      <c r="AC46" s="120"/>
      <c r="AD46" s="92"/>
      <c r="AE46" s="63"/>
    </row>
    <row r="47" spans="2:31" ht="12.75" customHeight="1" x14ac:dyDescent="0.2">
      <c r="B47" s="28">
        <v>1</v>
      </c>
      <c r="D47" s="127"/>
      <c r="E47" s="127"/>
      <c r="F47" s="132"/>
      <c r="G47" s="133"/>
      <c r="H47" s="140"/>
      <c r="I47" s="141"/>
      <c r="J47" s="142"/>
      <c r="K47" s="124"/>
      <c r="L47" s="77" t="s">
        <v>41</v>
      </c>
      <c r="M47" s="36"/>
      <c r="N47" s="96"/>
      <c r="O47" s="99"/>
      <c r="P47" s="99"/>
      <c r="Q47" s="99"/>
      <c r="R47" s="99"/>
      <c r="S47" s="93"/>
      <c r="T47" s="77"/>
      <c r="U47" s="99"/>
      <c r="V47" s="99"/>
      <c r="W47" s="91"/>
      <c r="X47" s="94"/>
      <c r="Y47" s="99"/>
      <c r="Z47" s="99">
        <v>1</v>
      </c>
      <c r="AA47" s="99"/>
      <c r="AB47" s="99"/>
      <c r="AC47" s="120"/>
      <c r="AD47" s="92"/>
      <c r="AE47" s="63"/>
    </row>
    <row r="48" spans="2:31" ht="12.75" customHeight="1" x14ac:dyDescent="0.2">
      <c r="B48" s="28">
        <v>1</v>
      </c>
      <c r="D48" s="125">
        <v>13</v>
      </c>
      <c r="E48" s="125" t="s">
        <v>64</v>
      </c>
      <c r="F48" s="128" t="s">
        <v>33</v>
      </c>
      <c r="G48" s="129"/>
      <c r="H48" s="134" t="s">
        <v>81</v>
      </c>
      <c r="I48" s="135"/>
      <c r="J48" s="136"/>
      <c r="K48" s="122" t="s">
        <v>25</v>
      </c>
      <c r="L48" s="77" t="s">
        <v>42</v>
      </c>
      <c r="M48" s="36"/>
      <c r="N48" s="96"/>
      <c r="O48" s="99"/>
      <c r="P48" s="99"/>
      <c r="Q48" s="99"/>
      <c r="R48" s="99"/>
      <c r="S48" s="93"/>
      <c r="T48" s="77"/>
      <c r="U48" s="99"/>
      <c r="V48" s="99"/>
      <c r="W48" s="91"/>
      <c r="X48" s="94"/>
      <c r="Y48" s="99"/>
      <c r="Z48" s="99">
        <v>1</v>
      </c>
      <c r="AA48" s="99"/>
      <c r="AB48" s="99"/>
      <c r="AC48" s="120"/>
      <c r="AD48" s="92"/>
      <c r="AE48" s="63"/>
    </row>
    <row r="49" spans="2:31" ht="12.75" customHeight="1" x14ac:dyDescent="0.2">
      <c r="B49" s="28">
        <v>1</v>
      </c>
      <c r="D49" s="126"/>
      <c r="E49" s="126"/>
      <c r="F49" s="130"/>
      <c r="G49" s="131"/>
      <c r="H49" s="137"/>
      <c r="I49" s="138"/>
      <c r="J49" s="139"/>
      <c r="K49" s="123"/>
      <c r="L49" s="89" t="s">
        <v>42</v>
      </c>
      <c r="M49" s="36"/>
      <c r="N49" s="96"/>
      <c r="O49" s="99"/>
      <c r="P49" s="99"/>
      <c r="Q49" s="99"/>
      <c r="R49" s="99"/>
      <c r="S49" s="93"/>
      <c r="T49" s="89"/>
      <c r="U49" s="99"/>
      <c r="V49" s="99"/>
      <c r="W49" s="91"/>
      <c r="X49" s="94"/>
      <c r="Y49" s="99"/>
      <c r="Z49" s="99">
        <v>1</v>
      </c>
      <c r="AA49" s="99"/>
      <c r="AB49" s="99"/>
      <c r="AC49" s="120"/>
      <c r="AD49" s="92"/>
      <c r="AE49" s="88"/>
    </row>
    <row r="50" spans="2:31" ht="12.75" customHeight="1" x14ac:dyDescent="0.2">
      <c r="B50" s="28">
        <v>1</v>
      </c>
      <c r="D50" s="126"/>
      <c r="E50" s="126"/>
      <c r="F50" s="130"/>
      <c r="G50" s="131"/>
      <c r="H50" s="137"/>
      <c r="I50" s="138"/>
      <c r="J50" s="139"/>
      <c r="K50" s="123"/>
      <c r="L50" s="80" t="s">
        <v>41</v>
      </c>
      <c r="M50" s="36"/>
      <c r="N50" s="96"/>
      <c r="O50" s="99"/>
      <c r="P50" s="99"/>
      <c r="Q50" s="99"/>
      <c r="R50" s="99"/>
      <c r="S50" s="93"/>
      <c r="T50" s="77"/>
      <c r="U50" s="99"/>
      <c r="V50" s="99"/>
      <c r="W50" s="91"/>
      <c r="X50" s="94"/>
      <c r="Y50" s="99"/>
      <c r="Z50" s="99">
        <v>1</v>
      </c>
      <c r="AA50" s="99"/>
      <c r="AB50" s="99"/>
      <c r="AC50" s="120"/>
      <c r="AD50" s="92"/>
      <c r="AE50" s="63"/>
    </row>
    <row r="51" spans="2:31" ht="12.75" customHeight="1" x14ac:dyDescent="0.2">
      <c r="B51" s="28">
        <v>1</v>
      </c>
      <c r="D51" s="127"/>
      <c r="E51" s="127"/>
      <c r="F51" s="132"/>
      <c r="G51" s="133"/>
      <c r="H51" s="140"/>
      <c r="I51" s="141"/>
      <c r="J51" s="142"/>
      <c r="K51" s="124"/>
      <c r="L51" s="77" t="s">
        <v>40</v>
      </c>
      <c r="M51" s="36"/>
      <c r="N51" s="96"/>
      <c r="O51" s="99"/>
      <c r="P51" s="99"/>
      <c r="Q51" s="99"/>
      <c r="R51" s="99"/>
      <c r="S51" s="113"/>
      <c r="T51" s="77"/>
      <c r="U51" s="99"/>
      <c r="V51" s="99"/>
      <c r="W51" s="91"/>
      <c r="X51" s="94"/>
      <c r="Y51" s="99"/>
      <c r="Z51" s="99">
        <v>1</v>
      </c>
      <c r="AA51" s="99"/>
      <c r="AB51" s="99"/>
      <c r="AC51" s="120"/>
      <c r="AD51" s="92"/>
      <c r="AE51" s="54"/>
    </row>
    <row r="52" spans="2:31" ht="12.75" customHeight="1" x14ac:dyDescent="0.2">
      <c r="B52" s="28">
        <v>1</v>
      </c>
      <c r="D52" s="73">
        <v>13</v>
      </c>
      <c r="E52" s="87" t="s">
        <v>65</v>
      </c>
      <c r="F52" s="128" t="s">
        <v>53</v>
      </c>
      <c r="G52" s="129"/>
      <c r="H52" s="134" t="s">
        <v>78</v>
      </c>
      <c r="I52" s="135"/>
      <c r="J52" s="136"/>
      <c r="K52" s="90" t="s">
        <v>37</v>
      </c>
      <c r="L52" s="80"/>
      <c r="M52" s="36"/>
      <c r="N52" s="96"/>
      <c r="O52" s="99"/>
      <c r="P52" s="99"/>
      <c r="Q52" s="99"/>
      <c r="R52" s="99"/>
      <c r="S52" s="113"/>
      <c r="T52" s="80"/>
      <c r="U52" s="99"/>
      <c r="V52" s="99"/>
      <c r="W52" s="92"/>
      <c r="X52" s="99"/>
      <c r="Y52" s="99"/>
      <c r="Z52" s="99"/>
      <c r="AA52" s="99"/>
      <c r="AB52" s="99">
        <v>1</v>
      </c>
      <c r="AC52" s="120"/>
      <c r="AD52" s="92"/>
      <c r="AE52" s="54"/>
    </row>
    <row r="53" spans="2:31" ht="12.75" customHeight="1" x14ac:dyDescent="0.2">
      <c r="B53" s="28">
        <v>1</v>
      </c>
      <c r="D53" s="125">
        <v>13</v>
      </c>
      <c r="E53" s="125" t="s">
        <v>66</v>
      </c>
      <c r="F53" s="128" t="s">
        <v>53</v>
      </c>
      <c r="G53" s="129"/>
      <c r="H53" s="134" t="s">
        <v>84</v>
      </c>
      <c r="I53" s="135"/>
      <c r="J53" s="136"/>
      <c r="K53" s="122" t="s">
        <v>37</v>
      </c>
      <c r="L53" s="77" t="s">
        <v>58</v>
      </c>
      <c r="M53" s="36"/>
      <c r="N53" s="96"/>
      <c r="O53" s="99"/>
      <c r="P53" s="99"/>
      <c r="Q53" s="99"/>
      <c r="R53" s="99"/>
      <c r="S53" s="99"/>
      <c r="T53" s="86"/>
      <c r="U53" s="99"/>
      <c r="V53" s="99"/>
      <c r="W53" s="122">
        <v>2</v>
      </c>
      <c r="X53" s="122">
        <v>2</v>
      </c>
      <c r="Y53" s="99"/>
      <c r="Z53" s="99"/>
      <c r="AA53" s="99"/>
      <c r="AB53" s="99"/>
      <c r="AC53" s="120"/>
      <c r="AD53" s="92"/>
      <c r="AE53" s="54"/>
    </row>
    <row r="54" spans="2:31" ht="12.75" customHeight="1" x14ac:dyDescent="0.2">
      <c r="B54" s="28">
        <v>1</v>
      </c>
      <c r="D54" s="127"/>
      <c r="E54" s="127"/>
      <c r="F54" s="132"/>
      <c r="G54" s="133"/>
      <c r="H54" s="140"/>
      <c r="I54" s="141"/>
      <c r="J54" s="142"/>
      <c r="K54" s="124"/>
      <c r="L54" s="80" t="s">
        <v>59</v>
      </c>
      <c r="M54" s="36"/>
      <c r="N54" s="96"/>
      <c r="O54" s="99"/>
      <c r="P54" s="99"/>
      <c r="Q54" s="99"/>
      <c r="R54" s="99"/>
      <c r="S54" s="99"/>
      <c r="T54" s="86"/>
      <c r="U54" s="99"/>
      <c r="V54" s="99"/>
      <c r="W54" s="124"/>
      <c r="X54" s="124"/>
      <c r="Y54" s="99"/>
      <c r="Z54" s="99"/>
      <c r="AA54" s="99"/>
      <c r="AB54" s="99"/>
      <c r="AC54" s="120"/>
      <c r="AD54" s="92"/>
      <c r="AE54" s="54"/>
    </row>
    <row r="55" spans="2:31" ht="12.75" customHeight="1" x14ac:dyDescent="0.2">
      <c r="B55" s="28">
        <v>1</v>
      </c>
      <c r="D55" s="125">
        <v>14</v>
      </c>
      <c r="E55" s="125" t="s">
        <v>68</v>
      </c>
      <c r="F55" s="128" t="s">
        <v>53</v>
      </c>
      <c r="G55" s="129"/>
      <c r="H55" s="134" t="s">
        <v>82</v>
      </c>
      <c r="I55" s="135"/>
      <c r="J55" s="136"/>
      <c r="K55" s="122" t="s">
        <v>25</v>
      </c>
      <c r="L55" s="93" t="s">
        <v>58</v>
      </c>
      <c r="M55" s="55"/>
      <c r="N55" s="96"/>
      <c r="O55" s="99"/>
      <c r="P55" s="93"/>
      <c r="Q55" s="93"/>
      <c r="R55" s="93"/>
      <c r="S55" s="93"/>
      <c r="T55" s="86"/>
      <c r="U55" s="93"/>
      <c r="V55" s="99"/>
      <c r="W55" s="122">
        <v>2</v>
      </c>
      <c r="X55" s="122">
        <v>2</v>
      </c>
      <c r="Y55" s="99"/>
      <c r="Z55" s="99"/>
      <c r="AA55" s="99"/>
      <c r="AB55" s="99"/>
      <c r="AC55" s="120"/>
      <c r="AD55" s="99"/>
      <c r="AE55" s="99"/>
    </row>
    <row r="56" spans="2:31" ht="12.75" customHeight="1" x14ac:dyDescent="0.2">
      <c r="B56" s="28">
        <v>1</v>
      </c>
      <c r="D56" s="127"/>
      <c r="E56" s="127"/>
      <c r="F56" s="132"/>
      <c r="G56" s="133"/>
      <c r="H56" s="140"/>
      <c r="I56" s="141"/>
      <c r="J56" s="142"/>
      <c r="K56" s="124"/>
      <c r="L56" s="99" t="s">
        <v>43</v>
      </c>
      <c r="M56" s="55"/>
      <c r="N56" s="96"/>
      <c r="O56" s="99"/>
      <c r="P56" s="93"/>
      <c r="Q56" s="93"/>
      <c r="R56" s="93"/>
      <c r="S56" s="93"/>
      <c r="T56" s="86"/>
      <c r="U56" s="93"/>
      <c r="V56" s="99"/>
      <c r="W56" s="124"/>
      <c r="X56" s="124"/>
      <c r="Y56" s="99"/>
      <c r="Z56" s="99"/>
      <c r="AA56" s="99"/>
      <c r="AB56" s="99"/>
      <c r="AC56" s="120"/>
      <c r="AD56" s="99"/>
      <c r="AE56" s="99"/>
    </row>
    <row r="57" spans="2:31" ht="12.75" customHeight="1" x14ac:dyDescent="0.2">
      <c r="B57" s="28">
        <v>1</v>
      </c>
      <c r="D57" s="125">
        <v>14</v>
      </c>
      <c r="E57" s="125" t="s">
        <v>69</v>
      </c>
      <c r="F57" s="128" t="s">
        <v>53</v>
      </c>
      <c r="G57" s="129"/>
      <c r="H57" s="134" t="s">
        <v>83</v>
      </c>
      <c r="I57" s="135"/>
      <c r="J57" s="136"/>
      <c r="K57" s="122" t="s">
        <v>103</v>
      </c>
      <c r="L57" s="93" t="s">
        <v>44</v>
      </c>
      <c r="M57" s="36"/>
      <c r="N57" s="96"/>
      <c r="O57" s="99"/>
      <c r="P57" s="99"/>
      <c r="Q57" s="99"/>
      <c r="R57" s="99"/>
      <c r="S57" s="99"/>
      <c r="T57" s="99"/>
      <c r="U57" s="99"/>
      <c r="V57" s="99"/>
      <c r="W57" s="99"/>
      <c r="X57" s="93"/>
      <c r="Y57" s="99">
        <v>1</v>
      </c>
      <c r="Z57" s="99"/>
      <c r="AA57" s="99"/>
      <c r="AB57" s="122">
        <v>2</v>
      </c>
      <c r="AC57" s="120"/>
      <c r="AD57" s="99"/>
      <c r="AE57" s="99"/>
    </row>
    <row r="58" spans="2:31" ht="12.75" customHeight="1" x14ac:dyDescent="0.2">
      <c r="B58" s="28">
        <v>1</v>
      </c>
      <c r="D58" s="126"/>
      <c r="E58" s="126"/>
      <c r="F58" s="130"/>
      <c r="G58" s="131"/>
      <c r="H58" s="137"/>
      <c r="I58" s="138"/>
      <c r="J58" s="139"/>
      <c r="K58" s="123"/>
      <c r="L58" s="99" t="s">
        <v>45</v>
      </c>
      <c r="M58" s="36"/>
      <c r="N58" s="96"/>
      <c r="O58" s="99"/>
      <c r="P58" s="99"/>
      <c r="Q58" s="99"/>
      <c r="R58" s="99"/>
      <c r="S58" s="99"/>
      <c r="T58" s="99"/>
      <c r="U58" s="99"/>
      <c r="V58" s="99"/>
      <c r="W58" s="99"/>
      <c r="X58" s="93"/>
      <c r="Y58" s="99">
        <v>1</v>
      </c>
      <c r="Z58" s="99"/>
      <c r="AA58" s="99"/>
      <c r="AB58" s="123"/>
      <c r="AC58" s="120"/>
      <c r="AD58" s="99"/>
      <c r="AE58" s="99"/>
    </row>
    <row r="59" spans="2:31" ht="12.75" customHeight="1" x14ac:dyDescent="0.2">
      <c r="B59" s="28">
        <v>1</v>
      </c>
      <c r="D59" s="127"/>
      <c r="E59" s="127"/>
      <c r="F59" s="132"/>
      <c r="G59" s="133"/>
      <c r="H59" s="140"/>
      <c r="I59" s="141"/>
      <c r="J59" s="142"/>
      <c r="K59" s="124"/>
      <c r="L59" s="99" t="s">
        <v>46</v>
      </c>
      <c r="M59" s="36"/>
      <c r="N59" s="96"/>
      <c r="O59" s="99"/>
      <c r="P59" s="99"/>
      <c r="Q59" s="99"/>
      <c r="R59" s="99"/>
      <c r="S59" s="97"/>
      <c r="T59" s="99"/>
      <c r="U59" s="99"/>
      <c r="V59" s="99"/>
      <c r="W59" s="99"/>
      <c r="X59" s="93"/>
      <c r="Y59" s="99">
        <v>1</v>
      </c>
      <c r="Z59" s="99"/>
      <c r="AA59" s="99"/>
      <c r="AB59" s="124"/>
      <c r="AC59" s="120"/>
      <c r="AD59" s="99"/>
      <c r="AE59" s="99"/>
    </row>
    <row r="60" spans="2:31" ht="12.75" customHeight="1" x14ac:dyDescent="0.2">
      <c r="B60" s="28">
        <v>1</v>
      </c>
      <c r="D60" s="83"/>
      <c r="E60" s="83"/>
      <c r="F60" s="128"/>
      <c r="G60" s="129"/>
      <c r="H60" s="154"/>
      <c r="I60" s="155"/>
      <c r="J60" s="156"/>
      <c r="K60" s="80"/>
      <c r="L60" s="71"/>
      <c r="M60" s="36"/>
      <c r="N60" s="96"/>
      <c r="O60" s="99"/>
      <c r="P60" s="99"/>
      <c r="Q60" s="99"/>
      <c r="R60" s="99"/>
      <c r="S60" s="99"/>
      <c r="T60" s="80"/>
      <c r="U60" s="99"/>
      <c r="V60" s="99"/>
      <c r="W60" s="92"/>
      <c r="X60" s="99"/>
      <c r="Y60" s="99"/>
      <c r="Z60" s="99"/>
      <c r="AA60" s="99"/>
      <c r="AB60" s="99"/>
      <c r="AC60" s="120"/>
      <c r="AD60" s="92"/>
      <c r="AE60" s="41"/>
    </row>
    <row r="61" spans="2:31" ht="12.75" customHeight="1" x14ac:dyDescent="0.2">
      <c r="B61" s="28">
        <v>1</v>
      </c>
      <c r="D61" s="125">
        <v>13</v>
      </c>
      <c r="E61" s="125" t="s">
        <v>29</v>
      </c>
      <c r="F61" s="128" t="s">
        <v>33</v>
      </c>
      <c r="G61" s="129"/>
      <c r="H61" s="134" t="s">
        <v>85</v>
      </c>
      <c r="I61" s="135"/>
      <c r="J61" s="136"/>
      <c r="K61" s="122" t="s">
        <v>37</v>
      </c>
      <c r="L61" s="80" t="s">
        <v>39</v>
      </c>
      <c r="M61" s="36" t="s">
        <v>74</v>
      </c>
      <c r="N61" s="96"/>
      <c r="O61" s="99"/>
      <c r="P61" s="99"/>
      <c r="Q61" s="99"/>
      <c r="R61" s="122">
        <v>1</v>
      </c>
      <c r="S61" s="93">
        <f>2*1</f>
        <v>2</v>
      </c>
      <c r="T61" s="77"/>
      <c r="U61" s="99"/>
      <c r="V61" s="99"/>
      <c r="W61" s="91"/>
      <c r="X61" s="94"/>
      <c r="Y61" s="99"/>
      <c r="Z61" s="99"/>
      <c r="AA61" s="99"/>
      <c r="AB61" s="99"/>
      <c r="AC61" s="120"/>
      <c r="AD61" s="92"/>
      <c r="AE61" s="41"/>
    </row>
    <row r="62" spans="2:31" ht="12.75" customHeight="1" x14ac:dyDescent="0.2">
      <c r="B62" s="28">
        <v>1</v>
      </c>
      <c r="D62" s="126"/>
      <c r="E62" s="126"/>
      <c r="F62" s="130"/>
      <c r="G62" s="131"/>
      <c r="H62" s="137"/>
      <c r="I62" s="138"/>
      <c r="J62" s="139"/>
      <c r="K62" s="123"/>
      <c r="L62" s="88" t="s">
        <v>39</v>
      </c>
      <c r="M62" s="36" t="s">
        <v>74</v>
      </c>
      <c r="N62" s="96"/>
      <c r="O62" s="99"/>
      <c r="P62" s="99"/>
      <c r="Q62" s="99"/>
      <c r="R62" s="123"/>
      <c r="S62" s="93">
        <f>2*1</f>
        <v>2</v>
      </c>
      <c r="T62" s="89"/>
      <c r="U62" s="99"/>
      <c r="V62" s="99"/>
      <c r="W62" s="91"/>
      <c r="X62" s="94"/>
      <c r="Y62" s="99"/>
      <c r="Z62" s="99"/>
      <c r="AA62" s="99"/>
      <c r="AB62" s="99"/>
      <c r="AC62" s="120"/>
      <c r="AD62" s="92"/>
      <c r="AE62" s="88"/>
    </row>
    <row r="63" spans="2:31" ht="12.75" customHeight="1" x14ac:dyDescent="0.2">
      <c r="B63" s="28">
        <v>1</v>
      </c>
      <c r="D63" s="126"/>
      <c r="E63" s="126"/>
      <c r="F63" s="130"/>
      <c r="G63" s="131"/>
      <c r="H63" s="137"/>
      <c r="I63" s="138"/>
      <c r="J63" s="139"/>
      <c r="K63" s="123"/>
      <c r="L63" s="80" t="s">
        <v>40</v>
      </c>
      <c r="M63" s="36" t="s">
        <v>75</v>
      </c>
      <c r="N63" s="96"/>
      <c r="O63" s="99"/>
      <c r="P63" s="99"/>
      <c r="Q63" s="99"/>
      <c r="R63" s="123"/>
      <c r="S63" s="93">
        <f>2.5*2</f>
        <v>5</v>
      </c>
      <c r="T63" s="77"/>
      <c r="U63" s="99"/>
      <c r="V63" s="99"/>
      <c r="W63" s="91"/>
      <c r="X63" s="94"/>
      <c r="Y63" s="99"/>
      <c r="Z63" s="99"/>
      <c r="AA63" s="99"/>
      <c r="AB63" s="99"/>
      <c r="AC63" s="120"/>
      <c r="AD63" s="92"/>
      <c r="AE63" s="15"/>
    </row>
    <row r="64" spans="2:31" ht="12.75" customHeight="1" x14ac:dyDescent="0.2">
      <c r="B64" s="28">
        <v>1</v>
      </c>
      <c r="D64" s="126"/>
      <c r="E64" s="126"/>
      <c r="F64" s="130"/>
      <c r="G64" s="131"/>
      <c r="H64" s="137"/>
      <c r="I64" s="138"/>
      <c r="J64" s="139"/>
      <c r="K64" s="123"/>
      <c r="L64" s="89" t="s">
        <v>41</v>
      </c>
      <c r="M64" s="36" t="s">
        <v>76</v>
      </c>
      <c r="N64" s="96"/>
      <c r="O64" s="99"/>
      <c r="P64" s="99"/>
      <c r="Q64" s="99"/>
      <c r="R64" s="123"/>
      <c r="S64" s="93">
        <f>2*2</f>
        <v>4</v>
      </c>
      <c r="T64" s="89"/>
      <c r="U64" s="99"/>
      <c r="V64" s="99"/>
      <c r="W64" s="91"/>
      <c r="X64" s="94"/>
      <c r="Y64" s="99"/>
      <c r="Z64" s="99"/>
      <c r="AA64" s="99"/>
      <c r="AB64" s="99"/>
      <c r="AC64" s="120"/>
      <c r="AD64" s="92"/>
      <c r="AE64" s="88"/>
    </row>
    <row r="65" spans="2:31" ht="12.75" customHeight="1" x14ac:dyDescent="0.2">
      <c r="B65" s="28">
        <v>1</v>
      </c>
      <c r="D65" s="127"/>
      <c r="E65" s="127"/>
      <c r="F65" s="132"/>
      <c r="G65" s="133"/>
      <c r="H65" s="140"/>
      <c r="I65" s="141"/>
      <c r="J65" s="142"/>
      <c r="K65" s="124"/>
      <c r="L65" s="77" t="s">
        <v>92</v>
      </c>
      <c r="M65" s="36"/>
      <c r="N65" s="96"/>
      <c r="O65" s="99"/>
      <c r="P65" s="99"/>
      <c r="Q65" s="99"/>
      <c r="R65" s="124"/>
      <c r="S65" s="93"/>
      <c r="T65" s="77"/>
      <c r="U65" s="99"/>
      <c r="V65" s="99"/>
      <c r="W65" s="91"/>
      <c r="X65" s="94"/>
      <c r="Y65" s="99"/>
      <c r="Z65" s="99"/>
      <c r="AA65" s="99">
        <v>1</v>
      </c>
      <c r="AB65" s="99"/>
      <c r="AC65" s="120"/>
      <c r="AD65" s="92"/>
      <c r="AE65" s="63"/>
    </row>
    <row r="66" spans="2:31" ht="12.75" customHeight="1" x14ac:dyDescent="0.2">
      <c r="B66" s="28">
        <v>1</v>
      </c>
      <c r="D66" s="125">
        <v>13</v>
      </c>
      <c r="E66" s="125" t="s">
        <v>67</v>
      </c>
      <c r="F66" s="128" t="s">
        <v>33</v>
      </c>
      <c r="G66" s="129"/>
      <c r="H66" s="134" t="s">
        <v>57</v>
      </c>
      <c r="I66" s="135"/>
      <c r="J66" s="136"/>
      <c r="K66" s="122" t="s">
        <v>25</v>
      </c>
      <c r="L66" s="77" t="s">
        <v>42</v>
      </c>
      <c r="M66" s="36" t="s">
        <v>74</v>
      </c>
      <c r="N66" s="96"/>
      <c r="O66" s="99"/>
      <c r="P66" s="99"/>
      <c r="Q66" s="99"/>
      <c r="R66" s="122">
        <v>1</v>
      </c>
      <c r="S66" s="93">
        <f>2*1</f>
        <v>2</v>
      </c>
      <c r="T66" s="77"/>
      <c r="U66" s="99"/>
      <c r="V66" s="99"/>
      <c r="W66" s="91"/>
      <c r="X66" s="94"/>
      <c r="Y66" s="99"/>
      <c r="Z66" s="99"/>
      <c r="AA66" s="99"/>
      <c r="AB66" s="99"/>
      <c r="AC66" s="120"/>
      <c r="AD66" s="92"/>
      <c r="AE66" s="54"/>
    </row>
    <row r="67" spans="2:31" ht="12.75" customHeight="1" x14ac:dyDescent="0.2">
      <c r="B67" s="28">
        <v>1</v>
      </c>
      <c r="D67" s="126"/>
      <c r="E67" s="126"/>
      <c r="F67" s="130"/>
      <c r="G67" s="131"/>
      <c r="H67" s="137"/>
      <c r="I67" s="138"/>
      <c r="J67" s="139"/>
      <c r="K67" s="123"/>
      <c r="L67" s="89" t="s">
        <v>42</v>
      </c>
      <c r="M67" s="36" t="s">
        <v>74</v>
      </c>
      <c r="N67" s="96"/>
      <c r="O67" s="99"/>
      <c r="P67" s="99"/>
      <c r="Q67" s="99"/>
      <c r="R67" s="123"/>
      <c r="S67" s="93">
        <f>2*1</f>
        <v>2</v>
      </c>
      <c r="T67" s="89"/>
      <c r="U67" s="99"/>
      <c r="V67" s="99"/>
      <c r="W67" s="91"/>
      <c r="X67" s="94"/>
      <c r="Y67" s="99"/>
      <c r="Z67" s="99"/>
      <c r="AA67" s="99"/>
      <c r="AB67" s="99"/>
      <c r="AC67" s="120"/>
      <c r="AD67" s="92"/>
      <c r="AE67" s="88"/>
    </row>
    <row r="68" spans="2:31" ht="12.75" customHeight="1" x14ac:dyDescent="0.2">
      <c r="B68" s="28">
        <v>1</v>
      </c>
      <c r="D68" s="126"/>
      <c r="E68" s="126"/>
      <c r="F68" s="130"/>
      <c r="G68" s="131"/>
      <c r="H68" s="137"/>
      <c r="I68" s="138"/>
      <c r="J68" s="139"/>
      <c r="K68" s="123"/>
      <c r="L68" s="80" t="s">
        <v>41</v>
      </c>
      <c r="M68" s="36" t="s">
        <v>76</v>
      </c>
      <c r="N68" s="96"/>
      <c r="O68" s="99"/>
      <c r="P68" s="99"/>
      <c r="Q68" s="99"/>
      <c r="R68" s="123"/>
      <c r="S68" s="93">
        <f>2*2</f>
        <v>4</v>
      </c>
      <c r="T68" s="77"/>
      <c r="U68" s="99"/>
      <c r="V68" s="99"/>
      <c r="W68" s="91"/>
      <c r="X68" s="99"/>
      <c r="Y68" s="99"/>
      <c r="Z68" s="99"/>
      <c r="AA68" s="99"/>
      <c r="AB68" s="99"/>
      <c r="AC68" s="120"/>
      <c r="AD68" s="92"/>
      <c r="AE68" s="42"/>
    </row>
    <row r="69" spans="2:31" ht="12.75" customHeight="1" x14ac:dyDescent="0.2">
      <c r="B69" s="28">
        <v>1</v>
      </c>
      <c r="D69" s="126"/>
      <c r="E69" s="126"/>
      <c r="F69" s="130"/>
      <c r="G69" s="131"/>
      <c r="H69" s="137"/>
      <c r="I69" s="138"/>
      <c r="J69" s="139"/>
      <c r="K69" s="123"/>
      <c r="L69" s="89" t="s">
        <v>40</v>
      </c>
      <c r="M69" s="55" t="s">
        <v>75</v>
      </c>
      <c r="N69" s="96"/>
      <c r="O69" s="99"/>
      <c r="P69" s="99"/>
      <c r="Q69" s="99"/>
      <c r="R69" s="123"/>
      <c r="S69" s="93">
        <f>2.5*2</f>
        <v>5</v>
      </c>
      <c r="T69" s="89"/>
      <c r="U69" s="99"/>
      <c r="V69" s="99"/>
      <c r="W69" s="91"/>
      <c r="X69" s="93"/>
      <c r="Y69" s="99"/>
      <c r="Z69" s="99"/>
      <c r="AA69" s="99"/>
      <c r="AB69" s="99"/>
      <c r="AC69" s="120"/>
      <c r="AD69" s="92"/>
      <c r="AE69" s="88"/>
    </row>
    <row r="70" spans="2:31" ht="12.75" customHeight="1" x14ac:dyDescent="0.2">
      <c r="B70" s="28">
        <v>1</v>
      </c>
      <c r="D70" s="127"/>
      <c r="E70" s="127"/>
      <c r="F70" s="132"/>
      <c r="G70" s="133"/>
      <c r="H70" s="140"/>
      <c r="I70" s="141"/>
      <c r="J70" s="142"/>
      <c r="K70" s="124"/>
      <c r="L70" s="77" t="s">
        <v>92</v>
      </c>
      <c r="M70" s="55"/>
      <c r="N70" s="96"/>
      <c r="O70" s="99"/>
      <c r="P70" s="99"/>
      <c r="Q70" s="99"/>
      <c r="R70" s="124"/>
      <c r="S70" s="93"/>
      <c r="T70" s="77"/>
      <c r="U70" s="99"/>
      <c r="V70" s="99"/>
      <c r="W70" s="91"/>
      <c r="X70" s="93"/>
      <c r="Y70" s="99"/>
      <c r="Z70" s="99"/>
      <c r="AA70" s="99">
        <v>1</v>
      </c>
      <c r="AB70" s="99"/>
      <c r="AC70" s="120"/>
      <c r="AD70" s="92"/>
      <c r="AE70" s="42"/>
    </row>
    <row r="71" spans="2:31" ht="12.75" customHeight="1" x14ac:dyDescent="0.2">
      <c r="B71" s="28">
        <v>1</v>
      </c>
      <c r="D71" s="125">
        <v>13</v>
      </c>
      <c r="E71" s="125" t="s">
        <v>70</v>
      </c>
      <c r="F71" s="128" t="s">
        <v>53</v>
      </c>
      <c r="G71" s="129"/>
      <c r="H71" s="134" t="s">
        <v>105</v>
      </c>
      <c r="I71" s="135"/>
      <c r="J71" s="136"/>
      <c r="K71" s="122" t="s">
        <v>37</v>
      </c>
      <c r="L71" s="99" t="s">
        <v>44</v>
      </c>
      <c r="M71" s="36" t="s">
        <v>90</v>
      </c>
      <c r="N71" s="122">
        <v>1</v>
      </c>
      <c r="O71" s="99"/>
      <c r="P71" s="99"/>
      <c r="Q71" s="122">
        <v>1</v>
      </c>
      <c r="R71" s="99"/>
      <c r="S71" s="99">
        <f>4*4.5</f>
        <v>18</v>
      </c>
      <c r="T71" s="99"/>
      <c r="U71" s="99"/>
      <c r="V71" s="122">
        <v>1</v>
      </c>
      <c r="W71" s="99"/>
      <c r="X71" s="99"/>
      <c r="Y71" s="99"/>
      <c r="Z71" s="99"/>
      <c r="AA71" s="99"/>
      <c r="AB71" s="99"/>
      <c r="AC71" s="120"/>
      <c r="AD71" s="99"/>
      <c r="AE71" s="99"/>
    </row>
    <row r="72" spans="2:31" ht="12.75" customHeight="1" x14ac:dyDescent="0.2">
      <c r="B72" s="28">
        <v>1</v>
      </c>
      <c r="D72" s="126"/>
      <c r="E72" s="126"/>
      <c r="F72" s="130"/>
      <c r="G72" s="131"/>
      <c r="H72" s="137"/>
      <c r="I72" s="138"/>
      <c r="J72" s="139"/>
      <c r="K72" s="123"/>
      <c r="L72" s="99" t="s">
        <v>45</v>
      </c>
      <c r="M72" s="36" t="s">
        <v>90</v>
      </c>
      <c r="N72" s="123"/>
      <c r="O72" s="99"/>
      <c r="P72" s="99"/>
      <c r="Q72" s="123"/>
      <c r="R72" s="99"/>
      <c r="S72" s="99">
        <f>4*4.5</f>
        <v>18</v>
      </c>
      <c r="T72" s="99"/>
      <c r="U72" s="99"/>
      <c r="V72" s="123"/>
      <c r="W72" s="99"/>
      <c r="X72" s="99"/>
      <c r="Y72" s="99"/>
      <c r="Z72" s="99"/>
      <c r="AA72" s="99"/>
      <c r="AB72" s="99"/>
      <c r="AC72" s="120"/>
      <c r="AD72" s="99"/>
      <c r="AE72" s="99"/>
    </row>
    <row r="73" spans="2:31" ht="12.75" customHeight="1" x14ac:dyDescent="0.2">
      <c r="B73" s="28">
        <v>1</v>
      </c>
      <c r="D73" s="126"/>
      <c r="E73" s="126"/>
      <c r="F73" s="130"/>
      <c r="G73" s="131"/>
      <c r="H73" s="137"/>
      <c r="I73" s="138"/>
      <c r="J73" s="139"/>
      <c r="K73" s="123"/>
      <c r="L73" s="99" t="s">
        <v>47</v>
      </c>
      <c r="M73" s="36" t="s">
        <v>90</v>
      </c>
      <c r="N73" s="123"/>
      <c r="O73" s="99"/>
      <c r="P73" s="99"/>
      <c r="Q73" s="123"/>
      <c r="R73" s="99"/>
      <c r="S73" s="99">
        <f>4*4.5</f>
        <v>18</v>
      </c>
      <c r="T73" s="99"/>
      <c r="U73" s="99"/>
      <c r="V73" s="123"/>
      <c r="W73" s="99"/>
      <c r="X73" s="99"/>
      <c r="Y73" s="99"/>
      <c r="Z73" s="99"/>
      <c r="AA73" s="99"/>
      <c r="AB73" s="99"/>
      <c r="AC73" s="120"/>
      <c r="AD73" s="99"/>
      <c r="AE73" s="99"/>
    </row>
    <row r="74" spans="2:31" ht="12.75" customHeight="1" x14ac:dyDescent="0.2">
      <c r="B74" s="28">
        <v>1</v>
      </c>
      <c r="D74" s="127"/>
      <c r="E74" s="127"/>
      <c r="F74" s="132"/>
      <c r="G74" s="133"/>
      <c r="H74" s="140"/>
      <c r="I74" s="141"/>
      <c r="J74" s="142"/>
      <c r="K74" s="124"/>
      <c r="L74" s="99" t="s">
        <v>91</v>
      </c>
      <c r="M74" s="36" t="s">
        <v>97</v>
      </c>
      <c r="N74" s="124"/>
      <c r="O74" s="99"/>
      <c r="P74" s="99"/>
      <c r="Q74" s="124"/>
      <c r="R74" s="99"/>
      <c r="S74" s="97"/>
      <c r="T74" s="93">
        <v>36</v>
      </c>
      <c r="U74" s="99"/>
      <c r="V74" s="124"/>
      <c r="W74" s="99"/>
      <c r="X74" s="99"/>
      <c r="Y74" s="99"/>
      <c r="Z74" s="99"/>
      <c r="AA74" s="99"/>
      <c r="AB74" s="99"/>
      <c r="AC74" s="120"/>
      <c r="AD74" s="99"/>
      <c r="AE74" s="99"/>
    </row>
    <row r="75" spans="2:31" ht="12.75" customHeight="1" x14ac:dyDescent="0.2">
      <c r="B75" s="28">
        <v>1</v>
      </c>
      <c r="D75" s="107">
        <v>13</v>
      </c>
      <c r="E75" s="107" t="s">
        <v>71</v>
      </c>
      <c r="F75" s="128" t="s">
        <v>53</v>
      </c>
      <c r="G75" s="129"/>
      <c r="H75" s="154" t="s">
        <v>78</v>
      </c>
      <c r="I75" s="155"/>
      <c r="J75" s="156"/>
      <c r="K75" s="99" t="s">
        <v>25</v>
      </c>
      <c r="L75" s="154" t="s">
        <v>102</v>
      </c>
      <c r="M75" s="209"/>
      <c r="N75" s="96"/>
      <c r="O75" s="99">
        <v>14</v>
      </c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>
        <v>1</v>
      </c>
      <c r="AB75" s="99">
        <v>1</v>
      </c>
      <c r="AC75" s="120"/>
      <c r="AD75" s="99"/>
      <c r="AE75" s="99"/>
    </row>
    <row r="76" spans="2:31" ht="12.75" customHeight="1" x14ac:dyDescent="0.2">
      <c r="B76" s="28">
        <v>1</v>
      </c>
      <c r="D76" s="125">
        <v>14</v>
      </c>
      <c r="E76" s="125" t="s">
        <v>72</v>
      </c>
      <c r="F76" s="128" t="s">
        <v>53</v>
      </c>
      <c r="G76" s="129"/>
      <c r="H76" s="134" t="s">
        <v>86</v>
      </c>
      <c r="I76" s="135"/>
      <c r="J76" s="136"/>
      <c r="K76" s="122" t="s">
        <v>25</v>
      </c>
      <c r="L76" s="80" t="s">
        <v>44</v>
      </c>
      <c r="M76" s="36" t="s">
        <v>90</v>
      </c>
      <c r="N76" s="122">
        <v>1</v>
      </c>
      <c r="O76" s="99"/>
      <c r="P76" s="99"/>
      <c r="Q76" s="122">
        <v>1</v>
      </c>
      <c r="R76" s="99"/>
      <c r="S76" s="99">
        <f>4*4.5</f>
        <v>18</v>
      </c>
      <c r="T76" s="80"/>
      <c r="U76" s="99"/>
      <c r="V76" s="122">
        <v>1</v>
      </c>
      <c r="W76" s="92"/>
      <c r="X76" s="99"/>
      <c r="Y76" s="99"/>
      <c r="Z76" s="99"/>
      <c r="AA76" s="99"/>
      <c r="AB76" s="99"/>
      <c r="AC76" s="120"/>
      <c r="AD76" s="92"/>
      <c r="AE76" s="42"/>
    </row>
    <row r="77" spans="2:31" ht="12.75" customHeight="1" x14ac:dyDescent="0.2">
      <c r="B77" s="28">
        <v>1</v>
      </c>
      <c r="D77" s="126"/>
      <c r="E77" s="126"/>
      <c r="F77" s="130"/>
      <c r="G77" s="131"/>
      <c r="H77" s="137"/>
      <c r="I77" s="138"/>
      <c r="J77" s="139"/>
      <c r="K77" s="123"/>
      <c r="L77" s="80" t="s">
        <v>45</v>
      </c>
      <c r="M77" s="36" t="s">
        <v>90</v>
      </c>
      <c r="N77" s="123"/>
      <c r="O77" s="99"/>
      <c r="P77" s="93"/>
      <c r="Q77" s="123"/>
      <c r="R77" s="93"/>
      <c r="S77" s="99">
        <f>4*4.5</f>
        <v>18</v>
      </c>
      <c r="T77" s="77"/>
      <c r="U77" s="99"/>
      <c r="V77" s="123"/>
      <c r="W77" s="91"/>
      <c r="X77" s="93"/>
      <c r="Y77" s="99"/>
      <c r="Z77" s="99"/>
      <c r="AA77" s="99"/>
      <c r="AB77" s="99"/>
      <c r="AC77" s="120"/>
      <c r="AD77" s="92"/>
      <c r="AE77" s="51"/>
    </row>
    <row r="78" spans="2:31" ht="12.75" customHeight="1" x14ac:dyDescent="0.2">
      <c r="B78" s="28">
        <v>1</v>
      </c>
      <c r="D78" s="126"/>
      <c r="E78" s="126"/>
      <c r="F78" s="130"/>
      <c r="G78" s="131"/>
      <c r="H78" s="137"/>
      <c r="I78" s="138"/>
      <c r="J78" s="139"/>
      <c r="K78" s="123"/>
      <c r="L78" s="88" t="s">
        <v>46</v>
      </c>
      <c r="M78" s="36" t="s">
        <v>90</v>
      </c>
      <c r="N78" s="123"/>
      <c r="O78" s="99"/>
      <c r="P78" s="93"/>
      <c r="Q78" s="123"/>
      <c r="R78" s="93"/>
      <c r="S78" s="99">
        <f>4*4.5</f>
        <v>18</v>
      </c>
      <c r="T78" s="89"/>
      <c r="U78" s="99"/>
      <c r="V78" s="123"/>
      <c r="W78" s="91"/>
      <c r="X78" s="93"/>
      <c r="Y78" s="99"/>
      <c r="Z78" s="99"/>
      <c r="AA78" s="99"/>
      <c r="AB78" s="99"/>
      <c r="AC78" s="120"/>
      <c r="AD78" s="92"/>
      <c r="AE78" s="88"/>
    </row>
    <row r="79" spans="2:31" ht="12.75" customHeight="1" x14ac:dyDescent="0.2">
      <c r="B79" s="28">
        <v>1</v>
      </c>
      <c r="D79" s="127"/>
      <c r="E79" s="127"/>
      <c r="F79" s="132"/>
      <c r="G79" s="133"/>
      <c r="H79" s="140"/>
      <c r="I79" s="141"/>
      <c r="J79" s="142"/>
      <c r="K79" s="124"/>
      <c r="L79" s="88" t="s">
        <v>91</v>
      </c>
      <c r="M79" s="36" t="s">
        <v>97</v>
      </c>
      <c r="N79" s="124"/>
      <c r="O79" s="99"/>
      <c r="P79" s="99"/>
      <c r="Q79" s="124"/>
      <c r="R79" s="99"/>
      <c r="S79" s="97"/>
      <c r="T79" s="91">
        <v>36</v>
      </c>
      <c r="U79" s="99"/>
      <c r="V79" s="124"/>
      <c r="W79" s="92"/>
      <c r="X79" s="93"/>
      <c r="Y79" s="99"/>
      <c r="Z79" s="99"/>
      <c r="AA79" s="99"/>
      <c r="AB79" s="99"/>
      <c r="AC79" s="120"/>
      <c r="AD79" s="92"/>
      <c r="AE79" s="51"/>
    </row>
    <row r="80" spans="2:31" ht="12.75" customHeight="1" x14ac:dyDescent="0.2">
      <c r="B80" s="28">
        <v>1</v>
      </c>
      <c r="D80" s="13">
        <v>21</v>
      </c>
      <c r="E80" s="13" t="s">
        <v>93</v>
      </c>
      <c r="F80" s="128" t="s">
        <v>33</v>
      </c>
      <c r="G80" s="129"/>
      <c r="H80" s="154" t="s">
        <v>95</v>
      </c>
      <c r="I80" s="155"/>
      <c r="J80" s="156"/>
      <c r="K80" s="72" t="s">
        <v>25</v>
      </c>
      <c r="L80" s="72" t="s">
        <v>99</v>
      </c>
      <c r="M80" s="36" t="s">
        <v>98</v>
      </c>
      <c r="N80" s="96"/>
      <c r="O80" s="99"/>
      <c r="P80" s="99"/>
      <c r="Q80" s="99"/>
      <c r="R80" s="99"/>
      <c r="S80" s="99">
        <v>7.5</v>
      </c>
      <c r="T80" s="72"/>
      <c r="U80" s="99"/>
      <c r="V80" s="99"/>
      <c r="W80" s="92"/>
      <c r="X80" s="99"/>
      <c r="Y80" s="99"/>
      <c r="Z80" s="99"/>
      <c r="AA80" s="99"/>
      <c r="AB80" s="99"/>
      <c r="AC80" s="120"/>
      <c r="AD80" s="92"/>
      <c r="AE80" s="42"/>
    </row>
    <row r="81" spans="2:31" ht="12.75" customHeight="1" x14ac:dyDescent="0.2">
      <c r="B81" s="28">
        <v>1</v>
      </c>
      <c r="D81" s="53">
        <v>21</v>
      </c>
      <c r="E81" s="53" t="s">
        <v>94</v>
      </c>
      <c r="F81" s="159" t="s">
        <v>33</v>
      </c>
      <c r="G81" s="160"/>
      <c r="H81" s="154" t="s">
        <v>96</v>
      </c>
      <c r="I81" s="155"/>
      <c r="J81" s="156"/>
      <c r="K81" s="72" t="s">
        <v>25</v>
      </c>
      <c r="L81" s="92" t="s">
        <v>99</v>
      </c>
      <c r="M81" s="36" t="s">
        <v>98</v>
      </c>
      <c r="N81" s="98"/>
      <c r="O81" s="99"/>
      <c r="P81" s="99"/>
      <c r="Q81" s="99"/>
      <c r="R81" s="99"/>
      <c r="S81" s="99">
        <v>7.5</v>
      </c>
      <c r="T81" s="72"/>
      <c r="U81" s="99"/>
      <c r="V81" s="99"/>
      <c r="W81" s="92"/>
      <c r="X81" s="99"/>
      <c r="Y81" s="99"/>
      <c r="Z81" s="99"/>
      <c r="AA81" s="99"/>
      <c r="AB81" s="99"/>
      <c r="AC81" s="120"/>
      <c r="AD81" s="92"/>
      <c r="AE81" s="42"/>
    </row>
    <row r="82" spans="2:31" ht="12.75" customHeight="1" x14ac:dyDescent="0.2">
      <c r="B82" s="28">
        <v>1</v>
      </c>
      <c r="D82" s="44"/>
      <c r="E82" s="44"/>
      <c r="F82" s="48"/>
      <c r="G82" s="49"/>
      <c r="H82" s="45"/>
      <c r="I82" s="46"/>
      <c r="J82" s="47"/>
      <c r="K82" s="50"/>
      <c r="L82" s="43"/>
      <c r="M82" s="36"/>
      <c r="N82" s="98"/>
      <c r="O82" s="99"/>
      <c r="P82" s="99"/>
      <c r="Q82" s="99"/>
      <c r="R82" s="99"/>
      <c r="S82" s="99"/>
      <c r="T82" s="58"/>
      <c r="U82" s="99"/>
      <c r="V82" s="99"/>
      <c r="W82" s="43"/>
      <c r="X82" s="63"/>
      <c r="Y82" s="99"/>
      <c r="Z82" s="94"/>
      <c r="AA82" s="94"/>
      <c r="AB82" s="99"/>
      <c r="AC82" s="120"/>
      <c r="AD82" s="43"/>
      <c r="AE82" s="43"/>
    </row>
    <row r="83" spans="2:31" ht="12.75" customHeight="1" thickBot="1" x14ac:dyDescent="0.25">
      <c r="B83" s="28">
        <v>1</v>
      </c>
      <c r="D83" s="13"/>
      <c r="E83" s="13"/>
      <c r="F83" s="159"/>
      <c r="G83" s="160"/>
      <c r="H83" s="154"/>
      <c r="I83" s="155"/>
      <c r="J83" s="156"/>
      <c r="K83" s="39"/>
      <c r="L83" s="39"/>
      <c r="M83" s="36"/>
      <c r="N83" s="98"/>
      <c r="O83" s="102"/>
      <c r="P83" s="99"/>
      <c r="Q83" s="99"/>
      <c r="R83" s="99"/>
      <c r="S83" s="99"/>
      <c r="T83" s="58"/>
      <c r="U83" s="99"/>
      <c r="V83" s="99"/>
      <c r="W83" s="39"/>
      <c r="X83" s="63"/>
      <c r="Y83" s="99"/>
      <c r="Z83" s="15"/>
      <c r="AA83" s="15"/>
      <c r="AB83" s="15"/>
      <c r="AC83" s="120"/>
      <c r="AD83" s="15"/>
      <c r="AE83" s="15"/>
    </row>
    <row r="84" spans="2:31" ht="12.75" customHeight="1" x14ac:dyDescent="0.2">
      <c r="B84" s="5" t="s">
        <v>10</v>
      </c>
      <c r="D84" s="207" t="s">
        <v>34</v>
      </c>
      <c r="E84" s="208"/>
      <c r="F84" s="208"/>
      <c r="G84" s="208"/>
      <c r="H84" s="208"/>
      <c r="I84" s="208"/>
      <c r="J84" s="208"/>
      <c r="K84" s="208"/>
      <c r="L84" s="208"/>
      <c r="M84" s="208"/>
      <c r="N84" s="16">
        <f t="shared" ref="N84:AB84" si="25">IF(N8="","",IF(N23="",IF(SUM(COUNTIF(N24:N83,"LS")+COUNTIF(N24:N83,"LUMP"))&gt;0,"LS",""),IF(SUM(N24:N83)&gt;0,ROUNDUP(SUM(N24:N83),0),"")))</f>
        <v>5</v>
      </c>
      <c r="O84" s="16">
        <f t="shared" si="25"/>
        <v>14</v>
      </c>
      <c r="P84" s="16">
        <f t="shared" si="25"/>
        <v>2</v>
      </c>
      <c r="Q84" s="16">
        <f t="shared" si="25"/>
        <v>3</v>
      </c>
      <c r="R84" s="16">
        <f t="shared" si="25"/>
        <v>2</v>
      </c>
      <c r="S84" s="16">
        <f t="shared" si="25"/>
        <v>277</v>
      </c>
      <c r="T84" s="16">
        <f t="shared" si="25"/>
        <v>188</v>
      </c>
      <c r="U84" s="16">
        <f t="shared" si="25"/>
        <v>2</v>
      </c>
      <c r="V84" s="16">
        <f t="shared" si="25"/>
        <v>3</v>
      </c>
      <c r="W84" s="16">
        <f t="shared" si="25"/>
        <v>6</v>
      </c>
      <c r="X84" s="16">
        <f t="shared" si="25"/>
        <v>8</v>
      </c>
      <c r="Y84" s="16">
        <f t="shared" si="25"/>
        <v>3</v>
      </c>
      <c r="Z84" s="16">
        <f t="shared" si="25"/>
        <v>8</v>
      </c>
      <c r="AA84" s="16">
        <f t="shared" si="25"/>
        <v>3</v>
      </c>
      <c r="AB84" s="16">
        <f t="shared" si="25"/>
        <v>4</v>
      </c>
      <c r="AC84" s="16"/>
      <c r="AD84" s="16" t="str">
        <f>IF(AD8="","",IF(AD23="",IF(SUM(COUNTIF(AD51:AD83,"LS")+COUNTIF(AD51:AD83,"LUMP"))&gt;0,"LS",""),IF(SUM(AD51:AD83)&gt;0,ROUNDUP(SUM(AD51:AD83),0),"")))</f>
        <v/>
      </c>
      <c r="AE84" s="16" t="str">
        <f>IF(AE8="","",IF(AE23="",IF(SUM(COUNTIF(AE51:AE83,"LS")+COUNTIF(AE51:AE83,"LUMP"))&gt;0,"LS",""),IF(SUM(AE51:AE83)&gt;0,ROUNDUP(SUM(AE51:AE83),0),"")))</f>
        <v/>
      </c>
    </row>
    <row r="85" spans="2:31" ht="12.75" customHeight="1" thickBot="1" x14ac:dyDescent="0.25"/>
    <row r="86" spans="2:31" ht="12.75" customHeight="1" thickBot="1" x14ac:dyDescent="0.25">
      <c r="B86" s="26" t="s">
        <v>8</v>
      </c>
      <c r="D86" s="194">
        <f>D7+1</f>
        <v>2</v>
      </c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</row>
    <row r="87" spans="2:31" ht="12.75" customHeight="1" thickBot="1" x14ac:dyDescent="0.25">
      <c r="B87" s="30"/>
      <c r="D87" s="195" t="s">
        <v>6</v>
      </c>
      <c r="E87" s="195"/>
      <c r="F87" s="195"/>
      <c r="G87" s="195"/>
      <c r="H87" s="195"/>
      <c r="I87" s="195"/>
      <c r="J87" s="19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2:31" ht="12.75" customHeight="1" thickBot="1" x14ac:dyDescent="0.25">
      <c r="D88" s="190" t="s">
        <v>7</v>
      </c>
      <c r="E88" s="190"/>
      <c r="F88" s="190"/>
      <c r="G88" s="190"/>
      <c r="H88" s="190"/>
      <c r="I88" s="190"/>
      <c r="J88" s="190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2:31" ht="12.75" customHeight="1" x14ac:dyDescent="0.2">
      <c r="B89" s="204" t="s">
        <v>9</v>
      </c>
      <c r="D89" s="191" t="s">
        <v>0</v>
      </c>
      <c r="E89" s="191" t="s">
        <v>18</v>
      </c>
      <c r="F89" s="178" t="s">
        <v>20</v>
      </c>
      <c r="G89" s="179"/>
      <c r="H89" s="191" t="s">
        <v>19</v>
      </c>
      <c r="I89" s="191"/>
      <c r="J89" s="191"/>
      <c r="K89" s="166" t="s">
        <v>21</v>
      </c>
      <c r="L89" s="166" t="s">
        <v>22</v>
      </c>
      <c r="M89" s="169" t="s">
        <v>23</v>
      </c>
      <c r="N89" s="103"/>
      <c r="O89" s="33" t="str">
        <f t="shared" ref="O89:AE89" si="26">IF(OR(TRIM(O87)=0,TRIM(O87)=""),"",IF(IFERROR(TRIM(INDEX(QryItemNamed,MATCH(TRIM(O87),ITEM,0),2)),"")="Y","SPECIAL",LEFT(IFERROR(TRIM(INDEX(ITEM,MATCH(TRIM(O87),ITEM,0))),""),3)))</f>
        <v/>
      </c>
      <c r="P89" s="8"/>
      <c r="Q89" s="8" t="str">
        <f t="shared" ref="Q89" si="27">IF(OR(TRIM(Q87)=0,TRIM(Q87)=""),"",IF(IFERROR(TRIM(INDEX(QryItemNamed,MATCH(TRIM(Q87),ITEM,0),2)),"")="Y","SPECIAL",LEFT(IFERROR(TRIM(INDEX(ITEM,MATCH(TRIM(Q87),ITEM,0))),""),3)))</f>
        <v/>
      </c>
      <c r="R89" s="8"/>
      <c r="S89" s="8" t="str">
        <f t="shared" si="26"/>
        <v/>
      </c>
      <c r="T89" s="8"/>
      <c r="U89" s="8"/>
      <c r="V89" s="8" t="str">
        <f t="shared" ref="V89" si="28">IF(OR(TRIM(V87)=0,TRIM(V87)=""),"",IF(IFERROR(TRIM(INDEX(QryItemNamed,MATCH(TRIM(V87),ITEM,0),2)),"")="Y","SPECIAL",LEFT(IFERROR(TRIM(INDEX(ITEM,MATCH(TRIM(V87),ITEM,0))),""),3)))</f>
        <v/>
      </c>
      <c r="W89" s="8" t="str">
        <f t="shared" si="26"/>
        <v/>
      </c>
      <c r="X89" s="8"/>
      <c r="Y89" s="8"/>
      <c r="Z89" s="8" t="str">
        <f t="shared" si="26"/>
        <v/>
      </c>
      <c r="AA89" s="8" t="str">
        <f t="shared" si="26"/>
        <v/>
      </c>
      <c r="AB89" s="8" t="str">
        <f t="shared" si="26"/>
        <v/>
      </c>
      <c r="AC89" s="8"/>
      <c r="AD89" s="8" t="str">
        <f t="shared" si="26"/>
        <v/>
      </c>
      <c r="AE89" s="8" t="str">
        <f t="shared" si="26"/>
        <v/>
      </c>
    </row>
    <row r="90" spans="2:31" ht="12.75" customHeight="1" x14ac:dyDescent="0.2">
      <c r="B90" s="205"/>
      <c r="D90" s="192"/>
      <c r="E90" s="192"/>
      <c r="F90" s="180"/>
      <c r="G90" s="181"/>
      <c r="H90" s="192"/>
      <c r="I90" s="192"/>
      <c r="J90" s="192"/>
      <c r="K90" s="167"/>
      <c r="L90" s="167"/>
      <c r="M90" s="170"/>
      <c r="N90" s="104"/>
      <c r="O90" s="143" t="str">
        <f t="shared" ref="O90:AE90" si="29">IF(OR(TRIM(O87)=0,TRIM(O87)=""),IF(O88="","",O88),IF(IFERROR(TRIM(INDEX(QryItemNamed,MATCH(TRIM(O87),ITEM,0),2)),"")="Y",TRIM(RIGHT(IFERROR(TRIM(INDEX(QryItemNamed,MATCH(TRIM(O87),ITEM,0),4)),"123456789012"),LEN(IFERROR(TRIM(INDEX(QryItemNamed,MATCH(TRIM(O87),ITEM,0),4)),"123456789012"))-9))&amp;O88,IFERROR(TRIM(INDEX(QryItemNamed,MATCH(TRIM(O87),ITEM,0),4))&amp;O88,"ITEM CODE DOES NOT EXIST IN ITEM MASTER")))</f>
        <v/>
      </c>
      <c r="P90" s="106"/>
      <c r="Q90" s="144" t="str">
        <f t="shared" ref="Q90" si="30">IF(OR(TRIM(Q87)=0,TRIM(Q87)=""),IF(Q88="","",Q88),IF(IFERROR(TRIM(INDEX(QryItemNamed,MATCH(TRIM(Q87),ITEM,0),2)),"")="Y",TRIM(RIGHT(IFERROR(TRIM(INDEX(QryItemNamed,MATCH(TRIM(Q87),ITEM,0),4)),"123456789012"),LEN(IFERROR(TRIM(INDEX(QryItemNamed,MATCH(TRIM(Q87),ITEM,0),4)),"123456789012"))-9))&amp;Q88,IFERROR(TRIM(INDEX(QryItemNamed,MATCH(TRIM(Q87),ITEM,0),4))&amp;Q88,"ITEM CODE DOES NOT EXIST IN ITEM MASTER")))</f>
        <v/>
      </c>
      <c r="R90" s="106"/>
      <c r="S90" s="145" t="str">
        <f t="shared" si="29"/>
        <v/>
      </c>
      <c r="T90" s="57"/>
      <c r="U90" s="106"/>
      <c r="V90" s="144" t="str">
        <f t="shared" ref="V90" si="31">IF(OR(TRIM(V87)=0,TRIM(V87)=""),IF(V88="","",V88),IF(IFERROR(TRIM(INDEX(QryItemNamed,MATCH(TRIM(V87),ITEM,0),2)),"")="Y",TRIM(RIGHT(IFERROR(TRIM(INDEX(QryItemNamed,MATCH(TRIM(V87),ITEM,0),4)),"123456789012"),LEN(IFERROR(TRIM(INDEX(QryItemNamed,MATCH(TRIM(V87),ITEM,0),4)),"123456789012"))-9))&amp;V88,IFERROR(TRIM(INDEX(QryItemNamed,MATCH(TRIM(V87),ITEM,0),4))&amp;V88,"ITEM CODE DOES NOT EXIST IN ITEM MASTER")))</f>
        <v/>
      </c>
      <c r="W90" s="144" t="str">
        <f t="shared" si="29"/>
        <v/>
      </c>
      <c r="X90" s="65"/>
      <c r="Y90" s="106"/>
      <c r="Z90" s="144" t="str">
        <f t="shared" si="29"/>
        <v/>
      </c>
      <c r="AA90" s="144" t="str">
        <f t="shared" si="29"/>
        <v/>
      </c>
      <c r="AB90" s="144" t="str">
        <f t="shared" si="29"/>
        <v/>
      </c>
      <c r="AC90" s="114"/>
      <c r="AD90" s="144" t="str">
        <f t="shared" si="29"/>
        <v/>
      </c>
      <c r="AE90" s="144" t="str">
        <f t="shared" si="29"/>
        <v/>
      </c>
    </row>
    <row r="91" spans="2:31" ht="12.75" customHeight="1" x14ac:dyDescent="0.2">
      <c r="B91" s="205"/>
      <c r="D91" s="192"/>
      <c r="E91" s="192"/>
      <c r="F91" s="180"/>
      <c r="G91" s="181"/>
      <c r="H91" s="192"/>
      <c r="I91" s="192"/>
      <c r="J91" s="192"/>
      <c r="K91" s="167"/>
      <c r="L91" s="167"/>
      <c r="M91" s="170"/>
      <c r="N91" s="104"/>
      <c r="O91" s="143"/>
      <c r="P91" s="106"/>
      <c r="Q91" s="144"/>
      <c r="R91" s="106"/>
      <c r="S91" s="146"/>
      <c r="T91" s="57"/>
      <c r="U91" s="106"/>
      <c r="V91" s="144"/>
      <c r="W91" s="144"/>
      <c r="X91" s="65"/>
      <c r="Y91" s="106"/>
      <c r="Z91" s="144"/>
      <c r="AA91" s="144"/>
      <c r="AB91" s="144"/>
      <c r="AC91" s="114"/>
      <c r="AD91" s="144"/>
      <c r="AE91" s="144"/>
    </row>
    <row r="92" spans="2:31" ht="12.75" customHeight="1" x14ac:dyDescent="0.2">
      <c r="B92" s="205"/>
      <c r="D92" s="192"/>
      <c r="E92" s="192"/>
      <c r="F92" s="180"/>
      <c r="G92" s="181"/>
      <c r="H92" s="192"/>
      <c r="I92" s="192"/>
      <c r="J92" s="192"/>
      <c r="K92" s="167"/>
      <c r="L92" s="167"/>
      <c r="M92" s="170"/>
      <c r="N92" s="104"/>
      <c r="O92" s="143"/>
      <c r="P92" s="106"/>
      <c r="Q92" s="144"/>
      <c r="R92" s="106"/>
      <c r="S92" s="146"/>
      <c r="T92" s="57"/>
      <c r="U92" s="106"/>
      <c r="V92" s="144"/>
      <c r="W92" s="144"/>
      <c r="X92" s="65"/>
      <c r="Y92" s="106"/>
      <c r="Z92" s="144"/>
      <c r="AA92" s="144"/>
      <c r="AB92" s="144"/>
      <c r="AC92" s="114"/>
      <c r="AD92" s="144"/>
      <c r="AE92" s="144"/>
    </row>
    <row r="93" spans="2:31" ht="12.75" customHeight="1" x14ac:dyDescent="0.2">
      <c r="B93" s="205"/>
      <c r="D93" s="192"/>
      <c r="E93" s="192"/>
      <c r="F93" s="180"/>
      <c r="G93" s="181"/>
      <c r="H93" s="192"/>
      <c r="I93" s="192"/>
      <c r="J93" s="192"/>
      <c r="K93" s="167"/>
      <c r="L93" s="167"/>
      <c r="M93" s="170"/>
      <c r="N93" s="104"/>
      <c r="O93" s="143"/>
      <c r="P93" s="106"/>
      <c r="Q93" s="144"/>
      <c r="R93" s="106"/>
      <c r="S93" s="146"/>
      <c r="T93" s="57"/>
      <c r="U93" s="106"/>
      <c r="V93" s="144"/>
      <c r="W93" s="144"/>
      <c r="X93" s="65"/>
      <c r="Y93" s="106"/>
      <c r="Z93" s="144"/>
      <c r="AA93" s="144"/>
      <c r="AB93" s="144"/>
      <c r="AC93" s="114"/>
      <c r="AD93" s="144"/>
      <c r="AE93" s="144"/>
    </row>
    <row r="94" spans="2:31" ht="12.75" customHeight="1" x14ac:dyDescent="0.2">
      <c r="B94" s="205"/>
      <c r="D94" s="192"/>
      <c r="E94" s="192"/>
      <c r="F94" s="180"/>
      <c r="G94" s="181"/>
      <c r="H94" s="192"/>
      <c r="I94" s="192"/>
      <c r="J94" s="192"/>
      <c r="K94" s="167"/>
      <c r="L94" s="167"/>
      <c r="M94" s="170"/>
      <c r="N94" s="104"/>
      <c r="O94" s="143"/>
      <c r="P94" s="106"/>
      <c r="Q94" s="144"/>
      <c r="R94" s="106"/>
      <c r="S94" s="146"/>
      <c r="T94" s="57"/>
      <c r="U94" s="106"/>
      <c r="V94" s="144"/>
      <c r="W94" s="144"/>
      <c r="X94" s="65"/>
      <c r="Y94" s="106"/>
      <c r="Z94" s="144"/>
      <c r="AA94" s="144"/>
      <c r="AB94" s="144"/>
      <c r="AC94" s="114"/>
      <c r="AD94" s="144"/>
      <c r="AE94" s="144"/>
    </row>
    <row r="95" spans="2:31" ht="12.75" customHeight="1" x14ac:dyDescent="0.2">
      <c r="B95" s="205"/>
      <c r="D95" s="192"/>
      <c r="E95" s="192"/>
      <c r="F95" s="180"/>
      <c r="G95" s="181"/>
      <c r="H95" s="192"/>
      <c r="I95" s="192"/>
      <c r="J95" s="192"/>
      <c r="K95" s="167"/>
      <c r="L95" s="167"/>
      <c r="M95" s="170"/>
      <c r="N95" s="104"/>
      <c r="O95" s="143"/>
      <c r="P95" s="106"/>
      <c r="Q95" s="144"/>
      <c r="R95" s="106"/>
      <c r="S95" s="146"/>
      <c r="T95" s="57"/>
      <c r="U95" s="106"/>
      <c r="V95" s="144"/>
      <c r="W95" s="144"/>
      <c r="X95" s="65"/>
      <c r="Y95" s="106"/>
      <c r="Z95" s="144"/>
      <c r="AA95" s="144"/>
      <c r="AB95" s="144"/>
      <c r="AC95" s="114"/>
      <c r="AD95" s="144"/>
      <c r="AE95" s="144"/>
    </row>
    <row r="96" spans="2:31" ht="12.75" customHeight="1" x14ac:dyDescent="0.2">
      <c r="B96" s="205"/>
      <c r="D96" s="192"/>
      <c r="E96" s="192"/>
      <c r="F96" s="180"/>
      <c r="G96" s="181"/>
      <c r="H96" s="192"/>
      <c r="I96" s="192"/>
      <c r="J96" s="192"/>
      <c r="K96" s="167"/>
      <c r="L96" s="167"/>
      <c r="M96" s="170"/>
      <c r="N96" s="104"/>
      <c r="O96" s="143"/>
      <c r="P96" s="106"/>
      <c r="Q96" s="144"/>
      <c r="R96" s="106"/>
      <c r="S96" s="146"/>
      <c r="T96" s="57"/>
      <c r="U96" s="106"/>
      <c r="V96" s="144"/>
      <c r="W96" s="144"/>
      <c r="X96" s="65"/>
      <c r="Y96" s="106"/>
      <c r="Z96" s="144"/>
      <c r="AA96" s="144"/>
      <c r="AB96" s="144"/>
      <c r="AC96" s="114"/>
      <c r="AD96" s="144"/>
      <c r="AE96" s="144"/>
    </row>
    <row r="97" spans="2:31" ht="12.75" customHeight="1" x14ac:dyDescent="0.2">
      <c r="B97" s="205"/>
      <c r="D97" s="192"/>
      <c r="E97" s="192"/>
      <c r="F97" s="180"/>
      <c r="G97" s="181"/>
      <c r="H97" s="192"/>
      <c r="I97" s="192"/>
      <c r="J97" s="192"/>
      <c r="K97" s="167"/>
      <c r="L97" s="167"/>
      <c r="M97" s="170"/>
      <c r="N97" s="104"/>
      <c r="O97" s="143"/>
      <c r="P97" s="106"/>
      <c r="Q97" s="144"/>
      <c r="R97" s="106"/>
      <c r="S97" s="146"/>
      <c r="T97" s="57"/>
      <c r="U97" s="106"/>
      <c r="V97" s="144"/>
      <c r="W97" s="144"/>
      <c r="X97" s="65"/>
      <c r="Y97" s="106"/>
      <c r="Z97" s="144"/>
      <c r="AA97" s="144"/>
      <c r="AB97" s="144"/>
      <c r="AC97" s="114"/>
      <c r="AD97" s="144"/>
      <c r="AE97" s="144"/>
    </row>
    <row r="98" spans="2:31" ht="12.75" customHeight="1" x14ac:dyDescent="0.2">
      <c r="B98" s="205"/>
      <c r="D98" s="192"/>
      <c r="E98" s="192"/>
      <c r="F98" s="180"/>
      <c r="G98" s="181"/>
      <c r="H98" s="192"/>
      <c r="I98" s="192"/>
      <c r="J98" s="192"/>
      <c r="K98" s="167"/>
      <c r="L98" s="167"/>
      <c r="M98" s="170"/>
      <c r="N98" s="104"/>
      <c r="O98" s="143"/>
      <c r="P98" s="106"/>
      <c r="Q98" s="144"/>
      <c r="R98" s="106"/>
      <c r="S98" s="146"/>
      <c r="T98" s="57"/>
      <c r="U98" s="106"/>
      <c r="V98" s="144"/>
      <c r="W98" s="144"/>
      <c r="X98" s="65"/>
      <c r="Y98" s="106"/>
      <c r="Z98" s="144"/>
      <c r="AA98" s="144"/>
      <c r="AB98" s="144"/>
      <c r="AC98" s="114"/>
      <c r="AD98" s="144"/>
      <c r="AE98" s="144"/>
    </row>
    <row r="99" spans="2:31" ht="12.75" customHeight="1" x14ac:dyDescent="0.2">
      <c r="B99" s="205"/>
      <c r="D99" s="192"/>
      <c r="E99" s="192"/>
      <c r="F99" s="180"/>
      <c r="G99" s="181"/>
      <c r="H99" s="192"/>
      <c r="I99" s="192"/>
      <c r="J99" s="192"/>
      <c r="K99" s="167"/>
      <c r="L99" s="167"/>
      <c r="M99" s="170"/>
      <c r="N99" s="104"/>
      <c r="O99" s="143"/>
      <c r="P99" s="106"/>
      <c r="Q99" s="144"/>
      <c r="R99" s="106"/>
      <c r="S99" s="146"/>
      <c r="T99" s="57"/>
      <c r="U99" s="106"/>
      <c r="V99" s="144"/>
      <c r="W99" s="144"/>
      <c r="X99" s="65"/>
      <c r="Y99" s="106"/>
      <c r="Z99" s="144"/>
      <c r="AA99" s="144"/>
      <c r="AB99" s="144"/>
      <c r="AC99" s="114"/>
      <c r="AD99" s="144"/>
      <c r="AE99" s="144"/>
    </row>
    <row r="100" spans="2:31" ht="12.75" customHeight="1" x14ac:dyDescent="0.2">
      <c r="B100" s="205"/>
      <c r="D100" s="192"/>
      <c r="E100" s="192"/>
      <c r="F100" s="180"/>
      <c r="G100" s="181"/>
      <c r="H100" s="192"/>
      <c r="I100" s="192"/>
      <c r="J100" s="192"/>
      <c r="K100" s="167"/>
      <c r="L100" s="167"/>
      <c r="M100" s="170"/>
      <c r="N100" s="104"/>
      <c r="O100" s="143"/>
      <c r="P100" s="106"/>
      <c r="Q100" s="144"/>
      <c r="R100" s="106"/>
      <c r="S100" s="146"/>
      <c r="T100" s="57"/>
      <c r="U100" s="106"/>
      <c r="V100" s="144"/>
      <c r="W100" s="144"/>
      <c r="X100" s="65"/>
      <c r="Y100" s="106"/>
      <c r="Z100" s="144"/>
      <c r="AA100" s="144"/>
      <c r="AB100" s="144"/>
      <c r="AC100" s="114"/>
      <c r="AD100" s="144"/>
      <c r="AE100" s="144"/>
    </row>
    <row r="101" spans="2:31" ht="12.75" customHeight="1" x14ac:dyDescent="0.2">
      <c r="B101" s="205"/>
      <c r="D101" s="192"/>
      <c r="E101" s="192"/>
      <c r="F101" s="180"/>
      <c r="G101" s="181"/>
      <c r="H101" s="192"/>
      <c r="I101" s="192"/>
      <c r="J101" s="192"/>
      <c r="K101" s="167"/>
      <c r="L101" s="167"/>
      <c r="M101" s="170"/>
      <c r="N101" s="104"/>
      <c r="O101" s="143"/>
      <c r="P101" s="106"/>
      <c r="Q101" s="144"/>
      <c r="R101" s="106"/>
      <c r="S101" s="147"/>
      <c r="T101" s="57"/>
      <c r="U101" s="106"/>
      <c r="V101" s="144"/>
      <c r="W101" s="144"/>
      <c r="X101" s="65"/>
      <c r="Y101" s="106"/>
      <c r="Z101" s="144"/>
      <c r="AA101" s="144"/>
      <c r="AB101" s="144"/>
      <c r="AC101" s="114"/>
      <c r="AD101" s="144"/>
      <c r="AE101" s="144"/>
    </row>
    <row r="102" spans="2:31" ht="12.75" customHeight="1" thickBot="1" x14ac:dyDescent="0.25">
      <c r="B102" s="206"/>
      <c r="D102" s="193"/>
      <c r="E102" s="193"/>
      <c r="F102" s="182"/>
      <c r="G102" s="183"/>
      <c r="H102" s="193"/>
      <c r="I102" s="193"/>
      <c r="J102" s="193"/>
      <c r="K102" s="168"/>
      <c r="L102" s="168"/>
      <c r="M102" s="171"/>
      <c r="N102" s="105"/>
      <c r="O102" s="34" t="str">
        <f t="shared" ref="O102:AE102" si="32">IF(OR(TRIM(O87)=0,TRIM(O87)=""),"",IF(IFERROR(TRIM(INDEX(QryItemNamed,MATCH(TRIM(O87),ITEM,0),3)),"")="LS","",IFERROR(TRIM(INDEX(QryItemNamed,MATCH(TRIM(O87),ITEM,0),3)),"")))</f>
        <v/>
      </c>
      <c r="P102" s="9"/>
      <c r="Q102" s="9" t="str">
        <f t="shared" ref="Q102" si="33">IF(OR(TRIM(Q87)=0,TRIM(Q87)=""),"",IF(IFERROR(TRIM(INDEX(QryItemNamed,MATCH(TRIM(Q87),ITEM,0),3)),"")="LS","",IFERROR(TRIM(INDEX(QryItemNamed,MATCH(TRIM(Q87),ITEM,0),3)),"")))</f>
        <v/>
      </c>
      <c r="R102" s="9"/>
      <c r="S102" s="9" t="str">
        <f t="shared" si="32"/>
        <v/>
      </c>
      <c r="T102" s="9"/>
      <c r="U102" s="9"/>
      <c r="V102" s="9" t="str">
        <f t="shared" ref="V102" si="34">IF(OR(TRIM(V87)=0,TRIM(V87)=""),"",IF(IFERROR(TRIM(INDEX(QryItemNamed,MATCH(TRIM(V87),ITEM,0),3)),"")="LS","",IFERROR(TRIM(INDEX(QryItemNamed,MATCH(TRIM(V87),ITEM,0),3)),"")))</f>
        <v/>
      </c>
      <c r="W102" s="9" t="str">
        <f t="shared" si="32"/>
        <v/>
      </c>
      <c r="X102" s="9"/>
      <c r="Y102" s="9"/>
      <c r="Z102" s="9" t="str">
        <f t="shared" si="32"/>
        <v/>
      </c>
      <c r="AA102" s="9" t="str">
        <f t="shared" si="32"/>
        <v/>
      </c>
      <c r="AB102" s="9" t="str">
        <f t="shared" si="32"/>
        <v/>
      </c>
      <c r="AC102" s="9"/>
      <c r="AD102" s="9" t="str">
        <f t="shared" si="32"/>
        <v/>
      </c>
      <c r="AE102" s="9" t="str">
        <f t="shared" si="32"/>
        <v/>
      </c>
    </row>
    <row r="103" spans="2:31" ht="12.75" customHeight="1" x14ac:dyDescent="0.2">
      <c r="B103" s="27"/>
      <c r="D103" s="83"/>
      <c r="E103" s="83"/>
      <c r="F103" s="132"/>
      <c r="G103" s="133"/>
      <c r="H103" s="140"/>
      <c r="I103" s="141"/>
      <c r="J103" s="142"/>
      <c r="K103" s="77"/>
      <c r="L103" s="80"/>
      <c r="M103" s="36"/>
      <c r="N103" s="98"/>
      <c r="O103" s="79"/>
      <c r="P103" s="99"/>
      <c r="Q103" s="99"/>
      <c r="R103" s="99"/>
      <c r="S103" s="97"/>
      <c r="T103" s="77"/>
      <c r="U103" s="99"/>
      <c r="V103" s="99"/>
      <c r="W103" s="80"/>
      <c r="X103" s="80"/>
      <c r="Y103" s="99"/>
      <c r="Z103" s="80"/>
      <c r="AA103" s="80"/>
      <c r="AB103" s="80"/>
      <c r="AC103" s="116"/>
      <c r="AD103" s="12"/>
      <c r="AE103" s="12"/>
    </row>
    <row r="104" spans="2:31" ht="12.75" customHeight="1" x14ac:dyDescent="0.2">
      <c r="B104" s="28"/>
      <c r="D104" s="83"/>
      <c r="E104" s="83"/>
      <c r="F104" s="132"/>
      <c r="G104" s="133"/>
      <c r="H104" s="154"/>
      <c r="I104" s="155"/>
      <c r="J104" s="156"/>
      <c r="K104" s="77"/>
      <c r="L104" s="80"/>
      <c r="M104" s="36"/>
      <c r="N104" s="96"/>
      <c r="O104" s="76"/>
      <c r="P104" s="99"/>
      <c r="Q104" s="99"/>
      <c r="R104" s="99"/>
      <c r="S104" s="97"/>
      <c r="T104" s="77"/>
      <c r="U104" s="99"/>
      <c r="V104" s="99"/>
      <c r="W104" s="78"/>
      <c r="X104" s="78"/>
      <c r="Y104" s="99"/>
      <c r="Z104" s="80"/>
      <c r="AA104" s="80"/>
      <c r="AB104" s="80"/>
      <c r="AC104" s="120"/>
      <c r="AD104" s="15"/>
      <c r="AE104" s="15"/>
    </row>
    <row r="105" spans="2:31" ht="12.75" customHeight="1" x14ac:dyDescent="0.2">
      <c r="B105" s="28"/>
      <c r="D105" s="83"/>
      <c r="E105" s="83"/>
      <c r="F105" s="132"/>
      <c r="G105" s="133"/>
      <c r="H105" s="154"/>
      <c r="I105" s="155"/>
      <c r="J105" s="156"/>
      <c r="K105" s="77"/>
      <c r="L105" s="80"/>
      <c r="M105" s="36"/>
      <c r="N105" s="96"/>
      <c r="O105" s="76"/>
      <c r="P105" s="99"/>
      <c r="Q105" s="99"/>
      <c r="R105" s="99"/>
      <c r="S105" s="97"/>
      <c r="T105" s="77"/>
      <c r="U105" s="99"/>
      <c r="V105" s="99"/>
      <c r="W105" s="78"/>
      <c r="X105" s="78"/>
      <c r="Y105" s="99"/>
      <c r="Z105" s="80"/>
      <c r="AA105" s="80"/>
      <c r="AB105" s="80"/>
      <c r="AC105" s="120"/>
      <c r="AD105" s="15"/>
      <c r="AE105" s="15"/>
    </row>
    <row r="106" spans="2:31" ht="12.75" customHeight="1" x14ac:dyDescent="0.2">
      <c r="B106" s="28"/>
      <c r="D106" s="83"/>
      <c r="E106" s="83"/>
      <c r="F106" s="132"/>
      <c r="G106" s="133"/>
      <c r="H106" s="154"/>
      <c r="I106" s="155"/>
      <c r="J106" s="156"/>
      <c r="K106" s="77"/>
      <c r="L106" s="80"/>
      <c r="M106" s="36"/>
      <c r="N106" s="96"/>
      <c r="O106" s="76"/>
      <c r="P106" s="99"/>
      <c r="Q106" s="99"/>
      <c r="R106" s="99"/>
      <c r="S106" s="97"/>
      <c r="T106" s="77"/>
      <c r="U106" s="99"/>
      <c r="V106" s="99"/>
      <c r="W106" s="78"/>
      <c r="X106" s="78"/>
      <c r="Y106" s="99"/>
      <c r="Z106" s="80"/>
      <c r="AA106" s="80"/>
      <c r="AB106" s="80"/>
      <c r="AC106" s="120"/>
      <c r="AD106" s="15"/>
      <c r="AE106" s="15"/>
    </row>
    <row r="107" spans="2:31" ht="12.75" customHeight="1" x14ac:dyDescent="0.2">
      <c r="B107" s="28"/>
      <c r="D107" s="83"/>
      <c r="E107" s="83"/>
      <c r="F107" s="132"/>
      <c r="G107" s="133"/>
      <c r="H107" s="154"/>
      <c r="I107" s="155"/>
      <c r="J107" s="156"/>
      <c r="K107" s="77"/>
      <c r="L107" s="80"/>
      <c r="M107" s="36"/>
      <c r="N107" s="96"/>
      <c r="O107" s="76"/>
      <c r="P107" s="99"/>
      <c r="Q107" s="99"/>
      <c r="R107" s="99"/>
      <c r="S107" s="97"/>
      <c r="T107" s="77"/>
      <c r="U107" s="99"/>
      <c r="V107" s="99"/>
      <c r="W107" s="78"/>
      <c r="X107" s="78"/>
      <c r="Y107" s="99"/>
      <c r="Z107" s="80"/>
      <c r="AA107" s="80"/>
      <c r="AB107" s="80"/>
      <c r="AC107" s="120"/>
      <c r="AD107" s="15"/>
      <c r="AE107" s="15"/>
    </row>
    <row r="108" spans="2:31" ht="12.75" customHeight="1" x14ac:dyDescent="0.2">
      <c r="B108" s="28"/>
      <c r="D108" s="83"/>
      <c r="E108" s="83"/>
      <c r="F108" s="132"/>
      <c r="G108" s="133"/>
      <c r="H108" s="140"/>
      <c r="I108" s="141"/>
      <c r="J108" s="142"/>
      <c r="K108" s="77"/>
      <c r="L108" s="80"/>
      <c r="M108" s="36"/>
      <c r="N108" s="96"/>
      <c r="O108" s="76"/>
      <c r="P108" s="99"/>
      <c r="Q108" s="99"/>
      <c r="R108" s="99"/>
      <c r="S108" s="97"/>
      <c r="T108" s="77"/>
      <c r="U108" s="99"/>
      <c r="V108" s="99"/>
      <c r="W108" s="78"/>
      <c r="X108" s="78"/>
      <c r="Y108" s="99"/>
      <c r="Z108" s="80"/>
      <c r="AA108" s="80"/>
      <c r="AB108" s="80"/>
      <c r="AC108" s="120"/>
      <c r="AD108" s="15"/>
      <c r="AE108" s="15"/>
    </row>
    <row r="109" spans="2:31" ht="12.75" customHeight="1" x14ac:dyDescent="0.2">
      <c r="B109" s="28"/>
      <c r="D109" s="83"/>
      <c r="E109" s="83"/>
      <c r="F109" s="132"/>
      <c r="G109" s="133"/>
      <c r="H109" s="140"/>
      <c r="I109" s="141"/>
      <c r="J109" s="142"/>
      <c r="K109" s="77"/>
      <c r="L109" s="80"/>
      <c r="M109" s="36"/>
      <c r="N109" s="96"/>
      <c r="O109" s="76"/>
      <c r="P109" s="99"/>
      <c r="Q109" s="99"/>
      <c r="R109" s="99"/>
      <c r="S109" s="97"/>
      <c r="T109" s="77"/>
      <c r="U109" s="99"/>
      <c r="V109" s="99"/>
      <c r="W109" s="78"/>
      <c r="X109" s="78"/>
      <c r="Y109" s="99"/>
      <c r="Z109" s="80"/>
      <c r="AA109" s="80"/>
      <c r="AB109" s="80"/>
      <c r="AC109" s="120"/>
      <c r="AD109" s="15"/>
      <c r="AE109" s="15"/>
    </row>
    <row r="110" spans="2:31" ht="12.75" customHeight="1" x14ac:dyDescent="0.2">
      <c r="B110" s="28"/>
      <c r="D110" s="83"/>
      <c r="E110" s="83"/>
      <c r="F110" s="132"/>
      <c r="G110" s="133"/>
      <c r="H110" s="140"/>
      <c r="I110" s="141"/>
      <c r="J110" s="142"/>
      <c r="K110" s="77"/>
      <c r="L110" s="80"/>
      <c r="M110" s="36"/>
      <c r="N110" s="96"/>
      <c r="O110" s="76"/>
      <c r="P110" s="99"/>
      <c r="Q110" s="99"/>
      <c r="R110" s="99"/>
      <c r="S110" s="97"/>
      <c r="T110" s="77"/>
      <c r="U110" s="99"/>
      <c r="V110" s="99"/>
      <c r="W110" s="78"/>
      <c r="X110" s="78"/>
      <c r="Y110" s="99"/>
      <c r="Z110" s="80"/>
      <c r="AA110" s="80"/>
      <c r="AB110" s="80"/>
      <c r="AC110" s="120"/>
      <c r="AD110" s="15"/>
      <c r="AE110" s="15"/>
    </row>
    <row r="111" spans="2:31" ht="12.75" customHeight="1" x14ac:dyDescent="0.2">
      <c r="B111" s="28"/>
      <c r="D111" s="83"/>
      <c r="E111" s="83"/>
      <c r="F111" s="132"/>
      <c r="G111" s="133"/>
      <c r="H111" s="140"/>
      <c r="I111" s="141"/>
      <c r="J111" s="142"/>
      <c r="K111" s="77"/>
      <c r="L111" s="80"/>
      <c r="M111" s="36"/>
      <c r="N111" s="96"/>
      <c r="O111" s="76"/>
      <c r="P111" s="99"/>
      <c r="Q111" s="99"/>
      <c r="R111" s="99"/>
      <c r="S111" s="97"/>
      <c r="T111" s="77"/>
      <c r="U111" s="99"/>
      <c r="V111" s="99"/>
      <c r="W111" s="78"/>
      <c r="X111" s="78"/>
      <c r="Y111" s="99"/>
      <c r="Z111" s="80"/>
      <c r="AA111" s="80"/>
      <c r="AB111" s="80"/>
      <c r="AC111" s="120"/>
      <c r="AD111" s="15"/>
      <c r="AE111" s="15"/>
    </row>
    <row r="112" spans="2:31" ht="12.75" customHeight="1" x14ac:dyDescent="0.2">
      <c r="B112" s="28"/>
      <c r="D112" s="83"/>
      <c r="E112" s="83"/>
      <c r="F112" s="196"/>
      <c r="G112" s="196"/>
      <c r="H112" s="140"/>
      <c r="I112" s="141"/>
      <c r="J112" s="142"/>
      <c r="K112" s="77"/>
      <c r="L112" s="80"/>
      <c r="M112" s="36"/>
      <c r="N112" s="96"/>
      <c r="O112" s="76"/>
      <c r="P112" s="99"/>
      <c r="Q112" s="99"/>
      <c r="R112" s="99"/>
      <c r="S112" s="97"/>
      <c r="T112" s="77"/>
      <c r="U112" s="99"/>
      <c r="V112" s="99"/>
      <c r="W112" s="78"/>
      <c r="X112" s="78"/>
      <c r="Y112" s="99"/>
      <c r="Z112" s="80"/>
      <c r="AA112" s="80"/>
      <c r="AB112" s="80"/>
      <c r="AC112" s="120"/>
      <c r="AD112" s="15"/>
      <c r="AE112" s="15"/>
    </row>
    <row r="113" spans="2:31" ht="12.75" customHeight="1" x14ac:dyDescent="0.2">
      <c r="B113" s="28"/>
      <c r="D113" s="83"/>
      <c r="E113" s="83"/>
      <c r="F113" s="196"/>
      <c r="G113" s="196"/>
      <c r="H113" s="140"/>
      <c r="I113" s="141"/>
      <c r="J113" s="142"/>
      <c r="K113" s="77"/>
      <c r="L113" s="80"/>
      <c r="M113" s="36"/>
      <c r="N113" s="96"/>
      <c r="O113" s="76"/>
      <c r="P113" s="99"/>
      <c r="Q113" s="99"/>
      <c r="R113" s="99"/>
      <c r="S113" s="97"/>
      <c r="T113" s="77"/>
      <c r="U113" s="99"/>
      <c r="V113" s="99"/>
      <c r="W113" s="78"/>
      <c r="X113" s="78"/>
      <c r="Y113" s="99"/>
      <c r="Z113" s="80"/>
      <c r="AA113" s="80"/>
      <c r="AB113" s="80"/>
      <c r="AC113" s="120"/>
      <c r="AD113" s="15"/>
      <c r="AE113" s="15"/>
    </row>
    <row r="114" spans="2:31" ht="12.75" customHeight="1" x14ac:dyDescent="0.2">
      <c r="B114" s="28"/>
      <c r="D114" s="83"/>
      <c r="E114" s="83"/>
      <c r="F114" s="196"/>
      <c r="G114" s="196"/>
      <c r="H114" s="140"/>
      <c r="I114" s="141"/>
      <c r="J114" s="142"/>
      <c r="K114" s="77"/>
      <c r="L114" s="80"/>
      <c r="M114" s="36"/>
      <c r="N114" s="96"/>
      <c r="O114" s="76"/>
      <c r="P114" s="99"/>
      <c r="Q114" s="99"/>
      <c r="R114" s="99"/>
      <c r="S114" s="97"/>
      <c r="T114" s="77"/>
      <c r="U114" s="99"/>
      <c r="V114" s="99"/>
      <c r="W114" s="78"/>
      <c r="X114" s="78"/>
      <c r="Y114" s="99"/>
      <c r="Z114" s="80"/>
      <c r="AA114" s="80"/>
      <c r="AB114" s="80"/>
      <c r="AC114" s="120"/>
      <c r="AD114" s="15"/>
      <c r="AE114" s="15"/>
    </row>
    <row r="115" spans="2:31" ht="12.75" customHeight="1" x14ac:dyDescent="0.2">
      <c r="B115" s="28"/>
      <c r="D115" s="83"/>
      <c r="E115" s="83"/>
      <c r="F115" s="196"/>
      <c r="G115" s="196"/>
      <c r="H115" s="196"/>
      <c r="I115" s="196"/>
      <c r="J115" s="196"/>
      <c r="K115" s="77"/>
      <c r="L115" s="80"/>
      <c r="M115" s="36"/>
      <c r="N115" s="96"/>
      <c r="O115" s="76"/>
      <c r="P115" s="99"/>
      <c r="Q115" s="99"/>
      <c r="R115" s="99"/>
      <c r="S115" s="93"/>
      <c r="T115" s="77"/>
      <c r="U115" s="93"/>
      <c r="V115" s="81"/>
      <c r="W115" s="78"/>
      <c r="X115" s="78"/>
      <c r="Y115" s="99"/>
      <c r="Z115" s="80"/>
      <c r="AA115" s="80"/>
      <c r="AB115" s="80"/>
      <c r="AC115" s="120"/>
      <c r="AD115" s="15"/>
      <c r="AE115" s="15"/>
    </row>
    <row r="116" spans="2:31" ht="12.75" customHeight="1" x14ac:dyDescent="0.2">
      <c r="B116" s="28"/>
      <c r="D116" s="83"/>
      <c r="E116" s="83"/>
      <c r="F116" s="128"/>
      <c r="G116" s="129"/>
      <c r="H116" s="196"/>
      <c r="I116" s="196"/>
      <c r="J116" s="196"/>
      <c r="K116" s="77"/>
      <c r="L116" s="80"/>
      <c r="M116" s="36"/>
      <c r="N116" s="96"/>
      <c r="O116" s="76"/>
      <c r="P116" s="99"/>
      <c r="Q116" s="99"/>
      <c r="R116" s="99"/>
      <c r="S116" s="93"/>
      <c r="T116" s="77"/>
      <c r="U116" s="99"/>
      <c r="V116" s="99"/>
      <c r="W116" s="78"/>
      <c r="X116" s="78"/>
      <c r="Y116" s="99"/>
      <c r="Z116" s="80"/>
      <c r="AA116" s="80"/>
      <c r="AB116" s="80"/>
      <c r="AC116" s="120"/>
      <c r="AD116" s="15"/>
      <c r="AE116" s="15"/>
    </row>
    <row r="117" spans="2:31" ht="12.75" customHeight="1" x14ac:dyDescent="0.2">
      <c r="B117" s="28"/>
      <c r="D117" s="83"/>
      <c r="E117" s="83"/>
      <c r="F117" s="128"/>
      <c r="G117" s="129"/>
      <c r="H117" s="196"/>
      <c r="I117" s="196"/>
      <c r="J117" s="196"/>
      <c r="K117" s="77"/>
      <c r="L117" s="80"/>
      <c r="M117" s="36"/>
      <c r="N117" s="96"/>
      <c r="O117" s="76"/>
      <c r="P117" s="99"/>
      <c r="Q117" s="99"/>
      <c r="R117" s="99"/>
      <c r="S117" s="93"/>
      <c r="T117" s="77"/>
      <c r="U117" s="99"/>
      <c r="V117" s="99"/>
      <c r="W117" s="78"/>
      <c r="X117" s="78"/>
      <c r="Y117" s="99"/>
      <c r="Z117" s="80"/>
      <c r="AA117" s="80"/>
      <c r="AB117" s="80"/>
      <c r="AC117" s="120"/>
      <c r="AD117" s="15"/>
      <c r="AE117" s="15"/>
    </row>
    <row r="118" spans="2:31" ht="12.75" customHeight="1" x14ac:dyDescent="0.2">
      <c r="B118" s="28"/>
      <c r="D118" s="83"/>
      <c r="E118" s="83"/>
      <c r="F118" s="128"/>
      <c r="G118" s="129"/>
      <c r="H118" s="196"/>
      <c r="I118" s="196"/>
      <c r="J118" s="196"/>
      <c r="K118" s="77"/>
      <c r="L118" s="77"/>
      <c r="M118" s="36"/>
      <c r="N118" s="96"/>
      <c r="O118" s="76"/>
      <c r="P118" s="99"/>
      <c r="Q118" s="99"/>
      <c r="R118" s="99"/>
      <c r="S118" s="93"/>
      <c r="T118" s="77"/>
      <c r="U118" s="99"/>
      <c r="V118" s="99"/>
      <c r="W118" s="78"/>
      <c r="X118" s="78"/>
      <c r="Y118" s="99"/>
      <c r="Z118" s="80"/>
      <c r="AA118" s="80"/>
      <c r="AB118" s="80"/>
      <c r="AC118" s="120"/>
      <c r="AD118" s="15"/>
      <c r="AE118" s="15"/>
    </row>
    <row r="119" spans="2:31" ht="12.75" customHeight="1" x14ac:dyDescent="0.2">
      <c r="B119" s="28"/>
      <c r="D119" s="83"/>
      <c r="E119" s="83"/>
      <c r="F119" s="128"/>
      <c r="G119" s="129"/>
      <c r="H119" s="196"/>
      <c r="I119" s="196"/>
      <c r="J119" s="196"/>
      <c r="K119" s="77"/>
      <c r="L119" s="80"/>
      <c r="M119" s="36"/>
      <c r="N119" s="96"/>
      <c r="O119" s="76"/>
      <c r="P119" s="99"/>
      <c r="Q119" s="99"/>
      <c r="R119" s="99"/>
      <c r="S119" s="93"/>
      <c r="T119" s="77"/>
      <c r="U119" s="99"/>
      <c r="V119" s="99"/>
      <c r="W119" s="78"/>
      <c r="X119" s="78"/>
      <c r="Y119" s="99"/>
      <c r="Z119" s="80"/>
      <c r="AA119" s="80"/>
      <c r="AB119" s="80"/>
      <c r="AC119" s="120"/>
      <c r="AD119" s="15"/>
      <c r="AE119" s="15"/>
    </row>
    <row r="120" spans="2:31" ht="12.75" customHeight="1" x14ac:dyDescent="0.2">
      <c r="B120" s="28"/>
      <c r="D120" s="83"/>
      <c r="E120" s="83"/>
      <c r="F120" s="128"/>
      <c r="G120" s="129"/>
      <c r="H120" s="196"/>
      <c r="I120" s="196"/>
      <c r="J120" s="196"/>
      <c r="K120" s="77"/>
      <c r="L120" s="80"/>
      <c r="M120" s="36"/>
      <c r="N120" s="96"/>
      <c r="O120" s="76"/>
      <c r="P120" s="99"/>
      <c r="Q120" s="99"/>
      <c r="R120" s="99"/>
      <c r="S120" s="93"/>
      <c r="T120" s="77"/>
      <c r="U120" s="99"/>
      <c r="V120" s="99"/>
      <c r="W120" s="78"/>
      <c r="X120" s="78"/>
      <c r="Y120" s="99"/>
      <c r="Z120" s="80"/>
      <c r="AA120" s="80"/>
      <c r="AB120" s="80"/>
      <c r="AC120" s="120"/>
      <c r="AD120" s="15"/>
      <c r="AE120" s="15"/>
    </row>
    <row r="121" spans="2:31" ht="12.75" customHeight="1" x14ac:dyDescent="0.2">
      <c r="B121" s="28"/>
      <c r="D121" s="83"/>
      <c r="E121" s="83"/>
      <c r="F121" s="128"/>
      <c r="G121" s="129"/>
      <c r="H121" s="196"/>
      <c r="I121" s="196"/>
      <c r="J121" s="196"/>
      <c r="K121" s="77"/>
      <c r="L121" s="77"/>
      <c r="M121" s="36"/>
      <c r="N121" s="96"/>
      <c r="O121" s="76"/>
      <c r="P121" s="99"/>
      <c r="Q121" s="99"/>
      <c r="R121" s="99"/>
      <c r="S121" s="93"/>
      <c r="T121" s="77"/>
      <c r="U121" s="99"/>
      <c r="V121" s="99"/>
      <c r="W121" s="78"/>
      <c r="X121" s="78"/>
      <c r="Y121" s="99"/>
      <c r="Z121" s="80"/>
      <c r="AA121" s="80"/>
      <c r="AB121" s="80"/>
      <c r="AC121" s="120"/>
      <c r="AD121" s="15"/>
      <c r="AE121" s="15"/>
    </row>
    <row r="122" spans="2:31" ht="12.75" customHeight="1" x14ac:dyDescent="0.2">
      <c r="B122" s="28"/>
      <c r="D122" s="83"/>
      <c r="E122" s="83"/>
      <c r="F122" s="128"/>
      <c r="G122" s="129"/>
      <c r="H122" s="196"/>
      <c r="I122" s="196"/>
      <c r="J122" s="196"/>
      <c r="K122" s="77"/>
      <c r="L122" s="77"/>
      <c r="M122" s="36"/>
      <c r="N122" s="96"/>
      <c r="O122" s="76"/>
      <c r="P122" s="99"/>
      <c r="Q122" s="99"/>
      <c r="R122" s="99"/>
      <c r="S122" s="93"/>
      <c r="T122" s="77"/>
      <c r="U122" s="99"/>
      <c r="V122" s="99"/>
      <c r="W122" s="78"/>
      <c r="X122" s="78"/>
      <c r="Y122" s="99"/>
      <c r="Z122" s="80"/>
      <c r="AA122" s="80"/>
      <c r="AB122" s="80"/>
      <c r="AC122" s="120"/>
      <c r="AD122" s="15"/>
      <c r="AE122" s="15"/>
    </row>
    <row r="123" spans="2:31" ht="12.75" customHeight="1" x14ac:dyDescent="0.2">
      <c r="B123" s="28"/>
      <c r="D123" s="83"/>
      <c r="E123" s="83"/>
      <c r="F123" s="128"/>
      <c r="G123" s="129"/>
      <c r="H123" s="196"/>
      <c r="I123" s="196"/>
      <c r="J123" s="196"/>
      <c r="K123" s="77"/>
      <c r="L123" s="80"/>
      <c r="M123" s="36"/>
      <c r="N123" s="96"/>
      <c r="O123" s="76"/>
      <c r="P123" s="99"/>
      <c r="Q123" s="99"/>
      <c r="R123" s="99"/>
      <c r="S123" s="93"/>
      <c r="T123" s="77"/>
      <c r="U123" s="99"/>
      <c r="V123" s="99"/>
      <c r="W123" s="78"/>
      <c r="X123" s="78"/>
      <c r="Y123" s="99"/>
      <c r="Z123" s="80"/>
      <c r="AA123" s="80"/>
      <c r="AB123" s="80"/>
      <c r="AC123" s="120"/>
      <c r="AD123" s="15"/>
      <c r="AE123" s="15"/>
    </row>
    <row r="124" spans="2:31" ht="12.75" customHeight="1" x14ac:dyDescent="0.2">
      <c r="B124" s="28"/>
      <c r="D124" s="83"/>
      <c r="E124" s="83"/>
      <c r="F124" s="128"/>
      <c r="G124" s="129"/>
      <c r="H124" s="196"/>
      <c r="I124" s="196"/>
      <c r="J124" s="196"/>
      <c r="K124" s="77"/>
      <c r="L124" s="77"/>
      <c r="M124" s="36"/>
      <c r="N124" s="96"/>
      <c r="O124" s="76"/>
      <c r="P124" s="99"/>
      <c r="Q124" s="99"/>
      <c r="R124" s="99"/>
      <c r="S124" s="93"/>
      <c r="T124" s="77"/>
      <c r="U124" s="99"/>
      <c r="V124" s="99"/>
      <c r="W124" s="78"/>
      <c r="X124" s="78"/>
      <c r="Y124" s="99"/>
      <c r="Z124" s="80"/>
      <c r="AA124" s="80"/>
      <c r="AB124" s="80"/>
      <c r="AC124" s="120"/>
      <c r="AD124" s="15"/>
      <c r="AE124" s="15"/>
    </row>
    <row r="125" spans="2:31" ht="12.75" customHeight="1" x14ac:dyDescent="0.2">
      <c r="B125" s="28"/>
      <c r="D125" s="83"/>
      <c r="E125" s="83"/>
      <c r="F125" s="128"/>
      <c r="G125" s="129"/>
      <c r="H125" s="196"/>
      <c r="I125" s="196"/>
      <c r="J125" s="196"/>
      <c r="K125" s="77"/>
      <c r="L125" s="77"/>
      <c r="M125" s="36"/>
      <c r="N125" s="96"/>
      <c r="O125" s="70"/>
      <c r="P125" s="99"/>
      <c r="Q125" s="99"/>
      <c r="R125" s="99"/>
      <c r="S125" s="93"/>
      <c r="T125" s="77"/>
      <c r="U125" s="93"/>
      <c r="V125" s="93"/>
      <c r="W125" s="78"/>
      <c r="X125" s="78"/>
      <c r="Y125" s="99"/>
      <c r="Z125" s="80"/>
      <c r="AA125" s="80"/>
      <c r="AB125" s="80"/>
      <c r="AC125" s="120"/>
      <c r="AD125" s="15"/>
      <c r="AE125" s="15"/>
    </row>
    <row r="126" spans="2:31" ht="12.75" customHeight="1" x14ac:dyDescent="0.2">
      <c r="B126" s="28"/>
      <c r="D126" s="83"/>
      <c r="E126" s="83"/>
      <c r="F126" s="128"/>
      <c r="G126" s="129"/>
      <c r="H126" s="196"/>
      <c r="I126" s="196"/>
      <c r="J126" s="196"/>
      <c r="K126" s="77"/>
      <c r="L126" s="80"/>
      <c r="M126" s="36"/>
      <c r="N126" s="98"/>
      <c r="O126" s="79"/>
      <c r="P126" s="99"/>
      <c r="Q126" s="99"/>
      <c r="R126" s="99"/>
      <c r="S126" s="93"/>
      <c r="T126" s="77"/>
      <c r="U126" s="93"/>
      <c r="V126" s="93"/>
      <c r="W126" s="80"/>
      <c r="X126" s="80"/>
      <c r="Y126" s="99"/>
      <c r="Z126" s="80"/>
      <c r="AA126" s="80"/>
      <c r="AB126" s="80"/>
      <c r="AC126" s="120"/>
      <c r="AD126" s="15"/>
      <c r="AE126" s="15"/>
    </row>
    <row r="127" spans="2:31" ht="12.75" customHeight="1" x14ac:dyDescent="0.2">
      <c r="B127" s="28"/>
      <c r="D127" s="83"/>
      <c r="E127" s="83"/>
      <c r="F127" s="128"/>
      <c r="G127" s="129"/>
      <c r="H127" s="196"/>
      <c r="I127" s="196"/>
      <c r="J127" s="196"/>
      <c r="K127" s="77"/>
      <c r="L127" s="77"/>
      <c r="M127" s="55"/>
      <c r="N127" s="95"/>
      <c r="O127" s="56"/>
      <c r="P127" s="99"/>
      <c r="Q127" s="99"/>
      <c r="R127" s="99"/>
      <c r="S127" s="93"/>
      <c r="T127" s="77"/>
      <c r="U127" s="93"/>
      <c r="V127" s="93"/>
      <c r="W127" s="77"/>
      <c r="X127" s="77"/>
      <c r="Y127" s="99"/>
      <c r="Z127" s="80"/>
      <c r="AA127" s="80"/>
      <c r="AB127" s="80"/>
      <c r="AC127" s="120"/>
      <c r="AD127" s="15"/>
      <c r="AE127" s="15"/>
    </row>
    <row r="128" spans="2:31" ht="12.75" customHeight="1" x14ac:dyDescent="0.2">
      <c r="B128" s="28"/>
      <c r="D128" s="83"/>
      <c r="E128" s="83"/>
      <c r="F128" s="128"/>
      <c r="G128" s="129"/>
      <c r="H128" s="196"/>
      <c r="I128" s="196"/>
      <c r="J128" s="196"/>
      <c r="K128" s="77"/>
      <c r="L128" s="77"/>
      <c r="M128" s="55"/>
      <c r="N128" s="95"/>
      <c r="O128" s="75"/>
      <c r="P128" s="93"/>
      <c r="Q128" s="93"/>
      <c r="R128" s="93"/>
      <c r="S128" s="93"/>
      <c r="T128" s="77"/>
      <c r="U128" s="93"/>
      <c r="V128" s="93"/>
      <c r="W128" s="77"/>
      <c r="X128" s="80"/>
      <c r="Y128" s="99"/>
      <c r="Z128" s="80"/>
      <c r="AA128" s="80"/>
      <c r="AB128" s="80"/>
      <c r="AC128" s="120"/>
      <c r="AD128" s="15"/>
      <c r="AE128" s="15"/>
    </row>
    <row r="129" spans="2:31" ht="12.75" customHeight="1" x14ac:dyDescent="0.2">
      <c r="B129" s="28"/>
      <c r="D129" s="83"/>
      <c r="E129" s="83"/>
      <c r="F129" s="128"/>
      <c r="G129" s="129"/>
      <c r="H129" s="196"/>
      <c r="I129" s="196"/>
      <c r="J129" s="196"/>
      <c r="K129" s="77"/>
      <c r="L129" s="80"/>
      <c r="M129" s="55"/>
      <c r="N129" s="95"/>
      <c r="O129" s="75"/>
      <c r="P129" s="93"/>
      <c r="Q129" s="93"/>
      <c r="R129" s="93"/>
      <c r="S129" s="93"/>
      <c r="T129" s="77"/>
      <c r="U129" s="93"/>
      <c r="V129" s="93"/>
      <c r="W129" s="77"/>
      <c r="X129" s="80"/>
      <c r="Y129" s="99"/>
      <c r="Z129" s="80"/>
      <c r="AA129" s="80"/>
      <c r="AB129" s="80"/>
      <c r="AC129" s="120"/>
      <c r="AD129" s="15"/>
      <c r="AE129" s="15"/>
    </row>
    <row r="130" spans="2:31" ht="12.75" customHeight="1" x14ac:dyDescent="0.2">
      <c r="B130" s="28"/>
      <c r="D130" s="83"/>
      <c r="E130" s="83"/>
      <c r="F130" s="128"/>
      <c r="G130" s="129"/>
      <c r="H130" s="196"/>
      <c r="I130" s="196"/>
      <c r="J130" s="196"/>
      <c r="K130" s="77"/>
      <c r="L130" s="80"/>
      <c r="M130" s="36"/>
      <c r="N130" s="95"/>
      <c r="O130" s="75"/>
      <c r="P130" s="93"/>
      <c r="Q130" s="99"/>
      <c r="R130" s="99"/>
      <c r="S130" s="99"/>
      <c r="T130" s="80"/>
      <c r="U130" s="99"/>
      <c r="V130" s="99"/>
      <c r="W130" s="80"/>
      <c r="X130" s="80"/>
      <c r="Y130" s="99"/>
      <c r="Z130" s="80"/>
      <c r="AA130" s="80"/>
      <c r="AB130" s="80"/>
      <c r="AC130" s="120"/>
      <c r="AD130" s="15"/>
      <c r="AE130" s="15"/>
    </row>
    <row r="131" spans="2:31" ht="12.75" customHeight="1" x14ac:dyDescent="0.2">
      <c r="B131" s="28"/>
      <c r="D131" s="83"/>
      <c r="E131" s="83"/>
      <c r="F131" s="128"/>
      <c r="G131" s="129"/>
      <c r="H131" s="196"/>
      <c r="I131" s="196"/>
      <c r="J131" s="196"/>
      <c r="K131" s="77"/>
      <c r="L131" s="80"/>
      <c r="M131" s="36"/>
      <c r="N131" s="95"/>
      <c r="O131" s="75"/>
      <c r="P131" s="93"/>
      <c r="Q131" s="93"/>
      <c r="R131" s="93"/>
      <c r="S131" s="97"/>
      <c r="T131" s="77"/>
      <c r="U131" s="93"/>
      <c r="V131" s="93"/>
      <c r="W131" s="77"/>
      <c r="X131" s="77"/>
      <c r="Y131" s="99"/>
      <c r="Z131" s="80"/>
      <c r="AA131" s="80"/>
      <c r="AB131" s="80"/>
      <c r="AC131" s="120"/>
      <c r="AD131" s="15"/>
      <c r="AE131" s="15"/>
    </row>
    <row r="132" spans="2:31" ht="12.75" customHeight="1" x14ac:dyDescent="0.2">
      <c r="B132" s="28"/>
      <c r="D132" s="83"/>
      <c r="E132" s="83"/>
      <c r="F132" s="128"/>
      <c r="G132" s="129"/>
      <c r="H132" s="196"/>
      <c r="I132" s="196"/>
      <c r="J132" s="196"/>
      <c r="K132" s="77"/>
      <c r="L132" s="80"/>
      <c r="M132" s="36"/>
      <c r="N132" s="95"/>
      <c r="O132" s="75"/>
      <c r="P132" s="93"/>
      <c r="Q132" s="99"/>
      <c r="R132" s="99"/>
      <c r="S132" s="97"/>
      <c r="T132" s="80"/>
      <c r="U132" s="99"/>
      <c r="V132" s="99"/>
      <c r="W132" s="80"/>
      <c r="X132" s="77"/>
      <c r="Y132" s="99"/>
      <c r="Z132" s="80"/>
      <c r="AA132" s="80"/>
      <c r="AB132" s="80"/>
      <c r="AC132" s="120"/>
      <c r="AD132" s="15"/>
      <c r="AE132" s="15"/>
    </row>
    <row r="133" spans="2:31" ht="12.75" customHeight="1" x14ac:dyDescent="0.2">
      <c r="B133" s="28"/>
      <c r="D133" s="83"/>
      <c r="E133" s="83"/>
      <c r="F133" s="128"/>
      <c r="G133" s="129"/>
      <c r="H133" s="196"/>
      <c r="I133" s="196"/>
      <c r="J133" s="196"/>
      <c r="K133" s="77"/>
      <c r="L133" s="77"/>
      <c r="M133" s="36"/>
      <c r="N133" s="95"/>
      <c r="O133" s="75"/>
      <c r="P133" s="99"/>
      <c r="Q133" s="99"/>
      <c r="R133" s="99"/>
      <c r="S133" s="99"/>
      <c r="T133" s="80"/>
      <c r="U133" s="99"/>
      <c r="V133" s="99"/>
      <c r="W133" s="80"/>
      <c r="X133" s="77"/>
      <c r="Y133" s="99"/>
      <c r="Z133" s="80"/>
      <c r="AA133" s="80"/>
      <c r="AB133" s="80"/>
      <c r="AC133" s="120"/>
      <c r="AD133" s="15"/>
      <c r="AE133" s="15"/>
    </row>
    <row r="134" spans="2:31" ht="12.75" customHeight="1" x14ac:dyDescent="0.2">
      <c r="B134" s="28"/>
      <c r="D134" s="83"/>
      <c r="E134" s="83"/>
      <c r="F134" s="128"/>
      <c r="G134" s="129"/>
      <c r="H134" s="196"/>
      <c r="I134" s="196"/>
      <c r="J134" s="196"/>
      <c r="K134" s="77"/>
      <c r="L134" s="80"/>
      <c r="M134" s="36"/>
      <c r="N134" s="95"/>
      <c r="O134" s="75"/>
      <c r="P134" s="99"/>
      <c r="Q134" s="99"/>
      <c r="R134" s="99"/>
      <c r="S134" s="99"/>
      <c r="T134" s="80"/>
      <c r="U134" s="99"/>
      <c r="V134" s="99"/>
      <c r="W134" s="80"/>
      <c r="X134" s="77"/>
      <c r="Y134" s="99"/>
      <c r="Z134" s="80"/>
      <c r="AA134" s="80"/>
      <c r="AB134" s="80"/>
      <c r="AC134" s="120"/>
      <c r="AD134" s="15"/>
      <c r="AE134" s="15"/>
    </row>
    <row r="135" spans="2:31" ht="12.75" customHeight="1" x14ac:dyDescent="0.2">
      <c r="B135" s="28"/>
      <c r="D135" s="83"/>
      <c r="E135" s="83"/>
      <c r="F135" s="128"/>
      <c r="G135" s="129"/>
      <c r="H135" s="196"/>
      <c r="I135" s="196"/>
      <c r="J135" s="196"/>
      <c r="K135" s="77"/>
      <c r="L135" s="80"/>
      <c r="M135" s="36"/>
      <c r="N135" s="95"/>
      <c r="O135" s="75"/>
      <c r="P135" s="99"/>
      <c r="Q135" s="99"/>
      <c r="R135" s="99"/>
      <c r="S135" s="97"/>
      <c r="T135" s="80"/>
      <c r="U135" s="99"/>
      <c r="V135" s="99"/>
      <c r="W135" s="80"/>
      <c r="X135" s="77"/>
      <c r="Y135" s="99"/>
      <c r="Z135" s="80"/>
      <c r="AA135" s="80"/>
      <c r="AB135" s="80"/>
      <c r="AC135" s="120"/>
      <c r="AD135" s="15"/>
      <c r="AE135" s="15"/>
    </row>
    <row r="136" spans="2:31" ht="12.75" customHeight="1" x14ac:dyDescent="0.2">
      <c r="B136" s="28"/>
      <c r="D136" s="83"/>
      <c r="E136" s="83"/>
      <c r="F136" s="128"/>
      <c r="G136" s="129"/>
      <c r="H136" s="134"/>
      <c r="I136" s="135"/>
      <c r="J136" s="136"/>
      <c r="K136" s="77"/>
      <c r="L136" s="80"/>
      <c r="M136" s="36"/>
      <c r="N136" s="95"/>
      <c r="O136" s="75"/>
      <c r="P136" s="99"/>
      <c r="Q136" s="99"/>
      <c r="R136" s="99"/>
      <c r="S136" s="97"/>
      <c r="T136" s="80"/>
      <c r="U136" s="99"/>
      <c r="V136" s="99"/>
      <c r="W136" s="80"/>
      <c r="X136" s="80"/>
      <c r="Y136" s="99"/>
      <c r="Z136" s="80"/>
      <c r="AA136" s="80"/>
      <c r="AB136" s="80"/>
      <c r="AC136" s="120"/>
      <c r="AD136" s="15"/>
      <c r="AE136" s="15"/>
    </row>
    <row r="137" spans="2:31" ht="12.75" customHeight="1" x14ac:dyDescent="0.2">
      <c r="B137" s="28"/>
      <c r="D137" s="83"/>
      <c r="E137" s="83"/>
      <c r="F137" s="84"/>
      <c r="G137" s="85"/>
      <c r="H137" s="134"/>
      <c r="I137" s="135"/>
      <c r="J137" s="136"/>
      <c r="K137" s="77"/>
      <c r="L137" s="77"/>
      <c r="M137" s="36"/>
      <c r="N137" s="95"/>
      <c r="O137" s="75"/>
      <c r="P137" s="99"/>
      <c r="Q137" s="99"/>
      <c r="R137" s="99"/>
      <c r="S137" s="99"/>
      <c r="T137" s="80"/>
      <c r="U137" s="99"/>
      <c r="V137" s="99"/>
      <c r="W137" s="80"/>
      <c r="X137" s="80"/>
      <c r="Y137" s="99"/>
      <c r="Z137" s="80"/>
      <c r="AA137" s="80"/>
      <c r="AB137" s="80"/>
      <c r="AC137" s="120"/>
      <c r="AD137" s="15"/>
      <c r="AE137" s="15"/>
    </row>
    <row r="138" spans="2:31" ht="12.75" customHeight="1" x14ac:dyDescent="0.2">
      <c r="B138" s="28"/>
      <c r="D138" s="83"/>
      <c r="E138" s="83"/>
      <c r="F138" s="159"/>
      <c r="G138" s="160"/>
      <c r="H138" s="134"/>
      <c r="I138" s="135"/>
      <c r="J138" s="136"/>
      <c r="K138" s="77"/>
      <c r="L138" s="80"/>
      <c r="M138" s="36"/>
      <c r="N138" s="95"/>
      <c r="O138" s="75"/>
      <c r="P138" s="99"/>
      <c r="Q138" s="99"/>
      <c r="R138" s="99"/>
      <c r="S138" s="99"/>
      <c r="T138" s="80"/>
      <c r="U138" s="99"/>
      <c r="V138" s="99"/>
      <c r="W138" s="80"/>
      <c r="X138" s="80"/>
      <c r="Y138" s="99"/>
      <c r="Z138" s="80"/>
      <c r="AA138" s="80"/>
      <c r="AB138" s="80"/>
      <c r="AC138" s="120"/>
      <c r="AD138" s="15"/>
      <c r="AE138" s="15"/>
    </row>
    <row r="139" spans="2:31" ht="12.75" customHeight="1" x14ac:dyDescent="0.2">
      <c r="B139" s="28"/>
      <c r="D139" s="83"/>
      <c r="E139" s="83"/>
      <c r="F139" s="159"/>
      <c r="G139" s="160"/>
      <c r="H139" s="134"/>
      <c r="I139" s="135"/>
      <c r="J139" s="136"/>
      <c r="K139" s="77"/>
      <c r="L139" s="80"/>
      <c r="M139" s="36"/>
      <c r="N139" s="95"/>
      <c r="O139" s="75"/>
      <c r="P139" s="99"/>
      <c r="Q139" s="99"/>
      <c r="R139" s="99"/>
      <c r="S139" s="97"/>
      <c r="T139" s="80"/>
      <c r="U139" s="99"/>
      <c r="V139" s="99"/>
      <c r="W139" s="80"/>
      <c r="X139" s="80"/>
      <c r="Y139" s="99"/>
      <c r="Z139" s="80"/>
      <c r="AA139" s="80"/>
      <c r="AB139" s="80"/>
      <c r="AC139" s="120"/>
      <c r="AD139" s="15"/>
      <c r="AE139" s="15"/>
    </row>
    <row r="140" spans="2:31" ht="12.75" customHeight="1" x14ac:dyDescent="0.2">
      <c r="B140" s="28"/>
      <c r="D140" s="83"/>
      <c r="E140" s="83"/>
      <c r="F140" s="159"/>
      <c r="G140" s="160"/>
      <c r="H140" s="134"/>
      <c r="I140" s="135"/>
      <c r="J140" s="136"/>
      <c r="K140" s="77"/>
      <c r="L140" s="80"/>
      <c r="M140" s="36"/>
      <c r="N140" s="95"/>
      <c r="O140" s="75"/>
      <c r="P140" s="99"/>
      <c r="Q140" s="99"/>
      <c r="R140" s="99"/>
      <c r="S140" s="97"/>
      <c r="T140" s="80"/>
      <c r="U140" s="99"/>
      <c r="V140" s="99"/>
      <c r="W140" s="80"/>
      <c r="X140" s="80"/>
      <c r="Y140" s="99"/>
      <c r="Z140" s="80"/>
      <c r="AA140" s="80"/>
      <c r="AB140" s="80"/>
      <c r="AC140" s="120"/>
      <c r="AD140" s="15"/>
      <c r="AE140" s="15"/>
    </row>
    <row r="141" spans="2:31" ht="12.75" customHeight="1" x14ac:dyDescent="0.2">
      <c r="B141" s="28"/>
      <c r="D141" s="83"/>
      <c r="E141" s="83"/>
      <c r="F141" s="159"/>
      <c r="G141" s="160"/>
      <c r="H141" s="134"/>
      <c r="I141" s="135"/>
      <c r="J141" s="136"/>
      <c r="K141" s="77"/>
      <c r="L141" s="80"/>
      <c r="M141" s="36"/>
      <c r="N141" s="95"/>
      <c r="O141" s="75"/>
      <c r="P141" s="99"/>
      <c r="Q141" s="99"/>
      <c r="R141" s="99"/>
      <c r="S141" s="97"/>
      <c r="T141" s="80"/>
      <c r="U141" s="99"/>
      <c r="V141" s="99"/>
      <c r="W141" s="80"/>
      <c r="X141" s="80"/>
      <c r="Y141" s="99"/>
      <c r="Z141" s="80"/>
      <c r="AA141" s="80"/>
      <c r="AB141" s="80"/>
      <c r="AC141" s="120"/>
      <c r="AD141" s="15"/>
      <c r="AE141" s="15"/>
    </row>
    <row r="142" spans="2:31" ht="12.75" customHeight="1" x14ac:dyDescent="0.2">
      <c r="B142" s="28"/>
      <c r="D142" s="83"/>
      <c r="E142" s="83"/>
      <c r="F142" s="159"/>
      <c r="G142" s="160"/>
      <c r="H142" s="157"/>
      <c r="I142" s="157"/>
      <c r="J142" s="157"/>
      <c r="K142" s="15"/>
      <c r="L142" s="15"/>
      <c r="M142" s="36"/>
      <c r="N142" s="98"/>
      <c r="O142" s="14"/>
      <c r="P142" s="99"/>
      <c r="Q142" s="99"/>
      <c r="R142" s="99"/>
      <c r="S142" s="99"/>
      <c r="T142" s="58"/>
      <c r="U142" s="99"/>
      <c r="V142" s="99"/>
      <c r="W142" s="15"/>
      <c r="X142" s="63"/>
      <c r="Y142" s="99"/>
      <c r="Z142" s="15"/>
      <c r="AA142" s="15"/>
      <c r="AB142" s="15"/>
      <c r="AC142" s="120"/>
      <c r="AD142" s="15"/>
      <c r="AE142" s="15"/>
    </row>
    <row r="143" spans="2:31" ht="12.75" customHeight="1" x14ac:dyDescent="0.2">
      <c r="B143" s="28"/>
      <c r="D143" s="83"/>
      <c r="E143" s="13"/>
      <c r="F143" s="159"/>
      <c r="G143" s="160"/>
      <c r="H143" s="157"/>
      <c r="I143" s="157"/>
      <c r="J143" s="157"/>
      <c r="K143" s="15"/>
      <c r="L143" s="15"/>
      <c r="M143" s="36"/>
      <c r="N143" s="98"/>
      <c r="O143" s="14"/>
      <c r="P143" s="99"/>
      <c r="Q143" s="99"/>
      <c r="R143" s="99"/>
      <c r="S143" s="99"/>
      <c r="T143" s="58"/>
      <c r="U143" s="99"/>
      <c r="V143" s="99"/>
      <c r="W143" s="15"/>
      <c r="X143" s="63"/>
      <c r="Y143" s="99"/>
      <c r="Z143" s="15"/>
      <c r="AA143" s="15"/>
      <c r="AB143" s="15"/>
      <c r="AC143" s="120"/>
      <c r="AD143" s="15"/>
      <c r="AE143" s="15"/>
    </row>
    <row r="144" spans="2:31" ht="12.75" customHeight="1" x14ac:dyDescent="0.2">
      <c r="B144" s="28"/>
      <c r="D144" s="13"/>
      <c r="E144" s="13"/>
      <c r="F144" s="159"/>
      <c r="G144" s="160"/>
      <c r="H144" s="157"/>
      <c r="I144" s="157"/>
      <c r="J144" s="157"/>
      <c r="K144" s="15"/>
      <c r="L144" s="15"/>
      <c r="M144" s="36"/>
      <c r="N144" s="98"/>
      <c r="O144" s="14"/>
      <c r="P144" s="99"/>
      <c r="Q144" s="99"/>
      <c r="R144" s="99"/>
      <c r="S144" s="99"/>
      <c r="T144" s="58"/>
      <c r="U144" s="99"/>
      <c r="V144" s="99"/>
      <c r="W144" s="15"/>
      <c r="X144" s="63"/>
      <c r="Y144" s="99"/>
      <c r="Z144" s="15"/>
      <c r="AA144" s="15"/>
      <c r="AB144" s="15"/>
      <c r="AC144" s="120"/>
      <c r="AD144" s="15"/>
      <c r="AE144" s="15"/>
    </row>
    <row r="145" spans="2:31" ht="12.75" customHeight="1" x14ac:dyDescent="0.2">
      <c r="B145" s="28"/>
      <c r="D145" s="13"/>
      <c r="E145" s="13"/>
      <c r="F145" s="159"/>
      <c r="G145" s="160"/>
      <c r="H145" s="157"/>
      <c r="I145" s="157"/>
      <c r="J145" s="157"/>
      <c r="K145" s="15"/>
      <c r="L145" s="15"/>
      <c r="M145" s="36"/>
      <c r="N145" s="98"/>
      <c r="O145" s="14"/>
      <c r="P145" s="99"/>
      <c r="Q145" s="99"/>
      <c r="R145" s="99"/>
      <c r="S145" s="99"/>
      <c r="T145" s="58"/>
      <c r="U145" s="99"/>
      <c r="V145" s="99"/>
      <c r="W145" s="15"/>
      <c r="X145" s="63"/>
      <c r="Y145" s="99"/>
      <c r="Z145" s="15"/>
      <c r="AA145" s="15"/>
      <c r="AB145" s="15"/>
      <c r="AC145" s="120"/>
      <c r="AD145" s="15"/>
      <c r="AE145" s="15"/>
    </row>
    <row r="146" spans="2:31" ht="12.75" customHeight="1" x14ac:dyDescent="0.2">
      <c r="B146" s="28"/>
      <c r="D146" s="13"/>
      <c r="E146" s="13"/>
      <c r="F146" s="159"/>
      <c r="G146" s="160"/>
      <c r="H146" s="157"/>
      <c r="I146" s="157"/>
      <c r="J146" s="157"/>
      <c r="K146" s="15"/>
      <c r="L146" s="15"/>
      <c r="M146" s="36"/>
      <c r="N146" s="98"/>
      <c r="O146" s="14"/>
      <c r="P146" s="99"/>
      <c r="Q146" s="99"/>
      <c r="R146" s="99"/>
      <c r="S146" s="99"/>
      <c r="T146" s="58"/>
      <c r="U146" s="99"/>
      <c r="V146" s="99"/>
      <c r="W146" s="15"/>
      <c r="X146" s="63"/>
      <c r="Y146" s="99"/>
      <c r="Z146" s="15"/>
      <c r="AA146" s="15"/>
      <c r="AB146" s="15"/>
      <c r="AC146" s="120"/>
      <c r="AD146" s="15"/>
      <c r="AE146" s="15"/>
    </row>
    <row r="147" spans="2:31" ht="12.75" customHeight="1" x14ac:dyDescent="0.2">
      <c r="B147" s="28"/>
      <c r="D147" s="13"/>
      <c r="E147" s="13"/>
      <c r="F147" s="159"/>
      <c r="G147" s="160"/>
      <c r="H147" s="157"/>
      <c r="I147" s="157"/>
      <c r="J147" s="157"/>
      <c r="K147" s="15"/>
      <c r="L147" s="15"/>
      <c r="M147" s="36"/>
      <c r="N147" s="98"/>
      <c r="O147" s="14"/>
      <c r="P147" s="99"/>
      <c r="Q147" s="99"/>
      <c r="R147" s="99"/>
      <c r="S147" s="99"/>
      <c r="T147" s="58"/>
      <c r="U147" s="99"/>
      <c r="V147" s="99"/>
      <c r="W147" s="15"/>
      <c r="X147" s="63"/>
      <c r="Y147" s="99"/>
      <c r="Z147" s="15"/>
      <c r="AA147" s="15"/>
      <c r="AB147" s="15"/>
      <c r="AC147" s="120"/>
      <c r="AD147" s="15"/>
      <c r="AE147" s="15"/>
    </row>
    <row r="148" spans="2:31" ht="12.75" customHeight="1" x14ac:dyDescent="0.2">
      <c r="B148" s="28"/>
      <c r="D148" s="13"/>
      <c r="E148" s="13"/>
      <c r="F148" s="159"/>
      <c r="G148" s="160"/>
      <c r="H148" s="157"/>
      <c r="I148" s="157"/>
      <c r="J148" s="157"/>
      <c r="K148" s="15"/>
      <c r="L148" s="15"/>
      <c r="M148" s="36"/>
      <c r="N148" s="98"/>
      <c r="O148" s="14"/>
      <c r="P148" s="99"/>
      <c r="Q148" s="99"/>
      <c r="R148" s="99"/>
      <c r="S148" s="99"/>
      <c r="T148" s="58"/>
      <c r="U148" s="99"/>
      <c r="V148" s="99"/>
      <c r="W148" s="15"/>
      <c r="X148" s="63"/>
      <c r="Y148" s="99"/>
      <c r="Z148" s="15"/>
      <c r="AA148" s="15"/>
      <c r="AB148" s="15"/>
      <c r="AC148" s="120"/>
      <c r="AD148" s="15"/>
      <c r="AE148" s="15"/>
    </row>
    <row r="149" spans="2:31" ht="12.75" customHeight="1" x14ac:dyDescent="0.2">
      <c r="B149" s="28"/>
      <c r="D149" s="13"/>
      <c r="E149" s="13"/>
      <c r="F149" s="159"/>
      <c r="G149" s="160"/>
      <c r="H149" s="157"/>
      <c r="I149" s="157"/>
      <c r="J149" s="157"/>
      <c r="K149" s="15"/>
      <c r="L149" s="15"/>
      <c r="M149" s="36"/>
      <c r="N149" s="98"/>
      <c r="O149" s="14"/>
      <c r="P149" s="99"/>
      <c r="Q149" s="99"/>
      <c r="R149" s="99"/>
      <c r="S149" s="99"/>
      <c r="T149" s="58"/>
      <c r="U149" s="99"/>
      <c r="V149" s="99"/>
      <c r="W149" s="15"/>
      <c r="X149" s="63"/>
      <c r="Y149" s="99"/>
      <c r="Z149" s="15"/>
      <c r="AA149" s="15"/>
      <c r="AB149" s="15"/>
      <c r="AC149" s="120"/>
      <c r="AD149" s="15"/>
      <c r="AE149" s="15"/>
    </row>
    <row r="150" spans="2:31" ht="12.75" customHeight="1" x14ac:dyDescent="0.2">
      <c r="B150" s="28"/>
      <c r="D150" s="13"/>
      <c r="E150" s="13"/>
      <c r="F150" s="159"/>
      <c r="G150" s="160"/>
      <c r="H150" s="157"/>
      <c r="I150" s="157"/>
      <c r="J150" s="157"/>
      <c r="K150" s="15"/>
      <c r="L150" s="15"/>
      <c r="M150" s="36"/>
      <c r="N150" s="98"/>
      <c r="O150" s="14"/>
      <c r="P150" s="99"/>
      <c r="Q150" s="99"/>
      <c r="R150" s="99"/>
      <c r="S150" s="99"/>
      <c r="T150" s="58"/>
      <c r="U150" s="99"/>
      <c r="V150" s="99"/>
      <c r="W150" s="15"/>
      <c r="X150" s="63"/>
      <c r="Y150" s="99"/>
      <c r="Z150" s="15"/>
      <c r="AA150" s="15"/>
      <c r="AB150" s="15"/>
      <c r="AC150" s="120"/>
      <c r="AD150" s="15"/>
      <c r="AE150" s="15"/>
    </row>
    <row r="151" spans="2:31" ht="12.75" customHeight="1" x14ac:dyDescent="0.2">
      <c r="B151" s="28"/>
      <c r="D151" s="13"/>
      <c r="E151" s="13"/>
      <c r="F151" s="159"/>
      <c r="G151" s="160"/>
      <c r="H151" s="157"/>
      <c r="I151" s="157"/>
      <c r="J151" s="157"/>
      <c r="K151" s="15"/>
      <c r="L151" s="15"/>
      <c r="M151" s="36"/>
      <c r="N151" s="98"/>
      <c r="O151" s="14"/>
      <c r="P151" s="99"/>
      <c r="Q151" s="99"/>
      <c r="R151" s="99"/>
      <c r="S151" s="99"/>
      <c r="T151" s="58"/>
      <c r="U151" s="99"/>
      <c r="V151" s="99"/>
      <c r="W151" s="15"/>
      <c r="X151" s="63"/>
      <c r="Y151" s="99"/>
      <c r="Z151" s="15"/>
      <c r="AA151" s="15"/>
      <c r="AB151" s="15"/>
      <c r="AC151" s="120"/>
      <c r="AD151" s="15"/>
      <c r="AE151" s="15"/>
    </row>
    <row r="152" spans="2:31" ht="12.75" customHeight="1" x14ac:dyDescent="0.2">
      <c r="B152" s="28"/>
      <c r="D152" s="13"/>
      <c r="E152" s="13"/>
      <c r="F152" s="159"/>
      <c r="G152" s="160"/>
      <c r="H152" s="157"/>
      <c r="I152" s="157"/>
      <c r="J152" s="157"/>
      <c r="K152" s="15"/>
      <c r="L152" s="15"/>
      <c r="M152" s="36"/>
      <c r="N152" s="98"/>
      <c r="O152" s="14"/>
      <c r="P152" s="99"/>
      <c r="Q152" s="99"/>
      <c r="R152" s="99"/>
      <c r="S152" s="99"/>
      <c r="T152" s="58"/>
      <c r="U152" s="99"/>
      <c r="V152" s="99"/>
      <c r="W152" s="15"/>
      <c r="X152" s="63"/>
      <c r="Y152" s="99"/>
      <c r="Z152" s="15"/>
      <c r="AA152" s="15"/>
      <c r="AB152" s="15"/>
      <c r="AC152" s="120"/>
      <c r="AD152" s="15"/>
      <c r="AE152" s="15"/>
    </row>
    <row r="153" spans="2:31" ht="12.75" customHeight="1" x14ac:dyDescent="0.2">
      <c r="B153" s="28"/>
      <c r="D153" s="13"/>
      <c r="E153" s="13"/>
      <c r="F153" s="159"/>
      <c r="G153" s="160"/>
      <c r="H153" s="157"/>
      <c r="I153" s="157"/>
      <c r="J153" s="157"/>
      <c r="K153" s="15"/>
      <c r="L153" s="15"/>
      <c r="M153" s="36"/>
      <c r="N153" s="98"/>
      <c r="O153" s="14"/>
      <c r="P153" s="99"/>
      <c r="Q153" s="99"/>
      <c r="R153" s="99"/>
      <c r="S153" s="99"/>
      <c r="T153" s="58"/>
      <c r="U153" s="99"/>
      <c r="V153" s="99"/>
      <c r="W153" s="15"/>
      <c r="X153" s="63"/>
      <c r="Y153" s="99"/>
      <c r="Z153" s="15"/>
      <c r="AA153" s="15"/>
      <c r="AB153" s="15"/>
      <c r="AC153" s="120"/>
      <c r="AD153" s="15"/>
      <c r="AE153" s="15"/>
    </row>
    <row r="154" spans="2:31" ht="12.75" customHeight="1" x14ac:dyDescent="0.2">
      <c r="B154" s="28"/>
      <c r="D154" s="13"/>
      <c r="E154" s="13"/>
      <c r="F154" s="159"/>
      <c r="G154" s="160"/>
      <c r="H154" s="157"/>
      <c r="I154" s="157"/>
      <c r="J154" s="157"/>
      <c r="K154" s="15"/>
      <c r="L154" s="15"/>
      <c r="M154" s="36"/>
      <c r="N154" s="98"/>
      <c r="O154" s="14"/>
      <c r="P154" s="99"/>
      <c r="Q154" s="99"/>
      <c r="R154" s="99"/>
      <c r="S154" s="99"/>
      <c r="T154" s="58"/>
      <c r="U154" s="99"/>
      <c r="V154" s="99"/>
      <c r="W154" s="15"/>
      <c r="X154" s="63"/>
      <c r="Y154" s="99"/>
      <c r="Z154" s="15"/>
      <c r="AA154" s="15"/>
      <c r="AB154" s="15"/>
      <c r="AC154" s="120"/>
      <c r="AD154" s="15"/>
      <c r="AE154" s="15"/>
    </row>
    <row r="155" spans="2:31" ht="12.75" customHeight="1" x14ac:dyDescent="0.2">
      <c r="B155" s="28"/>
      <c r="D155" s="13"/>
      <c r="E155" s="13"/>
      <c r="F155" s="159"/>
      <c r="G155" s="160"/>
      <c r="H155" s="157"/>
      <c r="I155" s="157"/>
      <c r="J155" s="157"/>
      <c r="K155" s="15"/>
      <c r="L155" s="15"/>
      <c r="M155" s="36"/>
      <c r="N155" s="98"/>
      <c r="O155" s="14"/>
      <c r="P155" s="99"/>
      <c r="Q155" s="99"/>
      <c r="R155" s="99"/>
      <c r="S155" s="99"/>
      <c r="T155" s="58"/>
      <c r="U155" s="99"/>
      <c r="V155" s="99"/>
      <c r="W155" s="15"/>
      <c r="X155" s="63"/>
      <c r="Y155" s="99"/>
      <c r="Z155" s="15"/>
      <c r="AA155" s="15"/>
      <c r="AB155" s="15"/>
      <c r="AC155" s="120"/>
      <c r="AD155" s="15"/>
      <c r="AE155" s="15"/>
    </row>
    <row r="156" spans="2:31" ht="12.75" customHeight="1" x14ac:dyDescent="0.2">
      <c r="B156" s="28"/>
      <c r="D156" s="13"/>
      <c r="E156" s="13"/>
      <c r="F156" s="159"/>
      <c r="G156" s="160"/>
      <c r="H156" s="157"/>
      <c r="I156" s="157"/>
      <c r="J156" s="157"/>
      <c r="K156" s="15"/>
      <c r="L156" s="15"/>
      <c r="M156" s="36"/>
      <c r="N156" s="98"/>
      <c r="O156" s="14"/>
      <c r="P156" s="99"/>
      <c r="Q156" s="99"/>
      <c r="R156" s="99"/>
      <c r="S156" s="99"/>
      <c r="T156" s="58"/>
      <c r="U156" s="99"/>
      <c r="V156" s="99"/>
      <c r="W156" s="15"/>
      <c r="X156" s="63"/>
      <c r="Y156" s="99"/>
      <c r="Z156" s="15"/>
      <c r="AA156" s="15"/>
      <c r="AB156" s="15"/>
      <c r="AC156" s="120"/>
      <c r="AD156" s="15"/>
      <c r="AE156" s="15"/>
    </row>
    <row r="157" spans="2:31" ht="12.75" customHeight="1" x14ac:dyDescent="0.2">
      <c r="B157" s="28"/>
      <c r="D157" s="13"/>
      <c r="E157" s="13"/>
      <c r="F157" s="159"/>
      <c r="G157" s="160"/>
      <c r="H157" s="157"/>
      <c r="I157" s="157"/>
      <c r="J157" s="157"/>
      <c r="K157" s="15"/>
      <c r="L157" s="15"/>
      <c r="M157" s="36"/>
      <c r="N157" s="98"/>
      <c r="O157" s="14"/>
      <c r="P157" s="99"/>
      <c r="Q157" s="99"/>
      <c r="R157" s="99"/>
      <c r="S157" s="99"/>
      <c r="T157" s="58"/>
      <c r="U157" s="99"/>
      <c r="V157" s="99"/>
      <c r="W157" s="15"/>
      <c r="X157" s="63"/>
      <c r="Y157" s="99"/>
      <c r="Z157" s="15"/>
      <c r="AA157" s="15"/>
      <c r="AB157" s="15"/>
      <c r="AC157" s="120"/>
      <c r="AD157" s="15"/>
      <c r="AE157" s="15"/>
    </row>
    <row r="158" spans="2:31" ht="12.75" customHeight="1" x14ac:dyDescent="0.2">
      <c r="B158" s="28"/>
      <c r="D158" s="13"/>
      <c r="E158" s="13"/>
      <c r="F158" s="159"/>
      <c r="G158" s="160"/>
      <c r="H158" s="157"/>
      <c r="I158" s="157"/>
      <c r="J158" s="157"/>
      <c r="K158" s="15"/>
      <c r="L158" s="15"/>
      <c r="M158" s="36"/>
      <c r="N158" s="98"/>
      <c r="O158" s="14"/>
      <c r="P158" s="99"/>
      <c r="Q158" s="99"/>
      <c r="R158" s="99"/>
      <c r="S158" s="99"/>
      <c r="T158" s="58"/>
      <c r="U158" s="99"/>
      <c r="V158" s="99"/>
      <c r="W158" s="15"/>
      <c r="X158" s="63"/>
      <c r="Y158" s="99"/>
      <c r="Z158" s="15"/>
      <c r="AA158" s="15"/>
      <c r="AB158" s="15"/>
      <c r="AC158" s="120"/>
      <c r="AD158" s="15"/>
      <c r="AE158" s="15"/>
    </row>
    <row r="159" spans="2:31" ht="12.75" customHeight="1" x14ac:dyDescent="0.2">
      <c r="B159" s="28"/>
      <c r="D159" s="13"/>
      <c r="E159" s="13"/>
      <c r="F159" s="159"/>
      <c r="G159" s="160"/>
      <c r="H159" s="157"/>
      <c r="I159" s="157"/>
      <c r="J159" s="157"/>
      <c r="K159" s="15"/>
      <c r="L159" s="15"/>
      <c r="M159" s="36"/>
      <c r="N159" s="98"/>
      <c r="O159" s="14"/>
      <c r="P159" s="99"/>
      <c r="Q159" s="99"/>
      <c r="R159" s="99"/>
      <c r="S159" s="99"/>
      <c r="T159" s="58"/>
      <c r="U159" s="99"/>
      <c r="V159" s="99"/>
      <c r="W159" s="15"/>
      <c r="X159" s="63"/>
      <c r="Y159" s="99"/>
      <c r="Z159" s="15"/>
      <c r="AA159" s="15"/>
      <c r="AB159" s="15"/>
      <c r="AC159" s="120"/>
      <c r="AD159" s="15"/>
      <c r="AE159" s="15"/>
    </row>
    <row r="160" spans="2:31" ht="12.75" customHeight="1" x14ac:dyDescent="0.2">
      <c r="B160" s="28"/>
      <c r="D160" s="13"/>
      <c r="E160" s="13"/>
      <c r="F160" s="159"/>
      <c r="G160" s="160"/>
      <c r="H160" s="157"/>
      <c r="I160" s="157"/>
      <c r="J160" s="157"/>
      <c r="K160" s="15"/>
      <c r="L160" s="15"/>
      <c r="M160" s="36"/>
      <c r="N160" s="98"/>
      <c r="O160" s="14"/>
      <c r="P160" s="99"/>
      <c r="Q160" s="99"/>
      <c r="R160" s="99"/>
      <c r="S160" s="99"/>
      <c r="T160" s="58"/>
      <c r="U160" s="99"/>
      <c r="V160" s="99"/>
      <c r="W160" s="15"/>
      <c r="X160" s="63"/>
      <c r="Y160" s="99"/>
      <c r="Z160" s="15"/>
      <c r="AA160" s="15"/>
      <c r="AB160" s="15"/>
      <c r="AC160" s="120"/>
      <c r="AD160" s="15"/>
      <c r="AE160" s="15"/>
    </row>
    <row r="161" spans="2:31" ht="12.75" customHeight="1" x14ac:dyDescent="0.2">
      <c r="B161" s="28"/>
      <c r="D161" s="13"/>
      <c r="E161" s="13"/>
      <c r="F161" s="159"/>
      <c r="G161" s="160"/>
      <c r="H161" s="157"/>
      <c r="I161" s="157"/>
      <c r="J161" s="157"/>
      <c r="K161" s="15"/>
      <c r="L161" s="15"/>
      <c r="M161" s="36"/>
      <c r="N161" s="98"/>
      <c r="O161" s="14"/>
      <c r="P161" s="99"/>
      <c r="Q161" s="99"/>
      <c r="R161" s="99"/>
      <c r="S161" s="99"/>
      <c r="T161" s="58"/>
      <c r="U161" s="99"/>
      <c r="V161" s="99"/>
      <c r="W161" s="15"/>
      <c r="X161" s="63"/>
      <c r="Y161" s="99"/>
      <c r="Z161" s="15"/>
      <c r="AA161" s="15"/>
      <c r="AB161" s="15"/>
      <c r="AC161" s="120"/>
      <c r="AD161" s="15"/>
      <c r="AE161" s="15"/>
    </row>
    <row r="162" spans="2:31" ht="12.75" customHeight="1" thickBot="1" x14ac:dyDescent="0.25">
      <c r="B162" s="29"/>
      <c r="D162" s="13"/>
      <c r="E162" s="13"/>
      <c r="F162" s="161"/>
      <c r="G162" s="162"/>
      <c r="H162" s="163"/>
      <c r="I162" s="163"/>
      <c r="J162" s="163"/>
      <c r="K162" s="32"/>
      <c r="L162" s="15"/>
      <c r="M162" s="37"/>
      <c r="N162" s="95"/>
      <c r="O162" s="14"/>
      <c r="P162" s="99"/>
      <c r="Q162" s="99"/>
      <c r="R162" s="99"/>
      <c r="S162" s="99"/>
      <c r="T162" s="58"/>
      <c r="U162" s="99"/>
      <c r="V162" s="99"/>
      <c r="W162" s="15"/>
      <c r="X162" s="63"/>
      <c r="Y162" s="99"/>
      <c r="Z162" s="15"/>
      <c r="AA162" s="15"/>
      <c r="AB162" s="15"/>
      <c r="AC162" s="120"/>
      <c r="AD162" s="15"/>
      <c r="AE162" s="15"/>
    </row>
    <row r="163" spans="2:31" ht="12.75" customHeight="1" x14ac:dyDescent="0.2">
      <c r="B163" s="5" t="s">
        <v>10</v>
      </c>
      <c r="D163" s="164" t="s">
        <v>1</v>
      </c>
      <c r="E163" s="165"/>
      <c r="F163" s="165"/>
      <c r="G163" s="165"/>
      <c r="H163" s="165"/>
      <c r="I163" s="165"/>
      <c r="J163" s="165"/>
      <c r="K163" s="165"/>
      <c r="L163" s="165"/>
      <c r="M163" s="165"/>
      <c r="N163" s="112"/>
      <c r="O163" s="38" t="str">
        <f t="shared" ref="O163:AE163" si="35">IF(O87="","",IF(O102="",IF(SUM(COUNTIF(O103:O162,"LS")+COUNTIF(O103:O162,"LUMP"))&gt;0,"LS",""),IF(SUM(O103:O162)&gt;0,ROUNDUP(SUM(O103:O162),0),"")))</f>
        <v/>
      </c>
      <c r="P163" s="16"/>
      <c r="Q163" s="16" t="str">
        <f t="shared" ref="Q163" si="36">IF(Q87="","",IF(Q102="",IF(SUM(COUNTIF(Q103:Q162,"LS")+COUNTIF(Q103:Q162,"LUMP"))&gt;0,"LS",""),IF(SUM(Q103:Q162)&gt;0,ROUNDUP(SUM(Q103:Q162),0),"")))</f>
        <v/>
      </c>
      <c r="R163" s="16"/>
      <c r="S163" s="16" t="str">
        <f t="shared" si="35"/>
        <v/>
      </c>
      <c r="T163" s="16"/>
      <c r="U163" s="16"/>
      <c r="V163" s="16" t="str">
        <f t="shared" ref="V163" si="37">IF(V87="","",IF(V102="",IF(SUM(COUNTIF(V103:V162,"LS")+COUNTIF(V103:V162,"LUMP"))&gt;0,"LS",""),IF(SUM(V103:V162)&gt;0,ROUNDUP(SUM(V103:V162),0),"")))</f>
        <v/>
      </c>
      <c r="W163" s="16" t="str">
        <f t="shared" si="35"/>
        <v/>
      </c>
      <c r="X163" s="16"/>
      <c r="Y163" s="16"/>
      <c r="Z163" s="16" t="str">
        <f t="shared" si="35"/>
        <v/>
      </c>
      <c r="AA163" s="16" t="str">
        <f t="shared" si="35"/>
        <v/>
      </c>
      <c r="AB163" s="16" t="str">
        <f t="shared" si="35"/>
        <v/>
      </c>
      <c r="AC163" s="16"/>
      <c r="AD163" s="16" t="str">
        <f t="shared" si="35"/>
        <v/>
      </c>
      <c r="AE163" s="16" t="str">
        <f t="shared" si="35"/>
        <v/>
      </c>
    </row>
    <row r="164" spans="2:31" ht="12.75" customHeight="1" thickBot="1" x14ac:dyDescent="0.25"/>
    <row r="165" spans="2:31" ht="12.75" customHeight="1" thickBot="1" x14ac:dyDescent="0.25">
      <c r="B165" s="26" t="s">
        <v>8</v>
      </c>
      <c r="D165" s="194">
        <f>D86+1</f>
        <v>3</v>
      </c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</row>
    <row r="166" spans="2:31" ht="12.75" customHeight="1" thickBot="1" x14ac:dyDescent="0.25">
      <c r="B166" s="30"/>
      <c r="D166" s="195" t="s">
        <v>6</v>
      </c>
      <c r="E166" s="195"/>
      <c r="F166" s="195"/>
      <c r="G166" s="195"/>
      <c r="H166" s="195"/>
      <c r="I166" s="195"/>
      <c r="J166" s="19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</row>
    <row r="167" spans="2:31" ht="12.75" customHeight="1" thickBot="1" x14ac:dyDescent="0.25">
      <c r="D167" s="190" t="s">
        <v>7</v>
      </c>
      <c r="E167" s="190"/>
      <c r="F167" s="190"/>
      <c r="G167" s="190"/>
      <c r="H167" s="190"/>
      <c r="I167" s="190"/>
      <c r="J167" s="190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</row>
    <row r="168" spans="2:31" ht="12.75" customHeight="1" x14ac:dyDescent="0.2">
      <c r="B168" s="204" t="s">
        <v>9</v>
      </c>
      <c r="D168" s="191" t="s">
        <v>0</v>
      </c>
      <c r="E168" s="191" t="s">
        <v>18</v>
      </c>
      <c r="F168" s="178" t="s">
        <v>20</v>
      </c>
      <c r="G168" s="179"/>
      <c r="H168" s="191" t="s">
        <v>19</v>
      </c>
      <c r="I168" s="191"/>
      <c r="J168" s="191"/>
      <c r="K168" s="166" t="s">
        <v>21</v>
      </c>
      <c r="L168" s="166" t="s">
        <v>22</v>
      </c>
      <c r="M168" s="169" t="s">
        <v>23</v>
      </c>
      <c r="N168" s="103"/>
      <c r="O168" s="33" t="str">
        <f t="shared" ref="O168:AE168" si="38">IF(OR(TRIM(O166)=0,TRIM(O166)=""),"",IF(IFERROR(TRIM(INDEX(QryItemNamed,MATCH(TRIM(O166),ITEM,0),2)),"")="Y","SPECIAL",LEFT(IFERROR(TRIM(INDEX(ITEM,MATCH(TRIM(O166),ITEM,0))),""),3)))</f>
        <v/>
      </c>
      <c r="P168" s="8"/>
      <c r="Q168" s="8" t="str">
        <f t="shared" ref="Q168" si="39">IF(OR(TRIM(Q166)=0,TRIM(Q166)=""),"",IF(IFERROR(TRIM(INDEX(QryItemNamed,MATCH(TRIM(Q166),ITEM,0),2)),"")="Y","SPECIAL",LEFT(IFERROR(TRIM(INDEX(ITEM,MATCH(TRIM(Q166),ITEM,0))),""),3)))</f>
        <v/>
      </c>
      <c r="R168" s="8"/>
      <c r="S168" s="8" t="str">
        <f t="shared" si="38"/>
        <v/>
      </c>
      <c r="T168" s="8"/>
      <c r="U168" s="8"/>
      <c r="V168" s="8" t="str">
        <f t="shared" ref="V168" si="40">IF(OR(TRIM(V166)=0,TRIM(V166)=""),"",IF(IFERROR(TRIM(INDEX(QryItemNamed,MATCH(TRIM(V166),ITEM,0),2)),"")="Y","SPECIAL",LEFT(IFERROR(TRIM(INDEX(ITEM,MATCH(TRIM(V166),ITEM,0))),""),3)))</f>
        <v/>
      </c>
      <c r="W168" s="8" t="str">
        <f t="shared" si="38"/>
        <v/>
      </c>
      <c r="X168" s="8"/>
      <c r="Y168" s="8"/>
      <c r="Z168" s="8" t="str">
        <f t="shared" si="38"/>
        <v/>
      </c>
      <c r="AA168" s="8" t="str">
        <f t="shared" si="38"/>
        <v/>
      </c>
      <c r="AB168" s="8" t="str">
        <f t="shared" si="38"/>
        <v/>
      </c>
      <c r="AC168" s="8"/>
      <c r="AD168" s="8" t="str">
        <f t="shared" si="38"/>
        <v/>
      </c>
      <c r="AE168" s="8" t="str">
        <f t="shared" si="38"/>
        <v/>
      </c>
    </row>
    <row r="169" spans="2:31" ht="12.75" customHeight="1" x14ac:dyDescent="0.2">
      <c r="B169" s="205"/>
      <c r="D169" s="192"/>
      <c r="E169" s="192"/>
      <c r="F169" s="180"/>
      <c r="G169" s="181"/>
      <c r="H169" s="192"/>
      <c r="I169" s="192"/>
      <c r="J169" s="192"/>
      <c r="K169" s="167"/>
      <c r="L169" s="167"/>
      <c r="M169" s="170"/>
      <c r="N169" s="104"/>
      <c r="O169" s="143" t="str">
        <f t="shared" ref="O169:AE169" si="41">IF(OR(TRIM(O166)=0,TRIM(O166)=""),IF(O167="","",O167),IF(IFERROR(TRIM(INDEX(QryItemNamed,MATCH(TRIM(O166),ITEM,0),2)),"")="Y",TRIM(RIGHT(IFERROR(TRIM(INDEX(QryItemNamed,MATCH(TRIM(O166),ITEM,0),4)),"123456789012"),LEN(IFERROR(TRIM(INDEX(QryItemNamed,MATCH(TRIM(O166),ITEM,0),4)),"123456789012"))-9))&amp;O167,IFERROR(TRIM(INDEX(QryItemNamed,MATCH(TRIM(O166),ITEM,0),4))&amp;O167,"ITEM CODE DOES NOT EXIST IN ITEM MASTER")))</f>
        <v/>
      </c>
      <c r="P169" s="106"/>
      <c r="Q169" s="144" t="str">
        <f t="shared" ref="Q169" si="42">IF(OR(TRIM(Q166)=0,TRIM(Q166)=""),IF(Q167="","",Q167),IF(IFERROR(TRIM(INDEX(QryItemNamed,MATCH(TRIM(Q166),ITEM,0),2)),"")="Y",TRIM(RIGHT(IFERROR(TRIM(INDEX(QryItemNamed,MATCH(TRIM(Q166),ITEM,0),4)),"123456789012"),LEN(IFERROR(TRIM(INDEX(QryItemNamed,MATCH(TRIM(Q166),ITEM,0),4)),"123456789012"))-9))&amp;Q167,IFERROR(TRIM(INDEX(QryItemNamed,MATCH(TRIM(Q166),ITEM,0),4))&amp;Q167,"ITEM CODE DOES NOT EXIST IN ITEM MASTER")))</f>
        <v/>
      </c>
      <c r="R169" s="106"/>
      <c r="S169" s="145" t="str">
        <f t="shared" si="41"/>
        <v/>
      </c>
      <c r="T169" s="57"/>
      <c r="U169" s="106"/>
      <c r="V169" s="144" t="str">
        <f t="shared" ref="V169" si="43">IF(OR(TRIM(V166)=0,TRIM(V166)=""),IF(V167="","",V167),IF(IFERROR(TRIM(INDEX(QryItemNamed,MATCH(TRIM(V166),ITEM,0),2)),"")="Y",TRIM(RIGHT(IFERROR(TRIM(INDEX(QryItemNamed,MATCH(TRIM(V166),ITEM,0),4)),"123456789012"),LEN(IFERROR(TRIM(INDEX(QryItemNamed,MATCH(TRIM(V166),ITEM,0),4)),"123456789012"))-9))&amp;V167,IFERROR(TRIM(INDEX(QryItemNamed,MATCH(TRIM(V166),ITEM,0),4))&amp;V167,"ITEM CODE DOES NOT EXIST IN ITEM MASTER")))</f>
        <v/>
      </c>
      <c r="W169" s="144" t="str">
        <f t="shared" si="41"/>
        <v/>
      </c>
      <c r="X169" s="65"/>
      <c r="Y169" s="106"/>
      <c r="Z169" s="144" t="str">
        <f t="shared" si="41"/>
        <v/>
      </c>
      <c r="AA169" s="144" t="str">
        <f t="shared" si="41"/>
        <v/>
      </c>
      <c r="AB169" s="144" t="str">
        <f t="shared" si="41"/>
        <v/>
      </c>
      <c r="AC169" s="114"/>
      <c r="AD169" s="144" t="str">
        <f t="shared" si="41"/>
        <v/>
      </c>
      <c r="AE169" s="144" t="str">
        <f t="shared" si="41"/>
        <v/>
      </c>
    </row>
    <row r="170" spans="2:31" ht="12.75" customHeight="1" x14ac:dyDescent="0.2">
      <c r="B170" s="205"/>
      <c r="D170" s="192"/>
      <c r="E170" s="192"/>
      <c r="F170" s="180"/>
      <c r="G170" s="181"/>
      <c r="H170" s="192"/>
      <c r="I170" s="192"/>
      <c r="J170" s="192"/>
      <c r="K170" s="167"/>
      <c r="L170" s="167"/>
      <c r="M170" s="170"/>
      <c r="N170" s="104"/>
      <c r="O170" s="143"/>
      <c r="P170" s="106"/>
      <c r="Q170" s="144"/>
      <c r="R170" s="106"/>
      <c r="S170" s="146"/>
      <c r="T170" s="57"/>
      <c r="U170" s="106"/>
      <c r="V170" s="144"/>
      <c r="W170" s="144"/>
      <c r="X170" s="65"/>
      <c r="Y170" s="106"/>
      <c r="Z170" s="144"/>
      <c r="AA170" s="144"/>
      <c r="AB170" s="144"/>
      <c r="AC170" s="114"/>
      <c r="AD170" s="144"/>
      <c r="AE170" s="144"/>
    </row>
    <row r="171" spans="2:31" ht="12.75" customHeight="1" x14ac:dyDescent="0.2">
      <c r="B171" s="205"/>
      <c r="D171" s="192"/>
      <c r="E171" s="192"/>
      <c r="F171" s="180"/>
      <c r="G171" s="181"/>
      <c r="H171" s="192"/>
      <c r="I171" s="192"/>
      <c r="J171" s="192"/>
      <c r="K171" s="167"/>
      <c r="L171" s="167"/>
      <c r="M171" s="170"/>
      <c r="N171" s="104"/>
      <c r="O171" s="143"/>
      <c r="P171" s="106"/>
      <c r="Q171" s="144"/>
      <c r="R171" s="106"/>
      <c r="S171" s="146"/>
      <c r="T171" s="57"/>
      <c r="U171" s="106"/>
      <c r="V171" s="144"/>
      <c r="W171" s="144"/>
      <c r="X171" s="65"/>
      <c r="Y171" s="106"/>
      <c r="Z171" s="144"/>
      <c r="AA171" s="144"/>
      <c r="AB171" s="144"/>
      <c r="AC171" s="114"/>
      <c r="AD171" s="144"/>
      <c r="AE171" s="144"/>
    </row>
    <row r="172" spans="2:31" ht="12.75" customHeight="1" x14ac:dyDescent="0.2">
      <c r="B172" s="205"/>
      <c r="D172" s="192"/>
      <c r="E172" s="192"/>
      <c r="F172" s="180"/>
      <c r="G172" s="181"/>
      <c r="H172" s="192"/>
      <c r="I172" s="192"/>
      <c r="J172" s="192"/>
      <c r="K172" s="167"/>
      <c r="L172" s="167"/>
      <c r="M172" s="170"/>
      <c r="N172" s="104"/>
      <c r="O172" s="143"/>
      <c r="P172" s="106"/>
      <c r="Q172" s="144"/>
      <c r="R172" s="106"/>
      <c r="S172" s="146"/>
      <c r="T172" s="57"/>
      <c r="U172" s="106"/>
      <c r="V172" s="144"/>
      <c r="W172" s="144"/>
      <c r="X172" s="65"/>
      <c r="Y172" s="106"/>
      <c r="Z172" s="144"/>
      <c r="AA172" s="144"/>
      <c r="AB172" s="144"/>
      <c r="AC172" s="114"/>
      <c r="AD172" s="144"/>
      <c r="AE172" s="144"/>
    </row>
    <row r="173" spans="2:31" ht="12.75" customHeight="1" x14ac:dyDescent="0.2">
      <c r="B173" s="205"/>
      <c r="D173" s="192"/>
      <c r="E173" s="192"/>
      <c r="F173" s="180"/>
      <c r="G173" s="181"/>
      <c r="H173" s="192"/>
      <c r="I173" s="192"/>
      <c r="J173" s="192"/>
      <c r="K173" s="167"/>
      <c r="L173" s="167"/>
      <c r="M173" s="170"/>
      <c r="N173" s="104"/>
      <c r="O173" s="143"/>
      <c r="P173" s="106"/>
      <c r="Q173" s="144"/>
      <c r="R173" s="106"/>
      <c r="S173" s="146"/>
      <c r="T173" s="57"/>
      <c r="U173" s="106"/>
      <c r="V173" s="144"/>
      <c r="W173" s="144"/>
      <c r="X173" s="65"/>
      <c r="Y173" s="106"/>
      <c r="Z173" s="144"/>
      <c r="AA173" s="144"/>
      <c r="AB173" s="144"/>
      <c r="AC173" s="114"/>
      <c r="AD173" s="144"/>
      <c r="AE173" s="144"/>
    </row>
    <row r="174" spans="2:31" ht="12.75" customHeight="1" x14ac:dyDescent="0.2">
      <c r="B174" s="205"/>
      <c r="D174" s="192"/>
      <c r="E174" s="192"/>
      <c r="F174" s="180"/>
      <c r="G174" s="181"/>
      <c r="H174" s="192"/>
      <c r="I174" s="192"/>
      <c r="J174" s="192"/>
      <c r="K174" s="167"/>
      <c r="L174" s="167"/>
      <c r="M174" s="170"/>
      <c r="N174" s="104"/>
      <c r="O174" s="143"/>
      <c r="P174" s="106"/>
      <c r="Q174" s="144"/>
      <c r="R174" s="106"/>
      <c r="S174" s="146"/>
      <c r="T174" s="57"/>
      <c r="U174" s="106"/>
      <c r="V174" s="144"/>
      <c r="W174" s="144"/>
      <c r="X174" s="65"/>
      <c r="Y174" s="106"/>
      <c r="Z174" s="144"/>
      <c r="AA174" s="144"/>
      <c r="AB174" s="144"/>
      <c r="AC174" s="114"/>
      <c r="AD174" s="144"/>
      <c r="AE174" s="144"/>
    </row>
    <row r="175" spans="2:31" ht="12.75" customHeight="1" x14ac:dyDescent="0.2">
      <c r="B175" s="205"/>
      <c r="D175" s="192"/>
      <c r="E175" s="192"/>
      <c r="F175" s="180"/>
      <c r="G175" s="181"/>
      <c r="H175" s="192"/>
      <c r="I175" s="192"/>
      <c r="J175" s="192"/>
      <c r="K175" s="167"/>
      <c r="L175" s="167"/>
      <c r="M175" s="170"/>
      <c r="N175" s="104"/>
      <c r="O175" s="143"/>
      <c r="P175" s="106"/>
      <c r="Q175" s="144"/>
      <c r="R175" s="106"/>
      <c r="S175" s="146"/>
      <c r="T175" s="57"/>
      <c r="U175" s="106"/>
      <c r="V175" s="144"/>
      <c r="W175" s="144"/>
      <c r="X175" s="65"/>
      <c r="Y175" s="106"/>
      <c r="Z175" s="144"/>
      <c r="AA175" s="144"/>
      <c r="AB175" s="144"/>
      <c r="AC175" s="114"/>
      <c r="AD175" s="144"/>
      <c r="AE175" s="144"/>
    </row>
    <row r="176" spans="2:31" ht="12.75" customHeight="1" x14ac:dyDescent="0.2">
      <c r="B176" s="205"/>
      <c r="D176" s="192"/>
      <c r="E176" s="192"/>
      <c r="F176" s="180"/>
      <c r="G176" s="181"/>
      <c r="H176" s="192"/>
      <c r="I176" s="192"/>
      <c r="J176" s="192"/>
      <c r="K176" s="167"/>
      <c r="L176" s="167"/>
      <c r="M176" s="170"/>
      <c r="N176" s="104"/>
      <c r="O176" s="143"/>
      <c r="P176" s="106"/>
      <c r="Q176" s="144"/>
      <c r="R176" s="106"/>
      <c r="S176" s="146"/>
      <c r="T176" s="57"/>
      <c r="U176" s="106"/>
      <c r="V176" s="144"/>
      <c r="W176" s="144"/>
      <c r="X176" s="65"/>
      <c r="Y176" s="106"/>
      <c r="Z176" s="144"/>
      <c r="AA176" s="144"/>
      <c r="AB176" s="144"/>
      <c r="AC176" s="114"/>
      <c r="AD176" s="144"/>
      <c r="AE176" s="144"/>
    </row>
    <row r="177" spans="2:31" ht="12.75" customHeight="1" x14ac:dyDescent="0.2">
      <c r="B177" s="205"/>
      <c r="D177" s="192"/>
      <c r="E177" s="192"/>
      <c r="F177" s="180"/>
      <c r="G177" s="181"/>
      <c r="H177" s="192"/>
      <c r="I177" s="192"/>
      <c r="J177" s="192"/>
      <c r="K177" s="167"/>
      <c r="L177" s="167"/>
      <c r="M177" s="170"/>
      <c r="N177" s="104"/>
      <c r="O177" s="143"/>
      <c r="P177" s="106"/>
      <c r="Q177" s="144"/>
      <c r="R177" s="106"/>
      <c r="S177" s="146"/>
      <c r="T177" s="57"/>
      <c r="U177" s="106"/>
      <c r="V177" s="144"/>
      <c r="W177" s="144"/>
      <c r="X177" s="65"/>
      <c r="Y177" s="106"/>
      <c r="Z177" s="144"/>
      <c r="AA177" s="144"/>
      <c r="AB177" s="144"/>
      <c r="AC177" s="114"/>
      <c r="AD177" s="144"/>
      <c r="AE177" s="144"/>
    </row>
    <row r="178" spans="2:31" ht="12.75" customHeight="1" x14ac:dyDescent="0.2">
      <c r="B178" s="205"/>
      <c r="D178" s="192"/>
      <c r="E178" s="192"/>
      <c r="F178" s="180"/>
      <c r="G178" s="181"/>
      <c r="H178" s="192"/>
      <c r="I178" s="192"/>
      <c r="J178" s="192"/>
      <c r="K178" s="167"/>
      <c r="L178" s="167"/>
      <c r="M178" s="170"/>
      <c r="N178" s="104"/>
      <c r="O178" s="143"/>
      <c r="P178" s="106"/>
      <c r="Q178" s="144"/>
      <c r="R178" s="106"/>
      <c r="S178" s="146"/>
      <c r="T178" s="57"/>
      <c r="U178" s="106"/>
      <c r="V178" s="144"/>
      <c r="W178" s="144"/>
      <c r="X178" s="65"/>
      <c r="Y178" s="106"/>
      <c r="Z178" s="144"/>
      <c r="AA178" s="144"/>
      <c r="AB178" s="144"/>
      <c r="AC178" s="114"/>
      <c r="AD178" s="144"/>
      <c r="AE178" s="144"/>
    </row>
    <row r="179" spans="2:31" ht="12.75" customHeight="1" x14ac:dyDescent="0.2">
      <c r="B179" s="205"/>
      <c r="D179" s="192"/>
      <c r="E179" s="192"/>
      <c r="F179" s="180"/>
      <c r="G179" s="181"/>
      <c r="H179" s="192"/>
      <c r="I179" s="192"/>
      <c r="J179" s="192"/>
      <c r="K179" s="167"/>
      <c r="L179" s="167"/>
      <c r="M179" s="170"/>
      <c r="N179" s="104"/>
      <c r="O179" s="143"/>
      <c r="P179" s="106"/>
      <c r="Q179" s="144"/>
      <c r="R179" s="106"/>
      <c r="S179" s="146"/>
      <c r="T179" s="57"/>
      <c r="U179" s="106"/>
      <c r="V179" s="144"/>
      <c r="W179" s="144"/>
      <c r="X179" s="65"/>
      <c r="Y179" s="106"/>
      <c r="Z179" s="144"/>
      <c r="AA179" s="144"/>
      <c r="AB179" s="144"/>
      <c r="AC179" s="114"/>
      <c r="AD179" s="144"/>
      <c r="AE179" s="144"/>
    </row>
    <row r="180" spans="2:31" ht="12.75" customHeight="1" x14ac:dyDescent="0.2">
      <c r="B180" s="205"/>
      <c r="D180" s="192"/>
      <c r="E180" s="192"/>
      <c r="F180" s="180"/>
      <c r="G180" s="181"/>
      <c r="H180" s="192"/>
      <c r="I180" s="192"/>
      <c r="J180" s="192"/>
      <c r="K180" s="167"/>
      <c r="L180" s="167"/>
      <c r="M180" s="170"/>
      <c r="N180" s="104"/>
      <c r="O180" s="143"/>
      <c r="P180" s="106"/>
      <c r="Q180" s="144"/>
      <c r="R180" s="106"/>
      <c r="S180" s="147"/>
      <c r="T180" s="57"/>
      <c r="U180" s="106"/>
      <c r="V180" s="144"/>
      <c r="W180" s="144"/>
      <c r="X180" s="65"/>
      <c r="Y180" s="106"/>
      <c r="Z180" s="144"/>
      <c r="AA180" s="144"/>
      <c r="AB180" s="144"/>
      <c r="AC180" s="114"/>
      <c r="AD180" s="144"/>
      <c r="AE180" s="144"/>
    </row>
    <row r="181" spans="2:31" ht="12.75" customHeight="1" thickBot="1" x14ac:dyDescent="0.25">
      <c r="B181" s="206"/>
      <c r="D181" s="193"/>
      <c r="E181" s="193"/>
      <c r="F181" s="182"/>
      <c r="G181" s="183"/>
      <c r="H181" s="193"/>
      <c r="I181" s="193"/>
      <c r="J181" s="193"/>
      <c r="K181" s="168"/>
      <c r="L181" s="168"/>
      <c r="M181" s="171"/>
      <c r="N181" s="105"/>
      <c r="O181" s="34" t="str">
        <f t="shared" ref="O181:AE181" si="44">IF(OR(TRIM(O166)=0,TRIM(O166)=""),"",IF(IFERROR(TRIM(INDEX(QryItemNamed,MATCH(TRIM(O166),ITEM,0),3)),"")="LS","",IFERROR(TRIM(INDEX(QryItemNamed,MATCH(TRIM(O166),ITEM,0),3)),"")))</f>
        <v/>
      </c>
      <c r="P181" s="9"/>
      <c r="Q181" s="9" t="str">
        <f t="shared" ref="Q181" si="45">IF(OR(TRIM(Q166)=0,TRIM(Q166)=""),"",IF(IFERROR(TRIM(INDEX(QryItemNamed,MATCH(TRIM(Q166),ITEM,0),3)),"")="LS","",IFERROR(TRIM(INDEX(QryItemNamed,MATCH(TRIM(Q166),ITEM,0),3)),"")))</f>
        <v/>
      </c>
      <c r="R181" s="9"/>
      <c r="S181" s="9" t="str">
        <f t="shared" si="44"/>
        <v/>
      </c>
      <c r="T181" s="9"/>
      <c r="U181" s="9"/>
      <c r="V181" s="9" t="str">
        <f t="shared" ref="V181" si="46">IF(OR(TRIM(V166)=0,TRIM(V166)=""),"",IF(IFERROR(TRIM(INDEX(QryItemNamed,MATCH(TRIM(V166),ITEM,0),3)),"")="LS","",IFERROR(TRIM(INDEX(QryItemNamed,MATCH(TRIM(V166),ITEM,0),3)),"")))</f>
        <v/>
      </c>
      <c r="W181" s="9" t="str">
        <f t="shared" si="44"/>
        <v/>
      </c>
      <c r="X181" s="9"/>
      <c r="Y181" s="9"/>
      <c r="Z181" s="9" t="str">
        <f t="shared" si="44"/>
        <v/>
      </c>
      <c r="AA181" s="9" t="str">
        <f t="shared" si="44"/>
        <v/>
      </c>
      <c r="AB181" s="9" t="str">
        <f t="shared" si="44"/>
        <v/>
      </c>
      <c r="AC181" s="9"/>
      <c r="AD181" s="9" t="str">
        <f t="shared" si="44"/>
        <v/>
      </c>
      <c r="AE181" s="9" t="str">
        <f t="shared" si="44"/>
        <v/>
      </c>
    </row>
    <row r="182" spans="2:31" ht="12.75" customHeight="1" x14ac:dyDescent="0.2">
      <c r="B182" s="27"/>
      <c r="D182" s="10"/>
      <c r="E182" s="10"/>
      <c r="F182" s="148"/>
      <c r="G182" s="150"/>
      <c r="H182" s="200"/>
      <c r="I182" s="200"/>
      <c r="J182" s="200"/>
      <c r="K182" s="12"/>
      <c r="L182" s="12"/>
      <c r="M182" s="35"/>
      <c r="N182" s="101"/>
      <c r="O182" s="11"/>
      <c r="P182" s="111"/>
      <c r="Q182" s="111"/>
      <c r="R182" s="111"/>
      <c r="S182" s="111"/>
      <c r="T182" s="59"/>
      <c r="U182" s="111"/>
      <c r="V182" s="111"/>
      <c r="W182" s="12"/>
      <c r="X182" s="64"/>
      <c r="Y182" s="111"/>
      <c r="Z182" s="12"/>
      <c r="AA182" s="12"/>
      <c r="AB182" s="12"/>
      <c r="AC182" s="121"/>
      <c r="AD182" s="12"/>
      <c r="AE182" s="12"/>
    </row>
    <row r="183" spans="2:31" ht="12.75" customHeight="1" x14ac:dyDescent="0.2">
      <c r="B183" s="28"/>
      <c r="D183" s="13"/>
      <c r="E183" s="13"/>
      <c r="F183" s="159"/>
      <c r="G183" s="160"/>
      <c r="H183" s="157"/>
      <c r="I183" s="157"/>
      <c r="J183" s="157"/>
      <c r="K183" s="15"/>
      <c r="L183" s="15"/>
      <c r="M183" s="36"/>
      <c r="N183" s="98"/>
      <c r="O183" s="14"/>
      <c r="P183" s="99"/>
      <c r="Q183" s="99"/>
      <c r="R183" s="99"/>
      <c r="S183" s="99"/>
      <c r="T183" s="58"/>
      <c r="U183" s="99"/>
      <c r="V183" s="99"/>
      <c r="W183" s="15"/>
      <c r="X183" s="63"/>
      <c r="Y183" s="99"/>
      <c r="Z183" s="15"/>
      <c r="AA183" s="15"/>
      <c r="AB183" s="15"/>
      <c r="AC183" s="120"/>
      <c r="AD183" s="15"/>
      <c r="AE183" s="15"/>
    </row>
    <row r="184" spans="2:31" ht="12.75" customHeight="1" x14ac:dyDescent="0.2">
      <c r="B184" s="28"/>
      <c r="D184" s="13"/>
      <c r="E184" s="13"/>
      <c r="F184" s="159"/>
      <c r="G184" s="160"/>
      <c r="H184" s="157"/>
      <c r="I184" s="157"/>
      <c r="J184" s="157"/>
      <c r="K184" s="15"/>
      <c r="L184" s="15"/>
      <c r="M184" s="36"/>
      <c r="N184" s="98"/>
      <c r="O184" s="14"/>
      <c r="P184" s="99"/>
      <c r="Q184" s="99"/>
      <c r="R184" s="99"/>
      <c r="S184" s="99"/>
      <c r="T184" s="58"/>
      <c r="U184" s="99"/>
      <c r="V184" s="99"/>
      <c r="W184" s="15"/>
      <c r="X184" s="63"/>
      <c r="Y184" s="99"/>
      <c r="Z184" s="15"/>
      <c r="AA184" s="15"/>
      <c r="AB184" s="15"/>
      <c r="AC184" s="120"/>
      <c r="AD184" s="15"/>
      <c r="AE184" s="15"/>
    </row>
    <row r="185" spans="2:31" ht="12.75" customHeight="1" x14ac:dyDescent="0.2">
      <c r="B185" s="28"/>
      <c r="D185" s="13"/>
      <c r="E185" s="13"/>
      <c r="F185" s="159"/>
      <c r="G185" s="160"/>
      <c r="H185" s="157"/>
      <c r="I185" s="157"/>
      <c r="J185" s="157"/>
      <c r="K185" s="15"/>
      <c r="L185" s="15"/>
      <c r="M185" s="36"/>
      <c r="N185" s="98"/>
      <c r="O185" s="14"/>
      <c r="P185" s="99"/>
      <c r="Q185" s="99"/>
      <c r="R185" s="99"/>
      <c r="S185" s="99"/>
      <c r="T185" s="58"/>
      <c r="U185" s="99"/>
      <c r="V185" s="99"/>
      <c r="W185" s="15"/>
      <c r="X185" s="63"/>
      <c r="Y185" s="99"/>
      <c r="Z185" s="15"/>
      <c r="AA185" s="15"/>
      <c r="AB185" s="15"/>
      <c r="AC185" s="120"/>
      <c r="AD185" s="15"/>
      <c r="AE185" s="15"/>
    </row>
    <row r="186" spans="2:31" ht="12.75" customHeight="1" x14ac:dyDescent="0.2">
      <c r="B186" s="28"/>
      <c r="D186" s="13"/>
      <c r="E186" s="13"/>
      <c r="F186" s="159"/>
      <c r="G186" s="160"/>
      <c r="H186" s="157"/>
      <c r="I186" s="157"/>
      <c r="J186" s="157"/>
      <c r="K186" s="15"/>
      <c r="L186" s="15"/>
      <c r="M186" s="36"/>
      <c r="N186" s="98"/>
      <c r="O186" s="14"/>
      <c r="P186" s="99"/>
      <c r="Q186" s="99"/>
      <c r="R186" s="99"/>
      <c r="S186" s="99"/>
      <c r="T186" s="58"/>
      <c r="U186" s="99"/>
      <c r="V186" s="99"/>
      <c r="W186" s="15"/>
      <c r="X186" s="63"/>
      <c r="Y186" s="99"/>
      <c r="Z186" s="15"/>
      <c r="AA186" s="15"/>
      <c r="AB186" s="15"/>
      <c r="AC186" s="120"/>
      <c r="AD186" s="15"/>
      <c r="AE186" s="15"/>
    </row>
    <row r="187" spans="2:31" ht="12.75" customHeight="1" x14ac:dyDescent="0.2">
      <c r="B187" s="28"/>
      <c r="D187" s="13"/>
      <c r="E187" s="13"/>
      <c r="F187" s="159"/>
      <c r="G187" s="160"/>
      <c r="H187" s="157"/>
      <c r="I187" s="157"/>
      <c r="J187" s="157"/>
      <c r="K187" s="15"/>
      <c r="L187" s="15"/>
      <c r="M187" s="36"/>
      <c r="N187" s="98"/>
      <c r="O187" s="14"/>
      <c r="P187" s="99"/>
      <c r="Q187" s="99"/>
      <c r="R187" s="99"/>
      <c r="S187" s="99"/>
      <c r="T187" s="58"/>
      <c r="U187" s="99"/>
      <c r="V187" s="99"/>
      <c r="W187" s="15"/>
      <c r="X187" s="63"/>
      <c r="Y187" s="99"/>
      <c r="Z187" s="15"/>
      <c r="AA187" s="15"/>
      <c r="AB187" s="15"/>
      <c r="AC187" s="120"/>
      <c r="AD187" s="15"/>
      <c r="AE187" s="15"/>
    </row>
    <row r="188" spans="2:31" ht="12.75" customHeight="1" x14ac:dyDescent="0.2">
      <c r="B188" s="28"/>
      <c r="D188" s="13"/>
      <c r="E188" s="13"/>
      <c r="F188" s="159"/>
      <c r="G188" s="160"/>
      <c r="H188" s="157"/>
      <c r="I188" s="157"/>
      <c r="J188" s="157"/>
      <c r="K188" s="15"/>
      <c r="L188" s="15"/>
      <c r="M188" s="36"/>
      <c r="N188" s="98"/>
      <c r="O188" s="14"/>
      <c r="P188" s="99"/>
      <c r="Q188" s="99"/>
      <c r="R188" s="99"/>
      <c r="S188" s="99"/>
      <c r="T188" s="58"/>
      <c r="U188" s="99"/>
      <c r="V188" s="99"/>
      <c r="W188" s="15"/>
      <c r="X188" s="63"/>
      <c r="Y188" s="99"/>
      <c r="Z188" s="15"/>
      <c r="AA188" s="15"/>
      <c r="AB188" s="15"/>
      <c r="AC188" s="120"/>
      <c r="AD188" s="15"/>
      <c r="AE188" s="15"/>
    </row>
    <row r="189" spans="2:31" ht="12.75" customHeight="1" x14ac:dyDescent="0.2">
      <c r="B189" s="28"/>
      <c r="D189" s="13"/>
      <c r="E189" s="13"/>
      <c r="F189" s="159"/>
      <c r="G189" s="160"/>
      <c r="H189" s="157"/>
      <c r="I189" s="157"/>
      <c r="J189" s="157"/>
      <c r="K189" s="15"/>
      <c r="L189" s="15"/>
      <c r="M189" s="36"/>
      <c r="N189" s="98"/>
      <c r="O189" s="14"/>
      <c r="P189" s="99"/>
      <c r="Q189" s="99"/>
      <c r="R189" s="99"/>
      <c r="S189" s="99"/>
      <c r="T189" s="58"/>
      <c r="U189" s="99"/>
      <c r="V189" s="99"/>
      <c r="W189" s="15"/>
      <c r="X189" s="63"/>
      <c r="Y189" s="99"/>
      <c r="Z189" s="15"/>
      <c r="AA189" s="15"/>
      <c r="AB189" s="15"/>
      <c r="AC189" s="120"/>
      <c r="AD189" s="15"/>
      <c r="AE189" s="15"/>
    </row>
    <row r="190" spans="2:31" ht="12.75" customHeight="1" x14ac:dyDescent="0.2">
      <c r="B190" s="28"/>
      <c r="D190" s="13"/>
      <c r="E190" s="13"/>
      <c r="F190" s="159"/>
      <c r="G190" s="160"/>
      <c r="H190" s="157"/>
      <c r="I190" s="157"/>
      <c r="J190" s="157"/>
      <c r="K190" s="15"/>
      <c r="L190" s="15"/>
      <c r="M190" s="36"/>
      <c r="N190" s="98"/>
      <c r="O190" s="14"/>
      <c r="P190" s="99"/>
      <c r="Q190" s="99"/>
      <c r="R190" s="99"/>
      <c r="S190" s="99"/>
      <c r="T190" s="58"/>
      <c r="U190" s="99"/>
      <c r="V190" s="99"/>
      <c r="W190" s="15"/>
      <c r="X190" s="63"/>
      <c r="Y190" s="99"/>
      <c r="Z190" s="15"/>
      <c r="AA190" s="15"/>
      <c r="AB190" s="15"/>
      <c r="AC190" s="120"/>
      <c r="AD190" s="15"/>
      <c r="AE190" s="15"/>
    </row>
    <row r="191" spans="2:31" ht="12.75" customHeight="1" x14ac:dyDescent="0.2">
      <c r="B191" s="28"/>
      <c r="D191" s="13"/>
      <c r="E191" s="13"/>
      <c r="F191" s="159"/>
      <c r="G191" s="160"/>
      <c r="H191" s="157"/>
      <c r="I191" s="157"/>
      <c r="J191" s="157"/>
      <c r="K191" s="15"/>
      <c r="L191" s="15"/>
      <c r="M191" s="36"/>
      <c r="N191" s="98"/>
      <c r="O191" s="14"/>
      <c r="P191" s="99"/>
      <c r="Q191" s="99"/>
      <c r="R191" s="99"/>
      <c r="S191" s="99"/>
      <c r="T191" s="58"/>
      <c r="U191" s="99"/>
      <c r="V191" s="99"/>
      <c r="W191" s="15"/>
      <c r="X191" s="63"/>
      <c r="Y191" s="99"/>
      <c r="Z191" s="15"/>
      <c r="AA191" s="15"/>
      <c r="AB191" s="15"/>
      <c r="AC191" s="120"/>
      <c r="AD191" s="15"/>
      <c r="AE191" s="15"/>
    </row>
    <row r="192" spans="2:31" ht="12.75" customHeight="1" x14ac:dyDescent="0.2">
      <c r="B192" s="28"/>
      <c r="D192" s="13"/>
      <c r="E192" s="13"/>
      <c r="F192" s="159"/>
      <c r="G192" s="160"/>
      <c r="H192" s="157"/>
      <c r="I192" s="157"/>
      <c r="J192" s="157"/>
      <c r="K192" s="15"/>
      <c r="L192" s="15"/>
      <c r="M192" s="36"/>
      <c r="N192" s="98"/>
      <c r="O192" s="14"/>
      <c r="P192" s="99"/>
      <c r="Q192" s="99"/>
      <c r="R192" s="99"/>
      <c r="S192" s="99"/>
      <c r="T192" s="58"/>
      <c r="U192" s="99"/>
      <c r="V192" s="99"/>
      <c r="W192" s="15"/>
      <c r="X192" s="63"/>
      <c r="Y192" s="99"/>
      <c r="Z192" s="15"/>
      <c r="AA192" s="15"/>
      <c r="AB192" s="15"/>
      <c r="AC192" s="120"/>
      <c r="AD192" s="15"/>
      <c r="AE192" s="15"/>
    </row>
    <row r="193" spans="2:31" ht="12.75" customHeight="1" x14ac:dyDescent="0.2">
      <c r="B193" s="28"/>
      <c r="D193" s="13"/>
      <c r="E193" s="13"/>
      <c r="F193" s="159"/>
      <c r="G193" s="160"/>
      <c r="H193" s="157"/>
      <c r="I193" s="157"/>
      <c r="J193" s="157"/>
      <c r="K193" s="15"/>
      <c r="L193" s="15"/>
      <c r="M193" s="36"/>
      <c r="N193" s="98"/>
      <c r="O193" s="14"/>
      <c r="P193" s="99"/>
      <c r="Q193" s="99"/>
      <c r="R193" s="99"/>
      <c r="S193" s="99"/>
      <c r="T193" s="58"/>
      <c r="U193" s="99"/>
      <c r="V193" s="99"/>
      <c r="W193" s="15"/>
      <c r="X193" s="63"/>
      <c r="Y193" s="99"/>
      <c r="Z193" s="15"/>
      <c r="AA193" s="15"/>
      <c r="AB193" s="15"/>
      <c r="AC193" s="120"/>
      <c r="AD193" s="15"/>
      <c r="AE193" s="15"/>
    </row>
    <row r="194" spans="2:31" ht="12.75" customHeight="1" x14ac:dyDescent="0.2">
      <c r="B194" s="28"/>
      <c r="D194" s="13"/>
      <c r="E194" s="13"/>
      <c r="F194" s="159"/>
      <c r="G194" s="160"/>
      <c r="H194" s="157"/>
      <c r="I194" s="157"/>
      <c r="J194" s="157"/>
      <c r="K194" s="15"/>
      <c r="L194" s="15"/>
      <c r="M194" s="36"/>
      <c r="N194" s="98"/>
      <c r="O194" s="14"/>
      <c r="P194" s="99"/>
      <c r="Q194" s="99"/>
      <c r="R194" s="99"/>
      <c r="S194" s="99"/>
      <c r="T194" s="58"/>
      <c r="U194" s="99"/>
      <c r="V194" s="99"/>
      <c r="W194" s="15"/>
      <c r="X194" s="63"/>
      <c r="Y194" s="99"/>
      <c r="Z194" s="15"/>
      <c r="AA194" s="15"/>
      <c r="AB194" s="15"/>
      <c r="AC194" s="120"/>
      <c r="AD194" s="15"/>
      <c r="AE194" s="15"/>
    </row>
    <row r="195" spans="2:31" ht="12.75" customHeight="1" x14ac:dyDescent="0.2">
      <c r="B195" s="28"/>
      <c r="D195" s="13"/>
      <c r="E195" s="13"/>
      <c r="F195" s="159"/>
      <c r="G195" s="160"/>
      <c r="H195" s="157"/>
      <c r="I195" s="157"/>
      <c r="J195" s="157"/>
      <c r="K195" s="15"/>
      <c r="L195" s="15"/>
      <c r="M195" s="36"/>
      <c r="N195" s="98"/>
      <c r="O195" s="14"/>
      <c r="P195" s="99"/>
      <c r="Q195" s="99"/>
      <c r="R195" s="99"/>
      <c r="S195" s="99"/>
      <c r="T195" s="58"/>
      <c r="U195" s="99"/>
      <c r="V195" s="99"/>
      <c r="W195" s="15"/>
      <c r="X195" s="63"/>
      <c r="Y195" s="99"/>
      <c r="Z195" s="15"/>
      <c r="AA195" s="15"/>
      <c r="AB195" s="15"/>
      <c r="AC195" s="120"/>
      <c r="AD195" s="15"/>
      <c r="AE195" s="15"/>
    </row>
    <row r="196" spans="2:31" ht="12.75" customHeight="1" x14ac:dyDescent="0.2">
      <c r="B196" s="28"/>
      <c r="D196" s="13"/>
      <c r="E196" s="13"/>
      <c r="F196" s="159"/>
      <c r="G196" s="160"/>
      <c r="H196" s="157"/>
      <c r="I196" s="157"/>
      <c r="J196" s="157"/>
      <c r="K196" s="15"/>
      <c r="L196" s="15"/>
      <c r="M196" s="36"/>
      <c r="N196" s="98"/>
      <c r="O196" s="14"/>
      <c r="P196" s="99"/>
      <c r="Q196" s="99"/>
      <c r="R196" s="99"/>
      <c r="S196" s="99"/>
      <c r="T196" s="58"/>
      <c r="U196" s="99"/>
      <c r="V196" s="99"/>
      <c r="W196" s="15"/>
      <c r="X196" s="63"/>
      <c r="Y196" s="99"/>
      <c r="Z196" s="15"/>
      <c r="AA196" s="15"/>
      <c r="AB196" s="15"/>
      <c r="AC196" s="120"/>
      <c r="AD196" s="15"/>
      <c r="AE196" s="15"/>
    </row>
    <row r="197" spans="2:31" ht="12.75" customHeight="1" x14ac:dyDescent="0.2">
      <c r="B197" s="28"/>
      <c r="D197" s="13"/>
      <c r="E197" s="13"/>
      <c r="F197" s="159"/>
      <c r="G197" s="160"/>
      <c r="H197" s="157"/>
      <c r="I197" s="157"/>
      <c r="J197" s="157"/>
      <c r="K197" s="15"/>
      <c r="L197" s="15"/>
      <c r="M197" s="36"/>
      <c r="N197" s="98"/>
      <c r="O197" s="14"/>
      <c r="P197" s="99"/>
      <c r="Q197" s="99"/>
      <c r="R197" s="99"/>
      <c r="S197" s="99"/>
      <c r="T197" s="58"/>
      <c r="U197" s="99"/>
      <c r="V197" s="99"/>
      <c r="W197" s="15"/>
      <c r="X197" s="63"/>
      <c r="Y197" s="99"/>
      <c r="Z197" s="15"/>
      <c r="AA197" s="15"/>
      <c r="AB197" s="15"/>
      <c r="AC197" s="120"/>
      <c r="AD197" s="15"/>
      <c r="AE197" s="15"/>
    </row>
    <row r="198" spans="2:31" ht="12.75" customHeight="1" x14ac:dyDescent="0.2">
      <c r="B198" s="28"/>
      <c r="D198" s="13"/>
      <c r="E198" s="13"/>
      <c r="F198" s="159"/>
      <c r="G198" s="160"/>
      <c r="H198" s="157"/>
      <c r="I198" s="157"/>
      <c r="J198" s="157"/>
      <c r="K198" s="15"/>
      <c r="L198" s="15"/>
      <c r="M198" s="36"/>
      <c r="N198" s="98"/>
      <c r="O198" s="14"/>
      <c r="P198" s="99"/>
      <c r="Q198" s="99"/>
      <c r="R198" s="99"/>
      <c r="S198" s="99"/>
      <c r="T198" s="58"/>
      <c r="U198" s="99"/>
      <c r="V198" s="99"/>
      <c r="W198" s="15"/>
      <c r="X198" s="63"/>
      <c r="Y198" s="99"/>
      <c r="Z198" s="15"/>
      <c r="AA198" s="15"/>
      <c r="AB198" s="15"/>
      <c r="AC198" s="120"/>
      <c r="AD198" s="15"/>
      <c r="AE198" s="15"/>
    </row>
    <row r="199" spans="2:31" ht="12.75" customHeight="1" x14ac:dyDescent="0.2">
      <c r="B199" s="28"/>
      <c r="D199" s="13"/>
      <c r="E199" s="13"/>
      <c r="F199" s="159"/>
      <c r="G199" s="160"/>
      <c r="H199" s="157"/>
      <c r="I199" s="157"/>
      <c r="J199" s="157"/>
      <c r="K199" s="15"/>
      <c r="L199" s="15"/>
      <c r="M199" s="36"/>
      <c r="N199" s="98"/>
      <c r="O199" s="14"/>
      <c r="P199" s="99"/>
      <c r="Q199" s="99"/>
      <c r="R199" s="99"/>
      <c r="S199" s="99"/>
      <c r="T199" s="58"/>
      <c r="U199" s="99"/>
      <c r="V199" s="99"/>
      <c r="W199" s="15"/>
      <c r="X199" s="63"/>
      <c r="Y199" s="99"/>
      <c r="Z199" s="15"/>
      <c r="AA199" s="15"/>
      <c r="AB199" s="15"/>
      <c r="AC199" s="120"/>
      <c r="AD199" s="15"/>
      <c r="AE199" s="15"/>
    </row>
    <row r="200" spans="2:31" ht="12.75" customHeight="1" x14ac:dyDescent="0.2">
      <c r="B200" s="28"/>
      <c r="D200" s="13"/>
      <c r="E200" s="13"/>
      <c r="F200" s="159"/>
      <c r="G200" s="160"/>
      <c r="H200" s="157"/>
      <c r="I200" s="157"/>
      <c r="J200" s="157"/>
      <c r="K200" s="15"/>
      <c r="L200" s="15"/>
      <c r="M200" s="36"/>
      <c r="N200" s="98"/>
      <c r="O200" s="14"/>
      <c r="P200" s="99"/>
      <c r="Q200" s="99"/>
      <c r="R200" s="99"/>
      <c r="S200" s="99"/>
      <c r="T200" s="58"/>
      <c r="U200" s="99"/>
      <c r="V200" s="99"/>
      <c r="W200" s="15"/>
      <c r="X200" s="63"/>
      <c r="Y200" s="99"/>
      <c r="Z200" s="15"/>
      <c r="AA200" s="15"/>
      <c r="AB200" s="15"/>
      <c r="AC200" s="120"/>
      <c r="AD200" s="15"/>
      <c r="AE200" s="15"/>
    </row>
    <row r="201" spans="2:31" ht="12.75" customHeight="1" x14ac:dyDescent="0.2">
      <c r="B201" s="28"/>
      <c r="D201" s="13"/>
      <c r="E201" s="13"/>
      <c r="F201" s="159"/>
      <c r="G201" s="160"/>
      <c r="H201" s="157"/>
      <c r="I201" s="157"/>
      <c r="J201" s="157"/>
      <c r="K201" s="15"/>
      <c r="L201" s="15"/>
      <c r="M201" s="36"/>
      <c r="N201" s="98"/>
      <c r="O201" s="14"/>
      <c r="P201" s="99"/>
      <c r="Q201" s="99"/>
      <c r="R201" s="99"/>
      <c r="S201" s="99"/>
      <c r="T201" s="58"/>
      <c r="U201" s="99"/>
      <c r="V201" s="99"/>
      <c r="W201" s="15"/>
      <c r="X201" s="63"/>
      <c r="Y201" s="99"/>
      <c r="Z201" s="15"/>
      <c r="AA201" s="15"/>
      <c r="AB201" s="15"/>
      <c r="AC201" s="120"/>
      <c r="AD201" s="15"/>
      <c r="AE201" s="15"/>
    </row>
    <row r="202" spans="2:31" ht="12.75" customHeight="1" x14ac:dyDescent="0.2">
      <c r="B202" s="28"/>
      <c r="D202" s="13"/>
      <c r="E202" s="13"/>
      <c r="F202" s="159"/>
      <c r="G202" s="160"/>
      <c r="H202" s="157"/>
      <c r="I202" s="157"/>
      <c r="J202" s="157"/>
      <c r="K202" s="15"/>
      <c r="L202" s="15"/>
      <c r="M202" s="36"/>
      <c r="N202" s="98"/>
      <c r="O202" s="14"/>
      <c r="P202" s="99"/>
      <c r="Q202" s="99"/>
      <c r="R202" s="99"/>
      <c r="S202" s="99"/>
      <c r="T202" s="58"/>
      <c r="U202" s="99"/>
      <c r="V202" s="99"/>
      <c r="W202" s="15"/>
      <c r="X202" s="63"/>
      <c r="Y202" s="99"/>
      <c r="Z202" s="15"/>
      <c r="AA202" s="15"/>
      <c r="AB202" s="15"/>
      <c r="AC202" s="120"/>
      <c r="AD202" s="15"/>
      <c r="AE202" s="15"/>
    </row>
    <row r="203" spans="2:31" ht="12.75" customHeight="1" x14ac:dyDescent="0.2">
      <c r="B203" s="28"/>
      <c r="D203" s="13"/>
      <c r="E203" s="13"/>
      <c r="F203" s="159"/>
      <c r="G203" s="160"/>
      <c r="H203" s="157"/>
      <c r="I203" s="157"/>
      <c r="J203" s="157"/>
      <c r="K203" s="15"/>
      <c r="L203" s="15"/>
      <c r="M203" s="36"/>
      <c r="N203" s="98"/>
      <c r="O203" s="14"/>
      <c r="P203" s="99"/>
      <c r="Q203" s="99"/>
      <c r="R203" s="99"/>
      <c r="S203" s="99"/>
      <c r="T203" s="58"/>
      <c r="U203" s="99"/>
      <c r="V203" s="99"/>
      <c r="W203" s="15"/>
      <c r="X203" s="63"/>
      <c r="Y203" s="99"/>
      <c r="Z203" s="15"/>
      <c r="AA203" s="15"/>
      <c r="AB203" s="15"/>
      <c r="AC203" s="120"/>
      <c r="AD203" s="15"/>
      <c r="AE203" s="15"/>
    </row>
    <row r="204" spans="2:31" ht="12.75" customHeight="1" x14ac:dyDescent="0.2">
      <c r="B204" s="28"/>
      <c r="D204" s="13"/>
      <c r="E204" s="13"/>
      <c r="F204" s="159"/>
      <c r="G204" s="160"/>
      <c r="H204" s="157"/>
      <c r="I204" s="157"/>
      <c r="J204" s="157"/>
      <c r="K204" s="15"/>
      <c r="L204" s="15"/>
      <c r="M204" s="36"/>
      <c r="N204" s="98"/>
      <c r="O204" s="14"/>
      <c r="P204" s="99"/>
      <c r="Q204" s="99"/>
      <c r="R204" s="99"/>
      <c r="S204" s="99"/>
      <c r="T204" s="58"/>
      <c r="U204" s="99"/>
      <c r="V204" s="99"/>
      <c r="W204" s="15"/>
      <c r="X204" s="63"/>
      <c r="Y204" s="99"/>
      <c r="Z204" s="15"/>
      <c r="AA204" s="15"/>
      <c r="AB204" s="15"/>
      <c r="AC204" s="120"/>
      <c r="AD204" s="15"/>
      <c r="AE204" s="15"/>
    </row>
    <row r="205" spans="2:31" ht="12.75" customHeight="1" x14ac:dyDescent="0.2">
      <c r="B205" s="28"/>
      <c r="D205" s="13"/>
      <c r="E205" s="13"/>
      <c r="F205" s="159"/>
      <c r="G205" s="160"/>
      <c r="H205" s="157"/>
      <c r="I205" s="157"/>
      <c r="J205" s="157"/>
      <c r="K205" s="15"/>
      <c r="L205" s="15"/>
      <c r="M205" s="36"/>
      <c r="N205" s="98"/>
      <c r="O205" s="14"/>
      <c r="P205" s="99"/>
      <c r="Q205" s="99"/>
      <c r="R205" s="99"/>
      <c r="S205" s="99"/>
      <c r="T205" s="58"/>
      <c r="U205" s="99"/>
      <c r="V205" s="99"/>
      <c r="W205" s="15"/>
      <c r="X205" s="63"/>
      <c r="Y205" s="99"/>
      <c r="Z205" s="15"/>
      <c r="AA205" s="15"/>
      <c r="AB205" s="15"/>
      <c r="AC205" s="120"/>
      <c r="AD205" s="15"/>
      <c r="AE205" s="15"/>
    </row>
    <row r="206" spans="2:31" ht="12.75" customHeight="1" x14ac:dyDescent="0.2">
      <c r="B206" s="28"/>
      <c r="D206" s="13"/>
      <c r="E206" s="13"/>
      <c r="F206" s="159"/>
      <c r="G206" s="160"/>
      <c r="H206" s="157"/>
      <c r="I206" s="157"/>
      <c r="J206" s="157"/>
      <c r="K206" s="15"/>
      <c r="L206" s="15"/>
      <c r="M206" s="36"/>
      <c r="N206" s="98"/>
      <c r="O206" s="14"/>
      <c r="P206" s="99"/>
      <c r="Q206" s="99"/>
      <c r="R206" s="99"/>
      <c r="S206" s="99"/>
      <c r="T206" s="58"/>
      <c r="U206" s="99"/>
      <c r="V206" s="99"/>
      <c r="W206" s="15"/>
      <c r="X206" s="63"/>
      <c r="Y206" s="99"/>
      <c r="Z206" s="15"/>
      <c r="AA206" s="15"/>
      <c r="AB206" s="15"/>
      <c r="AC206" s="120"/>
      <c r="AD206" s="15"/>
      <c r="AE206" s="15"/>
    </row>
    <row r="207" spans="2:31" ht="12.75" customHeight="1" x14ac:dyDescent="0.2">
      <c r="B207" s="28"/>
      <c r="D207" s="13"/>
      <c r="E207" s="13"/>
      <c r="F207" s="159"/>
      <c r="G207" s="160"/>
      <c r="H207" s="157"/>
      <c r="I207" s="157"/>
      <c r="J207" s="157"/>
      <c r="K207" s="15"/>
      <c r="L207" s="15"/>
      <c r="M207" s="36"/>
      <c r="N207" s="98"/>
      <c r="O207" s="14"/>
      <c r="P207" s="99"/>
      <c r="Q207" s="99"/>
      <c r="R207" s="99"/>
      <c r="S207" s="99"/>
      <c r="T207" s="58"/>
      <c r="U207" s="99"/>
      <c r="V207" s="99"/>
      <c r="W207" s="15"/>
      <c r="X207" s="63"/>
      <c r="Y207" s="99"/>
      <c r="Z207" s="15"/>
      <c r="AA207" s="15"/>
      <c r="AB207" s="15"/>
      <c r="AC207" s="120"/>
      <c r="AD207" s="15"/>
      <c r="AE207" s="15"/>
    </row>
    <row r="208" spans="2:31" ht="12.75" customHeight="1" x14ac:dyDescent="0.2">
      <c r="B208" s="28"/>
      <c r="D208" s="13"/>
      <c r="E208" s="13"/>
      <c r="F208" s="159"/>
      <c r="G208" s="160"/>
      <c r="H208" s="157"/>
      <c r="I208" s="157"/>
      <c r="J208" s="157"/>
      <c r="K208" s="15"/>
      <c r="L208" s="15"/>
      <c r="M208" s="36"/>
      <c r="N208" s="98"/>
      <c r="O208" s="14"/>
      <c r="P208" s="99"/>
      <c r="Q208" s="99"/>
      <c r="R208" s="99"/>
      <c r="S208" s="99"/>
      <c r="T208" s="58"/>
      <c r="U208" s="99"/>
      <c r="V208" s="99"/>
      <c r="W208" s="15"/>
      <c r="X208" s="63"/>
      <c r="Y208" s="99"/>
      <c r="Z208" s="15"/>
      <c r="AA208" s="15"/>
      <c r="AB208" s="15"/>
      <c r="AC208" s="120"/>
      <c r="AD208" s="15"/>
      <c r="AE208" s="15"/>
    </row>
    <row r="209" spans="2:31" ht="12.75" customHeight="1" x14ac:dyDescent="0.2">
      <c r="B209" s="28"/>
      <c r="D209" s="13"/>
      <c r="E209" s="13"/>
      <c r="F209" s="159"/>
      <c r="G209" s="160"/>
      <c r="H209" s="157"/>
      <c r="I209" s="157"/>
      <c r="J209" s="157"/>
      <c r="K209" s="15"/>
      <c r="L209" s="15"/>
      <c r="M209" s="36"/>
      <c r="N209" s="98"/>
      <c r="O209" s="14"/>
      <c r="P209" s="99"/>
      <c r="Q209" s="99"/>
      <c r="R209" s="99"/>
      <c r="S209" s="99"/>
      <c r="T209" s="58"/>
      <c r="U209" s="99"/>
      <c r="V209" s="99"/>
      <c r="W209" s="15"/>
      <c r="X209" s="63"/>
      <c r="Y209" s="99"/>
      <c r="Z209" s="15"/>
      <c r="AA209" s="15"/>
      <c r="AB209" s="15"/>
      <c r="AC209" s="120"/>
      <c r="AD209" s="15"/>
      <c r="AE209" s="15"/>
    </row>
    <row r="210" spans="2:31" ht="12.75" customHeight="1" x14ac:dyDescent="0.2">
      <c r="B210" s="28"/>
      <c r="D210" s="13"/>
      <c r="E210" s="13"/>
      <c r="F210" s="159"/>
      <c r="G210" s="160"/>
      <c r="H210" s="157"/>
      <c r="I210" s="157"/>
      <c r="J210" s="157"/>
      <c r="K210" s="15"/>
      <c r="L210" s="15"/>
      <c r="M210" s="36"/>
      <c r="N210" s="98"/>
      <c r="O210" s="14"/>
      <c r="P210" s="99"/>
      <c r="Q210" s="99"/>
      <c r="R210" s="99"/>
      <c r="S210" s="99"/>
      <c r="T210" s="58"/>
      <c r="U210" s="99"/>
      <c r="V210" s="99"/>
      <c r="W210" s="15"/>
      <c r="X210" s="63"/>
      <c r="Y210" s="99"/>
      <c r="Z210" s="15"/>
      <c r="AA210" s="15"/>
      <c r="AB210" s="15"/>
      <c r="AC210" s="120"/>
      <c r="AD210" s="15"/>
      <c r="AE210" s="15"/>
    </row>
    <row r="211" spans="2:31" ht="12.75" customHeight="1" x14ac:dyDescent="0.2">
      <c r="B211" s="28"/>
      <c r="D211" s="13"/>
      <c r="E211" s="13"/>
      <c r="F211" s="159"/>
      <c r="G211" s="160"/>
      <c r="H211" s="157"/>
      <c r="I211" s="157"/>
      <c r="J211" s="157"/>
      <c r="K211" s="15"/>
      <c r="L211" s="15"/>
      <c r="M211" s="36"/>
      <c r="N211" s="98"/>
      <c r="O211" s="14"/>
      <c r="P211" s="99"/>
      <c r="Q211" s="99"/>
      <c r="R211" s="99"/>
      <c r="S211" s="99"/>
      <c r="T211" s="58"/>
      <c r="U211" s="99"/>
      <c r="V211" s="99"/>
      <c r="W211" s="15"/>
      <c r="X211" s="63"/>
      <c r="Y211" s="99"/>
      <c r="Z211" s="15"/>
      <c r="AA211" s="15"/>
      <c r="AB211" s="15"/>
      <c r="AC211" s="120"/>
      <c r="AD211" s="15"/>
      <c r="AE211" s="15"/>
    </row>
    <row r="212" spans="2:31" ht="12.75" customHeight="1" x14ac:dyDescent="0.2">
      <c r="B212" s="28"/>
      <c r="D212" s="13"/>
      <c r="E212" s="13"/>
      <c r="F212" s="159"/>
      <c r="G212" s="160"/>
      <c r="H212" s="157"/>
      <c r="I212" s="157"/>
      <c r="J212" s="157"/>
      <c r="K212" s="15"/>
      <c r="L212" s="15"/>
      <c r="M212" s="36"/>
      <c r="N212" s="98"/>
      <c r="O212" s="14"/>
      <c r="P212" s="99"/>
      <c r="Q212" s="99"/>
      <c r="R212" s="99"/>
      <c r="S212" s="99"/>
      <c r="T212" s="58"/>
      <c r="U212" s="99"/>
      <c r="V212" s="99"/>
      <c r="W212" s="15"/>
      <c r="X212" s="63"/>
      <c r="Y212" s="99"/>
      <c r="Z212" s="15"/>
      <c r="AA212" s="15"/>
      <c r="AB212" s="15"/>
      <c r="AC212" s="120"/>
      <c r="AD212" s="15"/>
      <c r="AE212" s="15"/>
    </row>
    <row r="213" spans="2:31" ht="12.75" customHeight="1" x14ac:dyDescent="0.2">
      <c r="B213" s="28"/>
      <c r="D213" s="13"/>
      <c r="E213" s="13"/>
      <c r="F213" s="159"/>
      <c r="G213" s="160"/>
      <c r="H213" s="157"/>
      <c r="I213" s="157"/>
      <c r="J213" s="157"/>
      <c r="K213" s="15"/>
      <c r="L213" s="15"/>
      <c r="M213" s="36"/>
      <c r="N213" s="98"/>
      <c r="O213" s="14"/>
      <c r="P213" s="99"/>
      <c r="Q213" s="99"/>
      <c r="R213" s="99"/>
      <c r="S213" s="99"/>
      <c r="T213" s="58"/>
      <c r="U213" s="99"/>
      <c r="V213" s="99"/>
      <c r="W213" s="15"/>
      <c r="X213" s="63"/>
      <c r="Y213" s="99"/>
      <c r="Z213" s="15"/>
      <c r="AA213" s="15"/>
      <c r="AB213" s="15"/>
      <c r="AC213" s="120"/>
      <c r="AD213" s="15"/>
      <c r="AE213" s="15"/>
    </row>
    <row r="214" spans="2:31" ht="12.75" customHeight="1" x14ac:dyDescent="0.2">
      <c r="B214" s="28"/>
      <c r="D214" s="13"/>
      <c r="E214" s="13"/>
      <c r="F214" s="159"/>
      <c r="G214" s="160"/>
      <c r="H214" s="157"/>
      <c r="I214" s="157"/>
      <c r="J214" s="157"/>
      <c r="K214" s="15"/>
      <c r="L214" s="15"/>
      <c r="M214" s="36"/>
      <c r="N214" s="98"/>
      <c r="O214" s="14"/>
      <c r="P214" s="99"/>
      <c r="Q214" s="99"/>
      <c r="R214" s="99"/>
      <c r="S214" s="99"/>
      <c r="T214" s="58"/>
      <c r="U214" s="99"/>
      <c r="V214" s="99"/>
      <c r="W214" s="15"/>
      <c r="X214" s="63"/>
      <c r="Y214" s="99"/>
      <c r="Z214" s="15"/>
      <c r="AA214" s="15"/>
      <c r="AB214" s="15"/>
      <c r="AC214" s="120"/>
      <c r="AD214" s="15"/>
      <c r="AE214" s="15"/>
    </row>
    <row r="215" spans="2:31" ht="12.75" customHeight="1" x14ac:dyDescent="0.2">
      <c r="B215" s="28"/>
      <c r="D215" s="13"/>
      <c r="E215" s="13"/>
      <c r="F215" s="159"/>
      <c r="G215" s="160"/>
      <c r="H215" s="157"/>
      <c r="I215" s="157"/>
      <c r="J215" s="157"/>
      <c r="K215" s="15"/>
      <c r="L215" s="15"/>
      <c r="M215" s="36"/>
      <c r="N215" s="98"/>
      <c r="O215" s="14"/>
      <c r="P215" s="99"/>
      <c r="Q215" s="99"/>
      <c r="R215" s="99"/>
      <c r="S215" s="99"/>
      <c r="T215" s="58"/>
      <c r="U215" s="99"/>
      <c r="V215" s="99"/>
      <c r="W215" s="15"/>
      <c r="X215" s="63"/>
      <c r="Y215" s="99"/>
      <c r="Z215" s="15"/>
      <c r="AA215" s="15"/>
      <c r="AB215" s="15"/>
      <c r="AC215" s="120"/>
      <c r="AD215" s="15"/>
      <c r="AE215" s="15"/>
    </row>
    <row r="216" spans="2:31" ht="12.75" customHeight="1" x14ac:dyDescent="0.2">
      <c r="B216" s="28"/>
      <c r="D216" s="13"/>
      <c r="E216" s="13"/>
      <c r="F216" s="159"/>
      <c r="G216" s="160"/>
      <c r="H216" s="157"/>
      <c r="I216" s="157"/>
      <c r="J216" s="157"/>
      <c r="K216" s="15"/>
      <c r="L216" s="15"/>
      <c r="M216" s="36"/>
      <c r="N216" s="98"/>
      <c r="O216" s="14"/>
      <c r="P216" s="99"/>
      <c r="Q216" s="99"/>
      <c r="R216" s="99"/>
      <c r="S216" s="99"/>
      <c r="T216" s="58"/>
      <c r="U216" s="99"/>
      <c r="V216" s="99"/>
      <c r="W216" s="15"/>
      <c r="X216" s="63"/>
      <c r="Y216" s="99"/>
      <c r="Z216" s="15"/>
      <c r="AA216" s="15"/>
      <c r="AB216" s="15"/>
      <c r="AC216" s="120"/>
      <c r="AD216" s="15"/>
      <c r="AE216" s="15"/>
    </row>
    <row r="217" spans="2:31" ht="12.75" customHeight="1" x14ac:dyDescent="0.2">
      <c r="B217" s="28"/>
      <c r="D217" s="13"/>
      <c r="E217" s="13"/>
      <c r="F217" s="159"/>
      <c r="G217" s="160"/>
      <c r="H217" s="157"/>
      <c r="I217" s="157"/>
      <c r="J217" s="157"/>
      <c r="K217" s="15"/>
      <c r="L217" s="15"/>
      <c r="M217" s="36"/>
      <c r="N217" s="98"/>
      <c r="O217" s="14"/>
      <c r="P217" s="99"/>
      <c r="Q217" s="99"/>
      <c r="R217" s="99"/>
      <c r="S217" s="99"/>
      <c r="T217" s="58"/>
      <c r="U217" s="99"/>
      <c r="V217" s="99"/>
      <c r="W217" s="15"/>
      <c r="X217" s="63"/>
      <c r="Y217" s="99"/>
      <c r="Z217" s="15"/>
      <c r="AA217" s="15"/>
      <c r="AB217" s="15"/>
      <c r="AC217" s="120"/>
      <c r="AD217" s="15"/>
      <c r="AE217" s="15"/>
    </row>
    <row r="218" spans="2:31" ht="12.75" customHeight="1" x14ac:dyDescent="0.2">
      <c r="B218" s="28"/>
      <c r="D218" s="13"/>
      <c r="E218" s="13"/>
      <c r="F218" s="159"/>
      <c r="G218" s="160"/>
      <c r="H218" s="157"/>
      <c r="I218" s="157"/>
      <c r="J218" s="157"/>
      <c r="K218" s="15"/>
      <c r="L218" s="15"/>
      <c r="M218" s="36"/>
      <c r="N218" s="98"/>
      <c r="O218" s="14"/>
      <c r="P218" s="99"/>
      <c r="Q218" s="99"/>
      <c r="R218" s="99"/>
      <c r="S218" s="99"/>
      <c r="T218" s="58"/>
      <c r="U218" s="99"/>
      <c r="V218" s="99"/>
      <c r="W218" s="15"/>
      <c r="X218" s="63"/>
      <c r="Y218" s="99"/>
      <c r="Z218" s="15"/>
      <c r="AA218" s="15"/>
      <c r="AB218" s="15"/>
      <c r="AC218" s="120"/>
      <c r="AD218" s="15"/>
      <c r="AE218" s="15"/>
    </row>
    <row r="219" spans="2:31" ht="12.75" customHeight="1" x14ac:dyDescent="0.2">
      <c r="B219" s="28"/>
      <c r="D219" s="13"/>
      <c r="E219" s="13"/>
      <c r="F219" s="159"/>
      <c r="G219" s="160"/>
      <c r="H219" s="157"/>
      <c r="I219" s="157"/>
      <c r="J219" s="157"/>
      <c r="K219" s="15"/>
      <c r="L219" s="15"/>
      <c r="M219" s="36"/>
      <c r="N219" s="98"/>
      <c r="O219" s="14"/>
      <c r="P219" s="99"/>
      <c r="Q219" s="99"/>
      <c r="R219" s="99"/>
      <c r="S219" s="99"/>
      <c r="T219" s="58"/>
      <c r="U219" s="99"/>
      <c r="V219" s="99"/>
      <c r="W219" s="15"/>
      <c r="X219" s="63"/>
      <c r="Y219" s="99"/>
      <c r="Z219" s="15"/>
      <c r="AA219" s="15"/>
      <c r="AB219" s="15"/>
      <c r="AC219" s="120"/>
      <c r="AD219" s="15"/>
      <c r="AE219" s="15"/>
    </row>
    <row r="220" spans="2:31" ht="12.75" customHeight="1" x14ac:dyDescent="0.2">
      <c r="B220" s="28"/>
      <c r="D220" s="13"/>
      <c r="E220" s="13"/>
      <c r="F220" s="159"/>
      <c r="G220" s="160"/>
      <c r="H220" s="157"/>
      <c r="I220" s="157"/>
      <c r="J220" s="157"/>
      <c r="K220" s="15"/>
      <c r="L220" s="15"/>
      <c r="M220" s="36"/>
      <c r="N220" s="98"/>
      <c r="O220" s="14"/>
      <c r="P220" s="99"/>
      <c r="Q220" s="99"/>
      <c r="R220" s="99"/>
      <c r="S220" s="99"/>
      <c r="T220" s="58"/>
      <c r="U220" s="99"/>
      <c r="V220" s="99"/>
      <c r="W220" s="15"/>
      <c r="X220" s="63"/>
      <c r="Y220" s="99"/>
      <c r="Z220" s="15"/>
      <c r="AA220" s="15"/>
      <c r="AB220" s="15"/>
      <c r="AC220" s="120"/>
      <c r="AD220" s="15"/>
      <c r="AE220" s="15"/>
    </row>
    <row r="221" spans="2:31" ht="12.75" customHeight="1" x14ac:dyDescent="0.2">
      <c r="B221" s="28"/>
      <c r="D221" s="13"/>
      <c r="E221" s="13"/>
      <c r="F221" s="159"/>
      <c r="G221" s="160"/>
      <c r="H221" s="157"/>
      <c r="I221" s="157"/>
      <c r="J221" s="157"/>
      <c r="K221" s="15"/>
      <c r="L221" s="15"/>
      <c r="M221" s="36"/>
      <c r="N221" s="98"/>
      <c r="O221" s="14"/>
      <c r="P221" s="99"/>
      <c r="Q221" s="99"/>
      <c r="R221" s="99"/>
      <c r="S221" s="99"/>
      <c r="T221" s="58"/>
      <c r="U221" s="99"/>
      <c r="V221" s="99"/>
      <c r="W221" s="15"/>
      <c r="X221" s="63"/>
      <c r="Y221" s="99"/>
      <c r="Z221" s="15"/>
      <c r="AA221" s="15"/>
      <c r="AB221" s="15"/>
      <c r="AC221" s="120"/>
      <c r="AD221" s="15"/>
      <c r="AE221" s="15"/>
    </row>
    <row r="222" spans="2:31" ht="12.75" customHeight="1" x14ac:dyDescent="0.2">
      <c r="B222" s="28"/>
      <c r="D222" s="13"/>
      <c r="E222" s="13"/>
      <c r="F222" s="159"/>
      <c r="G222" s="160"/>
      <c r="H222" s="157"/>
      <c r="I222" s="157"/>
      <c r="J222" s="157"/>
      <c r="K222" s="15"/>
      <c r="L222" s="15"/>
      <c r="M222" s="36"/>
      <c r="N222" s="98"/>
      <c r="O222" s="14"/>
      <c r="P222" s="99"/>
      <c r="Q222" s="99"/>
      <c r="R222" s="99"/>
      <c r="S222" s="99"/>
      <c r="T222" s="58"/>
      <c r="U222" s="99"/>
      <c r="V222" s="99"/>
      <c r="W222" s="15"/>
      <c r="X222" s="63"/>
      <c r="Y222" s="99"/>
      <c r="Z222" s="15"/>
      <c r="AA222" s="15"/>
      <c r="AB222" s="15"/>
      <c r="AC222" s="120"/>
      <c r="AD222" s="15"/>
      <c r="AE222" s="15"/>
    </row>
    <row r="223" spans="2:31" ht="12.75" customHeight="1" x14ac:dyDescent="0.2">
      <c r="B223" s="28"/>
      <c r="D223" s="13"/>
      <c r="E223" s="13"/>
      <c r="F223" s="159"/>
      <c r="G223" s="160"/>
      <c r="H223" s="157"/>
      <c r="I223" s="157"/>
      <c r="J223" s="157"/>
      <c r="K223" s="15"/>
      <c r="L223" s="15"/>
      <c r="M223" s="36"/>
      <c r="N223" s="98"/>
      <c r="O223" s="14"/>
      <c r="P223" s="99"/>
      <c r="Q223" s="99"/>
      <c r="R223" s="99"/>
      <c r="S223" s="99"/>
      <c r="T223" s="58"/>
      <c r="U223" s="99"/>
      <c r="V223" s="99"/>
      <c r="W223" s="15"/>
      <c r="X223" s="63"/>
      <c r="Y223" s="99"/>
      <c r="Z223" s="15"/>
      <c r="AA223" s="15"/>
      <c r="AB223" s="15"/>
      <c r="AC223" s="120"/>
      <c r="AD223" s="15"/>
      <c r="AE223" s="15"/>
    </row>
    <row r="224" spans="2:31" ht="12.75" customHeight="1" x14ac:dyDescent="0.2">
      <c r="B224" s="28"/>
      <c r="D224" s="13"/>
      <c r="E224" s="13"/>
      <c r="F224" s="159"/>
      <c r="G224" s="160"/>
      <c r="H224" s="157"/>
      <c r="I224" s="157"/>
      <c r="J224" s="157"/>
      <c r="K224" s="15"/>
      <c r="L224" s="15"/>
      <c r="M224" s="36"/>
      <c r="N224" s="98"/>
      <c r="O224" s="14"/>
      <c r="P224" s="99"/>
      <c r="Q224" s="99"/>
      <c r="R224" s="99"/>
      <c r="S224" s="99"/>
      <c r="T224" s="58"/>
      <c r="U224" s="99"/>
      <c r="V224" s="99"/>
      <c r="W224" s="15"/>
      <c r="X224" s="63"/>
      <c r="Y224" s="99"/>
      <c r="Z224" s="15"/>
      <c r="AA224" s="15"/>
      <c r="AB224" s="15"/>
      <c r="AC224" s="120"/>
      <c r="AD224" s="15"/>
      <c r="AE224" s="15"/>
    </row>
    <row r="225" spans="2:31" ht="12.75" customHeight="1" x14ac:dyDescent="0.2">
      <c r="B225" s="28"/>
      <c r="D225" s="13"/>
      <c r="E225" s="13"/>
      <c r="F225" s="159"/>
      <c r="G225" s="160"/>
      <c r="H225" s="157"/>
      <c r="I225" s="157"/>
      <c r="J225" s="157"/>
      <c r="K225" s="15"/>
      <c r="L225" s="15"/>
      <c r="M225" s="36"/>
      <c r="N225" s="98"/>
      <c r="O225" s="14"/>
      <c r="P225" s="99"/>
      <c r="Q225" s="99"/>
      <c r="R225" s="99"/>
      <c r="S225" s="99"/>
      <c r="T225" s="58"/>
      <c r="U225" s="99"/>
      <c r="V225" s="99"/>
      <c r="W225" s="15"/>
      <c r="X225" s="63"/>
      <c r="Y225" s="99"/>
      <c r="Z225" s="15"/>
      <c r="AA225" s="15"/>
      <c r="AB225" s="15"/>
      <c r="AC225" s="120"/>
      <c r="AD225" s="15"/>
      <c r="AE225" s="15"/>
    </row>
    <row r="226" spans="2:31" ht="12.75" customHeight="1" x14ac:dyDescent="0.2">
      <c r="B226" s="28"/>
      <c r="D226" s="13"/>
      <c r="E226" s="13"/>
      <c r="F226" s="159"/>
      <c r="G226" s="160"/>
      <c r="H226" s="157"/>
      <c r="I226" s="157"/>
      <c r="J226" s="157"/>
      <c r="K226" s="15"/>
      <c r="L226" s="15"/>
      <c r="M226" s="36"/>
      <c r="N226" s="98"/>
      <c r="O226" s="14"/>
      <c r="P226" s="99"/>
      <c r="Q226" s="99"/>
      <c r="R226" s="99"/>
      <c r="S226" s="99"/>
      <c r="T226" s="58"/>
      <c r="U226" s="99"/>
      <c r="V226" s="99"/>
      <c r="W226" s="15"/>
      <c r="X226" s="63"/>
      <c r="Y226" s="99"/>
      <c r="Z226" s="15"/>
      <c r="AA226" s="15"/>
      <c r="AB226" s="15"/>
      <c r="AC226" s="120"/>
      <c r="AD226" s="15"/>
      <c r="AE226" s="15"/>
    </row>
    <row r="227" spans="2:31" ht="12.75" customHeight="1" x14ac:dyDescent="0.2">
      <c r="B227" s="28"/>
      <c r="D227" s="13"/>
      <c r="E227" s="13"/>
      <c r="F227" s="159"/>
      <c r="G227" s="160"/>
      <c r="H227" s="157"/>
      <c r="I227" s="157"/>
      <c r="J227" s="157"/>
      <c r="K227" s="15"/>
      <c r="L227" s="15"/>
      <c r="M227" s="36"/>
      <c r="N227" s="98"/>
      <c r="O227" s="14"/>
      <c r="P227" s="99"/>
      <c r="Q227" s="99"/>
      <c r="R227" s="99"/>
      <c r="S227" s="99"/>
      <c r="T227" s="58"/>
      <c r="U227" s="99"/>
      <c r="V227" s="99"/>
      <c r="W227" s="15"/>
      <c r="X227" s="63"/>
      <c r="Y227" s="99"/>
      <c r="Z227" s="15"/>
      <c r="AA227" s="15"/>
      <c r="AB227" s="15"/>
      <c r="AC227" s="120"/>
      <c r="AD227" s="15"/>
      <c r="AE227" s="15"/>
    </row>
    <row r="228" spans="2:31" ht="12.75" customHeight="1" x14ac:dyDescent="0.2">
      <c r="B228" s="28"/>
      <c r="D228" s="13"/>
      <c r="E228" s="13"/>
      <c r="F228" s="159"/>
      <c r="G228" s="160"/>
      <c r="H228" s="157"/>
      <c r="I228" s="157"/>
      <c r="J228" s="157"/>
      <c r="K228" s="15"/>
      <c r="L228" s="15"/>
      <c r="M228" s="36"/>
      <c r="N228" s="98"/>
      <c r="O228" s="14"/>
      <c r="P228" s="99"/>
      <c r="Q228" s="99"/>
      <c r="R228" s="99"/>
      <c r="S228" s="99"/>
      <c r="T228" s="58"/>
      <c r="U228" s="99"/>
      <c r="V228" s="99"/>
      <c r="W228" s="15"/>
      <c r="X228" s="63"/>
      <c r="Y228" s="99"/>
      <c r="Z228" s="15"/>
      <c r="AA228" s="15"/>
      <c r="AB228" s="15"/>
      <c r="AC228" s="120"/>
      <c r="AD228" s="15"/>
      <c r="AE228" s="15"/>
    </row>
    <row r="229" spans="2:31" ht="12.75" customHeight="1" x14ac:dyDescent="0.2">
      <c r="B229" s="28"/>
      <c r="D229" s="13"/>
      <c r="E229" s="13"/>
      <c r="F229" s="159"/>
      <c r="G229" s="160"/>
      <c r="H229" s="157"/>
      <c r="I229" s="157"/>
      <c r="J229" s="157"/>
      <c r="K229" s="15"/>
      <c r="L229" s="15"/>
      <c r="M229" s="36"/>
      <c r="N229" s="98"/>
      <c r="O229" s="14"/>
      <c r="P229" s="99"/>
      <c r="Q229" s="99"/>
      <c r="R229" s="99"/>
      <c r="S229" s="99"/>
      <c r="T229" s="58"/>
      <c r="U229" s="99"/>
      <c r="V229" s="99"/>
      <c r="W229" s="15"/>
      <c r="X229" s="63"/>
      <c r="Y229" s="99"/>
      <c r="Z229" s="15"/>
      <c r="AA229" s="15"/>
      <c r="AB229" s="15"/>
      <c r="AC229" s="120"/>
      <c r="AD229" s="15"/>
      <c r="AE229" s="15"/>
    </row>
    <row r="230" spans="2:31" ht="12.75" customHeight="1" x14ac:dyDescent="0.2">
      <c r="B230" s="28"/>
      <c r="D230" s="13"/>
      <c r="E230" s="13"/>
      <c r="F230" s="159"/>
      <c r="G230" s="160"/>
      <c r="H230" s="157"/>
      <c r="I230" s="157"/>
      <c r="J230" s="157"/>
      <c r="K230" s="15"/>
      <c r="L230" s="15"/>
      <c r="M230" s="36"/>
      <c r="N230" s="98"/>
      <c r="O230" s="14"/>
      <c r="P230" s="99"/>
      <c r="Q230" s="99"/>
      <c r="R230" s="99"/>
      <c r="S230" s="99"/>
      <c r="T230" s="58"/>
      <c r="U230" s="99"/>
      <c r="V230" s="99"/>
      <c r="W230" s="15"/>
      <c r="X230" s="63"/>
      <c r="Y230" s="99"/>
      <c r="Z230" s="15"/>
      <c r="AA230" s="15"/>
      <c r="AB230" s="15"/>
      <c r="AC230" s="120"/>
      <c r="AD230" s="15"/>
      <c r="AE230" s="15"/>
    </row>
    <row r="231" spans="2:31" ht="12.75" customHeight="1" x14ac:dyDescent="0.2">
      <c r="B231" s="28"/>
      <c r="D231" s="13"/>
      <c r="E231" s="13"/>
      <c r="F231" s="159"/>
      <c r="G231" s="160"/>
      <c r="H231" s="157"/>
      <c r="I231" s="157"/>
      <c r="J231" s="157"/>
      <c r="K231" s="15"/>
      <c r="L231" s="15"/>
      <c r="M231" s="36"/>
      <c r="N231" s="98"/>
      <c r="O231" s="14"/>
      <c r="P231" s="99"/>
      <c r="Q231" s="99"/>
      <c r="R231" s="99"/>
      <c r="S231" s="99"/>
      <c r="T231" s="58"/>
      <c r="U231" s="99"/>
      <c r="V231" s="99"/>
      <c r="W231" s="15"/>
      <c r="X231" s="63"/>
      <c r="Y231" s="99"/>
      <c r="Z231" s="15"/>
      <c r="AA231" s="15"/>
      <c r="AB231" s="15"/>
      <c r="AC231" s="120"/>
      <c r="AD231" s="15"/>
      <c r="AE231" s="15"/>
    </row>
    <row r="232" spans="2:31" ht="12.75" customHeight="1" x14ac:dyDescent="0.2">
      <c r="B232" s="28"/>
      <c r="D232" s="13"/>
      <c r="E232" s="13"/>
      <c r="F232" s="159"/>
      <c r="G232" s="160"/>
      <c r="H232" s="157"/>
      <c r="I232" s="157"/>
      <c r="J232" s="157"/>
      <c r="K232" s="15"/>
      <c r="L232" s="15"/>
      <c r="M232" s="36"/>
      <c r="N232" s="98"/>
      <c r="O232" s="14"/>
      <c r="P232" s="99"/>
      <c r="Q232" s="99"/>
      <c r="R232" s="99"/>
      <c r="S232" s="99"/>
      <c r="T232" s="58"/>
      <c r="U232" s="99"/>
      <c r="V232" s="99"/>
      <c r="W232" s="15"/>
      <c r="X232" s="63"/>
      <c r="Y232" s="99"/>
      <c r="Z232" s="15"/>
      <c r="AA232" s="15"/>
      <c r="AB232" s="15"/>
      <c r="AC232" s="120"/>
      <c r="AD232" s="15"/>
      <c r="AE232" s="15"/>
    </row>
    <row r="233" spans="2:31" ht="12.75" customHeight="1" x14ac:dyDescent="0.2">
      <c r="B233" s="28"/>
      <c r="D233" s="13"/>
      <c r="E233" s="13"/>
      <c r="F233" s="159"/>
      <c r="G233" s="160"/>
      <c r="H233" s="157"/>
      <c r="I233" s="157"/>
      <c r="J233" s="157"/>
      <c r="K233" s="15"/>
      <c r="L233" s="15"/>
      <c r="M233" s="36"/>
      <c r="N233" s="98"/>
      <c r="O233" s="14"/>
      <c r="P233" s="99"/>
      <c r="Q233" s="99"/>
      <c r="R233" s="99"/>
      <c r="S233" s="99"/>
      <c r="T233" s="58"/>
      <c r="U233" s="99"/>
      <c r="V233" s="99"/>
      <c r="W233" s="15"/>
      <c r="X233" s="63"/>
      <c r="Y233" s="99"/>
      <c r="Z233" s="15"/>
      <c r="AA233" s="15"/>
      <c r="AB233" s="15"/>
      <c r="AC233" s="120"/>
      <c r="AD233" s="15"/>
      <c r="AE233" s="15"/>
    </row>
    <row r="234" spans="2:31" ht="12.75" customHeight="1" x14ac:dyDescent="0.2">
      <c r="B234" s="28"/>
      <c r="D234" s="13"/>
      <c r="E234" s="13"/>
      <c r="F234" s="159"/>
      <c r="G234" s="160"/>
      <c r="H234" s="157"/>
      <c r="I234" s="157"/>
      <c r="J234" s="157"/>
      <c r="K234" s="15"/>
      <c r="L234" s="15"/>
      <c r="M234" s="36"/>
      <c r="N234" s="98"/>
      <c r="O234" s="14"/>
      <c r="P234" s="99"/>
      <c r="Q234" s="99"/>
      <c r="R234" s="99"/>
      <c r="S234" s="99"/>
      <c r="T234" s="58"/>
      <c r="U234" s="99"/>
      <c r="V234" s="99"/>
      <c r="W234" s="15"/>
      <c r="X234" s="63"/>
      <c r="Y234" s="99"/>
      <c r="Z234" s="15"/>
      <c r="AA234" s="15"/>
      <c r="AB234" s="15"/>
      <c r="AC234" s="120"/>
      <c r="AD234" s="15"/>
      <c r="AE234" s="15"/>
    </row>
    <row r="235" spans="2:31" ht="12.75" customHeight="1" x14ac:dyDescent="0.2">
      <c r="B235" s="28"/>
      <c r="D235" s="13"/>
      <c r="E235" s="13"/>
      <c r="F235" s="159"/>
      <c r="G235" s="160"/>
      <c r="H235" s="157"/>
      <c r="I235" s="157"/>
      <c r="J235" s="157"/>
      <c r="K235" s="15"/>
      <c r="L235" s="15"/>
      <c r="M235" s="36"/>
      <c r="N235" s="98"/>
      <c r="O235" s="14"/>
      <c r="P235" s="99"/>
      <c r="Q235" s="99"/>
      <c r="R235" s="99"/>
      <c r="S235" s="99"/>
      <c r="T235" s="58"/>
      <c r="U235" s="99"/>
      <c r="V235" s="99"/>
      <c r="W235" s="15"/>
      <c r="X235" s="63"/>
      <c r="Y235" s="99"/>
      <c r="Z235" s="15"/>
      <c r="AA235" s="15"/>
      <c r="AB235" s="15"/>
      <c r="AC235" s="120"/>
      <c r="AD235" s="15"/>
      <c r="AE235" s="15"/>
    </row>
    <row r="236" spans="2:31" ht="12.75" customHeight="1" x14ac:dyDescent="0.2">
      <c r="B236" s="28"/>
      <c r="D236" s="13"/>
      <c r="E236" s="13"/>
      <c r="F236" s="159"/>
      <c r="G236" s="160"/>
      <c r="H236" s="157"/>
      <c r="I236" s="157"/>
      <c r="J236" s="157"/>
      <c r="K236" s="15"/>
      <c r="L236" s="15"/>
      <c r="M236" s="36"/>
      <c r="N236" s="98"/>
      <c r="O236" s="14"/>
      <c r="P236" s="99"/>
      <c r="Q236" s="99"/>
      <c r="R236" s="99"/>
      <c r="S236" s="99"/>
      <c r="T236" s="58"/>
      <c r="U236" s="99"/>
      <c r="V236" s="99"/>
      <c r="W236" s="15"/>
      <c r="X236" s="63"/>
      <c r="Y236" s="99"/>
      <c r="Z236" s="15"/>
      <c r="AA236" s="15"/>
      <c r="AB236" s="15"/>
      <c r="AC236" s="120"/>
      <c r="AD236" s="15"/>
      <c r="AE236" s="15"/>
    </row>
    <row r="237" spans="2:31" ht="12.75" customHeight="1" x14ac:dyDescent="0.2">
      <c r="B237" s="28"/>
      <c r="D237" s="13"/>
      <c r="E237" s="13"/>
      <c r="F237" s="159"/>
      <c r="G237" s="160"/>
      <c r="H237" s="157"/>
      <c r="I237" s="157"/>
      <c r="J237" s="157"/>
      <c r="K237" s="15"/>
      <c r="L237" s="15"/>
      <c r="M237" s="36"/>
      <c r="N237" s="98"/>
      <c r="O237" s="14"/>
      <c r="P237" s="99"/>
      <c r="Q237" s="99"/>
      <c r="R237" s="99"/>
      <c r="S237" s="99"/>
      <c r="T237" s="58"/>
      <c r="U237" s="99"/>
      <c r="V237" s="99"/>
      <c r="W237" s="15"/>
      <c r="X237" s="63"/>
      <c r="Y237" s="99"/>
      <c r="Z237" s="15"/>
      <c r="AA237" s="15"/>
      <c r="AB237" s="15"/>
      <c r="AC237" s="120"/>
      <c r="AD237" s="15"/>
      <c r="AE237" s="15"/>
    </row>
    <row r="238" spans="2:31" ht="12.75" customHeight="1" x14ac:dyDescent="0.2">
      <c r="B238" s="28"/>
      <c r="D238" s="13"/>
      <c r="E238" s="13"/>
      <c r="F238" s="159"/>
      <c r="G238" s="160"/>
      <c r="H238" s="157"/>
      <c r="I238" s="157"/>
      <c r="J238" s="157"/>
      <c r="K238" s="15"/>
      <c r="L238" s="15"/>
      <c r="M238" s="36"/>
      <c r="N238" s="98"/>
      <c r="O238" s="14"/>
      <c r="P238" s="99"/>
      <c r="Q238" s="99"/>
      <c r="R238" s="99"/>
      <c r="S238" s="99"/>
      <c r="T238" s="58"/>
      <c r="U238" s="99"/>
      <c r="V238" s="99"/>
      <c r="W238" s="15"/>
      <c r="X238" s="63"/>
      <c r="Y238" s="99"/>
      <c r="Z238" s="15"/>
      <c r="AA238" s="15"/>
      <c r="AB238" s="15"/>
      <c r="AC238" s="120"/>
      <c r="AD238" s="15"/>
      <c r="AE238" s="15"/>
    </row>
    <row r="239" spans="2:31" ht="12.75" customHeight="1" x14ac:dyDescent="0.2">
      <c r="B239" s="28"/>
      <c r="D239" s="13"/>
      <c r="E239" s="13"/>
      <c r="F239" s="159"/>
      <c r="G239" s="160"/>
      <c r="H239" s="157"/>
      <c r="I239" s="157"/>
      <c r="J239" s="157"/>
      <c r="K239" s="15"/>
      <c r="L239" s="15"/>
      <c r="M239" s="36"/>
      <c r="N239" s="98"/>
      <c r="O239" s="14"/>
      <c r="P239" s="99"/>
      <c r="Q239" s="99"/>
      <c r="R239" s="99"/>
      <c r="S239" s="99"/>
      <c r="T239" s="58"/>
      <c r="U239" s="99"/>
      <c r="V239" s="99"/>
      <c r="W239" s="15"/>
      <c r="X239" s="63"/>
      <c r="Y239" s="99"/>
      <c r="Z239" s="15"/>
      <c r="AA239" s="15"/>
      <c r="AB239" s="15"/>
      <c r="AC239" s="120"/>
      <c r="AD239" s="15"/>
      <c r="AE239" s="15"/>
    </row>
    <row r="240" spans="2:31" ht="12.75" customHeight="1" x14ac:dyDescent="0.2">
      <c r="B240" s="28"/>
      <c r="D240" s="13"/>
      <c r="E240" s="13"/>
      <c r="F240" s="159"/>
      <c r="G240" s="160"/>
      <c r="H240" s="157"/>
      <c r="I240" s="157"/>
      <c r="J240" s="157"/>
      <c r="K240" s="15"/>
      <c r="L240" s="15"/>
      <c r="M240" s="36"/>
      <c r="N240" s="98"/>
      <c r="O240" s="14"/>
      <c r="P240" s="99"/>
      <c r="Q240" s="99"/>
      <c r="R240" s="99"/>
      <c r="S240" s="99"/>
      <c r="T240" s="58"/>
      <c r="U240" s="99"/>
      <c r="V240" s="99"/>
      <c r="W240" s="15"/>
      <c r="X240" s="63"/>
      <c r="Y240" s="99"/>
      <c r="Z240" s="15"/>
      <c r="AA240" s="15"/>
      <c r="AB240" s="15"/>
      <c r="AC240" s="120"/>
      <c r="AD240" s="15"/>
      <c r="AE240" s="15"/>
    </row>
    <row r="241" spans="2:31" ht="12.75" customHeight="1" thickBot="1" x14ac:dyDescent="0.25">
      <c r="B241" s="29"/>
      <c r="D241" s="13"/>
      <c r="E241" s="13"/>
      <c r="F241" s="161"/>
      <c r="G241" s="162"/>
      <c r="H241" s="163"/>
      <c r="I241" s="163"/>
      <c r="J241" s="163"/>
      <c r="K241" s="32"/>
      <c r="L241" s="15"/>
      <c r="M241" s="37"/>
      <c r="N241" s="95"/>
      <c r="O241" s="14"/>
      <c r="P241" s="99"/>
      <c r="Q241" s="99"/>
      <c r="R241" s="99"/>
      <c r="S241" s="99"/>
      <c r="T241" s="58"/>
      <c r="U241" s="99"/>
      <c r="V241" s="99"/>
      <c r="W241" s="15"/>
      <c r="X241" s="63"/>
      <c r="Y241" s="99"/>
      <c r="Z241" s="15"/>
      <c r="AA241" s="15"/>
      <c r="AB241" s="15"/>
      <c r="AC241" s="120"/>
      <c r="AD241" s="15"/>
      <c r="AE241" s="15"/>
    </row>
    <row r="242" spans="2:31" ht="12.75" customHeight="1" x14ac:dyDescent="0.2">
      <c r="B242" s="5" t="s">
        <v>10</v>
      </c>
      <c r="D242" s="164" t="s">
        <v>1</v>
      </c>
      <c r="E242" s="165"/>
      <c r="F242" s="165"/>
      <c r="G242" s="165"/>
      <c r="H242" s="165"/>
      <c r="I242" s="165"/>
      <c r="J242" s="165"/>
      <c r="K242" s="165"/>
      <c r="L242" s="165"/>
      <c r="M242" s="165"/>
      <c r="N242" s="112"/>
      <c r="O242" s="38" t="str">
        <f t="shared" ref="O242:AE242" si="47">IF(O166="","",IF(O181="",IF(SUM(COUNTIF(O182:O241,"LS")+COUNTIF(O182:O241,"LUMP"))&gt;0,"LS",""),IF(SUM(O182:O241)&gt;0,ROUNDUP(SUM(O182:O241),0),"")))</f>
        <v/>
      </c>
      <c r="P242" s="16"/>
      <c r="Q242" s="16" t="str">
        <f t="shared" ref="Q242" si="48">IF(Q166="","",IF(Q181="",IF(SUM(COUNTIF(Q182:Q241,"LS")+COUNTIF(Q182:Q241,"LUMP"))&gt;0,"LS",""),IF(SUM(Q182:Q241)&gt;0,ROUNDUP(SUM(Q182:Q241),0),"")))</f>
        <v/>
      </c>
      <c r="R242" s="16"/>
      <c r="S242" s="16" t="str">
        <f t="shared" si="47"/>
        <v/>
      </c>
      <c r="T242" s="16"/>
      <c r="U242" s="16"/>
      <c r="V242" s="16" t="str">
        <f t="shared" ref="V242" si="49">IF(V166="","",IF(V181="",IF(SUM(COUNTIF(V182:V241,"LS")+COUNTIF(V182:V241,"LUMP"))&gt;0,"LS",""),IF(SUM(V182:V241)&gt;0,ROUNDUP(SUM(V182:V241),0),"")))</f>
        <v/>
      </c>
      <c r="W242" s="16" t="str">
        <f t="shared" si="47"/>
        <v/>
      </c>
      <c r="X242" s="16"/>
      <c r="Y242" s="16"/>
      <c r="Z242" s="16" t="str">
        <f t="shared" si="47"/>
        <v/>
      </c>
      <c r="AA242" s="16" t="str">
        <f t="shared" si="47"/>
        <v/>
      </c>
      <c r="AB242" s="16" t="str">
        <f t="shared" si="47"/>
        <v/>
      </c>
      <c r="AC242" s="16"/>
      <c r="AD242" s="16" t="str">
        <f t="shared" si="47"/>
        <v/>
      </c>
      <c r="AE242" s="16" t="str">
        <f t="shared" si="47"/>
        <v/>
      </c>
    </row>
    <row r="243" spans="2:31" ht="12.75" customHeight="1" thickBot="1" x14ac:dyDescent="0.25"/>
    <row r="244" spans="2:31" ht="12.75" customHeight="1" thickBot="1" x14ac:dyDescent="0.25">
      <c r="B244" s="26" t="s">
        <v>8</v>
      </c>
      <c r="D244" s="194">
        <f>D165+1</f>
        <v>4</v>
      </c>
      <c r="E244" s="194"/>
      <c r="F244" s="194"/>
      <c r="G244" s="194"/>
      <c r="H244" s="194"/>
      <c r="I244" s="194"/>
      <c r="J244" s="194"/>
      <c r="K244" s="194"/>
      <c r="L244" s="194"/>
      <c r="M244" s="194"/>
      <c r="N244" s="194"/>
      <c r="O244" s="194"/>
      <c r="P244" s="194"/>
      <c r="Q244" s="194"/>
      <c r="R244" s="194"/>
      <c r="S244" s="194"/>
      <c r="T244" s="194"/>
      <c r="U244" s="194"/>
      <c r="V244" s="194"/>
      <c r="W244" s="194"/>
      <c r="X244" s="194"/>
      <c r="Y244" s="194"/>
      <c r="Z244" s="194"/>
      <c r="AA244" s="194"/>
      <c r="AB244" s="194"/>
      <c r="AC244" s="194"/>
      <c r="AD244" s="194"/>
      <c r="AE244" s="194"/>
    </row>
    <row r="245" spans="2:31" ht="12.75" customHeight="1" thickBot="1" x14ac:dyDescent="0.25">
      <c r="B245" s="30"/>
      <c r="D245" s="195" t="s">
        <v>6</v>
      </c>
      <c r="E245" s="195"/>
      <c r="F245" s="195"/>
      <c r="G245" s="195"/>
      <c r="H245" s="195"/>
      <c r="I245" s="195"/>
      <c r="J245" s="19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</row>
    <row r="246" spans="2:31" ht="12.75" customHeight="1" thickBot="1" x14ac:dyDescent="0.25">
      <c r="D246" s="190" t="s">
        <v>7</v>
      </c>
      <c r="E246" s="190"/>
      <c r="F246" s="190"/>
      <c r="G246" s="190"/>
      <c r="H246" s="190"/>
      <c r="I246" s="190"/>
      <c r="J246" s="190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</row>
    <row r="247" spans="2:31" ht="12.75" customHeight="1" x14ac:dyDescent="0.2">
      <c r="B247" s="197" t="s">
        <v>9</v>
      </c>
      <c r="D247" s="191" t="s">
        <v>0</v>
      </c>
      <c r="E247" s="191" t="s">
        <v>18</v>
      </c>
      <c r="F247" s="178" t="s">
        <v>20</v>
      </c>
      <c r="G247" s="179"/>
      <c r="H247" s="178" t="s">
        <v>19</v>
      </c>
      <c r="I247" s="184"/>
      <c r="J247" s="179"/>
      <c r="K247" s="166" t="s">
        <v>21</v>
      </c>
      <c r="L247" s="166" t="s">
        <v>22</v>
      </c>
      <c r="M247" s="169" t="s">
        <v>23</v>
      </c>
      <c r="N247" s="103"/>
      <c r="O247" s="33" t="str">
        <f t="shared" ref="O247:AE247" si="50">IF(OR(TRIM(O245)=0,TRIM(O245)=""),"",IF(IFERROR(TRIM(INDEX(QryItemNamed,MATCH(TRIM(O245),ITEM,0),2)),"")="Y","SPECIAL",LEFT(IFERROR(TRIM(INDEX(ITEM,MATCH(TRIM(O245),ITEM,0))),""),3)))</f>
        <v/>
      </c>
      <c r="P247" s="8"/>
      <c r="Q247" s="8" t="str">
        <f t="shared" ref="Q247" si="51">IF(OR(TRIM(Q245)=0,TRIM(Q245)=""),"",IF(IFERROR(TRIM(INDEX(QryItemNamed,MATCH(TRIM(Q245),ITEM,0),2)),"")="Y","SPECIAL",LEFT(IFERROR(TRIM(INDEX(ITEM,MATCH(TRIM(Q245),ITEM,0))),""),3)))</f>
        <v/>
      </c>
      <c r="R247" s="8"/>
      <c r="S247" s="8" t="str">
        <f t="shared" si="50"/>
        <v/>
      </c>
      <c r="T247" s="8"/>
      <c r="U247" s="8"/>
      <c r="V247" s="8" t="str">
        <f t="shared" ref="V247" si="52">IF(OR(TRIM(V245)=0,TRIM(V245)=""),"",IF(IFERROR(TRIM(INDEX(QryItemNamed,MATCH(TRIM(V245),ITEM,0),2)),"")="Y","SPECIAL",LEFT(IFERROR(TRIM(INDEX(ITEM,MATCH(TRIM(V245),ITEM,0))),""),3)))</f>
        <v/>
      </c>
      <c r="W247" s="8" t="str">
        <f t="shared" si="50"/>
        <v/>
      </c>
      <c r="X247" s="8"/>
      <c r="Y247" s="8"/>
      <c r="Z247" s="8" t="str">
        <f t="shared" si="50"/>
        <v/>
      </c>
      <c r="AA247" s="8" t="str">
        <f t="shared" si="50"/>
        <v/>
      </c>
      <c r="AB247" s="8" t="str">
        <f t="shared" si="50"/>
        <v/>
      </c>
      <c r="AC247" s="8"/>
      <c r="AD247" s="8" t="str">
        <f t="shared" si="50"/>
        <v/>
      </c>
      <c r="AE247" s="8" t="str">
        <f t="shared" si="50"/>
        <v/>
      </c>
    </row>
    <row r="248" spans="2:31" ht="12.75" customHeight="1" x14ac:dyDescent="0.2">
      <c r="B248" s="198"/>
      <c r="D248" s="192"/>
      <c r="E248" s="192"/>
      <c r="F248" s="180"/>
      <c r="G248" s="181"/>
      <c r="H248" s="180"/>
      <c r="I248" s="185"/>
      <c r="J248" s="181"/>
      <c r="K248" s="167"/>
      <c r="L248" s="167"/>
      <c r="M248" s="170"/>
      <c r="N248" s="104"/>
      <c r="O248" s="201" t="str">
        <f t="shared" ref="O248:AE248" si="53">IF(OR(TRIM(O245)=0,TRIM(O245)=""),IF(O246="","",O246),IF(IFERROR(TRIM(INDEX(QryItemNamed,MATCH(TRIM(O245),ITEM,0),2)),"")="Y",TRIM(RIGHT(IFERROR(TRIM(INDEX(QryItemNamed,MATCH(TRIM(O245),ITEM,0),4)),"123456789012"),LEN(IFERROR(TRIM(INDEX(QryItemNamed,MATCH(TRIM(O245),ITEM,0),4)),"123456789012"))-9))&amp;O246,IFERROR(TRIM(INDEX(QryItemNamed,MATCH(TRIM(O245),ITEM,0),4))&amp;O246,"ITEM CODE DOES NOT EXIST IN ITEM MASTER")))</f>
        <v/>
      </c>
      <c r="P248" s="108"/>
      <c r="Q248" s="145" t="str">
        <f t="shared" ref="Q248" si="54">IF(OR(TRIM(Q245)=0,TRIM(Q245)=""),IF(Q246="","",Q246),IF(IFERROR(TRIM(INDEX(QryItemNamed,MATCH(TRIM(Q245),ITEM,0),2)),"")="Y",TRIM(RIGHT(IFERROR(TRIM(INDEX(QryItemNamed,MATCH(TRIM(Q245),ITEM,0),4)),"123456789012"),LEN(IFERROR(TRIM(INDEX(QryItemNamed,MATCH(TRIM(Q245),ITEM,0),4)),"123456789012"))-9))&amp;Q246,IFERROR(TRIM(INDEX(QryItemNamed,MATCH(TRIM(Q245),ITEM,0),4))&amp;Q246,"ITEM CODE DOES NOT EXIST IN ITEM MASTER")))</f>
        <v/>
      </c>
      <c r="R248" s="108"/>
      <c r="S248" s="145" t="str">
        <f t="shared" si="53"/>
        <v/>
      </c>
      <c r="T248" s="60"/>
      <c r="U248" s="108"/>
      <c r="V248" s="145" t="str">
        <f t="shared" ref="V248" si="55">IF(OR(TRIM(V245)=0,TRIM(V245)=""),IF(V246="","",V246),IF(IFERROR(TRIM(INDEX(QryItemNamed,MATCH(TRIM(V245),ITEM,0),2)),"")="Y",TRIM(RIGHT(IFERROR(TRIM(INDEX(QryItemNamed,MATCH(TRIM(V245),ITEM,0),4)),"123456789012"),LEN(IFERROR(TRIM(INDEX(QryItemNamed,MATCH(TRIM(V245),ITEM,0),4)),"123456789012"))-9))&amp;V246,IFERROR(TRIM(INDEX(QryItemNamed,MATCH(TRIM(V245),ITEM,0),4))&amp;V246,"ITEM CODE DOES NOT EXIST IN ITEM MASTER")))</f>
        <v/>
      </c>
      <c r="W248" s="145" t="str">
        <f t="shared" si="53"/>
        <v/>
      </c>
      <c r="X248" s="66"/>
      <c r="Y248" s="108"/>
      <c r="Z248" s="145" t="str">
        <f t="shared" si="53"/>
        <v/>
      </c>
      <c r="AA248" s="145" t="str">
        <f t="shared" si="53"/>
        <v/>
      </c>
      <c r="AB248" s="145" t="str">
        <f t="shared" si="53"/>
        <v/>
      </c>
      <c r="AC248" s="117"/>
      <c r="AD248" s="145" t="str">
        <f t="shared" si="53"/>
        <v/>
      </c>
      <c r="AE248" s="145" t="str">
        <f t="shared" si="53"/>
        <v/>
      </c>
    </row>
    <row r="249" spans="2:31" ht="12.75" customHeight="1" x14ac:dyDescent="0.2">
      <c r="B249" s="198"/>
      <c r="D249" s="192"/>
      <c r="E249" s="192"/>
      <c r="F249" s="180"/>
      <c r="G249" s="181"/>
      <c r="H249" s="180"/>
      <c r="I249" s="185"/>
      <c r="J249" s="181"/>
      <c r="K249" s="167"/>
      <c r="L249" s="167"/>
      <c r="M249" s="170"/>
      <c r="N249" s="104"/>
      <c r="O249" s="202"/>
      <c r="P249" s="109"/>
      <c r="Q249" s="146"/>
      <c r="R249" s="109"/>
      <c r="S249" s="146"/>
      <c r="T249" s="61"/>
      <c r="U249" s="109"/>
      <c r="V249" s="146"/>
      <c r="W249" s="146"/>
      <c r="X249" s="67"/>
      <c r="Y249" s="109"/>
      <c r="Z249" s="146"/>
      <c r="AA249" s="146"/>
      <c r="AB249" s="146"/>
      <c r="AC249" s="118"/>
      <c r="AD249" s="146"/>
      <c r="AE249" s="146"/>
    </row>
    <row r="250" spans="2:31" ht="12.75" customHeight="1" x14ac:dyDescent="0.2">
      <c r="B250" s="198"/>
      <c r="D250" s="192"/>
      <c r="E250" s="192"/>
      <c r="F250" s="180"/>
      <c r="G250" s="181"/>
      <c r="H250" s="180"/>
      <c r="I250" s="185"/>
      <c r="J250" s="181"/>
      <c r="K250" s="167"/>
      <c r="L250" s="167"/>
      <c r="M250" s="170"/>
      <c r="N250" s="104"/>
      <c r="O250" s="202"/>
      <c r="P250" s="109"/>
      <c r="Q250" s="146"/>
      <c r="R250" s="109"/>
      <c r="S250" s="146"/>
      <c r="T250" s="61"/>
      <c r="U250" s="109"/>
      <c r="V250" s="146"/>
      <c r="W250" s="146"/>
      <c r="X250" s="67"/>
      <c r="Y250" s="109"/>
      <c r="Z250" s="146"/>
      <c r="AA250" s="146"/>
      <c r="AB250" s="146"/>
      <c r="AC250" s="118"/>
      <c r="AD250" s="146"/>
      <c r="AE250" s="146"/>
    </row>
    <row r="251" spans="2:31" ht="12.75" customHeight="1" x14ac:dyDescent="0.2">
      <c r="B251" s="198"/>
      <c r="D251" s="192"/>
      <c r="E251" s="192"/>
      <c r="F251" s="180"/>
      <c r="G251" s="181"/>
      <c r="H251" s="180"/>
      <c r="I251" s="185"/>
      <c r="J251" s="181"/>
      <c r="K251" s="167"/>
      <c r="L251" s="167"/>
      <c r="M251" s="170"/>
      <c r="N251" s="104"/>
      <c r="O251" s="202"/>
      <c r="P251" s="109"/>
      <c r="Q251" s="146"/>
      <c r="R251" s="109"/>
      <c r="S251" s="146"/>
      <c r="T251" s="61"/>
      <c r="U251" s="109"/>
      <c r="V251" s="146"/>
      <c r="W251" s="146"/>
      <c r="X251" s="67"/>
      <c r="Y251" s="109"/>
      <c r="Z251" s="146"/>
      <c r="AA251" s="146"/>
      <c r="AB251" s="146"/>
      <c r="AC251" s="118"/>
      <c r="AD251" s="146"/>
      <c r="AE251" s="146"/>
    </row>
    <row r="252" spans="2:31" ht="12.75" customHeight="1" x14ac:dyDescent="0.2">
      <c r="B252" s="198"/>
      <c r="D252" s="192"/>
      <c r="E252" s="192"/>
      <c r="F252" s="180"/>
      <c r="G252" s="181"/>
      <c r="H252" s="180"/>
      <c r="I252" s="185"/>
      <c r="J252" s="181"/>
      <c r="K252" s="167"/>
      <c r="L252" s="167"/>
      <c r="M252" s="170"/>
      <c r="N252" s="104"/>
      <c r="O252" s="202"/>
      <c r="P252" s="109"/>
      <c r="Q252" s="146"/>
      <c r="R252" s="109"/>
      <c r="S252" s="146"/>
      <c r="T252" s="61"/>
      <c r="U252" s="109"/>
      <c r="V252" s="146"/>
      <c r="W252" s="146"/>
      <c r="X252" s="67"/>
      <c r="Y252" s="109"/>
      <c r="Z252" s="146"/>
      <c r="AA252" s="146"/>
      <c r="AB252" s="146"/>
      <c r="AC252" s="118"/>
      <c r="AD252" s="146"/>
      <c r="AE252" s="146"/>
    </row>
    <row r="253" spans="2:31" ht="12.75" customHeight="1" x14ac:dyDescent="0.2">
      <c r="B253" s="198"/>
      <c r="D253" s="192"/>
      <c r="E253" s="192"/>
      <c r="F253" s="180"/>
      <c r="G253" s="181"/>
      <c r="H253" s="180"/>
      <c r="I253" s="185"/>
      <c r="J253" s="181"/>
      <c r="K253" s="167"/>
      <c r="L253" s="167"/>
      <c r="M253" s="170"/>
      <c r="N253" s="104"/>
      <c r="O253" s="202"/>
      <c r="P253" s="109"/>
      <c r="Q253" s="146"/>
      <c r="R253" s="109"/>
      <c r="S253" s="146"/>
      <c r="T253" s="61"/>
      <c r="U253" s="109"/>
      <c r="V253" s="146"/>
      <c r="W253" s="146"/>
      <c r="X253" s="67"/>
      <c r="Y253" s="109"/>
      <c r="Z253" s="146"/>
      <c r="AA253" s="146"/>
      <c r="AB253" s="146"/>
      <c r="AC253" s="118"/>
      <c r="AD253" s="146"/>
      <c r="AE253" s="146"/>
    </row>
    <row r="254" spans="2:31" ht="12.75" customHeight="1" x14ac:dyDescent="0.2">
      <c r="B254" s="198"/>
      <c r="D254" s="192"/>
      <c r="E254" s="192"/>
      <c r="F254" s="180"/>
      <c r="G254" s="181"/>
      <c r="H254" s="180"/>
      <c r="I254" s="185"/>
      <c r="J254" s="181"/>
      <c r="K254" s="167"/>
      <c r="L254" s="167"/>
      <c r="M254" s="170"/>
      <c r="N254" s="104"/>
      <c r="O254" s="202"/>
      <c r="P254" s="109"/>
      <c r="Q254" s="146"/>
      <c r="R254" s="109"/>
      <c r="S254" s="146"/>
      <c r="T254" s="61"/>
      <c r="U254" s="109"/>
      <c r="V254" s="146"/>
      <c r="W254" s="146"/>
      <c r="X254" s="67"/>
      <c r="Y254" s="109"/>
      <c r="Z254" s="146"/>
      <c r="AA254" s="146"/>
      <c r="AB254" s="146"/>
      <c r="AC254" s="118"/>
      <c r="AD254" s="146"/>
      <c r="AE254" s="146"/>
    </row>
    <row r="255" spans="2:31" ht="12.75" customHeight="1" x14ac:dyDescent="0.2">
      <c r="B255" s="198"/>
      <c r="D255" s="192"/>
      <c r="E255" s="192"/>
      <c r="F255" s="180"/>
      <c r="G255" s="181"/>
      <c r="H255" s="180"/>
      <c r="I255" s="185"/>
      <c r="J255" s="181"/>
      <c r="K255" s="167"/>
      <c r="L255" s="167"/>
      <c r="M255" s="170"/>
      <c r="N255" s="104"/>
      <c r="O255" s="202"/>
      <c r="P255" s="109"/>
      <c r="Q255" s="146"/>
      <c r="R255" s="109"/>
      <c r="S255" s="146"/>
      <c r="T255" s="61"/>
      <c r="U255" s="109"/>
      <c r="V255" s="146"/>
      <c r="W255" s="146"/>
      <c r="X255" s="67"/>
      <c r="Y255" s="109"/>
      <c r="Z255" s="146"/>
      <c r="AA255" s="146"/>
      <c r="AB255" s="146"/>
      <c r="AC255" s="118"/>
      <c r="AD255" s="146"/>
      <c r="AE255" s="146"/>
    </row>
    <row r="256" spans="2:31" ht="12.75" customHeight="1" x14ac:dyDescent="0.2">
      <c r="B256" s="198"/>
      <c r="D256" s="192"/>
      <c r="E256" s="192"/>
      <c r="F256" s="180"/>
      <c r="G256" s="181"/>
      <c r="H256" s="180"/>
      <c r="I256" s="185"/>
      <c r="J256" s="181"/>
      <c r="K256" s="167"/>
      <c r="L256" s="167"/>
      <c r="M256" s="170"/>
      <c r="N256" s="104"/>
      <c r="O256" s="202"/>
      <c r="P256" s="109"/>
      <c r="Q256" s="146"/>
      <c r="R256" s="109"/>
      <c r="S256" s="146"/>
      <c r="T256" s="61"/>
      <c r="U256" s="109"/>
      <c r="V256" s="146"/>
      <c r="W256" s="146"/>
      <c r="X256" s="67"/>
      <c r="Y256" s="109"/>
      <c r="Z256" s="146"/>
      <c r="AA256" s="146"/>
      <c r="AB256" s="146"/>
      <c r="AC256" s="118"/>
      <c r="AD256" s="146"/>
      <c r="AE256" s="146"/>
    </row>
    <row r="257" spans="2:31" ht="12.75" customHeight="1" x14ac:dyDescent="0.2">
      <c r="B257" s="198"/>
      <c r="D257" s="192"/>
      <c r="E257" s="192"/>
      <c r="F257" s="180"/>
      <c r="G257" s="181"/>
      <c r="H257" s="180"/>
      <c r="I257" s="185"/>
      <c r="J257" s="181"/>
      <c r="K257" s="167"/>
      <c r="L257" s="167"/>
      <c r="M257" s="170"/>
      <c r="N257" s="104"/>
      <c r="O257" s="202"/>
      <c r="P257" s="109"/>
      <c r="Q257" s="146"/>
      <c r="R257" s="109"/>
      <c r="S257" s="146"/>
      <c r="T257" s="61"/>
      <c r="U257" s="109"/>
      <c r="V257" s="146"/>
      <c r="W257" s="146"/>
      <c r="X257" s="67"/>
      <c r="Y257" s="109"/>
      <c r="Z257" s="146"/>
      <c r="AA257" s="146"/>
      <c r="AB257" s="146"/>
      <c r="AC257" s="118"/>
      <c r="AD257" s="146"/>
      <c r="AE257" s="146"/>
    </row>
    <row r="258" spans="2:31" ht="12.75" customHeight="1" x14ac:dyDescent="0.2">
      <c r="B258" s="198"/>
      <c r="D258" s="192"/>
      <c r="E258" s="192"/>
      <c r="F258" s="180"/>
      <c r="G258" s="181"/>
      <c r="H258" s="180"/>
      <c r="I258" s="185"/>
      <c r="J258" s="181"/>
      <c r="K258" s="167"/>
      <c r="L258" s="167"/>
      <c r="M258" s="170"/>
      <c r="N258" s="104"/>
      <c r="O258" s="202"/>
      <c r="P258" s="109"/>
      <c r="Q258" s="146"/>
      <c r="R258" s="109"/>
      <c r="S258" s="146"/>
      <c r="T258" s="61"/>
      <c r="U258" s="109"/>
      <c r="V258" s="146"/>
      <c r="W258" s="146"/>
      <c r="X258" s="67"/>
      <c r="Y258" s="109"/>
      <c r="Z258" s="146"/>
      <c r="AA258" s="146"/>
      <c r="AB258" s="146"/>
      <c r="AC258" s="118"/>
      <c r="AD258" s="146"/>
      <c r="AE258" s="146"/>
    </row>
    <row r="259" spans="2:31" ht="12.75" customHeight="1" x14ac:dyDescent="0.2">
      <c r="B259" s="198"/>
      <c r="D259" s="192"/>
      <c r="E259" s="192"/>
      <c r="F259" s="180"/>
      <c r="G259" s="181"/>
      <c r="H259" s="180"/>
      <c r="I259" s="185"/>
      <c r="J259" s="181"/>
      <c r="K259" s="167"/>
      <c r="L259" s="167"/>
      <c r="M259" s="170"/>
      <c r="N259" s="104"/>
      <c r="O259" s="203"/>
      <c r="P259" s="110"/>
      <c r="Q259" s="147"/>
      <c r="R259" s="110"/>
      <c r="S259" s="147"/>
      <c r="T259" s="62"/>
      <c r="U259" s="110"/>
      <c r="V259" s="147"/>
      <c r="W259" s="147"/>
      <c r="X259" s="68"/>
      <c r="Y259" s="110"/>
      <c r="Z259" s="147"/>
      <c r="AA259" s="147"/>
      <c r="AB259" s="147"/>
      <c r="AC259" s="119"/>
      <c r="AD259" s="147"/>
      <c r="AE259" s="147"/>
    </row>
    <row r="260" spans="2:31" ht="12.75" customHeight="1" thickBot="1" x14ac:dyDescent="0.25">
      <c r="B260" s="199"/>
      <c r="D260" s="193"/>
      <c r="E260" s="193"/>
      <c r="F260" s="182"/>
      <c r="G260" s="183"/>
      <c r="H260" s="182"/>
      <c r="I260" s="186"/>
      <c r="J260" s="183"/>
      <c r="K260" s="168"/>
      <c r="L260" s="168"/>
      <c r="M260" s="171"/>
      <c r="N260" s="105"/>
      <c r="O260" s="34" t="str">
        <f t="shared" ref="O260:AE260" si="56">IF(OR(TRIM(O245)=0,TRIM(O245)=""),"",IF(IFERROR(TRIM(INDEX(QryItemNamed,MATCH(TRIM(O245),ITEM,0),3)),"")="LS","",IFERROR(TRIM(INDEX(QryItemNamed,MATCH(TRIM(O245),ITEM,0),3)),"")))</f>
        <v/>
      </c>
      <c r="P260" s="9"/>
      <c r="Q260" s="9" t="str">
        <f t="shared" ref="Q260" si="57">IF(OR(TRIM(Q245)=0,TRIM(Q245)=""),"",IF(IFERROR(TRIM(INDEX(QryItemNamed,MATCH(TRIM(Q245),ITEM,0),3)),"")="LS","",IFERROR(TRIM(INDEX(QryItemNamed,MATCH(TRIM(Q245),ITEM,0),3)),"")))</f>
        <v/>
      </c>
      <c r="R260" s="9"/>
      <c r="S260" s="9" t="str">
        <f t="shared" si="56"/>
        <v/>
      </c>
      <c r="T260" s="9"/>
      <c r="U260" s="9"/>
      <c r="V260" s="9" t="str">
        <f t="shared" ref="V260" si="58">IF(OR(TRIM(V245)=0,TRIM(V245)=""),"",IF(IFERROR(TRIM(INDEX(QryItemNamed,MATCH(TRIM(V245),ITEM,0),3)),"")="LS","",IFERROR(TRIM(INDEX(QryItemNamed,MATCH(TRIM(V245),ITEM,0),3)),"")))</f>
        <v/>
      </c>
      <c r="W260" s="9" t="str">
        <f t="shared" si="56"/>
        <v/>
      </c>
      <c r="X260" s="9"/>
      <c r="Y260" s="9"/>
      <c r="Z260" s="9" t="str">
        <f t="shared" si="56"/>
        <v/>
      </c>
      <c r="AA260" s="9" t="str">
        <f t="shared" si="56"/>
        <v/>
      </c>
      <c r="AB260" s="9" t="str">
        <f t="shared" si="56"/>
        <v/>
      </c>
      <c r="AC260" s="9"/>
      <c r="AD260" s="9" t="str">
        <f t="shared" si="56"/>
        <v/>
      </c>
      <c r="AE260" s="9" t="str">
        <f t="shared" si="56"/>
        <v/>
      </c>
    </row>
    <row r="261" spans="2:31" ht="12.75" customHeight="1" x14ac:dyDescent="0.2">
      <c r="B261" s="27"/>
      <c r="D261" s="10"/>
      <c r="E261" s="10"/>
      <c r="F261" s="148"/>
      <c r="G261" s="150"/>
      <c r="H261" s="187"/>
      <c r="I261" s="188"/>
      <c r="J261" s="189"/>
      <c r="K261" s="12"/>
      <c r="L261" s="12"/>
      <c r="M261" s="35"/>
      <c r="N261" s="101"/>
      <c r="O261" s="11"/>
      <c r="P261" s="111"/>
      <c r="Q261" s="111"/>
      <c r="R261" s="111"/>
      <c r="S261" s="111"/>
      <c r="T261" s="59"/>
      <c r="U261" s="111"/>
      <c r="V261" s="111"/>
      <c r="W261" s="12"/>
      <c r="X261" s="64"/>
      <c r="Y261" s="111"/>
      <c r="Z261" s="12"/>
      <c r="AA261" s="12"/>
      <c r="AB261" s="12"/>
      <c r="AC261" s="121"/>
      <c r="AD261" s="12"/>
      <c r="AE261" s="12"/>
    </row>
    <row r="262" spans="2:31" ht="12.75" customHeight="1" x14ac:dyDescent="0.2">
      <c r="B262" s="28"/>
      <c r="D262" s="13"/>
      <c r="E262" s="13"/>
      <c r="F262" s="159"/>
      <c r="G262" s="160"/>
      <c r="H262" s="154"/>
      <c r="I262" s="155"/>
      <c r="J262" s="156"/>
      <c r="K262" s="15"/>
      <c r="L262" s="15"/>
      <c r="M262" s="36"/>
      <c r="N262" s="98"/>
      <c r="O262" s="14"/>
      <c r="P262" s="99"/>
      <c r="Q262" s="99"/>
      <c r="R262" s="99"/>
      <c r="S262" s="99"/>
      <c r="T262" s="58"/>
      <c r="U262" s="99"/>
      <c r="V262" s="99"/>
      <c r="W262" s="15"/>
      <c r="X262" s="63"/>
      <c r="Y262" s="99"/>
      <c r="Z262" s="15"/>
      <c r="AA262" s="15"/>
      <c r="AB262" s="15"/>
      <c r="AC262" s="120"/>
      <c r="AD262" s="15"/>
      <c r="AE262" s="15"/>
    </row>
    <row r="263" spans="2:31" ht="12.75" customHeight="1" x14ac:dyDescent="0.2">
      <c r="B263" s="28"/>
      <c r="D263" s="13"/>
      <c r="E263" s="13"/>
      <c r="F263" s="159"/>
      <c r="G263" s="160"/>
      <c r="H263" s="154"/>
      <c r="I263" s="155"/>
      <c r="J263" s="156"/>
      <c r="K263" s="15"/>
      <c r="L263" s="15"/>
      <c r="M263" s="36"/>
      <c r="N263" s="98"/>
      <c r="O263" s="14"/>
      <c r="P263" s="99"/>
      <c r="Q263" s="99"/>
      <c r="R263" s="99"/>
      <c r="S263" s="99"/>
      <c r="T263" s="58"/>
      <c r="U263" s="99"/>
      <c r="V263" s="99"/>
      <c r="W263" s="15"/>
      <c r="X263" s="63"/>
      <c r="Y263" s="99"/>
      <c r="Z263" s="15"/>
      <c r="AA263" s="15"/>
      <c r="AB263" s="15"/>
      <c r="AC263" s="120"/>
      <c r="AD263" s="15"/>
      <c r="AE263" s="15"/>
    </row>
    <row r="264" spans="2:31" ht="12.75" customHeight="1" x14ac:dyDescent="0.2">
      <c r="B264" s="28"/>
      <c r="D264" s="13"/>
      <c r="E264" s="13"/>
      <c r="F264" s="159"/>
      <c r="G264" s="160"/>
      <c r="H264" s="154"/>
      <c r="I264" s="155"/>
      <c r="J264" s="156"/>
      <c r="K264" s="15"/>
      <c r="L264" s="15"/>
      <c r="M264" s="36"/>
      <c r="N264" s="98"/>
      <c r="O264" s="14"/>
      <c r="P264" s="99"/>
      <c r="Q264" s="99"/>
      <c r="R264" s="99"/>
      <c r="S264" s="99"/>
      <c r="T264" s="58"/>
      <c r="U264" s="99"/>
      <c r="V264" s="99"/>
      <c r="W264" s="15"/>
      <c r="X264" s="63"/>
      <c r="Y264" s="99"/>
      <c r="Z264" s="15"/>
      <c r="AA264" s="15"/>
      <c r="AB264" s="15"/>
      <c r="AC264" s="120"/>
      <c r="AD264" s="15"/>
      <c r="AE264" s="15"/>
    </row>
    <row r="265" spans="2:31" ht="12.75" customHeight="1" x14ac:dyDescent="0.2">
      <c r="B265" s="28"/>
      <c r="D265" s="13"/>
      <c r="E265" s="13"/>
      <c r="F265" s="159"/>
      <c r="G265" s="160"/>
      <c r="H265" s="154"/>
      <c r="I265" s="155"/>
      <c r="J265" s="156"/>
      <c r="K265" s="15"/>
      <c r="L265" s="15"/>
      <c r="M265" s="36"/>
      <c r="N265" s="98"/>
      <c r="O265" s="14"/>
      <c r="P265" s="99"/>
      <c r="Q265" s="99"/>
      <c r="R265" s="99"/>
      <c r="S265" s="99"/>
      <c r="T265" s="58"/>
      <c r="U265" s="99"/>
      <c r="V265" s="99"/>
      <c r="W265" s="15"/>
      <c r="X265" s="63"/>
      <c r="Y265" s="99"/>
      <c r="Z265" s="15"/>
      <c r="AA265" s="15"/>
      <c r="AB265" s="15"/>
      <c r="AC265" s="120"/>
      <c r="AD265" s="15"/>
      <c r="AE265" s="15"/>
    </row>
    <row r="266" spans="2:31" ht="12.75" customHeight="1" x14ac:dyDescent="0.2">
      <c r="B266" s="28"/>
      <c r="D266" s="13"/>
      <c r="E266" s="13"/>
      <c r="F266" s="159"/>
      <c r="G266" s="160"/>
      <c r="H266" s="154"/>
      <c r="I266" s="155"/>
      <c r="J266" s="156"/>
      <c r="K266" s="15"/>
      <c r="L266" s="15"/>
      <c r="M266" s="36"/>
      <c r="N266" s="98"/>
      <c r="O266" s="14"/>
      <c r="P266" s="99"/>
      <c r="Q266" s="99"/>
      <c r="R266" s="99"/>
      <c r="S266" s="99"/>
      <c r="T266" s="58"/>
      <c r="U266" s="99"/>
      <c r="V266" s="99"/>
      <c r="W266" s="15"/>
      <c r="X266" s="63"/>
      <c r="Y266" s="99"/>
      <c r="Z266" s="15"/>
      <c r="AA266" s="15"/>
      <c r="AB266" s="15"/>
      <c r="AC266" s="120"/>
      <c r="AD266" s="15"/>
      <c r="AE266" s="15"/>
    </row>
    <row r="267" spans="2:31" ht="12.75" customHeight="1" x14ac:dyDescent="0.2">
      <c r="B267" s="28"/>
      <c r="D267" s="13"/>
      <c r="E267" s="13"/>
      <c r="F267" s="159"/>
      <c r="G267" s="160"/>
      <c r="H267" s="154"/>
      <c r="I267" s="155"/>
      <c r="J267" s="156"/>
      <c r="K267" s="15"/>
      <c r="L267" s="15"/>
      <c r="M267" s="36"/>
      <c r="N267" s="98"/>
      <c r="O267" s="14"/>
      <c r="P267" s="99"/>
      <c r="Q267" s="99"/>
      <c r="R267" s="99"/>
      <c r="S267" s="99"/>
      <c r="T267" s="58"/>
      <c r="U267" s="99"/>
      <c r="V267" s="99"/>
      <c r="W267" s="15"/>
      <c r="X267" s="63"/>
      <c r="Y267" s="99"/>
      <c r="Z267" s="15"/>
      <c r="AA267" s="15"/>
      <c r="AB267" s="15"/>
      <c r="AC267" s="120"/>
      <c r="AD267" s="15"/>
      <c r="AE267" s="15"/>
    </row>
    <row r="268" spans="2:31" ht="12.75" customHeight="1" x14ac:dyDescent="0.2">
      <c r="B268" s="28"/>
      <c r="D268" s="13"/>
      <c r="E268" s="13"/>
      <c r="F268" s="159"/>
      <c r="G268" s="160"/>
      <c r="H268" s="154"/>
      <c r="I268" s="155"/>
      <c r="J268" s="156"/>
      <c r="K268" s="15"/>
      <c r="L268" s="15"/>
      <c r="M268" s="36"/>
      <c r="N268" s="98"/>
      <c r="O268" s="14"/>
      <c r="P268" s="99"/>
      <c r="Q268" s="99"/>
      <c r="R268" s="99"/>
      <c r="S268" s="99"/>
      <c r="T268" s="58"/>
      <c r="U268" s="99"/>
      <c r="V268" s="99"/>
      <c r="W268" s="15"/>
      <c r="X268" s="63"/>
      <c r="Y268" s="99"/>
      <c r="Z268" s="15"/>
      <c r="AA268" s="15"/>
      <c r="AB268" s="15"/>
      <c r="AC268" s="120"/>
      <c r="AD268" s="15"/>
      <c r="AE268" s="15"/>
    </row>
    <row r="269" spans="2:31" ht="12.75" customHeight="1" x14ac:dyDescent="0.2">
      <c r="B269" s="28"/>
      <c r="D269" s="13"/>
      <c r="E269" s="13"/>
      <c r="F269" s="159"/>
      <c r="G269" s="160"/>
      <c r="H269" s="154"/>
      <c r="I269" s="155"/>
      <c r="J269" s="156"/>
      <c r="K269" s="15"/>
      <c r="L269" s="15"/>
      <c r="M269" s="36"/>
      <c r="N269" s="98"/>
      <c r="O269" s="14"/>
      <c r="P269" s="99"/>
      <c r="Q269" s="99"/>
      <c r="R269" s="99"/>
      <c r="S269" s="99"/>
      <c r="T269" s="58"/>
      <c r="U269" s="99"/>
      <c r="V269" s="99"/>
      <c r="W269" s="15"/>
      <c r="X269" s="63"/>
      <c r="Y269" s="99"/>
      <c r="Z269" s="15"/>
      <c r="AA269" s="15"/>
      <c r="AB269" s="15"/>
      <c r="AC269" s="120"/>
      <c r="AD269" s="15"/>
      <c r="AE269" s="15"/>
    </row>
    <row r="270" spans="2:31" ht="12.75" customHeight="1" x14ac:dyDescent="0.2">
      <c r="B270" s="28"/>
      <c r="D270" s="13"/>
      <c r="E270" s="13"/>
      <c r="F270" s="159"/>
      <c r="G270" s="160"/>
      <c r="H270" s="154"/>
      <c r="I270" s="155"/>
      <c r="J270" s="156"/>
      <c r="K270" s="15"/>
      <c r="L270" s="15"/>
      <c r="M270" s="36"/>
      <c r="N270" s="98"/>
      <c r="O270" s="14"/>
      <c r="P270" s="99"/>
      <c r="Q270" s="99"/>
      <c r="R270" s="99"/>
      <c r="S270" s="99"/>
      <c r="T270" s="58"/>
      <c r="U270" s="99"/>
      <c r="V270" s="99"/>
      <c r="W270" s="15"/>
      <c r="X270" s="63"/>
      <c r="Y270" s="99"/>
      <c r="Z270" s="15"/>
      <c r="AA270" s="15"/>
      <c r="AB270" s="15"/>
      <c r="AC270" s="120"/>
      <c r="AD270" s="15"/>
      <c r="AE270" s="15"/>
    </row>
    <row r="271" spans="2:31" ht="12.75" customHeight="1" x14ac:dyDescent="0.2">
      <c r="B271" s="28"/>
      <c r="D271" s="13"/>
      <c r="E271" s="13"/>
      <c r="F271" s="159"/>
      <c r="G271" s="160"/>
      <c r="H271" s="154"/>
      <c r="I271" s="155"/>
      <c r="J271" s="156"/>
      <c r="K271" s="15"/>
      <c r="L271" s="15"/>
      <c r="M271" s="36"/>
      <c r="N271" s="98"/>
      <c r="O271" s="14"/>
      <c r="P271" s="99"/>
      <c r="Q271" s="99"/>
      <c r="R271" s="99"/>
      <c r="S271" s="99"/>
      <c r="T271" s="58"/>
      <c r="U271" s="99"/>
      <c r="V271" s="99"/>
      <c r="W271" s="15"/>
      <c r="X271" s="63"/>
      <c r="Y271" s="99"/>
      <c r="Z271" s="15"/>
      <c r="AA271" s="15"/>
      <c r="AB271" s="15"/>
      <c r="AC271" s="120"/>
      <c r="AD271" s="15"/>
      <c r="AE271" s="15"/>
    </row>
    <row r="272" spans="2:31" ht="12.75" customHeight="1" x14ac:dyDescent="0.2">
      <c r="B272" s="28"/>
      <c r="D272" s="13"/>
      <c r="E272" s="13"/>
      <c r="F272" s="159"/>
      <c r="G272" s="160"/>
      <c r="H272" s="154"/>
      <c r="I272" s="155"/>
      <c r="J272" s="156"/>
      <c r="K272" s="15"/>
      <c r="L272" s="15"/>
      <c r="M272" s="36"/>
      <c r="N272" s="98"/>
      <c r="O272" s="14"/>
      <c r="P272" s="99"/>
      <c r="Q272" s="99"/>
      <c r="R272" s="99"/>
      <c r="S272" s="99"/>
      <c r="T272" s="58"/>
      <c r="U272" s="99"/>
      <c r="V272" s="99"/>
      <c r="W272" s="15"/>
      <c r="X272" s="63"/>
      <c r="Y272" s="99"/>
      <c r="Z272" s="15"/>
      <c r="AA272" s="15"/>
      <c r="AB272" s="15"/>
      <c r="AC272" s="120"/>
      <c r="AD272" s="15"/>
      <c r="AE272" s="15"/>
    </row>
    <row r="273" spans="2:31" ht="12.75" customHeight="1" x14ac:dyDescent="0.2">
      <c r="B273" s="28"/>
      <c r="D273" s="13"/>
      <c r="E273" s="13"/>
      <c r="F273" s="159"/>
      <c r="G273" s="160"/>
      <c r="H273" s="154"/>
      <c r="I273" s="155"/>
      <c r="J273" s="156"/>
      <c r="K273" s="15"/>
      <c r="L273" s="15"/>
      <c r="M273" s="36"/>
      <c r="N273" s="98"/>
      <c r="O273" s="14"/>
      <c r="P273" s="99"/>
      <c r="Q273" s="99"/>
      <c r="R273" s="99"/>
      <c r="S273" s="99"/>
      <c r="T273" s="58"/>
      <c r="U273" s="99"/>
      <c r="V273" s="99"/>
      <c r="W273" s="15"/>
      <c r="X273" s="63"/>
      <c r="Y273" s="99"/>
      <c r="Z273" s="15"/>
      <c r="AA273" s="15"/>
      <c r="AB273" s="15"/>
      <c r="AC273" s="120"/>
      <c r="AD273" s="15"/>
      <c r="AE273" s="15"/>
    </row>
    <row r="274" spans="2:31" ht="12.75" customHeight="1" x14ac:dyDescent="0.2">
      <c r="B274" s="28"/>
      <c r="D274" s="13"/>
      <c r="E274" s="13"/>
      <c r="F274" s="159"/>
      <c r="G274" s="160"/>
      <c r="H274" s="154"/>
      <c r="I274" s="155"/>
      <c r="J274" s="156"/>
      <c r="K274" s="15"/>
      <c r="L274" s="15"/>
      <c r="M274" s="36"/>
      <c r="N274" s="98"/>
      <c r="O274" s="14"/>
      <c r="P274" s="99"/>
      <c r="Q274" s="99"/>
      <c r="R274" s="99"/>
      <c r="S274" s="99"/>
      <c r="T274" s="58"/>
      <c r="U274" s="99"/>
      <c r="V274" s="99"/>
      <c r="W274" s="15"/>
      <c r="X274" s="63"/>
      <c r="Y274" s="99"/>
      <c r="Z274" s="15"/>
      <c r="AA274" s="15"/>
      <c r="AB274" s="15"/>
      <c r="AC274" s="120"/>
      <c r="AD274" s="15"/>
      <c r="AE274" s="15"/>
    </row>
    <row r="275" spans="2:31" ht="12.75" customHeight="1" x14ac:dyDescent="0.2">
      <c r="B275" s="28"/>
      <c r="D275" s="13"/>
      <c r="E275" s="13"/>
      <c r="F275" s="159"/>
      <c r="G275" s="160"/>
      <c r="H275" s="154"/>
      <c r="I275" s="155"/>
      <c r="J275" s="156"/>
      <c r="K275" s="15"/>
      <c r="L275" s="15"/>
      <c r="M275" s="36"/>
      <c r="N275" s="98"/>
      <c r="O275" s="14"/>
      <c r="P275" s="99"/>
      <c r="Q275" s="99"/>
      <c r="R275" s="99"/>
      <c r="S275" s="99"/>
      <c r="T275" s="58"/>
      <c r="U275" s="99"/>
      <c r="V275" s="99"/>
      <c r="W275" s="15"/>
      <c r="X275" s="63"/>
      <c r="Y275" s="99"/>
      <c r="Z275" s="15"/>
      <c r="AA275" s="15"/>
      <c r="AB275" s="15"/>
      <c r="AC275" s="120"/>
      <c r="AD275" s="15"/>
      <c r="AE275" s="15"/>
    </row>
    <row r="276" spans="2:31" ht="12.75" customHeight="1" x14ac:dyDescent="0.2">
      <c r="B276" s="28"/>
      <c r="D276" s="13"/>
      <c r="E276" s="13"/>
      <c r="F276" s="159"/>
      <c r="G276" s="160"/>
      <c r="H276" s="154"/>
      <c r="I276" s="155"/>
      <c r="J276" s="156"/>
      <c r="K276" s="15"/>
      <c r="L276" s="15"/>
      <c r="M276" s="36"/>
      <c r="N276" s="98"/>
      <c r="O276" s="14"/>
      <c r="P276" s="99"/>
      <c r="Q276" s="99"/>
      <c r="R276" s="99"/>
      <c r="S276" s="99"/>
      <c r="T276" s="58"/>
      <c r="U276" s="99"/>
      <c r="V276" s="99"/>
      <c r="W276" s="15"/>
      <c r="X276" s="63"/>
      <c r="Y276" s="99"/>
      <c r="Z276" s="15"/>
      <c r="AA276" s="15"/>
      <c r="AB276" s="15"/>
      <c r="AC276" s="120"/>
      <c r="AD276" s="15"/>
      <c r="AE276" s="15"/>
    </row>
    <row r="277" spans="2:31" ht="12.75" customHeight="1" x14ac:dyDescent="0.2">
      <c r="B277" s="28"/>
      <c r="D277" s="13"/>
      <c r="E277" s="13"/>
      <c r="F277" s="159"/>
      <c r="G277" s="160"/>
      <c r="H277" s="154"/>
      <c r="I277" s="155"/>
      <c r="J277" s="156"/>
      <c r="K277" s="15"/>
      <c r="L277" s="15"/>
      <c r="M277" s="36"/>
      <c r="N277" s="98"/>
      <c r="O277" s="14"/>
      <c r="P277" s="99"/>
      <c r="Q277" s="99"/>
      <c r="R277" s="99"/>
      <c r="S277" s="99"/>
      <c r="T277" s="58"/>
      <c r="U277" s="99"/>
      <c r="V277" s="99"/>
      <c r="W277" s="15"/>
      <c r="X277" s="63"/>
      <c r="Y277" s="99"/>
      <c r="Z277" s="15"/>
      <c r="AA277" s="15"/>
      <c r="AB277" s="15"/>
      <c r="AC277" s="120"/>
      <c r="AD277" s="15"/>
      <c r="AE277" s="15"/>
    </row>
    <row r="278" spans="2:31" ht="12.75" customHeight="1" x14ac:dyDescent="0.2">
      <c r="B278" s="28"/>
      <c r="D278" s="13"/>
      <c r="E278" s="13"/>
      <c r="F278" s="159"/>
      <c r="G278" s="160"/>
      <c r="H278" s="154"/>
      <c r="I278" s="155"/>
      <c r="J278" s="156"/>
      <c r="K278" s="15"/>
      <c r="L278" s="15"/>
      <c r="M278" s="36"/>
      <c r="N278" s="98"/>
      <c r="O278" s="14"/>
      <c r="P278" s="99"/>
      <c r="Q278" s="99"/>
      <c r="R278" s="99"/>
      <c r="S278" s="99"/>
      <c r="T278" s="58"/>
      <c r="U278" s="99"/>
      <c r="V278" s="99"/>
      <c r="W278" s="15"/>
      <c r="X278" s="63"/>
      <c r="Y278" s="99"/>
      <c r="Z278" s="15"/>
      <c r="AA278" s="15"/>
      <c r="AB278" s="15"/>
      <c r="AC278" s="120"/>
      <c r="AD278" s="15"/>
      <c r="AE278" s="15"/>
    </row>
    <row r="279" spans="2:31" ht="12.75" customHeight="1" x14ac:dyDescent="0.2">
      <c r="B279" s="28"/>
      <c r="D279" s="13"/>
      <c r="E279" s="13"/>
      <c r="F279" s="159"/>
      <c r="G279" s="160"/>
      <c r="H279" s="154"/>
      <c r="I279" s="155"/>
      <c r="J279" s="156"/>
      <c r="K279" s="15"/>
      <c r="L279" s="15"/>
      <c r="M279" s="36"/>
      <c r="N279" s="98"/>
      <c r="O279" s="14"/>
      <c r="P279" s="99"/>
      <c r="Q279" s="99"/>
      <c r="R279" s="99"/>
      <c r="S279" s="99"/>
      <c r="T279" s="58"/>
      <c r="U279" s="99"/>
      <c r="V279" s="99"/>
      <c r="W279" s="15"/>
      <c r="X279" s="63"/>
      <c r="Y279" s="99"/>
      <c r="Z279" s="15"/>
      <c r="AA279" s="15"/>
      <c r="AB279" s="15"/>
      <c r="AC279" s="120"/>
      <c r="AD279" s="15"/>
      <c r="AE279" s="15"/>
    </row>
    <row r="280" spans="2:31" ht="12.75" customHeight="1" x14ac:dyDescent="0.2">
      <c r="B280" s="28"/>
      <c r="D280" s="13"/>
      <c r="E280" s="13"/>
      <c r="F280" s="159"/>
      <c r="G280" s="160"/>
      <c r="H280" s="154"/>
      <c r="I280" s="155"/>
      <c r="J280" s="156"/>
      <c r="K280" s="15"/>
      <c r="L280" s="15"/>
      <c r="M280" s="36"/>
      <c r="N280" s="98"/>
      <c r="O280" s="14"/>
      <c r="P280" s="99"/>
      <c r="Q280" s="99"/>
      <c r="R280" s="99"/>
      <c r="S280" s="99"/>
      <c r="T280" s="58"/>
      <c r="U280" s="99"/>
      <c r="V280" s="99"/>
      <c r="W280" s="15"/>
      <c r="X280" s="63"/>
      <c r="Y280" s="99"/>
      <c r="Z280" s="15"/>
      <c r="AA280" s="15"/>
      <c r="AB280" s="15"/>
      <c r="AC280" s="120"/>
      <c r="AD280" s="15"/>
      <c r="AE280" s="15"/>
    </row>
    <row r="281" spans="2:31" ht="12.75" customHeight="1" x14ac:dyDescent="0.2">
      <c r="B281" s="28"/>
      <c r="D281" s="13"/>
      <c r="E281" s="13"/>
      <c r="F281" s="159"/>
      <c r="G281" s="160"/>
      <c r="H281" s="154"/>
      <c r="I281" s="155"/>
      <c r="J281" s="156"/>
      <c r="K281" s="15"/>
      <c r="L281" s="15"/>
      <c r="M281" s="36"/>
      <c r="N281" s="98"/>
      <c r="O281" s="14"/>
      <c r="P281" s="99"/>
      <c r="Q281" s="99"/>
      <c r="R281" s="99"/>
      <c r="S281" s="99"/>
      <c r="T281" s="58"/>
      <c r="U281" s="99"/>
      <c r="V281" s="99"/>
      <c r="W281" s="15"/>
      <c r="X281" s="63"/>
      <c r="Y281" s="99"/>
      <c r="Z281" s="15"/>
      <c r="AA281" s="15"/>
      <c r="AB281" s="15"/>
      <c r="AC281" s="120"/>
      <c r="AD281" s="15"/>
      <c r="AE281" s="15"/>
    </row>
    <row r="282" spans="2:31" ht="12.75" customHeight="1" x14ac:dyDescent="0.2">
      <c r="B282" s="28"/>
      <c r="D282" s="13"/>
      <c r="E282" s="13"/>
      <c r="F282" s="159"/>
      <c r="G282" s="160"/>
      <c r="H282" s="154"/>
      <c r="I282" s="155"/>
      <c r="J282" s="156"/>
      <c r="K282" s="15"/>
      <c r="L282" s="15"/>
      <c r="M282" s="36"/>
      <c r="N282" s="98"/>
      <c r="O282" s="14"/>
      <c r="P282" s="99"/>
      <c r="Q282" s="99"/>
      <c r="R282" s="99"/>
      <c r="S282" s="99"/>
      <c r="T282" s="58"/>
      <c r="U282" s="99"/>
      <c r="V282" s="99"/>
      <c r="W282" s="15"/>
      <c r="X282" s="63"/>
      <c r="Y282" s="99"/>
      <c r="Z282" s="15"/>
      <c r="AA282" s="15"/>
      <c r="AB282" s="15"/>
      <c r="AC282" s="120"/>
      <c r="AD282" s="15"/>
      <c r="AE282" s="15"/>
    </row>
    <row r="283" spans="2:31" ht="12.75" customHeight="1" x14ac:dyDescent="0.2">
      <c r="B283" s="28"/>
      <c r="D283" s="13"/>
      <c r="E283" s="13"/>
      <c r="F283" s="159"/>
      <c r="G283" s="160"/>
      <c r="H283" s="154"/>
      <c r="I283" s="155"/>
      <c r="J283" s="156"/>
      <c r="K283" s="15"/>
      <c r="L283" s="15"/>
      <c r="M283" s="36"/>
      <c r="N283" s="98"/>
      <c r="O283" s="14"/>
      <c r="P283" s="99"/>
      <c r="Q283" s="99"/>
      <c r="R283" s="99"/>
      <c r="S283" s="99"/>
      <c r="T283" s="58"/>
      <c r="U283" s="99"/>
      <c r="V283" s="99"/>
      <c r="W283" s="15"/>
      <c r="X283" s="63"/>
      <c r="Y283" s="99"/>
      <c r="Z283" s="15"/>
      <c r="AA283" s="15"/>
      <c r="AB283" s="15"/>
      <c r="AC283" s="120"/>
      <c r="AD283" s="15"/>
      <c r="AE283" s="15"/>
    </row>
    <row r="284" spans="2:31" ht="12.75" customHeight="1" x14ac:dyDescent="0.2">
      <c r="B284" s="28"/>
      <c r="D284" s="13"/>
      <c r="E284" s="13"/>
      <c r="F284" s="159"/>
      <c r="G284" s="160"/>
      <c r="H284" s="154"/>
      <c r="I284" s="155"/>
      <c r="J284" s="156"/>
      <c r="K284" s="15"/>
      <c r="L284" s="15"/>
      <c r="M284" s="36"/>
      <c r="N284" s="98"/>
      <c r="O284" s="14"/>
      <c r="P284" s="99"/>
      <c r="Q284" s="99"/>
      <c r="R284" s="99"/>
      <c r="S284" s="99"/>
      <c r="T284" s="58"/>
      <c r="U284" s="99"/>
      <c r="V284" s="99"/>
      <c r="W284" s="15"/>
      <c r="X284" s="63"/>
      <c r="Y284" s="99"/>
      <c r="Z284" s="15"/>
      <c r="AA284" s="15"/>
      <c r="AB284" s="15"/>
      <c r="AC284" s="120"/>
      <c r="AD284" s="15"/>
      <c r="AE284" s="15"/>
    </row>
    <row r="285" spans="2:31" ht="12.75" customHeight="1" x14ac:dyDescent="0.2">
      <c r="B285" s="28"/>
      <c r="D285" s="13"/>
      <c r="E285" s="13"/>
      <c r="F285" s="159"/>
      <c r="G285" s="160"/>
      <c r="H285" s="154"/>
      <c r="I285" s="155"/>
      <c r="J285" s="156"/>
      <c r="K285" s="15"/>
      <c r="L285" s="15"/>
      <c r="M285" s="36"/>
      <c r="N285" s="98"/>
      <c r="O285" s="14"/>
      <c r="P285" s="99"/>
      <c r="Q285" s="99"/>
      <c r="R285" s="99"/>
      <c r="S285" s="99"/>
      <c r="T285" s="58"/>
      <c r="U285" s="99"/>
      <c r="V285" s="99"/>
      <c r="W285" s="15"/>
      <c r="X285" s="63"/>
      <c r="Y285" s="99"/>
      <c r="Z285" s="15"/>
      <c r="AA285" s="15"/>
      <c r="AB285" s="15"/>
      <c r="AC285" s="120"/>
      <c r="AD285" s="15"/>
      <c r="AE285" s="15"/>
    </row>
    <row r="286" spans="2:31" ht="12.75" customHeight="1" x14ac:dyDescent="0.2">
      <c r="B286" s="28"/>
      <c r="D286" s="13"/>
      <c r="E286" s="13"/>
      <c r="F286" s="159"/>
      <c r="G286" s="160"/>
      <c r="H286" s="154"/>
      <c r="I286" s="155"/>
      <c r="J286" s="156"/>
      <c r="K286" s="15"/>
      <c r="L286" s="15"/>
      <c r="M286" s="36"/>
      <c r="N286" s="98"/>
      <c r="O286" s="14"/>
      <c r="P286" s="99"/>
      <c r="Q286" s="99"/>
      <c r="R286" s="99"/>
      <c r="S286" s="99"/>
      <c r="T286" s="58"/>
      <c r="U286" s="99"/>
      <c r="V286" s="99"/>
      <c r="W286" s="15"/>
      <c r="X286" s="63"/>
      <c r="Y286" s="99"/>
      <c r="Z286" s="15"/>
      <c r="AA286" s="15"/>
      <c r="AB286" s="15"/>
      <c r="AC286" s="120"/>
      <c r="AD286" s="15"/>
      <c r="AE286" s="15"/>
    </row>
    <row r="287" spans="2:31" ht="12.75" customHeight="1" x14ac:dyDescent="0.2">
      <c r="B287" s="28"/>
      <c r="D287" s="13"/>
      <c r="E287" s="13"/>
      <c r="F287" s="159"/>
      <c r="G287" s="160"/>
      <c r="H287" s="154"/>
      <c r="I287" s="155"/>
      <c r="J287" s="156"/>
      <c r="K287" s="15"/>
      <c r="L287" s="15"/>
      <c r="M287" s="36"/>
      <c r="N287" s="98"/>
      <c r="O287" s="14"/>
      <c r="P287" s="99"/>
      <c r="Q287" s="99"/>
      <c r="R287" s="99"/>
      <c r="S287" s="99"/>
      <c r="T287" s="58"/>
      <c r="U287" s="99"/>
      <c r="V287" s="99"/>
      <c r="W287" s="15"/>
      <c r="X287" s="63"/>
      <c r="Y287" s="99"/>
      <c r="Z287" s="15"/>
      <c r="AA287" s="15"/>
      <c r="AB287" s="15"/>
      <c r="AC287" s="120"/>
      <c r="AD287" s="15"/>
      <c r="AE287" s="15"/>
    </row>
    <row r="288" spans="2:31" ht="12.75" customHeight="1" x14ac:dyDescent="0.2">
      <c r="B288" s="28"/>
      <c r="D288" s="13"/>
      <c r="E288" s="13"/>
      <c r="F288" s="159"/>
      <c r="G288" s="160"/>
      <c r="H288" s="154"/>
      <c r="I288" s="155"/>
      <c r="J288" s="156"/>
      <c r="K288" s="15"/>
      <c r="L288" s="15"/>
      <c r="M288" s="36"/>
      <c r="N288" s="98"/>
      <c r="O288" s="14"/>
      <c r="P288" s="99"/>
      <c r="Q288" s="99"/>
      <c r="R288" s="99"/>
      <c r="S288" s="99"/>
      <c r="T288" s="58"/>
      <c r="U288" s="99"/>
      <c r="V288" s="99"/>
      <c r="W288" s="15"/>
      <c r="X288" s="63"/>
      <c r="Y288" s="99"/>
      <c r="Z288" s="15"/>
      <c r="AA288" s="15"/>
      <c r="AB288" s="15"/>
      <c r="AC288" s="120"/>
      <c r="AD288" s="15"/>
      <c r="AE288" s="15"/>
    </row>
    <row r="289" spans="2:31" ht="12.75" customHeight="1" x14ac:dyDescent="0.2">
      <c r="B289" s="28"/>
      <c r="D289" s="13"/>
      <c r="E289" s="13"/>
      <c r="F289" s="159"/>
      <c r="G289" s="160"/>
      <c r="H289" s="154"/>
      <c r="I289" s="155"/>
      <c r="J289" s="156"/>
      <c r="K289" s="15"/>
      <c r="L289" s="15"/>
      <c r="M289" s="36"/>
      <c r="N289" s="98"/>
      <c r="O289" s="14"/>
      <c r="P289" s="99"/>
      <c r="Q289" s="99"/>
      <c r="R289" s="99"/>
      <c r="S289" s="99"/>
      <c r="T289" s="58"/>
      <c r="U289" s="99"/>
      <c r="V289" s="99"/>
      <c r="W289" s="15"/>
      <c r="X289" s="63"/>
      <c r="Y289" s="99"/>
      <c r="Z289" s="15"/>
      <c r="AA289" s="15"/>
      <c r="AB289" s="15"/>
      <c r="AC289" s="120"/>
      <c r="AD289" s="15"/>
      <c r="AE289" s="15"/>
    </row>
    <row r="290" spans="2:31" ht="12.75" customHeight="1" x14ac:dyDescent="0.2">
      <c r="B290" s="28"/>
      <c r="D290" s="13"/>
      <c r="E290" s="13"/>
      <c r="F290" s="159"/>
      <c r="G290" s="160"/>
      <c r="H290" s="154"/>
      <c r="I290" s="155"/>
      <c r="J290" s="156"/>
      <c r="K290" s="15"/>
      <c r="L290" s="15"/>
      <c r="M290" s="36"/>
      <c r="N290" s="98"/>
      <c r="O290" s="14"/>
      <c r="P290" s="99"/>
      <c r="Q290" s="99"/>
      <c r="R290" s="99"/>
      <c r="S290" s="99"/>
      <c r="T290" s="58"/>
      <c r="U290" s="99"/>
      <c r="V290" s="99"/>
      <c r="W290" s="15"/>
      <c r="X290" s="63"/>
      <c r="Y290" s="99"/>
      <c r="Z290" s="15"/>
      <c r="AA290" s="15"/>
      <c r="AB290" s="15"/>
      <c r="AC290" s="120"/>
      <c r="AD290" s="15"/>
      <c r="AE290" s="15"/>
    </row>
    <row r="291" spans="2:31" ht="12.75" customHeight="1" x14ac:dyDescent="0.2">
      <c r="B291" s="28"/>
      <c r="D291" s="13"/>
      <c r="E291" s="13"/>
      <c r="F291" s="159"/>
      <c r="G291" s="160"/>
      <c r="H291" s="154"/>
      <c r="I291" s="155"/>
      <c r="J291" s="156"/>
      <c r="K291" s="15"/>
      <c r="L291" s="15"/>
      <c r="M291" s="36"/>
      <c r="N291" s="98"/>
      <c r="O291" s="14"/>
      <c r="P291" s="99"/>
      <c r="Q291" s="99"/>
      <c r="R291" s="99"/>
      <c r="S291" s="99"/>
      <c r="T291" s="58"/>
      <c r="U291" s="99"/>
      <c r="V291" s="99"/>
      <c r="W291" s="15"/>
      <c r="X291" s="63"/>
      <c r="Y291" s="99"/>
      <c r="Z291" s="15"/>
      <c r="AA291" s="15"/>
      <c r="AB291" s="15"/>
      <c r="AC291" s="120"/>
      <c r="AD291" s="15"/>
      <c r="AE291" s="15"/>
    </row>
    <row r="292" spans="2:31" ht="12.75" customHeight="1" x14ac:dyDescent="0.2">
      <c r="B292" s="28"/>
      <c r="D292" s="13"/>
      <c r="E292" s="13"/>
      <c r="F292" s="159"/>
      <c r="G292" s="160"/>
      <c r="H292" s="154"/>
      <c r="I292" s="155"/>
      <c r="J292" s="156"/>
      <c r="K292" s="15"/>
      <c r="L292" s="15"/>
      <c r="M292" s="36"/>
      <c r="N292" s="98"/>
      <c r="O292" s="14"/>
      <c r="P292" s="99"/>
      <c r="Q292" s="99"/>
      <c r="R292" s="99"/>
      <c r="S292" s="99"/>
      <c r="T292" s="58"/>
      <c r="U292" s="99"/>
      <c r="V292" s="99"/>
      <c r="W292" s="15"/>
      <c r="X292" s="63"/>
      <c r="Y292" s="99"/>
      <c r="Z292" s="15"/>
      <c r="AA292" s="15"/>
      <c r="AB292" s="15"/>
      <c r="AC292" s="120"/>
      <c r="AD292" s="15"/>
      <c r="AE292" s="15"/>
    </row>
    <row r="293" spans="2:31" ht="12.75" customHeight="1" x14ac:dyDescent="0.2">
      <c r="B293" s="28"/>
      <c r="D293" s="13"/>
      <c r="E293" s="13"/>
      <c r="F293" s="159"/>
      <c r="G293" s="160"/>
      <c r="H293" s="154"/>
      <c r="I293" s="155"/>
      <c r="J293" s="156"/>
      <c r="K293" s="15"/>
      <c r="L293" s="15"/>
      <c r="M293" s="36"/>
      <c r="N293" s="98"/>
      <c r="O293" s="14"/>
      <c r="P293" s="99"/>
      <c r="Q293" s="99"/>
      <c r="R293" s="99"/>
      <c r="S293" s="99"/>
      <c r="T293" s="58"/>
      <c r="U293" s="99"/>
      <c r="V293" s="99"/>
      <c r="W293" s="15"/>
      <c r="X293" s="63"/>
      <c r="Y293" s="99"/>
      <c r="Z293" s="15"/>
      <c r="AA293" s="15"/>
      <c r="AB293" s="15"/>
      <c r="AC293" s="120"/>
      <c r="AD293" s="15"/>
      <c r="AE293" s="15"/>
    </row>
    <row r="294" spans="2:31" ht="12.75" customHeight="1" x14ac:dyDescent="0.2">
      <c r="B294" s="28"/>
      <c r="D294" s="13"/>
      <c r="E294" s="13"/>
      <c r="F294" s="159"/>
      <c r="G294" s="160"/>
      <c r="H294" s="154"/>
      <c r="I294" s="155"/>
      <c r="J294" s="156"/>
      <c r="K294" s="15"/>
      <c r="L294" s="15"/>
      <c r="M294" s="36"/>
      <c r="N294" s="98"/>
      <c r="O294" s="14"/>
      <c r="P294" s="99"/>
      <c r="Q294" s="99"/>
      <c r="R294" s="99"/>
      <c r="S294" s="99"/>
      <c r="T294" s="58"/>
      <c r="U294" s="99"/>
      <c r="V294" s="99"/>
      <c r="W294" s="15"/>
      <c r="X294" s="63"/>
      <c r="Y294" s="99"/>
      <c r="Z294" s="15"/>
      <c r="AA294" s="15"/>
      <c r="AB294" s="15"/>
      <c r="AC294" s="120"/>
      <c r="AD294" s="15"/>
      <c r="AE294" s="15"/>
    </row>
    <row r="295" spans="2:31" ht="12.75" customHeight="1" x14ac:dyDescent="0.2">
      <c r="B295" s="28"/>
      <c r="D295" s="13"/>
      <c r="E295" s="13"/>
      <c r="F295" s="159"/>
      <c r="G295" s="160"/>
      <c r="H295" s="154"/>
      <c r="I295" s="155"/>
      <c r="J295" s="156"/>
      <c r="K295" s="15"/>
      <c r="L295" s="15"/>
      <c r="M295" s="36"/>
      <c r="N295" s="98"/>
      <c r="O295" s="14"/>
      <c r="P295" s="99"/>
      <c r="Q295" s="99"/>
      <c r="R295" s="99"/>
      <c r="S295" s="99"/>
      <c r="T295" s="58"/>
      <c r="U295" s="99"/>
      <c r="V295" s="99"/>
      <c r="W295" s="15"/>
      <c r="X295" s="63"/>
      <c r="Y295" s="99"/>
      <c r="Z295" s="15"/>
      <c r="AA295" s="15"/>
      <c r="AB295" s="15"/>
      <c r="AC295" s="120"/>
      <c r="AD295" s="15"/>
      <c r="AE295" s="15"/>
    </row>
    <row r="296" spans="2:31" ht="12.75" customHeight="1" x14ac:dyDescent="0.2">
      <c r="B296" s="28"/>
      <c r="D296" s="13"/>
      <c r="E296" s="13"/>
      <c r="F296" s="159"/>
      <c r="G296" s="160"/>
      <c r="H296" s="154"/>
      <c r="I296" s="155"/>
      <c r="J296" s="156"/>
      <c r="K296" s="15"/>
      <c r="L296" s="15"/>
      <c r="M296" s="36"/>
      <c r="N296" s="98"/>
      <c r="O296" s="14"/>
      <c r="P296" s="99"/>
      <c r="Q296" s="99"/>
      <c r="R296" s="99"/>
      <c r="S296" s="99"/>
      <c r="T296" s="58"/>
      <c r="U296" s="99"/>
      <c r="V296" s="99"/>
      <c r="W296" s="15"/>
      <c r="X296" s="63"/>
      <c r="Y296" s="99"/>
      <c r="Z296" s="15"/>
      <c r="AA296" s="15"/>
      <c r="AB296" s="15"/>
      <c r="AC296" s="120"/>
      <c r="AD296" s="15"/>
      <c r="AE296" s="15"/>
    </row>
    <row r="297" spans="2:31" ht="12.75" customHeight="1" x14ac:dyDescent="0.2">
      <c r="B297" s="28"/>
      <c r="D297" s="13"/>
      <c r="E297" s="13"/>
      <c r="F297" s="159"/>
      <c r="G297" s="160"/>
      <c r="H297" s="154"/>
      <c r="I297" s="155"/>
      <c r="J297" s="156"/>
      <c r="K297" s="15"/>
      <c r="L297" s="15"/>
      <c r="M297" s="36"/>
      <c r="N297" s="98"/>
      <c r="O297" s="14"/>
      <c r="P297" s="99"/>
      <c r="Q297" s="99"/>
      <c r="R297" s="99"/>
      <c r="S297" s="99"/>
      <c r="T297" s="58"/>
      <c r="U297" s="99"/>
      <c r="V297" s="99"/>
      <c r="W297" s="15"/>
      <c r="X297" s="63"/>
      <c r="Y297" s="99"/>
      <c r="Z297" s="15"/>
      <c r="AA297" s="15"/>
      <c r="AB297" s="15"/>
      <c r="AC297" s="120"/>
      <c r="AD297" s="15"/>
      <c r="AE297" s="15"/>
    </row>
    <row r="298" spans="2:31" ht="12.75" customHeight="1" x14ac:dyDescent="0.2">
      <c r="B298" s="28"/>
      <c r="D298" s="13"/>
      <c r="E298" s="13"/>
      <c r="F298" s="159"/>
      <c r="G298" s="160"/>
      <c r="H298" s="154"/>
      <c r="I298" s="155"/>
      <c r="J298" s="156"/>
      <c r="K298" s="15"/>
      <c r="L298" s="15"/>
      <c r="M298" s="36"/>
      <c r="N298" s="98"/>
      <c r="O298" s="14"/>
      <c r="P298" s="99"/>
      <c r="Q298" s="99"/>
      <c r="R298" s="99"/>
      <c r="S298" s="99"/>
      <c r="T298" s="58"/>
      <c r="U298" s="99"/>
      <c r="V298" s="99"/>
      <c r="W298" s="15"/>
      <c r="X298" s="63"/>
      <c r="Y298" s="99"/>
      <c r="Z298" s="15"/>
      <c r="AA298" s="15"/>
      <c r="AB298" s="15"/>
      <c r="AC298" s="120"/>
      <c r="AD298" s="15"/>
      <c r="AE298" s="15"/>
    </row>
    <row r="299" spans="2:31" ht="12.75" customHeight="1" x14ac:dyDescent="0.2">
      <c r="B299" s="28"/>
      <c r="D299" s="13"/>
      <c r="E299" s="13"/>
      <c r="F299" s="159"/>
      <c r="G299" s="160"/>
      <c r="H299" s="154"/>
      <c r="I299" s="155"/>
      <c r="J299" s="156"/>
      <c r="K299" s="15"/>
      <c r="L299" s="15"/>
      <c r="M299" s="36"/>
      <c r="N299" s="98"/>
      <c r="O299" s="14"/>
      <c r="P299" s="99"/>
      <c r="Q299" s="99"/>
      <c r="R299" s="99"/>
      <c r="S299" s="99"/>
      <c r="T299" s="58"/>
      <c r="U299" s="99"/>
      <c r="V299" s="99"/>
      <c r="W299" s="15"/>
      <c r="X299" s="63"/>
      <c r="Y299" s="99"/>
      <c r="Z299" s="15"/>
      <c r="AA299" s="15"/>
      <c r="AB299" s="15"/>
      <c r="AC299" s="120"/>
      <c r="AD299" s="15"/>
      <c r="AE299" s="15"/>
    </row>
    <row r="300" spans="2:31" ht="12.75" customHeight="1" x14ac:dyDescent="0.2">
      <c r="B300" s="28"/>
      <c r="D300" s="13"/>
      <c r="E300" s="13"/>
      <c r="F300" s="159"/>
      <c r="G300" s="160"/>
      <c r="H300" s="154"/>
      <c r="I300" s="155"/>
      <c r="J300" s="156"/>
      <c r="K300" s="15"/>
      <c r="L300" s="15"/>
      <c r="M300" s="36"/>
      <c r="N300" s="98"/>
      <c r="O300" s="14"/>
      <c r="P300" s="99"/>
      <c r="Q300" s="99"/>
      <c r="R300" s="99"/>
      <c r="S300" s="99"/>
      <c r="T300" s="58"/>
      <c r="U300" s="99"/>
      <c r="V300" s="99"/>
      <c r="W300" s="15"/>
      <c r="X300" s="63"/>
      <c r="Y300" s="99"/>
      <c r="Z300" s="15"/>
      <c r="AA300" s="15"/>
      <c r="AB300" s="15"/>
      <c r="AC300" s="120"/>
      <c r="AD300" s="15"/>
      <c r="AE300" s="15"/>
    </row>
    <row r="301" spans="2:31" ht="12.75" customHeight="1" x14ac:dyDescent="0.2">
      <c r="B301" s="28"/>
      <c r="D301" s="13"/>
      <c r="E301" s="13"/>
      <c r="F301" s="159"/>
      <c r="G301" s="160"/>
      <c r="H301" s="154"/>
      <c r="I301" s="155"/>
      <c r="J301" s="156"/>
      <c r="K301" s="15"/>
      <c r="L301" s="15"/>
      <c r="M301" s="36"/>
      <c r="N301" s="98"/>
      <c r="O301" s="14"/>
      <c r="P301" s="99"/>
      <c r="Q301" s="99"/>
      <c r="R301" s="99"/>
      <c r="S301" s="99"/>
      <c r="T301" s="58"/>
      <c r="U301" s="99"/>
      <c r="V301" s="99"/>
      <c r="W301" s="15"/>
      <c r="X301" s="63"/>
      <c r="Y301" s="99"/>
      <c r="Z301" s="15"/>
      <c r="AA301" s="15"/>
      <c r="AB301" s="15"/>
      <c r="AC301" s="120"/>
      <c r="AD301" s="15"/>
      <c r="AE301" s="15"/>
    </row>
    <row r="302" spans="2:31" ht="12.75" customHeight="1" x14ac:dyDescent="0.2">
      <c r="B302" s="28"/>
      <c r="D302" s="13"/>
      <c r="E302" s="13"/>
      <c r="F302" s="159"/>
      <c r="G302" s="160"/>
      <c r="H302" s="154"/>
      <c r="I302" s="155"/>
      <c r="J302" s="156"/>
      <c r="K302" s="15"/>
      <c r="L302" s="15"/>
      <c r="M302" s="36"/>
      <c r="N302" s="98"/>
      <c r="O302" s="14"/>
      <c r="P302" s="99"/>
      <c r="Q302" s="99"/>
      <c r="R302" s="99"/>
      <c r="S302" s="99"/>
      <c r="T302" s="58"/>
      <c r="U302" s="99"/>
      <c r="V302" s="99"/>
      <c r="W302" s="15"/>
      <c r="X302" s="63"/>
      <c r="Y302" s="99"/>
      <c r="Z302" s="15"/>
      <c r="AA302" s="15"/>
      <c r="AB302" s="15"/>
      <c r="AC302" s="120"/>
      <c r="AD302" s="15"/>
      <c r="AE302" s="15"/>
    </row>
    <row r="303" spans="2:31" ht="12.75" customHeight="1" x14ac:dyDescent="0.2">
      <c r="B303" s="28"/>
      <c r="D303" s="13"/>
      <c r="E303" s="13"/>
      <c r="F303" s="159"/>
      <c r="G303" s="160"/>
      <c r="H303" s="154"/>
      <c r="I303" s="155"/>
      <c r="J303" s="156"/>
      <c r="K303" s="15"/>
      <c r="L303" s="15"/>
      <c r="M303" s="36"/>
      <c r="N303" s="98"/>
      <c r="O303" s="14"/>
      <c r="P303" s="99"/>
      <c r="Q303" s="99"/>
      <c r="R303" s="99"/>
      <c r="S303" s="99"/>
      <c r="T303" s="58"/>
      <c r="U303" s="99"/>
      <c r="V303" s="99"/>
      <c r="W303" s="15"/>
      <c r="X303" s="63"/>
      <c r="Y303" s="99"/>
      <c r="Z303" s="15"/>
      <c r="AA303" s="15"/>
      <c r="AB303" s="15"/>
      <c r="AC303" s="120"/>
      <c r="AD303" s="15"/>
      <c r="AE303" s="15"/>
    </row>
    <row r="304" spans="2:31" ht="12.75" customHeight="1" x14ac:dyDescent="0.2">
      <c r="B304" s="28"/>
      <c r="D304" s="13"/>
      <c r="E304" s="13"/>
      <c r="F304" s="159"/>
      <c r="G304" s="160"/>
      <c r="H304" s="154"/>
      <c r="I304" s="155"/>
      <c r="J304" s="156"/>
      <c r="K304" s="15"/>
      <c r="L304" s="15"/>
      <c r="M304" s="36"/>
      <c r="N304" s="98"/>
      <c r="O304" s="14"/>
      <c r="P304" s="99"/>
      <c r="Q304" s="99"/>
      <c r="R304" s="99"/>
      <c r="S304" s="99"/>
      <c r="T304" s="58"/>
      <c r="U304" s="99"/>
      <c r="V304" s="99"/>
      <c r="W304" s="15"/>
      <c r="X304" s="63"/>
      <c r="Y304" s="99"/>
      <c r="Z304" s="15"/>
      <c r="AA304" s="15"/>
      <c r="AB304" s="15"/>
      <c r="AC304" s="120"/>
      <c r="AD304" s="15"/>
      <c r="AE304" s="15"/>
    </row>
    <row r="305" spans="2:31" ht="12.75" customHeight="1" x14ac:dyDescent="0.2">
      <c r="B305" s="28"/>
      <c r="D305" s="13"/>
      <c r="E305" s="13"/>
      <c r="F305" s="159"/>
      <c r="G305" s="160"/>
      <c r="H305" s="154"/>
      <c r="I305" s="155"/>
      <c r="J305" s="156"/>
      <c r="K305" s="15"/>
      <c r="L305" s="15"/>
      <c r="M305" s="36"/>
      <c r="N305" s="98"/>
      <c r="O305" s="14"/>
      <c r="P305" s="99"/>
      <c r="Q305" s="99"/>
      <c r="R305" s="99"/>
      <c r="S305" s="99"/>
      <c r="T305" s="58"/>
      <c r="U305" s="99"/>
      <c r="V305" s="99"/>
      <c r="W305" s="15"/>
      <c r="X305" s="63"/>
      <c r="Y305" s="99"/>
      <c r="Z305" s="15"/>
      <c r="AA305" s="15"/>
      <c r="AB305" s="15"/>
      <c r="AC305" s="120"/>
      <c r="AD305" s="15"/>
      <c r="AE305" s="15"/>
    </row>
    <row r="306" spans="2:31" ht="12.75" customHeight="1" x14ac:dyDescent="0.2">
      <c r="B306" s="28"/>
      <c r="D306" s="13"/>
      <c r="E306" s="13"/>
      <c r="F306" s="159"/>
      <c r="G306" s="160"/>
      <c r="H306" s="154"/>
      <c r="I306" s="155"/>
      <c r="J306" s="156"/>
      <c r="K306" s="15"/>
      <c r="L306" s="15"/>
      <c r="M306" s="36"/>
      <c r="N306" s="98"/>
      <c r="O306" s="14"/>
      <c r="P306" s="99"/>
      <c r="Q306" s="99"/>
      <c r="R306" s="99"/>
      <c r="S306" s="99"/>
      <c r="T306" s="58"/>
      <c r="U306" s="99"/>
      <c r="V306" s="99"/>
      <c r="W306" s="15"/>
      <c r="X306" s="63"/>
      <c r="Y306" s="99"/>
      <c r="Z306" s="15"/>
      <c r="AA306" s="15"/>
      <c r="AB306" s="15"/>
      <c r="AC306" s="120"/>
      <c r="AD306" s="15"/>
      <c r="AE306" s="15"/>
    </row>
    <row r="307" spans="2:31" ht="12.75" customHeight="1" x14ac:dyDescent="0.2">
      <c r="B307" s="28"/>
      <c r="D307" s="13"/>
      <c r="E307" s="13"/>
      <c r="F307" s="159"/>
      <c r="G307" s="160"/>
      <c r="H307" s="154"/>
      <c r="I307" s="155"/>
      <c r="J307" s="156"/>
      <c r="K307" s="15"/>
      <c r="L307" s="15"/>
      <c r="M307" s="36"/>
      <c r="N307" s="98"/>
      <c r="O307" s="14"/>
      <c r="P307" s="99"/>
      <c r="Q307" s="99"/>
      <c r="R307" s="99"/>
      <c r="S307" s="99"/>
      <c r="T307" s="58"/>
      <c r="U307" s="99"/>
      <c r="V307" s="99"/>
      <c r="W307" s="15"/>
      <c r="X307" s="63"/>
      <c r="Y307" s="99"/>
      <c r="Z307" s="15"/>
      <c r="AA307" s="15"/>
      <c r="AB307" s="15"/>
      <c r="AC307" s="120"/>
      <c r="AD307" s="15"/>
      <c r="AE307" s="15"/>
    </row>
    <row r="308" spans="2:31" ht="12.75" customHeight="1" x14ac:dyDescent="0.2">
      <c r="B308" s="28"/>
      <c r="D308" s="13"/>
      <c r="E308" s="13"/>
      <c r="F308" s="159"/>
      <c r="G308" s="160"/>
      <c r="H308" s="154"/>
      <c r="I308" s="155"/>
      <c r="J308" s="156"/>
      <c r="K308" s="15"/>
      <c r="L308" s="15"/>
      <c r="M308" s="36"/>
      <c r="N308" s="98"/>
      <c r="O308" s="14"/>
      <c r="P308" s="99"/>
      <c r="Q308" s="99"/>
      <c r="R308" s="99"/>
      <c r="S308" s="99"/>
      <c r="T308" s="58"/>
      <c r="U308" s="99"/>
      <c r="V308" s="99"/>
      <c r="W308" s="15"/>
      <c r="X308" s="63"/>
      <c r="Y308" s="99"/>
      <c r="Z308" s="15"/>
      <c r="AA308" s="15"/>
      <c r="AB308" s="15"/>
      <c r="AC308" s="120"/>
      <c r="AD308" s="15"/>
      <c r="AE308" s="15"/>
    </row>
    <row r="309" spans="2:31" ht="12.75" customHeight="1" x14ac:dyDescent="0.2">
      <c r="B309" s="28"/>
      <c r="D309" s="13"/>
      <c r="E309" s="13"/>
      <c r="F309" s="159"/>
      <c r="G309" s="160"/>
      <c r="H309" s="154"/>
      <c r="I309" s="155"/>
      <c r="J309" s="156"/>
      <c r="K309" s="15"/>
      <c r="L309" s="15"/>
      <c r="M309" s="36"/>
      <c r="N309" s="98"/>
      <c r="O309" s="14"/>
      <c r="P309" s="99"/>
      <c r="Q309" s="99"/>
      <c r="R309" s="99"/>
      <c r="S309" s="99"/>
      <c r="T309" s="58"/>
      <c r="U309" s="99"/>
      <c r="V309" s="99"/>
      <c r="W309" s="15"/>
      <c r="X309" s="63"/>
      <c r="Y309" s="99"/>
      <c r="Z309" s="15"/>
      <c r="AA309" s="15"/>
      <c r="AB309" s="15"/>
      <c r="AC309" s="120"/>
      <c r="AD309" s="15"/>
      <c r="AE309" s="15"/>
    </row>
    <row r="310" spans="2:31" ht="12.75" customHeight="1" x14ac:dyDescent="0.2">
      <c r="B310" s="28"/>
      <c r="D310" s="13"/>
      <c r="E310" s="13"/>
      <c r="F310" s="159"/>
      <c r="G310" s="160"/>
      <c r="H310" s="154"/>
      <c r="I310" s="155"/>
      <c r="J310" s="156"/>
      <c r="K310" s="15"/>
      <c r="L310" s="15"/>
      <c r="M310" s="36"/>
      <c r="N310" s="98"/>
      <c r="O310" s="14"/>
      <c r="P310" s="99"/>
      <c r="Q310" s="99"/>
      <c r="R310" s="99"/>
      <c r="S310" s="99"/>
      <c r="T310" s="58"/>
      <c r="U310" s="99"/>
      <c r="V310" s="99"/>
      <c r="W310" s="15"/>
      <c r="X310" s="63"/>
      <c r="Y310" s="99"/>
      <c r="Z310" s="15"/>
      <c r="AA310" s="15"/>
      <c r="AB310" s="15"/>
      <c r="AC310" s="120"/>
      <c r="AD310" s="15"/>
      <c r="AE310" s="15"/>
    </row>
    <row r="311" spans="2:31" ht="12.75" customHeight="1" x14ac:dyDescent="0.2">
      <c r="B311" s="28"/>
      <c r="D311" s="13"/>
      <c r="E311" s="13"/>
      <c r="F311" s="159"/>
      <c r="G311" s="160"/>
      <c r="H311" s="154"/>
      <c r="I311" s="155"/>
      <c r="J311" s="156"/>
      <c r="K311" s="15"/>
      <c r="L311" s="15"/>
      <c r="M311" s="36"/>
      <c r="N311" s="98"/>
      <c r="O311" s="14"/>
      <c r="P311" s="99"/>
      <c r="Q311" s="99"/>
      <c r="R311" s="99"/>
      <c r="S311" s="99"/>
      <c r="T311" s="58"/>
      <c r="U311" s="99"/>
      <c r="V311" s="99"/>
      <c r="W311" s="15"/>
      <c r="X311" s="63"/>
      <c r="Y311" s="99"/>
      <c r="Z311" s="15"/>
      <c r="AA311" s="15"/>
      <c r="AB311" s="15"/>
      <c r="AC311" s="120"/>
      <c r="AD311" s="15"/>
      <c r="AE311" s="15"/>
    </row>
    <row r="312" spans="2:31" ht="12.75" customHeight="1" x14ac:dyDescent="0.2">
      <c r="B312" s="28"/>
      <c r="D312" s="13"/>
      <c r="E312" s="13"/>
      <c r="F312" s="159"/>
      <c r="G312" s="160"/>
      <c r="H312" s="154"/>
      <c r="I312" s="155"/>
      <c r="J312" s="156"/>
      <c r="K312" s="15"/>
      <c r="L312" s="15"/>
      <c r="M312" s="36"/>
      <c r="N312" s="98"/>
      <c r="O312" s="14"/>
      <c r="P312" s="99"/>
      <c r="Q312" s="99"/>
      <c r="R312" s="99"/>
      <c r="S312" s="99"/>
      <c r="T312" s="58"/>
      <c r="U312" s="99"/>
      <c r="V312" s="99"/>
      <c r="W312" s="15"/>
      <c r="X312" s="63"/>
      <c r="Y312" s="99"/>
      <c r="Z312" s="15"/>
      <c r="AA312" s="15"/>
      <c r="AB312" s="15"/>
      <c r="AC312" s="120"/>
      <c r="AD312" s="15"/>
      <c r="AE312" s="15"/>
    </row>
    <row r="313" spans="2:31" ht="12.75" customHeight="1" x14ac:dyDescent="0.2">
      <c r="B313" s="28"/>
      <c r="D313" s="13"/>
      <c r="E313" s="13"/>
      <c r="F313" s="159"/>
      <c r="G313" s="160"/>
      <c r="H313" s="154"/>
      <c r="I313" s="155"/>
      <c r="J313" s="156"/>
      <c r="K313" s="15"/>
      <c r="L313" s="15"/>
      <c r="M313" s="36"/>
      <c r="N313" s="98"/>
      <c r="O313" s="14"/>
      <c r="P313" s="99"/>
      <c r="Q313" s="99"/>
      <c r="R313" s="99"/>
      <c r="S313" s="99"/>
      <c r="T313" s="58"/>
      <c r="U313" s="99"/>
      <c r="V313" s="99"/>
      <c r="W313" s="15"/>
      <c r="X313" s="63"/>
      <c r="Y313" s="99"/>
      <c r="Z313" s="15"/>
      <c r="AA313" s="15"/>
      <c r="AB313" s="15"/>
      <c r="AC313" s="120"/>
      <c r="AD313" s="15"/>
      <c r="AE313" s="15"/>
    </row>
    <row r="314" spans="2:31" ht="12.75" customHeight="1" x14ac:dyDescent="0.2">
      <c r="B314" s="28"/>
      <c r="D314" s="13"/>
      <c r="E314" s="13"/>
      <c r="F314" s="159"/>
      <c r="G314" s="160"/>
      <c r="H314" s="154"/>
      <c r="I314" s="155"/>
      <c r="J314" s="156"/>
      <c r="K314" s="15"/>
      <c r="L314" s="15"/>
      <c r="M314" s="36"/>
      <c r="N314" s="98"/>
      <c r="O314" s="14"/>
      <c r="P314" s="99"/>
      <c r="Q314" s="99"/>
      <c r="R314" s="99"/>
      <c r="S314" s="99"/>
      <c r="T314" s="58"/>
      <c r="U314" s="99"/>
      <c r="V314" s="99"/>
      <c r="W314" s="15"/>
      <c r="X314" s="63"/>
      <c r="Y314" s="99"/>
      <c r="Z314" s="15"/>
      <c r="AA314" s="15"/>
      <c r="AB314" s="15"/>
      <c r="AC314" s="120"/>
      <c r="AD314" s="15"/>
      <c r="AE314" s="15"/>
    </row>
    <row r="315" spans="2:31" ht="12.75" customHeight="1" x14ac:dyDescent="0.2">
      <c r="B315" s="28"/>
      <c r="D315" s="13"/>
      <c r="E315" s="13"/>
      <c r="F315" s="159"/>
      <c r="G315" s="160"/>
      <c r="H315" s="154"/>
      <c r="I315" s="155"/>
      <c r="J315" s="156"/>
      <c r="K315" s="15"/>
      <c r="L315" s="15"/>
      <c r="M315" s="36"/>
      <c r="N315" s="98"/>
      <c r="O315" s="14"/>
      <c r="P315" s="99"/>
      <c r="Q315" s="99"/>
      <c r="R315" s="99"/>
      <c r="S315" s="99"/>
      <c r="T315" s="58"/>
      <c r="U315" s="99"/>
      <c r="V315" s="99"/>
      <c r="W315" s="15"/>
      <c r="X315" s="63"/>
      <c r="Y315" s="99"/>
      <c r="Z315" s="15"/>
      <c r="AA315" s="15"/>
      <c r="AB315" s="15"/>
      <c r="AC315" s="120"/>
      <c r="AD315" s="15"/>
      <c r="AE315" s="15"/>
    </row>
    <row r="316" spans="2:31" ht="12.75" customHeight="1" x14ac:dyDescent="0.2">
      <c r="B316" s="28"/>
      <c r="D316" s="13"/>
      <c r="E316" s="13"/>
      <c r="F316" s="159"/>
      <c r="G316" s="160"/>
      <c r="H316" s="154"/>
      <c r="I316" s="155"/>
      <c r="J316" s="156"/>
      <c r="K316" s="15"/>
      <c r="L316" s="15"/>
      <c r="M316" s="36"/>
      <c r="N316" s="98"/>
      <c r="O316" s="14"/>
      <c r="P316" s="99"/>
      <c r="Q316" s="99"/>
      <c r="R316" s="99"/>
      <c r="S316" s="99"/>
      <c r="T316" s="58"/>
      <c r="U316" s="99"/>
      <c r="V316" s="99"/>
      <c r="W316" s="15"/>
      <c r="X316" s="63"/>
      <c r="Y316" s="99"/>
      <c r="Z316" s="15"/>
      <c r="AA316" s="15"/>
      <c r="AB316" s="15"/>
      <c r="AC316" s="120"/>
      <c r="AD316" s="15"/>
      <c r="AE316" s="15"/>
    </row>
    <row r="317" spans="2:31" ht="12.75" customHeight="1" x14ac:dyDescent="0.2">
      <c r="B317" s="28"/>
      <c r="D317" s="13"/>
      <c r="E317" s="13"/>
      <c r="F317" s="159"/>
      <c r="G317" s="160"/>
      <c r="H317" s="154"/>
      <c r="I317" s="155"/>
      <c r="J317" s="156"/>
      <c r="K317" s="15"/>
      <c r="L317" s="15"/>
      <c r="M317" s="36"/>
      <c r="N317" s="98"/>
      <c r="O317" s="14"/>
      <c r="P317" s="99"/>
      <c r="Q317" s="99"/>
      <c r="R317" s="99"/>
      <c r="S317" s="99"/>
      <c r="T317" s="58"/>
      <c r="U317" s="99"/>
      <c r="V317" s="99"/>
      <c r="W317" s="15"/>
      <c r="X317" s="63"/>
      <c r="Y317" s="99"/>
      <c r="Z317" s="15"/>
      <c r="AA317" s="15"/>
      <c r="AB317" s="15"/>
      <c r="AC317" s="120"/>
      <c r="AD317" s="15"/>
      <c r="AE317" s="15"/>
    </row>
    <row r="318" spans="2:31" ht="12.75" customHeight="1" x14ac:dyDescent="0.2">
      <c r="B318" s="28"/>
      <c r="D318" s="13"/>
      <c r="E318" s="13"/>
      <c r="F318" s="159"/>
      <c r="G318" s="160"/>
      <c r="H318" s="154"/>
      <c r="I318" s="155"/>
      <c r="J318" s="156"/>
      <c r="K318" s="15"/>
      <c r="L318" s="15"/>
      <c r="M318" s="36"/>
      <c r="N318" s="98"/>
      <c r="O318" s="14"/>
      <c r="P318" s="99"/>
      <c r="Q318" s="99"/>
      <c r="R318" s="99"/>
      <c r="S318" s="99"/>
      <c r="T318" s="58"/>
      <c r="U318" s="99"/>
      <c r="V318" s="99"/>
      <c r="W318" s="15"/>
      <c r="X318" s="63"/>
      <c r="Y318" s="99"/>
      <c r="Z318" s="15"/>
      <c r="AA318" s="15"/>
      <c r="AB318" s="15"/>
      <c r="AC318" s="120"/>
      <c r="AD318" s="15"/>
      <c r="AE318" s="15"/>
    </row>
    <row r="319" spans="2:31" ht="12.75" customHeight="1" x14ac:dyDescent="0.2">
      <c r="B319" s="28"/>
      <c r="D319" s="13"/>
      <c r="E319" s="13"/>
      <c r="F319" s="159"/>
      <c r="G319" s="160"/>
      <c r="H319" s="154"/>
      <c r="I319" s="155"/>
      <c r="J319" s="156"/>
      <c r="K319" s="15"/>
      <c r="L319" s="15"/>
      <c r="M319" s="36"/>
      <c r="N319" s="98"/>
      <c r="O319" s="14"/>
      <c r="P319" s="99"/>
      <c r="Q319" s="99"/>
      <c r="R319" s="99"/>
      <c r="S319" s="99"/>
      <c r="T319" s="58"/>
      <c r="U319" s="99"/>
      <c r="V319" s="99"/>
      <c r="W319" s="15"/>
      <c r="X319" s="63"/>
      <c r="Y319" s="99"/>
      <c r="Z319" s="15"/>
      <c r="AA319" s="15"/>
      <c r="AB319" s="15"/>
      <c r="AC319" s="120"/>
      <c r="AD319" s="15"/>
      <c r="AE319" s="15"/>
    </row>
    <row r="320" spans="2:31" ht="12.75" customHeight="1" thickBot="1" x14ac:dyDescent="0.25">
      <c r="B320" s="29"/>
      <c r="D320" s="13"/>
      <c r="E320" s="13"/>
      <c r="F320" s="161"/>
      <c r="G320" s="162"/>
      <c r="H320" s="175"/>
      <c r="I320" s="176"/>
      <c r="J320" s="177"/>
      <c r="K320" s="32"/>
      <c r="L320" s="15"/>
      <c r="M320" s="37"/>
      <c r="N320" s="95"/>
      <c r="O320" s="14"/>
      <c r="P320" s="99"/>
      <c r="Q320" s="99"/>
      <c r="R320" s="99"/>
      <c r="S320" s="99"/>
      <c r="T320" s="58"/>
      <c r="U320" s="99"/>
      <c r="V320" s="99"/>
      <c r="W320" s="15"/>
      <c r="X320" s="63"/>
      <c r="Y320" s="99"/>
      <c r="Z320" s="15"/>
      <c r="AA320" s="15"/>
      <c r="AB320" s="15"/>
      <c r="AC320" s="120"/>
      <c r="AD320" s="15"/>
      <c r="AE320" s="15"/>
    </row>
    <row r="321" spans="2:31" ht="12.75" customHeight="1" x14ac:dyDescent="0.2">
      <c r="B321" s="5" t="s">
        <v>10</v>
      </c>
      <c r="D321" s="172" t="s">
        <v>1</v>
      </c>
      <c r="E321" s="173"/>
      <c r="F321" s="173"/>
      <c r="G321" s="173"/>
      <c r="H321" s="173"/>
      <c r="I321" s="173"/>
      <c r="J321" s="173"/>
      <c r="K321" s="173"/>
      <c r="L321" s="173"/>
      <c r="M321" s="174"/>
      <c r="N321" s="100"/>
      <c r="O321" s="38" t="str">
        <f t="shared" ref="O321:AE321" si="59">IF(O245="","",IF(O260="",IF(SUM(COUNTIF(O261:O320,"LS")+COUNTIF(O261:O320,"LUMP"))&gt;0,"LS",""),IF(SUM(O261:O320)&gt;0,ROUNDUP(SUM(O261:O320),0),"")))</f>
        <v/>
      </c>
      <c r="P321" s="16"/>
      <c r="Q321" s="16" t="str">
        <f t="shared" ref="Q321" si="60">IF(Q245="","",IF(Q260="",IF(SUM(COUNTIF(Q261:Q320,"LS")+COUNTIF(Q261:Q320,"LUMP"))&gt;0,"LS",""),IF(SUM(Q261:Q320)&gt;0,ROUNDUP(SUM(Q261:Q320),0),"")))</f>
        <v/>
      </c>
      <c r="R321" s="16"/>
      <c r="S321" s="16" t="str">
        <f t="shared" si="59"/>
        <v/>
      </c>
      <c r="T321" s="16"/>
      <c r="U321" s="16"/>
      <c r="V321" s="16" t="str">
        <f t="shared" ref="V321" si="61">IF(V245="","",IF(V260="",IF(SUM(COUNTIF(V261:V320,"LS")+COUNTIF(V261:V320,"LUMP"))&gt;0,"LS",""),IF(SUM(V261:V320)&gt;0,ROUNDUP(SUM(V261:V320),0),"")))</f>
        <v/>
      </c>
      <c r="W321" s="16" t="str">
        <f t="shared" si="59"/>
        <v/>
      </c>
      <c r="X321" s="16"/>
      <c r="Y321" s="16"/>
      <c r="Z321" s="16" t="str">
        <f t="shared" si="59"/>
        <v/>
      </c>
      <c r="AA321" s="16" t="str">
        <f t="shared" si="59"/>
        <v/>
      </c>
      <c r="AB321" s="16" t="str">
        <f t="shared" si="59"/>
        <v/>
      </c>
      <c r="AC321" s="16"/>
      <c r="AD321" s="16" t="str">
        <f t="shared" si="59"/>
        <v/>
      </c>
      <c r="AE321" s="16" t="str">
        <f t="shared" si="59"/>
        <v/>
      </c>
    </row>
  </sheetData>
  <mergeCells count="562">
    <mergeCell ref="AC11:AC22"/>
    <mergeCell ref="F103:G103"/>
    <mergeCell ref="H103:J103"/>
    <mergeCell ref="F60:G60"/>
    <mergeCell ref="F41:G41"/>
    <mergeCell ref="F42:G42"/>
    <mergeCell ref="H41:J41"/>
    <mergeCell ref="H42:J42"/>
    <mergeCell ref="D61:D65"/>
    <mergeCell ref="E61:E65"/>
    <mergeCell ref="F61:G65"/>
    <mergeCell ref="D66:D70"/>
    <mergeCell ref="E66:E70"/>
    <mergeCell ref="F66:G70"/>
    <mergeCell ref="D44:D47"/>
    <mergeCell ref="E44:E47"/>
    <mergeCell ref="E89:E102"/>
    <mergeCell ref="H83:J83"/>
    <mergeCell ref="K76:K79"/>
    <mergeCell ref="K28:K31"/>
    <mergeCell ref="K44:K47"/>
    <mergeCell ref="W53:W54"/>
    <mergeCell ref="V76:V79"/>
    <mergeCell ref="X53:X54"/>
    <mergeCell ref="V71:V74"/>
    <mergeCell ref="R61:R65"/>
    <mergeCell ref="R66:R70"/>
    <mergeCell ref="W55:W56"/>
    <mergeCell ref="X55:X56"/>
    <mergeCell ref="L75:M75"/>
    <mergeCell ref="K57:K59"/>
    <mergeCell ref="AB90:AB101"/>
    <mergeCell ref="D84:M84"/>
    <mergeCell ref="F81:G81"/>
    <mergeCell ref="H81:J81"/>
    <mergeCell ref="F80:G80"/>
    <mergeCell ref="H80:J80"/>
    <mergeCell ref="AA90:AA101"/>
    <mergeCell ref="O90:O101"/>
    <mergeCell ref="Q90:Q101"/>
    <mergeCell ref="F89:G102"/>
    <mergeCell ref="H89:J102"/>
    <mergeCell ref="Z90:Z101"/>
    <mergeCell ref="S90:S101"/>
    <mergeCell ref="W90:W101"/>
    <mergeCell ref="AD90:AD101"/>
    <mergeCell ref="AE90:AE101"/>
    <mergeCell ref="V90:V101"/>
    <mergeCell ref="H190:J190"/>
    <mergeCell ref="F191:G191"/>
    <mergeCell ref="B10:B23"/>
    <mergeCell ref="B89:B102"/>
    <mergeCell ref="B168:B181"/>
    <mergeCell ref="F83:G83"/>
    <mergeCell ref="F183:G183"/>
    <mergeCell ref="H183:J183"/>
    <mergeCell ref="F184:G184"/>
    <mergeCell ref="H184:J184"/>
    <mergeCell ref="F186:G186"/>
    <mergeCell ref="H186:J186"/>
    <mergeCell ref="F185:G185"/>
    <mergeCell ref="H185:J185"/>
    <mergeCell ref="D86:AE86"/>
    <mergeCell ref="D87:J87"/>
    <mergeCell ref="D88:J88"/>
    <mergeCell ref="D89:D102"/>
    <mergeCell ref="K89:K102"/>
    <mergeCell ref="L89:L102"/>
    <mergeCell ref="M89:M102"/>
    <mergeCell ref="F106:G106"/>
    <mergeCell ref="F187:G187"/>
    <mergeCell ref="H187:J187"/>
    <mergeCell ref="F188:G188"/>
    <mergeCell ref="H188:J188"/>
    <mergeCell ref="F111:G111"/>
    <mergeCell ref="H111:J111"/>
    <mergeCell ref="F107:G107"/>
    <mergeCell ref="F116:G116"/>
    <mergeCell ref="H116:J116"/>
    <mergeCell ref="F117:G117"/>
    <mergeCell ref="H117:J117"/>
    <mergeCell ref="F118:G118"/>
    <mergeCell ref="H118:J118"/>
    <mergeCell ref="F119:G119"/>
    <mergeCell ref="H119:J119"/>
    <mergeCell ref="F120:G120"/>
    <mergeCell ref="H120:J120"/>
    <mergeCell ref="F121:G121"/>
    <mergeCell ref="H121:J121"/>
    <mergeCell ref="F122:G122"/>
    <mergeCell ref="H122:J122"/>
    <mergeCell ref="F123:G123"/>
    <mergeCell ref="F104:G104"/>
    <mergeCell ref="H104:J104"/>
    <mergeCell ref="F194:G194"/>
    <mergeCell ref="F105:G105"/>
    <mergeCell ref="H105:J105"/>
    <mergeCell ref="F112:G112"/>
    <mergeCell ref="H112:J112"/>
    <mergeCell ref="Z248:Z259"/>
    <mergeCell ref="H106:J106"/>
    <mergeCell ref="H200:J200"/>
    <mergeCell ref="F189:G189"/>
    <mergeCell ref="F113:G113"/>
    <mergeCell ref="H113:J113"/>
    <mergeCell ref="F114:G114"/>
    <mergeCell ref="H114:J114"/>
    <mergeCell ref="F115:G115"/>
    <mergeCell ref="H115:J115"/>
    <mergeCell ref="H107:J107"/>
    <mergeCell ref="F108:G108"/>
    <mergeCell ref="H108:J108"/>
    <mergeCell ref="F109:G109"/>
    <mergeCell ref="H109:J109"/>
    <mergeCell ref="F110:G110"/>
    <mergeCell ref="H110:J110"/>
    <mergeCell ref="H220:J220"/>
    <mergeCell ref="F192:G192"/>
    <mergeCell ref="H192:J192"/>
    <mergeCell ref="F193:G193"/>
    <mergeCell ref="H193:J193"/>
    <mergeCell ref="AD248:AD259"/>
    <mergeCell ref="AB248:AB259"/>
    <mergeCell ref="AA248:AA259"/>
    <mergeCell ref="F215:G215"/>
    <mergeCell ref="H215:J215"/>
    <mergeCell ref="F216:G216"/>
    <mergeCell ref="H216:J216"/>
    <mergeCell ref="F217:G217"/>
    <mergeCell ref="H217:J217"/>
    <mergeCell ref="F218:G218"/>
    <mergeCell ref="H218:J218"/>
    <mergeCell ref="F219:G219"/>
    <mergeCell ref="H219:J219"/>
    <mergeCell ref="F220:G220"/>
    <mergeCell ref="F206:G206"/>
    <mergeCell ref="H206:J206"/>
    <mergeCell ref="S248:S259"/>
    <mergeCell ref="W248:W259"/>
    <mergeCell ref="V248:V259"/>
    <mergeCell ref="F212:G212"/>
    <mergeCell ref="H212:J212"/>
    <mergeCell ref="F213:G213"/>
    <mergeCell ref="H213:J213"/>
    <mergeCell ref="F214:G214"/>
    <mergeCell ref="H214:J214"/>
    <mergeCell ref="F208:G208"/>
    <mergeCell ref="H208:J208"/>
    <mergeCell ref="F209:G209"/>
    <mergeCell ref="H209:J209"/>
    <mergeCell ref="F210:G210"/>
    <mergeCell ref="H198:J198"/>
    <mergeCell ref="F199:G199"/>
    <mergeCell ref="H199:J199"/>
    <mergeCell ref="F200:G200"/>
    <mergeCell ref="F182:G182"/>
    <mergeCell ref="H182:J182"/>
    <mergeCell ref="H210:J210"/>
    <mergeCell ref="F211:G211"/>
    <mergeCell ref="H211:J211"/>
    <mergeCell ref="H189:J189"/>
    <mergeCell ref="AE248:AE259"/>
    <mergeCell ref="H194:J194"/>
    <mergeCell ref="F195:G195"/>
    <mergeCell ref="F190:G190"/>
    <mergeCell ref="H191:J191"/>
    <mergeCell ref="B247:B260"/>
    <mergeCell ref="H195:J195"/>
    <mergeCell ref="F196:G196"/>
    <mergeCell ref="H196:J196"/>
    <mergeCell ref="F197:G197"/>
    <mergeCell ref="H197:J197"/>
    <mergeCell ref="F198:G198"/>
    <mergeCell ref="F201:G201"/>
    <mergeCell ref="H201:J201"/>
    <mergeCell ref="F202:G202"/>
    <mergeCell ref="H202:J202"/>
    <mergeCell ref="F203:G203"/>
    <mergeCell ref="H203:J203"/>
    <mergeCell ref="F204:G204"/>
    <mergeCell ref="H204:J204"/>
    <mergeCell ref="F205:G205"/>
    <mergeCell ref="H205:J205"/>
    <mergeCell ref="F207:G207"/>
    <mergeCell ref="H207:J207"/>
    <mergeCell ref="D7:AE7"/>
    <mergeCell ref="AD11:AD22"/>
    <mergeCell ref="D10:D23"/>
    <mergeCell ref="D8:J8"/>
    <mergeCell ref="D9:J9"/>
    <mergeCell ref="W11:W22"/>
    <mergeCell ref="V11:V22"/>
    <mergeCell ref="F10:G23"/>
    <mergeCell ref="AE11:AE22"/>
    <mergeCell ref="O11:O22"/>
    <mergeCell ref="E10:E23"/>
    <mergeCell ref="S11:S22"/>
    <mergeCell ref="K10:K23"/>
    <mergeCell ref="L10:L23"/>
    <mergeCell ref="M10:M23"/>
    <mergeCell ref="H10:J23"/>
    <mergeCell ref="X11:X22"/>
    <mergeCell ref="Z11:Z22"/>
    <mergeCell ref="Y11:Y22"/>
    <mergeCell ref="R11:R22"/>
    <mergeCell ref="U11:U22"/>
    <mergeCell ref="AB11:AB22"/>
    <mergeCell ref="T11:T22"/>
    <mergeCell ref="AA11:AA22"/>
    <mergeCell ref="H123:J123"/>
    <mergeCell ref="F124:G124"/>
    <mergeCell ref="H124:J124"/>
    <mergeCell ref="F125:G125"/>
    <mergeCell ref="H125:J125"/>
    <mergeCell ref="F126:G126"/>
    <mergeCell ref="H126:J126"/>
    <mergeCell ref="F127:G127"/>
    <mergeCell ref="H127:J127"/>
    <mergeCell ref="F128:G128"/>
    <mergeCell ref="H128:J128"/>
    <mergeCell ref="F129:G129"/>
    <mergeCell ref="H129:J129"/>
    <mergeCell ref="F130:G130"/>
    <mergeCell ref="H130:J130"/>
    <mergeCell ref="F131:G131"/>
    <mergeCell ref="H131:J131"/>
    <mergeCell ref="F132:G132"/>
    <mergeCell ref="H132:J132"/>
    <mergeCell ref="F133:G133"/>
    <mergeCell ref="H133:J133"/>
    <mergeCell ref="F134:G134"/>
    <mergeCell ref="H134:J134"/>
    <mergeCell ref="F135:G135"/>
    <mergeCell ref="H135:J135"/>
    <mergeCell ref="F136:G136"/>
    <mergeCell ref="H136:J136"/>
    <mergeCell ref="H137:J137"/>
    <mergeCell ref="F138:G138"/>
    <mergeCell ref="H138:J138"/>
    <mergeCell ref="F139:G139"/>
    <mergeCell ref="H139:J139"/>
    <mergeCell ref="F140:G140"/>
    <mergeCell ref="H140:J140"/>
    <mergeCell ref="F141:G141"/>
    <mergeCell ref="H141:J141"/>
    <mergeCell ref="F142:G142"/>
    <mergeCell ref="H142:J142"/>
    <mergeCell ref="F143:G143"/>
    <mergeCell ref="H143:J143"/>
    <mergeCell ref="F144:G144"/>
    <mergeCell ref="H144:J144"/>
    <mergeCell ref="F145:G145"/>
    <mergeCell ref="H145:J145"/>
    <mergeCell ref="F146:G146"/>
    <mergeCell ref="H146:J146"/>
    <mergeCell ref="F147:G147"/>
    <mergeCell ref="H147:J147"/>
    <mergeCell ref="F148:G148"/>
    <mergeCell ref="H148:J148"/>
    <mergeCell ref="F149:G149"/>
    <mergeCell ref="H149:J149"/>
    <mergeCell ref="F150:G150"/>
    <mergeCell ref="H150:J150"/>
    <mergeCell ref="F151:G151"/>
    <mergeCell ref="H151:J151"/>
    <mergeCell ref="F152:G152"/>
    <mergeCell ref="H152:J152"/>
    <mergeCell ref="F153:G153"/>
    <mergeCell ref="H153:J153"/>
    <mergeCell ref="F154:G154"/>
    <mergeCell ref="H154:J154"/>
    <mergeCell ref="F155:G155"/>
    <mergeCell ref="H155:J155"/>
    <mergeCell ref="F156:G156"/>
    <mergeCell ref="H156:J156"/>
    <mergeCell ref="F157:G157"/>
    <mergeCell ref="H157:J157"/>
    <mergeCell ref="F158:G158"/>
    <mergeCell ref="H158:J158"/>
    <mergeCell ref="F159:G159"/>
    <mergeCell ref="H159:J159"/>
    <mergeCell ref="F160:G160"/>
    <mergeCell ref="H160:J160"/>
    <mergeCell ref="F161:G161"/>
    <mergeCell ref="H161:J161"/>
    <mergeCell ref="F162:G162"/>
    <mergeCell ref="H162:J162"/>
    <mergeCell ref="D163:M163"/>
    <mergeCell ref="F168:G181"/>
    <mergeCell ref="H168:J181"/>
    <mergeCell ref="K168:K181"/>
    <mergeCell ref="L168:L181"/>
    <mergeCell ref="M168:M181"/>
    <mergeCell ref="D165:AE165"/>
    <mergeCell ref="D166:J166"/>
    <mergeCell ref="D167:J167"/>
    <mergeCell ref="D168:D181"/>
    <mergeCell ref="E168:E181"/>
    <mergeCell ref="O169:O180"/>
    <mergeCell ref="AA169:AA180"/>
    <mergeCell ref="S169:S180"/>
    <mergeCell ref="W169:W180"/>
    <mergeCell ref="V169:V180"/>
    <mergeCell ref="Z169:Z180"/>
    <mergeCell ref="AE169:AE180"/>
    <mergeCell ref="Q169:Q180"/>
    <mergeCell ref="AB169:AB180"/>
    <mergeCell ref="AD169:AD180"/>
    <mergeCell ref="F221:G221"/>
    <mergeCell ref="H221:J221"/>
    <mergeCell ref="F222:G222"/>
    <mergeCell ref="H222:J222"/>
    <mergeCell ref="F223:G223"/>
    <mergeCell ref="H223:J223"/>
    <mergeCell ref="F224:G224"/>
    <mergeCell ref="H224:J224"/>
    <mergeCell ref="F225:G225"/>
    <mergeCell ref="H225:J225"/>
    <mergeCell ref="F226:G226"/>
    <mergeCell ref="H226:J226"/>
    <mergeCell ref="F227:G227"/>
    <mergeCell ref="H227:J227"/>
    <mergeCell ref="F228:G228"/>
    <mergeCell ref="H228:J228"/>
    <mergeCell ref="F229:G229"/>
    <mergeCell ref="H229:J229"/>
    <mergeCell ref="F230:G230"/>
    <mergeCell ref="H230:J230"/>
    <mergeCell ref="F231:G231"/>
    <mergeCell ref="H231:J231"/>
    <mergeCell ref="F232:G232"/>
    <mergeCell ref="H232:J232"/>
    <mergeCell ref="F233:G233"/>
    <mergeCell ref="H233:J233"/>
    <mergeCell ref="F234:G234"/>
    <mergeCell ref="H234:J234"/>
    <mergeCell ref="F235:G235"/>
    <mergeCell ref="H235:J235"/>
    <mergeCell ref="F236:G236"/>
    <mergeCell ref="H236:J236"/>
    <mergeCell ref="F237:G237"/>
    <mergeCell ref="H237:J237"/>
    <mergeCell ref="F238:G238"/>
    <mergeCell ref="H238:J238"/>
    <mergeCell ref="F239:G239"/>
    <mergeCell ref="H239:J239"/>
    <mergeCell ref="F261:G261"/>
    <mergeCell ref="H261:J261"/>
    <mergeCell ref="D246:J246"/>
    <mergeCell ref="D247:D260"/>
    <mergeCell ref="E247:E260"/>
    <mergeCell ref="D244:AE244"/>
    <mergeCell ref="D245:J245"/>
    <mergeCell ref="O248:O259"/>
    <mergeCell ref="F262:G262"/>
    <mergeCell ref="H262:J262"/>
    <mergeCell ref="F263:G263"/>
    <mergeCell ref="H263:J263"/>
    <mergeCell ref="F247:G260"/>
    <mergeCell ref="H247:J260"/>
    <mergeCell ref="F264:G264"/>
    <mergeCell ref="H264:J264"/>
    <mergeCell ref="F265:G265"/>
    <mergeCell ref="H265:J265"/>
    <mergeCell ref="F266:G266"/>
    <mergeCell ref="H266:J266"/>
    <mergeCell ref="F267:G267"/>
    <mergeCell ref="H267:J267"/>
    <mergeCell ref="F268:G268"/>
    <mergeCell ref="H268:J268"/>
    <mergeCell ref="F269:G269"/>
    <mergeCell ref="H269:J269"/>
    <mergeCell ref="F270:G270"/>
    <mergeCell ref="H270:J270"/>
    <mergeCell ref="F271:G271"/>
    <mergeCell ref="H271:J271"/>
    <mergeCell ref="F272:G272"/>
    <mergeCell ref="H272:J272"/>
    <mergeCell ref="F273:G273"/>
    <mergeCell ref="H273:J273"/>
    <mergeCell ref="F274:G274"/>
    <mergeCell ref="H274:J274"/>
    <mergeCell ref="F275:G275"/>
    <mergeCell ref="H275:J275"/>
    <mergeCell ref="F276:G276"/>
    <mergeCell ref="H276:J276"/>
    <mergeCell ref="F277:G277"/>
    <mergeCell ref="H277:J277"/>
    <mergeCell ref="F278:G278"/>
    <mergeCell ref="H278:J278"/>
    <mergeCell ref="H295:J295"/>
    <mergeCell ref="F279:G279"/>
    <mergeCell ref="H279:J279"/>
    <mergeCell ref="F280:G280"/>
    <mergeCell ref="H280:J280"/>
    <mergeCell ref="F281:G281"/>
    <mergeCell ref="H281:J281"/>
    <mergeCell ref="F282:G282"/>
    <mergeCell ref="H282:J282"/>
    <mergeCell ref="F283:G283"/>
    <mergeCell ref="H283:J283"/>
    <mergeCell ref="F292:G292"/>
    <mergeCell ref="H292:J292"/>
    <mergeCell ref="F293:G293"/>
    <mergeCell ref="H293:J293"/>
    <mergeCell ref="F294:G294"/>
    <mergeCell ref="F284:G284"/>
    <mergeCell ref="H284:J284"/>
    <mergeCell ref="H294:J294"/>
    <mergeCell ref="F309:G309"/>
    <mergeCell ref="H309:J309"/>
    <mergeCell ref="F320:G320"/>
    <mergeCell ref="H320:J320"/>
    <mergeCell ref="F305:G305"/>
    <mergeCell ref="H305:J305"/>
    <mergeCell ref="F306:G306"/>
    <mergeCell ref="H306:J306"/>
    <mergeCell ref="F297:G297"/>
    <mergeCell ref="H297:J297"/>
    <mergeCell ref="F298:G298"/>
    <mergeCell ref="F311:G311"/>
    <mergeCell ref="H311:J311"/>
    <mergeCell ref="F312:G312"/>
    <mergeCell ref="H312:J312"/>
    <mergeCell ref="F307:G307"/>
    <mergeCell ref="H307:J307"/>
    <mergeCell ref="F308:G308"/>
    <mergeCell ref="H308:J308"/>
    <mergeCell ref="D321:M321"/>
    <mergeCell ref="F313:G313"/>
    <mergeCell ref="H313:J313"/>
    <mergeCell ref="F314:G314"/>
    <mergeCell ref="H314:J314"/>
    <mergeCell ref="F315:G315"/>
    <mergeCell ref="H315:J315"/>
    <mergeCell ref="F316:G316"/>
    <mergeCell ref="H316:J316"/>
    <mergeCell ref="F317:G317"/>
    <mergeCell ref="H317:J317"/>
    <mergeCell ref="F318:G318"/>
    <mergeCell ref="H318:J318"/>
    <mergeCell ref="F319:G319"/>
    <mergeCell ref="H319:J319"/>
    <mergeCell ref="F310:G310"/>
    <mergeCell ref="H310:J310"/>
    <mergeCell ref="H298:J298"/>
    <mergeCell ref="F299:G299"/>
    <mergeCell ref="H299:J299"/>
    <mergeCell ref="F300:G300"/>
    <mergeCell ref="H300:J300"/>
    <mergeCell ref="F28:G31"/>
    <mergeCell ref="F302:G302"/>
    <mergeCell ref="H302:J302"/>
    <mergeCell ref="F303:G303"/>
    <mergeCell ref="H303:J303"/>
    <mergeCell ref="F304:G304"/>
    <mergeCell ref="H304:J304"/>
    <mergeCell ref="F301:G301"/>
    <mergeCell ref="H301:J301"/>
    <mergeCell ref="F296:G296"/>
    <mergeCell ref="H296:J296"/>
    <mergeCell ref="F287:G287"/>
    <mergeCell ref="H287:J287"/>
    <mergeCell ref="F288:G288"/>
    <mergeCell ref="H288:J288"/>
    <mergeCell ref="F289:G289"/>
    <mergeCell ref="H289:J289"/>
    <mergeCell ref="F290:G290"/>
    <mergeCell ref="H290:J290"/>
    <mergeCell ref="F291:G291"/>
    <mergeCell ref="H291:J291"/>
    <mergeCell ref="F295:G295"/>
    <mergeCell ref="F75:G75"/>
    <mergeCell ref="H75:J75"/>
    <mergeCell ref="D37:D40"/>
    <mergeCell ref="E37:E40"/>
    <mergeCell ref="F37:G40"/>
    <mergeCell ref="H52:J52"/>
    <mergeCell ref="E76:E79"/>
    <mergeCell ref="F76:G79"/>
    <mergeCell ref="H76:J79"/>
    <mergeCell ref="H44:J47"/>
    <mergeCell ref="D76:D79"/>
    <mergeCell ref="D57:D59"/>
    <mergeCell ref="E57:E59"/>
    <mergeCell ref="F57:G59"/>
    <mergeCell ref="H57:J59"/>
    <mergeCell ref="F285:G285"/>
    <mergeCell ref="H285:J285"/>
    <mergeCell ref="F286:G286"/>
    <mergeCell ref="H286:J286"/>
    <mergeCell ref="K247:K260"/>
    <mergeCell ref="L247:L260"/>
    <mergeCell ref="M247:M260"/>
    <mergeCell ref="U28:U31"/>
    <mergeCell ref="U32:U36"/>
    <mergeCell ref="D32:D36"/>
    <mergeCell ref="E32:E36"/>
    <mergeCell ref="F32:G36"/>
    <mergeCell ref="H32:J36"/>
    <mergeCell ref="K32:K36"/>
    <mergeCell ref="H60:J60"/>
    <mergeCell ref="H61:J65"/>
    <mergeCell ref="H66:J70"/>
    <mergeCell ref="K61:K65"/>
    <mergeCell ref="K66:K70"/>
    <mergeCell ref="D53:D54"/>
    <mergeCell ref="H53:J54"/>
    <mergeCell ref="K53:K54"/>
    <mergeCell ref="D48:D51"/>
    <mergeCell ref="E48:E51"/>
    <mergeCell ref="F48:G51"/>
    <mergeCell ref="H48:J51"/>
    <mergeCell ref="K48:K51"/>
    <mergeCell ref="F52:G52"/>
    <mergeCell ref="N76:N79"/>
    <mergeCell ref="P32:P36"/>
    <mergeCell ref="P11:P22"/>
    <mergeCell ref="Q11:Q22"/>
    <mergeCell ref="Q37:Q40"/>
    <mergeCell ref="Q76:Q79"/>
    <mergeCell ref="Q248:Q259"/>
    <mergeCell ref="F24:J24"/>
    <mergeCell ref="F43:J43"/>
    <mergeCell ref="H37:J40"/>
    <mergeCell ref="K37:K40"/>
    <mergeCell ref="F44:G47"/>
    <mergeCell ref="P28:P31"/>
    <mergeCell ref="H25:J25"/>
    <mergeCell ref="H26:J26"/>
    <mergeCell ref="H27:J27"/>
    <mergeCell ref="F25:G25"/>
    <mergeCell ref="F26:G26"/>
    <mergeCell ref="F27:G27"/>
    <mergeCell ref="F240:G240"/>
    <mergeCell ref="H240:J240"/>
    <mergeCell ref="F241:G241"/>
    <mergeCell ref="H241:J241"/>
    <mergeCell ref="D242:M242"/>
    <mergeCell ref="AB57:AB59"/>
    <mergeCell ref="D71:D74"/>
    <mergeCell ref="E71:E74"/>
    <mergeCell ref="F71:G74"/>
    <mergeCell ref="H71:J74"/>
    <mergeCell ref="K71:K74"/>
    <mergeCell ref="N71:N74"/>
    <mergeCell ref="Q71:Q74"/>
    <mergeCell ref="N11:N22"/>
    <mergeCell ref="N28:N31"/>
    <mergeCell ref="N32:N36"/>
    <mergeCell ref="N37:N40"/>
    <mergeCell ref="V37:V40"/>
    <mergeCell ref="D55:D56"/>
    <mergeCell ref="E55:E56"/>
    <mergeCell ref="F55:G56"/>
    <mergeCell ref="H55:J56"/>
    <mergeCell ref="K55:K56"/>
    <mergeCell ref="E53:E54"/>
    <mergeCell ref="F53:G54"/>
    <mergeCell ref="E28:E31"/>
    <mergeCell ref="H28:J31"/>
    <mergeCell ref="D28:D31"/>
  </mergeCells>
  <phoneticPr fontId="0" type="noConversion"/>
  <printOptions horizontalCentered="1" verticalCentered="1"/>
  <pageMargins left="0.25" right="0.25" top="0.75" bottom="0.75" header="0.3" footer="0.3"/>
  <pageSetup paperSize="17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Charville, David</cp:lastModifiedBy>
  <cp:lastPrinted>2019-08-30T15:06:56Z</cp:lastPrinted>
  <dcterms:created xsi:type="dcterms:W3CDTF">2005-09-27T11:52:28Z</dcterms:created>
  <dcterms:modified xsi:type="dcterms:W3CDTF">2020-07-15T20:07:20Z</dcterms:modified>
</cp:coreProperties>
</file>