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Ann Arbor\IER\12914\200-12914-17002\CAD\94438_MED-57-01.37\Design\Roadway\EngData\"/>
    </mc:Choice>
  </mc:AlternateContent>
  <xr:revisionPtr revIDLastSave="0" documentId="13_ncr:1_{F0666ABB-5828-47E8-AADE-5CE424FD6E3A}" xr6:coauthVersionLast="45" xr6:coauthVersionMax="45" xr10:uidLastSave="{00000000-0000-0000-0000-000000000000}"/>
  <bookViews>
    <workbookView xWindow="28680" yWindow="-120" windowWidth="38640" windowHeight="21240" xr2:uid="{00000000-000D-0000-FFFF-FFFF00000000}"/>
  </bookViews>
  <sheets>
    <sheet name="For Subsummary" sheetId="1" r:id="rId1"/>
    <sheet name="Variable Depth 301" sheetId="5" r:id="rId2"/>
    <sheet name="Sheet1" sheetId="6" r:id="rId3"/>
  </sheets>
  <externalReferences>
    <externalReference r:id="rId4"/>
  </externalReferences>
  <definedNames>
    <definedName name="_xlnm._FilterDatabase" localSheetId="0" hidden="1">'For Subsummary'!$I$28:$Y$76</definedName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  <c r="C6" i="6" s="1"/>
  <c r="B4" i="6"/>
  <c r="C5" i="6" s="1"/>
  <c r="I33" i="1"/>
  <c r="K33" i="1" s="1"/>
  <c r="S33" i="1" s="1"/>
  <c r="T32" i="1"/>
  <c r="I32" i="1"/>
  <c r="K32" i="1" s="1"/>
  <c r="T27" i="1"/>
  <c r="T14" i="1"/>
  <c r="C4" i="6" l="1"/>
  <c r="C7" i="6" s="1"/>
  <c r="S15" i="5"/>
  <c r="N15" i="5"/>
  <c r="G15" i="5"/>
  <c r="B15" i="5"/>
  <c r="S13" i="5"/>
  <c r="N13" i="5"/>
  <c r="G13" i="5"/>
  <c r="B13" i="5"/>
  <c r="S12" i="5"/>
  <c r="N12" i="5"/>
  <c r="G12" i="5"/>
  <c r="B12" i="5"/>
  <c r="B17" i="5" s="1"/>
  <c r="G17" i="5" l="1"/>
  <c r="F20" i="5" s="1"/>
  <c r="Q36" i="1" s="1"/>
  <c r="N17" i="5"/>
  <c r="R20" i="5" s="1"/>
  <c r="Q49" i="1" s="1"/>
  <c r="S17" i="5"/>
  <c r="I54" i="1" l="1"/>
  <c r="K54" i="1" s="1"/>
  <c r="P54" i="1" s="1"/>
  <c r="T50" i="1" s="1"/>
  <c r="T88" i="1" s="1"/>
  <c r="T89" i="1" s="1"/>
  <c r="I52" i="1"/>
  <c r="K52" i="1" s="1"/>
  <c r="M52" i="1" s="1"/>
  <c r="I51" i="1"/>
  <c r="K51" i="1" s="1"/>
  <c r="X51" i="1" s="1"/>
  <c r="I50" i="1"/>
  <c r="K50" i="1" s="1"/>
  <c r="I49" i="1"/>
  <c r="K49" i="1" s="1"/>
  <c r="S49" i="1" s="1"/>
  <c r="I47" i="1"/>
  <c r="K47" i="1" s="1"/>
  <c r="M47" i="1" s="1"/>
  <c r="I46" i="1"/>
  <c r="K46" i="1" s="1"/>
  <c r="M46" i="1" s="1"/>
  <c r="I44" i="1"/>
  <c r="K44" i="1" s="1"/>
  <c r="O44" i="1" s="1"/>
  <c r="I43" i="1"/>
  <c r="K43" i="1" s="1"/>
  <c r="R43" i="1" s="1"/>
  <c r="I41" i="1"/>
  <c r="K41" i="1" s="1"/>
  <c r="M41" i="1" s="1"/>
  <c r="I36" i="1"/>
  <c r="K36" i="1" s="1"/>
  <c r="S36" i="1" s="1"/>
  <c r="I30" i="1"/>
  <c r="K30" i="1" s="1"/>
  <c r="S30" i="1" s="1"/>
  <c r="I31" i="1"/>
  <c r="K31" i="1" s="1"/>
  <c r="X31" i="1" s="1"/>
  <c r="I35" i="1"/>
  <c r="K35" i="1" s="1"/>
  <c r="M35" i="1" s="1"/>
  <c r="I37" i="1"/>
  <c r="K37" i="1" s="1"/>
  <c r="O37" i="1" s="1"/>
  <c r="I38" i="1"/>
  <c r="K38" i="1" s="1"/>
  <c r="R38" i="1" s="1"/>
  <c r="I40" i="1"/>
  <c r="K40" i="1" s="1"/>
  <c r="M40" i="1" s="1"/>
  <c r="I29" i="1"/>
  <c r="K29" i="1" s="1"/>
  <c r="P29" i="1" s="1"/>
  <c r="I58" i="1"/>
  <c r="K58" i="1"/>
  <c r="I59" i="1"/>
  <c r="K59" i="1"/>
  <c r="I60" i="1"/>
  <c r="K60" i="1"/>
  <c r="I61" i="1"/>
  <c r="K61" i="1"/>
  <c r="X27" i="1"/>
  <c r="X15" i="1"/>
  <c r="X14" i="1"/>
  <c r="W27" i="1"/>
  <c r="W14" i="1"/>
  <c r="S50" i="1" l="1"/>
  <c r="V50" i="1"/>
  <c r="U50" i="1"/>
  <c r="U30" i="1"/>
  <c r="V30" i="1"/>
  <c r="N14" i="1" l="1"/>
  <c r="N15" i="1"/>
  <c r="N27" i="1"/>
  <c r="N88" i="1" s="1"/>
  <c r="N89" i="1" s="1"/>
  <c r="O14" i="1" l="1"/>
  <c r="P14" i="1"/>
  <c r="Q14" i="1"/>
  <c r="R14" i="1"/>
  <c r="S14" i="1"/>
  <c r="U14" i="1"/>
  <c r="O15" i="1"/>
  <c r="P15" i="1"/>
  <c r="Q15" i="1"/>
  <c r="R15" i="1"/>
  <c r="U15" i="1"/>
  <c r="O27" i="1"/>
  <c r="P27" i="1"/>
  <c r="Q27" i="1"/>
  <c r="R27" i="1"/>
  <c r="S27" i="1"/>
  <c r="U27" i="1"/>
  <c r="V14" i="1"/>
  <c r="V15" i="1"/>
  <c r="V27" i="1"/>
  <c r="AE259" i="1" l="1"/>
  <c r="AD259" i="1"/>
  <c r="AC259" i="1"/>
  <c r="AA259" i="1"/>
  <c r="Y259" i="1"/>
  <c r="X259" i="1"/>
  <c r="W259" i="1"/>
  <c r="V259" i="1"/>
  <c r="U259" i="1"/>
  <c r="S259" i="1"/>
  <c r="R259" i="1"/>
  <c r="Q259" i="1"/>
  <c r="P259" i="1"/>
  <c r="O259" i="1"/>
  <c r="M259" i="1"/>
  <c r="AE178" i="1"/>
  <c r="AD178" i="1"/>
  <c r="AC178" i="1"/>
  <c r="AA178" i="1"/>
  <c r="Y178" i="1"/>
  <c r="X178" i="1"/>
  <c r="W178" i="1"/>
  <c r="V178" i="1"/>
  <c r="U178" i="1"/>
  <c r="S178" i="1"/>
  <c r="R178" i="1"/>
  <c r="Q178" i="1"/>
  <c r="P178" i="1"/>
  <c r="O178" i="1"/>
  <c r="M178" i="1"/>
  <c r="AE97" i="1"/>
  <c r="AD97" i="1"/>
  <c r="AC97" i="1"/>
  <c r="AA97" i="1"/>
  <c r="Y97" i="1"/>
  <c r="X97" i="1"/>
  <c r="W97" i="1"/>
  <c r="V97" i="1"/>
  <c r="U97" i="1"/>
  <c r="S97" i="1"/>
  <c r="R97" i="1"/>
  <c r="Q97" i="1"/>
  <c r="P97" i="1"/>
  <c r="O97" i="1"/>
  <c r="AE15" i="1"/>
  <c r="AD15" i="1"/>
  <c r="AC15" i="1"/>
  <c r="AA15" i="1"/>
  <c r="Y15" i="1"/>
  <c r="M15" i="1"/>
  <c r="AE332" i="1" l="1"/>
  <c r="AD332" i="1"/>
  <c r="AC332" i="1"/>
  <c r="AA332" i="1"/>
  <c r="Y332" i="1"/>
  <c r="X332" i="1"/>
  <c r="W332" i="1"/>
  <c r="V332" i="1"/>
  <c r="U332" i="1"/>
  <c r="S332" i="1"/>
  <c r="R332" i="1"/>
  <c r="Q332" i="1"/>
  <c r="P332" i="1"/>
  <c r="O332" i="1"/>
  <c r="M332" i="1"/>
  <c r="AE331" i="1"/>
  <c r="AD331" i="1"/>
  <c r="AC331" i="1"/>
  <c r="AA331" i="1"/>
  <c r="Y331" i="1"/>
  <c r="X331" i="1"/>
  <c r="W331" i="1"/>
  <c r="V331" i="1"/>
  <c r="U331" i="1"/>
  <c r="S331" i="1"/>
  <c r="R331" i="1"/>
  <c r="Q331" i="1"/>
  <c r="P331" i="1"/>
  <c r="O331" i="1"/>
  <c r="M331" i="1"/>
  <c r="AE251" i="1"/>
  <c r="AD251" i="1"/>
  <c r="AC251" i="1"/>
  <c r="AA251" i="1"/>
  <c r="Y251" i="1"/>
  <c r="X251" i="1"/>
  <c r="W251" i="1"/>
  <c r="V251" i="1"/>
  <c r="U251" i="1"/>
  <c r="S251" i="1"/>
  <c r="R251" i="1"/>
  <c r="Q251" i="1"/>
  <c r="P251" i="1"/>
  <c r="O251" i="1"/>
  <c r="M251" i="1"/>
  <c r="AE250" i="1"/>
  <c r="AD250" i="1"/>
  <c r="AC250" i="1"/>
  <c r="AA250" i="1"/>
  <c r="Y250" i="1"/>
  <c r="X250" i="1"/>
  <c r="W250" i="1"/>
  <c r="V250" i="1"/>
  <c r="U250" i="1"/>
  <c r="S250" i="1"/>
  <c r="R250" i="1"/>
  <c r="Q250" i="1"/>
  <c r="P250" i="1"/>
  <c r="O250" i="1"/>
  <c r="M250" i="1"/>
  <c r="AE170" i="1"/>
  <c r="AD170" i="1"/>
  <c r="AC170" i="1"/>
  <c r="AA170" i="1"/>
  <c r="Y170" i="1"/>
  <c r="X170" i="1"/>
  <c r="W170" i="1"/>
  <c r="V170" i="1"/>
  <c r="U170" i="1"/>
  <c r="S170" i="1"/>
  <c r="R170" i="1"/>
  <c r="Q170" i="1"/>
  <c r="P170" i="1"/>
  <c r="O170" i="1"/>
  <c r="AE169" i="1"/>
  <c r="AD169" i="1"/>
  <c r="AC169" i="1"/>
  <c r="AA169" i="1"/>
  <c r="Y169" i="1"/>
  <c r="X169" i="1"/>
  <c r="W169" i="1"/>
  <c r="V169" i="1"/>
  <c r="U169" i="1"/>
  <c r="S169" i="1"/>
  <c r="R169" i="1"/>
  <c r="Q169" i="1"/>
  <c r="P169" i="1"/>
  <c r="O169" i="1"/>
  <c r="AE89" i="1"/>
  <c r="AD89" i="1"/>
  <c r="AC89" i="1"/>
  <c r="AA89" i="1"/>
  <c r="Y89" i="1"/>
  <c r="AE88" i="1"/>
  <c r="AD88" i="1"/>
  <c r="AC88" i="1"/>
  <c r="AA88" i="1"/>
  <c r="Y88" i="1"/>
  <c r="X88" i="1"/>
  <c r="X89" i="1" s="1"/>
  <c r="AE271" i="1"/>
  <c r="AD271" i="1"/>
  <c r="AC271" i="1"/>
  <c r="AA271" i="1"/>
  <c r="Y271" i="1"/>
  <c r="X271" i="1"/>
  <c r="W271" i="1"/>
  <c r="V271" i="1"/>
  <c r="U271" i="1"/>
  <c r="S271" i="1"/>
  <c r="R271" i="1"/>
  <c r="Q271" i="1"/>
  <c r="P271" i="1"/>
  <c r="O271" i="1"/>
  <c r="M271" i="1"/>
  <c r="AE258" i="1"/>
  <c r="AD258" i="1"/>
  <c r="AC258" i="1"/>
  <c r="AA258" i="1"/>
  <c r="Y258" i="1"/>
  <c r="X258" i="1"/>
  <c r="W258" i="1"/>
  <c r="V258" i="1"/>
  <c r="U258" i="1"/>
  <c r="S258" i="1"/>
  <c r="R258" i="1"/>
  <c r="Q258" i="1"/>
  <c r="P258" i="1"/>
  <c r="O258" i="1"/>
  <c r="M258" i="1"/>
  <c r="AE190" i="1"/>
  <c r="AD190" i="1"/>
  <c r="AC190" i="1"/>
  <c r="AA190" i="1"/>
  <c r="Y190" i="1"/>
  <c r="X190" i="1"/>
  <c r="W190" i="1"/>
  <c r="V190" i="1"/>
  <c r="U190" i="1"/>
  <c r="S190" i="1"/>
  <c r="R190" i="1"/>
  <c r="Q190" i="1"/>
  <c r="P190" i="1"/>
  <c r="O190" i="1"/>
  <c r="M190" i="1"/>
  <c r="AE177" i="1"/>
  <c r="AD177" i="1"/>
  <c r="AC177" i="1"/>
  <c r="AA177" i="1"/>
  <c r="Y177" i="1"/>
  <c r="X177" i="1"/>
  <c r="W177" i="1"/>
  <c r="V177" i="1"/>
  <c r="U177" i="1"/>
  <c r="S177" i="1"/>
  <c r="R177" i="1"/>
  <c r="Q177" i="1"/>
  <c r="P177" i="1"/>
  <c r="O177" i="1"/>
  <c r="M177" i="1"/>
  <c r="AE109" i="1"/>
  <c r="AD109" i="1"/>
  <c r="AC109" i="1"/>
  <c r="AA109" i="1"/>
  <c r="Y109" i="1"/>
  <c r="X109" i="1"/>
  <c r="W109" i="1"/>
  <c r="V109" i="1"/>
  <c r="U109" i="1"/>
  <c r="S109" i="1"/>
  <c r="R109" i="1"/>
  <c r="Q109" i="1"/>
  <c r="P109" i="1"/>
  <c r="O109" i="1"/>
  <c r="M169" i="1"/>
  <c r="AE96" i="1"/>
  <c r="AD96" i="1"/>
  <c r="AC96" i="1"/>
  <c r="AA96" i="1"/>
  <c r="Y96" i="1"/>
  <c r="X96" i="1"/>
  <c r="W96" i="1"/>
  <c r="V96" i="1"/>
  <c r="U96" i="1"/>
  <c r="S96" i="1"/>
  <c r="R96" i="1"/>
  <c r="Q96" i="1"/>
  <c r="P96" i="1"/>
  <c r="O96" i="1"/>
  <c r="AE27" i="1"/>
  <c r="AD27" i="1"/>
  <c r="AC27" i="1"/>
  <c r="AA27" i="1"/>
  <c r="Y27" i="1"/>
  <c r="W88" i="1"/>
  <c r="S88" i="1"/>
  <c r="Q88" i="1"/>
  <c r="AE14" i="1"/>
  <c r="AD14" i="1"/>
  <c r="AC14" i="1"/>
  <c r="AA14" i="1"/>
  <c r="Y14" i="1"/>
  <c r="M27" i="1"/>
  <c r="M14" i="1"/>
  <c r="W89" i="1" l="1"/>
  <c r="S89" i="1"/>
  <c r="Q89" i="1"/>
  <c r="M170" i="1"/>
  <c r="K330" i="1"/>
  <c r="I330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67" i="1"/>
  <c r="I67" i="1"/>
  <c r="K66" i="1"/>
  <c r="I66" i="1"/>
  <c r="K65" i="1"/>
  <c r="I65" i="1"/>
  <c r="K64" i="1"/>
  <c r="I64" i="1"/>
  <c r="K63" i="1"/>
  <c r="I63" i="1"/>
  <c r="K62" i="1"/>
  <c r="I62" i="1"/>
  <c r="D9" i="1"/>
  <c r="D91" i="1" s="1"/>
  <c r="D172" i="1" s="1"/>
  <c r="D253" i="1" s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M88" i="1" l="1"/>
  <c r="M89" i="1" s="1"/>
  <c r="P88" i="1" l="1"/>
  <c r="P89" i="1" s="1"/>
  <c r="V88" i="1"/>
  <c r="V89" i="1" s="1"/>
  <c r="R88" i="1"/>
  <c r="R89" i="1" s="1"/>
  <c r="U88" i="1"/>
  <c r="U89" i="1" s="1"/>
  <c r="O88" i="1" l="1"/>
  <c r="O89" i="1" s="1"/>
</calcChain>
</file>

<file path=xl/sharedStrings.xml><?xml version="1.0" encoding="utf-8"?>
<sst xmlns="http://schemas.openxmlformats.org/spreadsheetml/2006/main" count="234" uniqueCount="69">
  <si>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</si>
  <si>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</si>
  <si>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</si>
  <si>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</si>
  <si>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</si>
  <si>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</si>
  <si>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</si>
  <si>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</si>
  <si>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</si>
  <si>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</si>
  <si>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</si>
  <si>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</si>
  <si>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</si>
  <si>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</si>
  <si>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</si>
  <si>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</si>
  <si>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</si>
  <si>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</si>
  <si>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</si>
  <si>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</si>
  <si>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</si>
  <si>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</si>
  <si>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</si>
  <si>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</si>
  <si>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</si>
  <si>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</si>
  <si>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</si>
  <si>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</si>
  <si>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</si>
  <si>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</si>
  <si>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</si>
  <si>
    <t>203E10000</t>
  </si>
  <si>
    <t>204E10000</t>
  </si>
  <si>
    <t>301E46000</t>
  </si>
  <si>
    <t>304E20000</t>
  </si>
  <si>
    <t>407E20000</t>
  </si>
  <si>
    <t>RT &amp; LT</t>
  </si>
  <si>
    <t>RT</t>
  </si>
  <si>
    <t xml:space="preserve">TOTALS CARRIED TO GEN. SUMMARY  </t>
  </si>
  <si>
    <t>254E01000</t>
  </si>
  <si>
    <t>441E50000</t>
  </si>
  <si>
    <t>441E50200</t>
  </si>
  <si>
    <t>617E10100</t>
  </si>
  <si>
    <t>LT</t>
  </si>
  <si>
    <t>SR-57</t>
  </si>
  <si>
    <t xml:space="preserve"> , 3" MAX</t>
  </si>
  <si>
    <t>6"-12"</t>
  </si>
  <si>
    <t>T3 to T2 Taper (AS-2-15)</t>
  </si>
  <si>
    <t>T2-T1 (AS-2-15)</t>
  </si>
  <si>
    <t>Begin Sta.</t>
  </si>
  <si>
    <t>Begin Thickness</t>
  </si>
  <si>
    <t>IN</t>
  </si>
  <si>
    <t>End. Sta.</t>
  </si>
  <si>
    <t>End. Thickness</t>
  </si>
  <si>
    <t>Start Width</t>
  </si>
  <si>
    <t>End Width</t>
  </si>
  <si>
    <t>End Area (Begin)</t>
  </si>
  <si>
    <t>SF</t>
  </si>
  <si>
    <t>End Area (End)</t>
  </si>
  <si>
    <t>Length</t>
  </si>
  <si>
    <t>Volume</t>
  </si>
  <si>
    <t>CY</t>
  </si>
  <si>
    <t>Sta. 71+64.3 to Sta.71+94.88 Asphalt Concrete Base Volume:</t>
  </si>
  <si>
    <t>NON-TRACKING TACK COAT, 0.05 GAL PER SQ. YD.</t>
  </si>
  <si>
    <t>ASPHALT CONCRETE INTERMEDIATE COURSE, TYPE 1, (448), VARIABLE THICKNESS, 0" TO 4"</t>
  </si>
  <si>
    <t>OFFICE CALCS</t>
  </si>
  <si>
    <t>NON-TRACKING TACK COAT, 0.085 GAL PER SQ. YD.</t>
  </si>
  <si>
    <t>Variable thickness 441 Intermediate.  See XC001.dgn for end areas</t>
  </si>
  <si>
    <t>202E23000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</si>
</sst>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  <numFmt numFmtId="170" formatCode="0.0"/>
    <numFmt numFmtId="171" formatCode="0.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6">
    <xf numFmtId="0" fontId="0" fillId="0" borderId="0" xfId="0"/>
    <xf numFmtId="0" fontId="5" fillId="2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right" vertical="center"/>
    </xf>
    <xf numFmtId="168" fontId="4" fillId="3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1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/>
    </xf>
    <xf numFmtId="1" fontId="7" fillId="2" borderId="0" xfId="0" applyNumberFormat="1" applyFont="1" applyFill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167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2" fontId="7" fillId="0" borderId="5" xfId="0" applyNumberFormat="1" applyFont="1" applyFill="1" applyBorder="1" applyAlignment="1" applyProtection="1">
      <alignment horizontal="center" vertical="center"/>
      <protection locked="0"/>
    </xf>
    <xf numFmtId="2" fontId="7" fillId="0" borderId="6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7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9" xfId="0" applyNumberFormat="1" applyFont="1" applyFill="1" applyBorder="1" applyAlignment="1" applyProtection="1">
      <alignment horizontal="center" vertical="center"/>
      <protection locked="0"/>
    </xf>
    <xf numFmtId="166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7" fillId="0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10" xfId="0" applyNumberFormat="1" applyFont="1" applyFill="1" applyBorder="1" applyAlignment="1" applyProtection="1">
      <alignment horizontal="center" vertic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/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</xf>
    <xf numFmtId="0" fontId="7" fillId="5" borderId="22" xfId="0" applyFont="1" applyFill="1" applyBorder="1" applyAlignment="1" applyProtection="1">
      <alignment vertical="center"/>
      <protection locked="0"/>
    </xf>
    <xf numFmtId="0" fontId="7" fillId="5" borderId="26" xfId="0" applyFont="1" applyFill="1" applyBorder="1" applyAlignment="1" applyProtection="1">
      <alignment vertical="center"/>
      <protection locked="0"/>
    </xf>
    <xf numFmtId="0" fontId="7" fillId="5" borderId="24" xfId="0" applyFont="1" applyFill="1" applyBorder="1" applyAlignment="1" applyProtection="1">
      <alignment vertical="center"/>
      <protection locked="0"/>
    </xf>
    <xf numFmtId="0" fontId="7" fillId="5" borderId="25" xfId="0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Alignment="1" applyProtection="1">
      <alignment horizontal="right" vertical="center"/>
    </xf>
    <xf numFmtId="164" fontId="7" fillId="0" borderId="8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164" fontId="7" fillId="0" borderId="8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164" fontId="7" fillId="0" borderId="8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1" fillId="0" borderId="0" xfId="2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170" fontId="1" fillId="0" borderId="0" xfId="2" applyNumberFormat="1"/>
    <xf numFmtId="1" fontId="1" fillId="0" borderId="0" xfId="2" applyNumberFormat="1"/>
    <xf numFmtId="1" fontId="0" fillId="0" borderId="1" xfId="0" applyNumberFormat="1" applyBorder="1" applyAlignment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171" fontId="7" fillId="0" borderId="0" xfId="0" applyNumberFormat="1" applyFont="1" applyFill="1" applyBorder="1" applyAlignment="1" applyProtection="1">
      <alignment horizontal="center" vertical="center"/>
      <protection locked="0"/>
    </xf>
    <xf numFmtId="170" fontId="0" fillId="0" borderId="0" xfId="0" applyNumberFormat="1"/>
    <xf numFmtId="164" fontId="7" fillId="0" borderId="8" xfId="0" applyNumberFormat="1" applyFont="1" applyFill="1" applyBorder="1" applyAlignment="1" applyProtection="1">
      <alignment horizontal="center" vertical="center" textRotation="90" wrapText="1"/>
    </xf>
    <xf numFmtId="164" fontId="7" fillId="0" borderId="2" xfId="0" applyNumberFormat="1" applyFont="1" applyFill="1" applyBorder="1" applyAlignment="1" applyProtection="1">
      <alignment horizontal="center" vertical="center" textRotation="90" wrapText="1"/>
    </xf>
    <xf numFmtId="164" fontId="7" fillId="0" borderId="5" xfId="0" applyNumberFormat="1" applyFont="1" applyFill="1" applyBorder="1" applyAlignment="1" applyProtection="1">
      <alignment horizontal="center" vertical="center" textRotation="90" wrapText="1"/>
    </xf>
    <xf numFmtId="0" fontId="7" fillId="0" borderId="3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right" vertical="center"/>
    </xf>
    <xf numFmtId="0" fontId="10" fillId="0" borderId="13" xfId="0" applyFont="1" applyFill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center" vertical="center" textRotation="90"/>
    </xf>
    <xf numFmtId="1" fontId="10" fillId="0" borderId="2" xfId="0" applyNumberFormat="1" applyFont="1" applyFill="1" applyBorder="1" applyAlignment="1" applyProtection="1">
      <alignment horizontal="center" vertical="center" textRotation="90"/>
    </xf>
    <xf numFmtId="0" fontId="10" fillId="0" borderId="8" xfId="0" applyFont="1" applyFill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10" fillId="0" borderId="15" xfId="0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169" fontId="6" fillId="4" borderId="0" xfId="0" applyNumberFormat="1" applyFont="1" applyFill="1" applyBorder="1" applyAlignment="1" applyProtection="1">
      <alignment horizontal="center" vertical="center"/>
    </xf>
    <xf numFmtId="167" fontId="7" fillId="0" borderId="15" xfId="0" applyNumberFormat="1" applyFont="1" applyFill="1" applyBorder="1" applyAlignment="1" applyProtection="1">
      <alignment horizontal="center" vertical="center"/>
      <protection locked="0"/>
    </xf>
    <xf numFmtId="167" fontId="7" fillId="0" borderId="16" xfId="0" applyNumberFormat="1" applyFont="1" applyFill="1" applyBorder="1" applyAlignment="1" applyProtection="1">
      <alignment horizontal="center" vertical="center"/>
      <protection locked="0"/>
    </xf>
    <xf numFmtId="167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1" fillId="0" borderId="0" xfId="2" applyAlignment="1">
      <alignment horizontal="center"/>
    </xf>
  </cellXfs>
  <cellStyles count="3">
    <cellStyle name="Hyperlink" xfId="1" builtinId="8"/>
    <cellStyle name="Normal" xfId="0" builtinId="0"/>
    <cellStyle name="Normal 2" xfId="2" xr:uid="{5F83251C-BA9B-4814-ABF9-9133BBC7B31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87</xdr:row>
      <xdr:rowOff>76200</xdr:rowOff>
    </xdr:from>
    <xdr:to>
      <xdr:col>31</xdr:col>
      <xdr:colOff>0</xdr:colOff>
      <xdr:row>87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</xdr:row>
      <xdr:rowOff>0</xdr:rowOff>
    </xdr:from>
    <xdr:to>
      <xdr:col>43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26</xdr:row>
      <xdr:rowOff>0</xdr:rowOff>
    </xdr:from>
    <xdr:to>
      <xdr:col>44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26</xdr:row>
      <xdr:rowOff>0</xdr:rowOff>
    </xdr:from>
    <xdr:to>
      <xdr:col>43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89</xdr:row>
      <xdr:rowOff>0</xdr:rowOff>
    </xdr:from>
    <xdr:to>
      <xdr:col>31</xdr:col>
      <xdr:colOff>0</xdr:colOff>
      <xdr:row>89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89</xdr:row>
      <xdr:rowOff>0</xdr:rowOff>
    </xdr:from>
    <xdr:to>
      <xdr:col>44</xdr:col>
      <xdr:colOff>161925</xdr:colOff>
      <xdr:row>89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89</xdr:row>
      <xdr:rowOff>0</xdr:rowOff>
    </xdr:from>
    <xdr:to>
      <xdr:col>31</xdr:col>
      <xdr:colOff>0</xdr:colOff>
      <xdr:row>89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89</xdr:row>
      <xdr:rowOff>0</xdr:rowOff>
    </xdr:from>
    <xdr:to>
      <xdr:col>44</xdr:col>
      <xdr:colOff>161925</xdr:colOff>
      <xdr:row>89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89</xdr:row>
      <xdr:rowOff>0</xdr:rowOff>
    </xdr:from>
    <xdr:to>
      <xdr:col>31</xdr:col>
      <xdr:colOff>0</xdr:colOff>
      <xdr:row>89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89</xdr:row>
      <xdr:rowOff>0</xdr:rowOff>
    </xdr:from>
    <xdr:to>
      <xdr:col>44</xdr:col>
      <xdr:colOff>161925</xdr:colOff>
      <xdr:row>89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89</xdr:row>
      <xdr:rowOff>0</xdr:rowOff>
    </xdr:from>
    <xdr:to>
      <xdr:col>31</xdr:col>
      <xdr:colOff>0</xdr:colOff>
      <xdr:row>89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89</xdr:row>
      <xdr:rowOff>0</xdr:rowOff>
    </xdr:from>
    <xdr:to>
      <xdr:col>44</xdr:col>
      <xdr:colOff>161925</xdr:colOff>
      <xdr:row>89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89</xdr:row>
      <xdr:rowOff>0</xdr:rowOff>
    </xdr:from>
    <xdr:to>
      <xdr:col>43</xdr:col>
      <xdr:colOff>66675</xdr:colOff>
      <xdr:row>89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332"/>
  <sheetViews>
    <sheetView showGridLines="0" tabSelected="1" zoomScaleNormal="100" workbookViewId="0">
      <pane ySplit="27" topLeftCell="A28" activePane="bottomLeft" state="frozen"/>
      <selection pane="bottomLeft"/>
    </sheetView>
  </sheetViews>
  <sheetFormatPr defaultColWidth="9.109375" defaultRowHeight="12.75" customHeight="1" x14ac:dyDescent="0.25"/>
  <cols>
    <col min="1" max="1" width="2.5546875" style="6" customWidth="1"/>
    <col min="2" max="2" width="9.109375" style="6"/>
    <col min="3" max="3" width="2.6640625" style="6" customWidth="1"/>
    <col min="4" max="4" width="15.44140625" style="6" customWidth="1"/>
    <col min="5" max="5" width="4.33203125" style="6" customWidth="1"/>
    <col min="6" max="6" width="15.44140625" style="6" customWidth="1"/>
    <col min="7" max="7" width="5.6640625" style="9" customWidth="1"/>
    <col min="8" max="8" width="9.6640625" style="10" customWidth="1"/>
    <col min="9" max="9" width="9.6640625" style="11" customWidth="1"/>
    <col min="10" max="31" width="9.6640625" style="10" customWidth="1"/>
    <col min="32" max="32" width="2.6640625" style="6" customWidth="1"/>
    <col min="33" max="16384" width="9.109375" style="6"/>
  </cols>
  <sheetData>
    <row r="1" spans="1:39" ht="12.75" customHeight="1" x14ac:dyDescent="0.25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7"/>
      <c r="X1" s="46"/>
      <c r="Y1" s="2"/>
      <c r="Z1" s="2"/>
      <c r="AA1" s="2"/>
      <c r="AB1" s="2"/>
      <c r="AC1" s="46"/>
      <c r="AD1" s="46"/>
      <c r="AE1" s="48"/>
    </row>
    <row r="2" spans="1:39" ht="12.75" customHeight="1" x14ac:dyDescent="0.25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7"/>
      <c r="X2" s="46"/>
      <c r="Y2" s="2"/>
      <c r="Z2" s="2"/>
      <c r="AA2" s="2"/>
      <c r="AB2" s="2"/>
      <c r="AC2" s="46"/>
      <c r="AD2" s="46"/>
      <c r="AE2" s="48"/>
    </row>
    <row r="3" spans="1:39" ht="12.75" customHeight="1" x14ac:dyDescent="0.25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46"/>
      <c r="Y3" s="2"/>
      <c r="Z3" s="2"/>
      <c r="AA3" s="2"/>
      <c r="AB3" s="2"/>
      <c r="AC3" s="46"/>
      <c r="AD3" s="46"/>
      <c r="AE3" s="48"/>
    </row>
    <row r="4" spans="1:39" ht="12.75" customHeight="1" x14ac:dyDescent="0.25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46"/>
      <c r="Y4" s="2"/>
      <c r="Z4" s="2"/>
      <c r="AA4" s="2"/>
      <c r="AB4" s="2"/>
      <c r="AC4" s="46"/>
      <c r="AD4" s="46"/>
      <c r="AE4" s="48"/>
    </row>
    <row r="5" spans="1:39" ht="12.75" customHeight="1" x14ac:dyDescent="0.25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46"/>
      <c r="Y5" s="2"/>
      <c r="Z5" s="2"/>
      <c r="AA5" s="2"/>
      <c r="AB5" s="2"/>
      <c r="AC5" s="46"/>
      <c r="AD5" s="46"/>
      <c r="AE5" s="48"/>
    </row>
    <row r="6" spans="1:39" ht="12.75" customHeight="1" x14ac:dyDescent="0.25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3"/>
      <c r="X6" s="46"/>
      <c r="Y6" s="2"/>
      <c r="Z6" s="2"/>
      <c r="AA6" s="2"/>
      <c r="AB6" s="2"/>
      <c r="AC6" s="46"/>
      <c r="AD6" s="46"/>
      <c r="AE6" s="48"/>
    </row>
    <row r="7" spans="1:39" ht="12.75" customHeight="1" x14ac:dyDescent="0.25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46"/>
      <c r="Y7" s="2"/>
      <c r="Z7" s="2"/>
      <c r="AA7" s="2"/>
      <c r="AB7" s="2"/>
      <c r="AC7" s="46"/>
      <c r="AD7" s="46"/>
      <c r="AE7" s="48"/>
    </row>
    <row r="8" spans="1:39" ht="12.75" customHeight="1" thickBot="1" x14ac:dyDescent="0.3"/>
    <row r="9" spans="1:39" ht="12.75" customHeight="1" thickBot="1" x14ac:dyDescent="0.3">
      <c r="B9" s="52" t="s">
        <v>17</v>
      </c>
      <c r="D9" s="98">
        <f>AG9</f>
        <v>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G9" s="49">
        <v>1</v>
      </c>
      <c r="AH9" s="50" t="s">
        <v>14</v>
      </c>
      <c r="AI9" s="17"/>
      <c r="AJ9" s="17"/>
      <c r="AK9" s="17"/>
      <c r="AL9" s="17"/>
      <c r="AM9" s="17"/>
    </row>
    <row r="10" spans="1:39" ht="12.75" customHeight="1" thickBot="1" x14ac:dyDescent="0.3">
      <c r="B10" s="53" t="s">
        <v>65</v>
      </c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1" t="s">
        <v>68</v>
      </c>
      <c r="N10" s="51"/>
      <c r="O10" s="51" t="s">
        <v>32</v>
      </c>
      <c r="P10" s="51" t="s">
        <v>39</v>
      </c>
      <c r="Q10" s="51" t="s">
        <v>33</v>
      </c>
      <c r="R10" s="51" t="s">
        <v>34</v>
      </c>
      <c r="S10" s="51" t="s">
        <v>35</v>
      </c>
      <c r="T10" s="51" t="s">
        <v>35</v>
      </c>
      <c r="U10" s="51" t="s">
        <v>40</v>
      </c>
      <c r="V10" s="51" t="s">
        <v>41</v>
      </c>
      <c r="W10" s="51" t="s">
        <v>41</v>
      </c>
      <c r="X10" s="51" t="s">
        <v>42</v>
      </c>
      <c r="Y10" s="51"/>
      <c r="Z10" s="51"/>
      <c r="AA10" s="51"/>
      <c r="AB10" s="51"/>
      <c r="AC10" s="51"/>
      <c r="AD10" s="51"/>
      <c r="AE10" s="51"/>
    </row>
    <row r="11" spans="1:39" ht="12.75" customHeight="1" x14ac:dyDescent="0.25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16"/>
      <c r="O11" s="16"/>
      <c r="P11" s="16" t="s">
        <v>45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9" ht="12.75" customHeight="1" x14ac:dyDescent="0.25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9" ht="12.75" customHeight="1" thickBot="1" x14ac:dyDescent="0.3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 t="s">
        <v>46</v>
      </c>
      <c r="R13" s="19">
        <v>6</v>
      </c>
      <c r="S13" s="19">
        <v>0.05</v>
      </c>
      <c r="T13" s="76">
        <v>8.5000000000000006E-2</v>
      </c>
      <c r="U13" s="19">
        <v>1.5</v>
      </c>
      <c r="V13" s="19">
        <v>1.5</v>
      </c>
      <c r="W13" s="19"/>
      <c r="X13" s="19">
        <v>2</v>
      </c>
      <c r="Y13" s="19"/>
      <c r="Z13" s="19"/>
      <c r="AA13" s="19"/>
      <c r="AB13" s="19"/>
      <c r="AC13" s="19"/>
      <c r="AD13" s="19"/>
      <c r="AE13" s="19"/>
    </row>
    <row r="14" spans="1:39" ht="12.75" customHeight="1" x14ac:dyDescent="0.25">
      <c r="B14" s="102" t="s">
        <v>18</v>
      </c>
      <c r="D14" s="92" t="s">
        <v>2</v>
      </c>
      <c r="E14" s="93"/>
      <c r="F14" s="94"/>
      <c r="G14" s="85" t="s">
        <v>9</v>
      </c>
      <c r="H14" s="87" t="s">
        <v>0</v>
      </c>
      <c r="I14" s="87" t="s">
        <v>10</v>
      </c>
      <c r="J14" s="87" t="s">
        <v>30</v>
      </c>
      <c r="K14" s="87" t="s">
        <v>29</v>
      </c>
      <c r="L14" s="87" t="s">
        <v>3</v>
      </c>
      <c r="M14" s="20" t="str">
        <f t="shared" ref="M14:AE14" si="0">IF(OR(TRIM(M10)=0,TRIM(M10)=""),"",IF(IFERROR(TRIM(INDEX(QryItemNamed,MATCH(TRIM(M10),ITEM,0),2)),"")="Y","SPECIAL",LEFT(IFERROR(TRIM(INDEX(ITEM,MATCH(TRIM(M10),ITEM,0))),""),3)))</f>
        <v>202</v>
      </c>
      <c r="N14" s="20" t="str">
        <f t="shared" ref="N14" si="1">IF(OR(TRIM(N10)=0,TRIM(N10)=""),"",IF(IFERROR(TRIM(INDEX(QryItemNamed,MATCH(TRIM(N10),ITEM,0),2)),"")="Y","SPECIAL",LEFT(IFERROR(TRIM(INDEX(ITEM,MATCH(TRIM(N10),ITEM,0))),""),3)))</f>
        <v/>
      </c>
      <c r="O14" s="20" t="str">
        <f t="shared" si="0"/>
        <v>204</v>
      </c>
      <c r="P14" s="20" t="str">
        <f t="shared" si="0"/>
        <v>254</v>
      </c>
      <c r="Q14" s="20" t="str">
        <f t="shared" si="0"/>
        <v>301</v>
      </c>
      <c r="R14" s="20" t="str">
        <f t="shared" si="0"/>
        <v>304</v>
      </c>
      <c r="S14" s="20" t="str">
        <f t="shared" si="0"/>
        <v>407</v>
      </c>
      <c r="T14" s="20" t="str">
        <f t="shared" ref="T14" si="2">IF(OR(TRIM(T10)=0,TRIM(T10)=""),"",IF(IFERROR(TRIM(INDEX(QryItemNamed,MATCH(TRIM(T10),ITEM,0),2)),"")="Y","SPECIAL",LEFT(IFERROR(TRIM(INDEX(ITEM,MATCH(TRIM(T10),ITEM,0))),""),3)))</f>
        <v>407</v>
      </c>
      <c r="U14" s="20" t="str">
        <f t="shared" si="0"/>
        <v>441</v>
      </c>
      <c r="V14" s="20" t="str">
        <f t="shared" si="0"/>
        <v>441</v>
      </c>
      <c r="W14" s="20" t="str">
        <f t="shared" ref="W14:X14" si="3">IF(OR(TRIM(W10)=0,TRIM(W10)=""),"",IF(IFERROR(TRIM(INDEX(QryItemNamed,MATCH(TRIM(W10),ITEM,0),2)),"")="Y","SPECIAL",LEFT(IFERROR(TRIM(INDEX(ITEM,MATCH(TRIM(W10),ITEM,0))),""),3)))</f>
        <v>441</v>
      </c>
      <c r="X14" s="20" t="str">
        <f t="shared" si="3"/>
        <v>617</v>
      </c>
      <c r="Y14" s="20" t="str">
        <f t="shared" si="0"/>
        <v/>
      </c>
      <c r="Z14" s="20"/>
      <c r="AA14" s="20" t="str">
        <f t="shared" si="0"/>
        <v/>
      </c>
      <c r="AB14" s="20"/>
      <c r="AC14" s="20" t="str">
        <f t="shared" si="0"/>
        <v/>
      </c>
      <c r="AD14" s="20" t="str">
        <f t="shared" si="0"/>
        <v/>
      </c>
      <c r="AE14" s="20" t="str">
        <f t="shared" si="0"/>
        <v/>
      </c>
    </row>
    <row r="15" spans="1:39" ht="12.75" customHeight="1" x14ac:dyDescent="0.25">
      <c r="B15" s="103"/>
      <c r="D15" s="95"/>
      <c r="E15" s="96"/>
      <c r="F15" s="97"/>
      <c r="G15" s="86"/>
      <c r="H15" s="88"/>
      <c r="I15" s="88"/>
      <c r="J15" s="88"/>
      <c r="K15" s="88"/>
      <c r="L15" s="88"/>
      <c r="M15" s="78" t="str">
        <f t="shared" ref="M15:AE15" si="4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PAVEMENT REMOVED</v>
      </c>
      <c r="N15" s="78" t="str">
        <f t="shared" ref="N15" si="5">IF(OR(TRIM(N10)=0,TRIM(N10)=""),IF(N11="","",N11),IF(IFERROR(TRIM(INDEX(QryItemNamed,MATCH(TRIM(N10),ITEM,0),2)),"")="Y",TRIM(RIGHT(IFERROR(TRIM(INDEX(QryItemNamed,MATCH(TRIM(N10),ITEM,0),4)),"123456789012"),LEN(IFERROR(TRIM(INDEX(QryItemNamed,MATCH(TRIM(N10),ITEM,0),4)),"123456789012"))-9))&amp;N11,IFERROR(TRIM(INDEX(QryItemNamed,MATCH(TRIM(N10),ITEM,0),4))&amp;N11,"ITEM CODE DOES NOT EXIST IN ITEM MASTER")))</f>
        <v/>
      </c>
      <c r="O15" s="78" t="str">
        <f t="shared" si="4"/>
        <v>SUBGRADE COMPACTION</v>
      </c>
      <c r="P15" s="78" t="str">
        <f t="shared" si="4"/>
        <v>PAVEMENT PLANING, ASPHALT CONCRETE , 3" MAX</v>
      </c>
      <c r="Q15" s="78" t="str">
        <f t="shared" si="4"/>
        <v>ASPHALT CONCRETE BASE, PG64-22</v>
      </c>
      <c r="R15" s="78" t="str">
        <f t="shared" si="4"/>
        <v>AGGREGATE BASE</v>
      </c>
      <c r="S15" s="78" t="s">
        <v>63</v>
      </c>
      <c r="T15" s="78" t="s">
        <v>66</v>
      </c>
      <c r="U15" s="78" t="str">
        <f t="shared" si="4"/>
        <v>ASPHALT CONCRETE SURFACE COURSE, TYPE 1, (448), PG64-22</v>
      </c>
      <c r="V15" s="78" t="str">
        <f t="shared" si="4"/>
        <v>ASPHALT CONCRETE INTERMEDIATE COURSE, TYPE 1, (448)</v>
      </c>
      <c r="W15" s="78" t="s">
        <v>64</v>
      </c>
      <c r="X15" s="78" t="str">
        <f t="shared" ref="X15" si="6">IF(OR(TRIM(X10)=0,TRIM(X10)=""),IF(X11="","",X11),IF(IFERROR(TRIM(INDEX(QryItemNamed,MATCH(TRIM(X10),ITEM,0),2)),"")="Y",TRIM(RIGHT(IFERROR(TRIM(INDEX(QryItemNamed,MATCH(TRIM(X10),ITEM,0),4)),"123456789012"),LEN(IFERROR(TRIM(INDEX(QryItemNamed,MATCH(TRIM(X10),ITEM,0),4)),"123456789012"))-9))&amp;X11,IFERROR(TRIM(INDEX(QryItemNamed,MATCH(TRIM(X10),ITEM,0),4))&amp;X11,"ITEM CODE DOES NOT EXIST IN ITEM MASTER")))</f>
        <v>COMPACTED AGGREGATE</v>
      </c>
      <c r="Y15" s="78" t="str">
        <f t="shared" si="4"/>
        <v/>
      </c>
      <c r="Z15" s="61"/>
      <c r="AA15" s="78" t="str">
        <f t="shared" si="4"/>
        <v/>
      </c>
      <c r="AB15" s="64"/>
      <c r="AC15" s="78" t="str">
        <f t="shared" si="4"/>
        <v/>
      </c>
      <c r="AD15" s="78" t="str">
        <f t="shared" si="4"/>
        <v/>
      </c>
      <c r="AE15" s="78" t="str">
        <f t="shared" si="4"/>
        <v/>
      </c>
    </row>
    <row r="16" spans="1:39" ht="12.75" customHeight="1" x14ac:dyDescent="0.25">
      <c r="B16" s="103"/>
      <c r="D16" s="95"/>
      <c r="E16" s="96"/>
      <c r="F16" s="97"/>
      <c r="G16" s="86"/>
      <c r="H16" s="88"/>
      <c r="I16" s="88"/>
      <c r="J16" s="88"/>
      <c r="K16" s="88"/>
      <c r="L16" s="88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62"/>
      <c r="AA16" s="79"/>
      <c r="AB16" s="65"/>
      <c r="AC16" s="79"/>
      <c r="AD16" s="79"/>
      <c r="AE16" s="79"/>
    </row>
    <row r="17" spans="2:31" ht="12.75" customHeight="1" x14ac:dyDescent="0.25">
      <c r="B17" s="103"/>
      <c r="D17" s="95"/>
      <c r="E17" s="96"/>
      <c r="F17" s="97"/>
      <c r="G17" s="86"/>
      <c r="H17" s="88"/>
      <c r="I17" s="88"/>
      <c r="J17" s="88"/>
      <c r="K17" s="88"/>
      <c r="L17" s="88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62"/>
      <c r="AA17" s="79"/>
      <c r="AB17" s="65"/>
      <c r="AC17" s="79"/>
      <c r="AD17" s="79"/>
      <c r="AE17" s="79"/>
    </row>
    <row r="18" spans="2:31" ht="12.75" customHeight="1" x14ac:dyDescent="0.25">
      <c r="B18" s="103"/>
      <c r="D18" s="95"/>
      <c r="E18" s="96"/>
      <c r="F18" s="97"/>
      <c r="G18" s="86"/>
      <c r="H18" s="88"/>
      <c r="I18" s="88"/>
      <c r="J18" s="88"/>
      <c r="K18" s="88"/>
      <c r="L18" s="88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62"/>
      <c r="AA18" s="79"/>
      <c r="AB18" s="65"/>
      <c r="AC18" s="79"/>
      <c r="AD18" s="79"/>
      <c r="AE18" s="79"/>
    </row>
    <row r="19" spans="2:31" ht="12.75" customHeight="1" x14ac:dyDescent="0.25">
      <c r="B19" s="103"/>
      <c r="D19" s="95"/>
      <c r="E19" s="96"/>
      <c r="F19" s="97"/>
      <c r="G19" s="86"/>
      <c r="H19" s="88"/>
      <c r="I19" s="88"/>
      <c r="J19" s="88"/>
      <c r="K19" s="88"/>
      <c r="L19" s="88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62"/>
      <c r="AA19" s="79"/>
      <c r="AB19" s="65"/>
      <c r="AC19" s="79"/>
      <c r="AD19" s="79"/>
      <c r="AE19" s="79"/>
    </row>
    <row r="20" spans="2:31" ht="12.75" customHeight="1" x14ac:dyDescent="0.25">
      <c r="B20" s="103"/>
      <c r="D20" s="95"/>
      <c r="E20" s="96"/>
      <c r="F20" s="97"/>
      <c r="G20" s="86"/>
      <c r="H20" s="88"/>
      <c r="I20" s="88"/>
      <c r="J20" s="88"/>
      <c r="K20" s="88"/>
      <c r="L20" s="88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62"/>
      <c r="AA20" s="79"/>
      <c r="AB20" s="65"/>
      <c r="AC20" s="79"/>
      <c r="AD20" s="79"/>
      <c r="AE20" s="79"/>
    </row>
    <row r="21" spans="2:31" ht="12.75" customHeight="1" x14ac:dyDescent="0.25">
      <c r="B21" s="103"/>
      <c r="D21" s="95"/>
      <c r="E21" s="96"/>
      <c r="F21" s="97"/>
      <c r="G21" s="86"/>
      <c r="H21" s="88"/>
      <c r="I21" s="88"/>
      <c r="J21" s="88"/>
      <c r="K21" s="88"/>
      <c r="L21" s="88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62"/>
      <c r="AA21" s="79"/>
      <c r="AB21" s="65"/>
      <c r="AC21" s="79"/>
      <c r="AD21" s="79"/>
      <c r="AE21" s="79"/>
    </row>
    <row r="22" spans="2:31" ht="12.75" customHeight="1" x14ac:dyDescent="0.25">
      <c r="B22" s="103"/>
      <c r="D22" s="95"/>
      <c r="E22" s="96"/>
      <c r="F22" s="97"/>
      <c r="G22" s="86"/>
      <c r="H22" s="88"/>
      <c r="I22" s="88"/>
      <c r="J22" s="88"/>
      <c r="K22" s="88"/>
      <c r="L22" s="88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62"/>
      <c r="AA22" s="79"/>
      <c r="AB22" s="65"/>
      <c r="AC22" s="79"/>
      <c r="AD22" s="79"/>
      <c r="AE22" s="79"/>
    </row>
    <row r="23" spans="2:31" ht="12.75" customHeight="1" x14ac:dyDescent="0.25">
      <c r="B23" s="103"/>
      <c r="D23" s="95"/>
      <c r="E23" s="96"/>
      <c r="F23" s="97"/>
      <c r="G23" s="86"/>
      <c r="H23" s="88"/>
      <c r="I23" s="88"/>
      <c r="J23" s="88"/>
      <c r="K23" s="88"/>
      <c r="L23" s="88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62"/>
      <c r="AA23" s="79"/>
      <c r="AB23" s="65"/>
      <c r="AC23" s="79"/>
      <c r="AD23" s="79"/>
      <c r="AE23" s="79"/>
    </row>
    <row r="24" spans="2:31" ht="12.75" customHeight="1" x14ac:dyDescent="0.25">
      <c r="B24" s="103"/>
      <c r="D24" s="95"/>
      <c r="E24" s="96"/>
      <c r="F24" s="97"/>
      <c r="G24" s="86"/>
      <c r="H24" s="88"/>
      <c r="I24" s="88"/>
      <c r="J24" s="88"/>
      <c r="K24" s="88"/>
      <c r="L24" s="88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62"/>
      <c r="AA24" s="79"/>
      <c r="AB24" s="65"/>
      <c r="AC24" s="79"/>
      <c r="AD24" s="79"/>
      <c r="AE24" s="79"/>
    </row>
    <row r="25" spans="2:31" ht="12.75" customHeight="1" x14ac:dyDescent="0.25">
      <c r="B25" s="103"/>
      <c r="D25" s="95"/>
      <c r="E25" s="96"/>
      <c r="F25" s="97"/>
      <c r="G25" s="86"/>
      <c r="H25" s="88"/>
      <c r="I25" s="88"/>
      <c r="J25" s="88"/>
      <c r="K25" s="88"/>
      <c r="L25" s="88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62"/>
      <c r="AA25" s="79"/>
      <c r="AB25" s="65"/>
      <c r="AC25" s="79"/>
      <c r="AD25" s="79"/>
      <c r="AE25" s="79"/>
    </row>
    <row r="26" spans="2:31" ht="12.75" customHeight="1" x14ac:dyDescent="0.25">
      <c r="B26" s="103"/>
      <c r="D26" s="95"/>
      <c r="E26" s="96"/>
      <c r="F26" s="97"/>
      <c r="G26" s="86"/>
      <c r="H26" s="88"/>
      <c r="I26" s="88"/>
      <c r="J26" s="88"/>
      <c r="K26" s="88"/>
      <c r="L26" s="88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63"/>
      <c r="AA26" s="80"/>
      <c r="AB26" s="66"/>
      <c r="AC26" s="80"/>
      <c r="AD26" s="80"/>
      <c r="AE26" s="80"/>
    </row>
    <row r="27" spans="2:31" ht="12.75" customHeight="1" thickBot="1" x14ac:dyDescent="0.3">
      <c r="B27" s="104"/>
      <c r="D27" s="81"/>
      <c r="E27" s="81"/>
      <c r="F27" s="81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E27" si="7">IF(OR(TRIM(M10)=0,TRIM(M10)=""),"",IF(IFERROR(TRIM(INDEX(QryItemNamed,MATCH(TRIM(M10),ITEM,0),3)),"")="LS","",IFERROR(TRIM(INDEX(QryItemNamed,MATCH(TRIM(M10),ITEM,0),3)),"")))</f>
        <v>SY</v>
      </c>
      <c r="N27" s="23" t="str">
        <f t="shared" ref="N27" si="8">IF(OR(TRIM(N10)=0,TRIM(N10)=""),"",IF(IFERROR(TRIM(INDEX(QryItemNamed,MATCH(TRIM(N10),ITEM,0),3)),"")="LS","",IFERROR(TRIM(INDEX(QryItemNamed,MATCH(TRIM(N10),ITEM,0),3)),"")))</f>
        <v/>
      </c>
      <c r="O27" s="23" t="str">
        <f t="shared" si="7"/>
        <v>SY</v>
      </c>
      <c r="P27" s="23" t="str">
        <f t="shared" si="7"/>
        <v>SY</v>
      </c>
      <c r="Q27" s="23" t="str">
        <f t="shared" si="7"/>
        <v>CY</v>
      </c>
      <c r="R27" s="23" t="str">
        <f t="shared" si="7"/>
        <v>CY</v>
      </c>
      <c r="S27" s="23" t="str">
        <f t="shared" si="7"/>
        <v>GAL</v>
      </c>
      <c r="T27" s="23" t="str">
        <f t="shared" ref="T27" si="9">IF(OR(TRIM(T10)=0,TRIM(T10)=""),"",IF(IFERROR(TRIM(INDEX(QryItemNamed,MATCH(TRIM(T10),ITEM,0),3)),"")="LS","",IFERROR(TRIM(INDEX(QryItemNamed,MATCH(TRIM(T10),ITEM,0),3)),"")))</f>
        <v>GAL</v>
      </c>
      <c r="U27" s="23" t="str">
        <f t="shared" si="7"/>
        <v>CY</v>
      </c>
      <c r="V27" s="23" t="str">
        <f t="shared" si="7"/>
        <v>CY</v>
      </c>
      <c r="W27" s="23" t="str">
        <f t="shared" ref="W27:X27" si="10">IF(OR(TRIM(W10)=0,TRIM(W10)=""),"",IF(IFERROR(TRIM(INDEX(QryItemNamed,MATCH(TRIM(W10),ITEM,0),3)),"")="LS","",IFERROR(TRIM(INDEX(QryItemNamed,MATCH(TRIM(W10),ITEM,0),3)),"")))</f>
        <v>CY</v>
      </c>
      <c r="X27" s="23" t="str">
        <f t="shared" si="10"/>
        <v>CY</v>
      </c>
      <c r="Y27" s="23" t="str">
        <f t="shared" si="7"/>
        <v/>
      </c>
      <c r="Z27" s="23"/>
      <c r="AA27" s="23" t="str">
        <f t="shared" si="7"/>
        <v/>
      </c>
      <c r="AB27" s="23"/>
      <c r="AC27" s="23" t="str">
        <f t="shared" si="7"/>
        <v/>
      </c>
      <c r="AD27" s="23" t="str">
        <f t="shared" si="7"/>
        <v/>
      </c>
      <c r="AE27" s="23" t="str">
        <f t="shared" si="7"/>
        <v/>
      </c>
    </row>
    <row r="28" spans="2:31" ht="12.75" customHeight="1" x14ac:dyDescent="0.25">
      <c r="B28" s="54">
        <v>1</v>
      </c>
      <c r="D28" s="99" t="s">
        <v>44</v>
      </c>
      <c r="E28" s="100"/>
      <c r="F28" s="101"/>
      <c r="G28" s="26"/>
      <c r="H28" s="27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</row>
    <row r="29" spans="2:31" ht="12.75" customHeight="1" x14ac:dyDescent="0.25">
      <c r="B29" s="54">
        <v>1</v>
      </c>
      <c r="D29" s="24">
        <v>6975</v>
      </c>
      <c r="E29" s="25" t="s">
        <v>1</v>
      </c>
      <c r="F29" s="24">
        <v>7100</v>
      </c>
      <c r="G29" s="26"/>
      <c r="H29" s="34" t="s">
        <v>36</v>
      </c>
      <c r="I29" s="32">
        <f>F29-D29</f>
        <v>125</v>
      </c>
      <c r="J29" s="30">
        <v>32.409999999999997</v>
      </c>
      <c r="K29" s="30">
        <f>(I29*J29)/9</f>
        <v>450.13888888888886</v>
      </c>
      <c r="L29" s="28"/>
      <c r="M29" s="28"/>
      <c r="N29" s="28"/>
      <c r="O29" s="28"/>
      <c r="P29" s="28">
        <f>K29</f>
        <v>450.13888888888886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</row>
    <row r="30" spans="2:31" ht="12.75" customHeight="1" x14ac:dyDescent="0.25">
      <c r="B30" s="54">
        <v>1</v>
      </c>
      <c r="D30" s="31">
        <v>6975</v>
      </c>
      <c r="E30" s="25" t="s">
        <v>1</v>
      </c>
      <c r="F30" s="31">
        <v>7194.88</v>
      </c>
      <c r="G30" s="33"/>
      <c r="H30" s="34" t="s">
        <v>36</v>
      </c>
      <c r="I30" s="32">
        <f t="shared" ref="I30:I40" si="11">F30-D30</f>
        <v>219.88000000000011</v>
      </c>
      <c r="J30" s="30">
        <v>33.49</v>
      </c>
      <c r="K30" s="30">
        <f>(I30*J30)/9</f>
        <v>818.19791111111158</v>
      </c>
      <c r="L30" s="30"/>
      <c r="M30" s="28"/>
      <c r="N30" s="28"/>
      <c r="O30" s="28"/>
      <c r="P30" s="28"/>
      <c r="Q30" s="28"/>
      <c r="R30" s="28"/>
      <c r="S30" s="28">
        <f>K30*S13</f>
        <v>40.909895555555579</v>
      </c>
      <c r="T30" s="28"/>
      <c r="U30" s="28">
        <f>K30*(U13/36)</f>
        <v>34.091579629629649</v>
      </c>
      <c r="V30" s="28">
        <f>K30*(V13/36)</f>
        <v>34.091579629629649</v>
      </c>
      <c r="W30" s="28"/>
      <c r="X30" s="28"/>
      <c r="Y30" s="28"/>
      <c r="Z30" s="28"/>
      <c r="AA30" s="28"/>
      <c r="AB30" s="28"/>
      <c r="AC30" s="28"/>
      <c r="AD30" s="30"/>
      <c r="AE30" s="29"/>
    </row>
    <row r="31" spans="2:31" ht="12.75" customHeight="1" x14ac:dyDescent="0.25">
      <c r="B31" s="54">
        <v>1</v>
      </c>
      <c r="D31" s="31">
        <v>6975</v>
      </c>
      <c r="E31" s="25" t="s">
        <v>1</v>
      </c>
      <c r="F31" s="31">
        <v>7194.88</v>
      </c>
      <c r="G31" s="33"/>
      <c r="H31" s="34" t="s">
        <v>36</v>
      </c>
      <c r="I31" s="32">
        <f t="shared" si="11"/>
        <v>219.88000000000011</v>
      </c>
      <c r="J31" s="30">
        <v>4</v>
      </c>
      <c r="K31" s="30">
        <f>(I31*J31)/9</f>
        <v>97.724444444444487</v>
      </c>
      <c r="L31" s="30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>
        <f>K31*(X13/36)</f>
        <v>5.4291358024691379</v>
      </c>
      <c r="Y31" s="28"/>
      <c r="Z31" s="28"/>
      <c r="AA31" s="28"/>
      <c r="AB31" s="28"/>
      <c r="AC31" s="28"/>
      <c r="AD31" s="30"/>
      <c r="AE31" s="29"/>
    </row>
    <row r="32" spans="2:31" ht="12.75" customHeight="1" x14ac:dyDescent="0.25">
      <c r="B32" s="54">
        <v>1</v>
      </c>
      <c r="D32" s="31">
        <v>6975</v>
      </c>
      <c r="E32" s="25" t="s">
        <v>1</v>
      </c>
      <c r="F32" s="31">
        <v>7164.3</v>
      </c>
      <c r="G32" s="33"/>
      <c r="H32" s="34" t="s">
        <v>36</v>
      </c>
      <c r="I32" s="32">
        <f t="shared" ref="I32:I33" si="12">F32-D32</f>
        <v>189.30000000000018</v>
      </c>
      <c r="J32" s="30">
        <v>32.82</v>
      </c>
      <c r="K32" s="30">
        <f>(I32*J32)/9</f>
        <v>690.31400000000076</v>
      </c>
      <c r="L32" s="30"/>
      <c r="M32" s="28"/>
      <c r="N32" s="28"/>
      <c r="O32" s="28"/>
      <c r="P32" s="28"/>
      <c r="Q32" s="28"/>
      <c r="R32" s="28"/>
      <c r="S32" s="28"/>
      <c r="T32" s="28">
        <f>K32*T13</f>
        <v>58.676690000000072</v>
      </c>
      <c r="U32" s="28"/>
      <c r="V32" s="28"/>
      <c r="W32" s="28"/>
      <c r="X32" s="28"/>
      <c r="Y32" s="29"/>
      <c r="Z32" s="29"/>
      <c r="AA32" s="29"/>
      <c r="AB32" s="29"/>
      <c r="AC32" s="28"/>
      <c r="AD32" s="30"/>
      <c r="AE32" s="29"/>
    </row>
    <row r="33" spans="2:31" ht="12.75" customHeight="1" x14ac:dyDescent="0.25">
      <c r="B33" s="54">
        <v>1</v>
      </c>
      <c r="D33" s="31">
        <v>7085</v>
      </c>
      <c r="E33" s="25"/>
      <c r="F33" s="31">
        <v>7164.3</v>
      </c>
      <c r="G33" s="33"/>
      <c r="H33" s="34" t="s">
        <v>36</v>
      </c>
      <c r="I33" s="32">
        <f t="shared" si="12"/>
        <v>79.300000000000182</v>
      </c>
      <c r="J33" s="30">
        <v>32.82</v>
      </c>
      <c r="K33" s="30">
        <f>(I33*J33)/9</f>
        <v>289.18066666666732</v>
      </c>
      <c r="L33" s="30"/>
      <c r="M33" s="28"/>
      <c r="N33" s="28"/>
      <c r="O33" s="28"/>
      <c r="P33" s="28"/>
      <c r="Q33" s="28"/>
      <c r="R33" s="28"/>
      <c r="S33" s="28">
        <f>K33*S13</f>
        <v>14.459033333333366</v>
      </c>
      <c r="T33" s="28"/>
      <c r="U33" s="28"/>
      <c r="V33" s="28"/>
      <c r="W33" s="28">
        <v>14</v>
      </c>
      <c r="X33" s="28"/>
      <c r="Y33" s="29"/>
      <c r="Z33" s="29"/>
      <c r="AA33" s="29"/>
      <c r="AB33" s="29"/>
      <c r="AC33" s="28"/>
      <c r="AD33" s="30"/>
      <c r="AE33" s="29"/>
    </row>
    <row r="34" spans="2:31" ht="12.75" customHeight="1" x14ac:dyDescent="0.25">
      <c r="B34" s="54">
        <v>1</v>
      </c>
      <c r="D34" s="31"/>
      <c r="E34" s="25"/>
      <c r="F34" s="31"/>
      <c r="G34" s="33"/>
      <c r="H34" s="34"/>
      <c r="I34" s="32"/>
      <c r="J34" s="30"/>
      <c r="K34" s="30"/>
      <c r="L34" s="30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5"/>
      <c r="Z34" s="35"/>
      <c r="AA34" s="35"/>
      <c r="AB34" s="35"/>
      <c r="AC34" s="30"/>
      <c r="AD34" s="30"/>
      <c r="AE34" s="29"/>
    </row>
    <row r="35" spans="2:31" ht="12.75" customHeight="1" x14ac:dyDescent="0.25">
      <c r="B35" s="54">
        <v>1</v>
      </c>
      <c r="D35" s="31">
        <v>7164.3</v>
      </c>
      <c r="E35" s="25" t="s">
        <v>1</v>
      </c>
      <c r="F35" s="31">
        <v>7189.56</v>
      </c>
      <c r="G35" s="33"/>
      <c r="H35" s="34" t="s">
        <v>36</v>
      </c>
      <c r="I35" s="32">
        <f t="shared" si="11"/>
        <v>25.260000000000218</v>
      </c>
      <c r="J35" s="30">
        <v>35.71</v>
      </c>
      <c r="K35" s="30">
        <f>(I35*J35)/9</f>
        <v>100.22606666666753</v>
      </c>
      <c r="L35" s="30"/>
      <c r="M35" s="28">
        <f>K35</f>
        <v>100.22606666666753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5"/>
      <c r="Z35" s="35"/>
      <c r="AA35" s="35"/>
      <c r="AB35" s="35"/>
      <c r="AC35" s="30"/>
      <c r="AD35" s="30"/>
      <c r="AE35" s="29"/>
    </row>
    <row r="36" spans="2:31" ht="12.75" customHeight="1" x14ac:dyDescent="0.25">
      <c r="B36" s="54">
        <v>1</v>
      </c>
      <c r="D36" s="31">
        <v>7164.3</v>
      </c>
      <c r="E36" s="32" t="s">
        <v>1</v>
      </c>
      <c r="F36" s="31">
        <v>7194.88</v>
      </c>
      <c r="G36" s="33"/>
      <c r="H36" s="34" t="s">
        <v>36</v>
      </c>
      <c r="I36" s="32">
        <f t="shared" ref="I36" si="13">F36-D36</f>
        <v>30.579999999999927</v>
      </c>
      <c r="J36" s="30">
        <v>38.28</v>
      </c>
      <c r="K36" s="30">
        <f>(I36*J36)/9</f>
        <v>130.06693333333303</v>
      </c>
      <c r="L36" s="30"/>
      <c r="M36" s="28"/>
      <c r="N36" s="28"/>
      <c r="O36" s="30"/>
      <c r="P36" s="28"/>
      <c r="Q36" s="72">
        <f>ROUNDUP('Variable Depth 301'!F20,0)</f>
        <v>35</v>
      </c>
      <c r="R36" s="28"/>
      <c r="S36" s="28">
        <f>K36*S13</f>
        <v>6.5033466666666513</v>
      </c>
      <c r="T36" s="28"/>
      <c r="U36" s="28"/>
      <c r="V36" s="28"/>
      <c r="W36" s="28"/>
      <c r="X36" s="28"/>
      <c r="Y36" s="35"/>
      <c r="Z36" s="35"/>
      <c r="AA36" s="35"/>
      <c r="AB36" s="35"/>
      <c r="AC36" s="30"/>
      <c r="AD36" s="30"/>
      <c r="AE36" s="29"/>
    </row>
    <row r="37" spans="2:31" ht="12.75" customHeight="1" x14ac:dyDescent="0.25">
      <c r="B37" s="54">
        <v>1</v>
      </c>
      <c r="D37" s="31">
        <v>7164.3</v>
      </c>
      <c r="E37" s="32" t="s">
        <v>1</v>
      </c>
      <c r="F37" s="31">
        <v>7219.4</v>
      </c>
      <c r="G37" s="33"/>
      <c r="H37" s="34" t="s">
        <v>36</v>
      </c>
      <c r="I37" s="32">
        <f t="shared" si="11"/>
        <v>55.099999999999454</v>
      </c>
      <c r="J37" s="30">
        <v>42.36</v>
      </c>
      <c r="K37" s="30">
        <f>(I37*J37)/9</f>
        <v>259.33733333333078</v>
      </c>
      <c r="L37" s="30"/>
      <c r="M37" s="28"/>
      <c r="N37" s="28"/>
      <c r="O37" s="30">
        <f>K37</f>
        <v>259.33733333333078</v>
      </c>
      <c r="P37" s="28"/>
      <c r="Q37" s="28"/>
      <c r="R37" s="28"/>
      <c r="S37" s="28"/>
      <c r="T37" s="28"/>
      <c r="U37" s="28"/>
      <c r="V37" s="28"/>
      <c r="W37" s="28"/>
      <c r="X37" s="28"/>
      <c r="Y37" s="35"/>
      <c r="Z37" s="35"/>
      <c r="AA37" s="35"/>
      <c r="AB37" s="35"/>
      <c r="AC37" s="30"/>
      <c r="AD37" s="30"/>
      <c r="AE37" s="29"/>
    </row>
    <row r="38" spans="2:31" ht="12.75" customHeight="1" x14ac:dyDescent="0.25">
      <c r="B38" s="54">
        <v>1</v>
      </c>
      <c r="D38" s="31">
        <v>7164.3</v>
      </c>
      <c r="E38" s="32" t="s">
        <v>1</v>
      </c>
      <c r="F38" s="31">
        <v>7219.92</v>
      </c>
      <c r="G38" s="33"/>
      <c r="H38" s="34" t="s">
        <v>36</v>
      </c>
      <c r="I38" s="32">
        <f t="shared" si="11"/>
        <v>55.619999999999891</v>
      </c>
      <c r="J38" s="30">
        <v>40.729999999999997</v>
      </c>
      <c r="K38" s="30">
        <f>(I38*J38)/9</f>
        <v>251.71139999999949</v>
      </c>
      <c r="L38" s="30"/>
      <c r="M38" s="28"/>
      <c r="N38" s="28"/>
      <c r="O38" s="30"/>
      <c r="P38" s="28"/>
      <c r="Q38" s="28"/>
      <c r="R38" s="28">
        <f>K38*(R13/36)</f>
        <v>41.95189999999991</v>
      </c>
      <c r="S38" s="28"/>
      <c r="T38" s="28"/>
      <c r="U38" s="28"/>
      <c r="V38" s="28"/>
      <c r="W38" s="28"/>
      <c r="X38" s="28"/>
      <c r="Y38" s="35"/>
      <c r="Z38" s="35"/>
      <c r="AA38" s="35"/>
      <c r="AB38" s="35"/>
      <c r="AC38" s="30"/>
      <c r="AD38" s="30"/>
      <c r="AE38" s="29"/>
    </row>
    <row r="39" spans="2:31" ht="12.75" customHeight="1" x14ac:dyDescent="0.25">
      <c r="B39" s="54">
        <v>1</v>
      </c>
      <c r="D39" s="31"/>
      <c r="E39" s="32"/>
      <c r="F39" s="31"/>
      <c r="G39" s="33"/>
      <c r="H39" s="34"/>
      <c r="I39" s="32"/>
      <c r="J39" s="30"/>
      <c r="K39" s="30"/>
      <c r="L39" s="30"/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28"/>
      <c r="X39" s="28"/>
      <c r="Y39" s="35"/>
      <c r="Z39" s="35"/>
      <c r="AA39" s="35"/>
      <c r="AB39" s="35"/>
      <c r="AC39" s="30"/>
      <c r="AD39" s="30"/>
      <c r="AE39" s="29"/>
    </row>
    <row r="40" spans="2:31" ht="12.75" customHeight="1" x14ac:dyDescent="0.25">
      <c r="B40" s="54">
        <v>1</v>
      </c>
      <c r="D40" s="31">
        <v>7185.49</v>
      </c>
      <c r="E40" s="32" t="s">
        <v>1</v>
      </c>
      <c r="F40" s="31">
        <v>7207.82</v>
      </c>
      <c r="G40" s="33"/>
      <c r="H40" s="34" t="s">
        <v>43</v>
      </c>
      <c r="I40" s="32">
        <f t="shared" si="11"/>
        <v>22.329999999999927</v>
      </c>
      <c r="J40" s="30">
        <v>8.0299999999999994</v>
      </c>
      <c r="K40" s="30">
        <f>(I40*J40)/9</f>
        <v>19.923322222222154</v>
      </c>
      <c r="L40" s="30"/>
      <c r="M40" s="28">
        <f>K40</f>
        <v>19.923322222222154</v>
      </c>
      <c r="N40" s="28"/>
      <c r="O40" s="30"/>
      <c r="P40" s="28"/>
      <c r="Q40" s="28"/>
      <c r="R40" s="28"/>
      <c r="S40" s="28"/>
      <c r="T40" s="28"/>
      <c r="U40" s="28"/>
      <c r="V40" s="28"/>
      <c r="W40" s="28"/>
      <c r="X40" s="28"/>
      <c r="Y40" s="35"/>
      <c r="Z40" s="35"/>
      <c r="AA40" s="35"/>
      <c r="AB40" s="35"/>
      <c r="AC40" s="30"/>
      <c r="AD40" s="30"/>
      <c r="AE40" s="29"/>
    </row>
    <row r="41" spans="2:31" ht="12.75" customHeight="1" x14ac:dyDescent="0.25">
      <c r="B41" s="55">
        <v>1</v>
      </c>
      <c r="D41" s="31">
        <v>7193.9</v>
      </c>
      <c r="E41" s="32" t="s">
        <v>1</v>
      </c>
      <c r="F41" s="31">
        <v>7221.63</v>
      </c>
      <c r="G41" s="33"/>
      <c r="H41" s="34" t="s">
        <v>37</v>
      </c>
      <c r="I41" s="32">
        <f t="shared" ref="I41" si="14">F41-D41</f>
        <v>27.730000000000473</v>
      </c>
      <c r="J41" s="30">
        <v>6.99</v>
      </c>
      <c r="K41" s="30">
        <f>(I41*J41)/9</f>
        <v>21.536966666667034</v>
      </c>
      <c r="L41" s="30"/>
      <c r="M41" s="28">
        <f>K41</f>
        <v>21.536966666667034</v>
      </c>
      <c r="N41" s="28"/>
      <c r="O41" s="30"/>
      <c r="P41" s="28"/>
      <c r="Q41" s="28"/>
      <c r="R41" s="28"/>
      <c r="S41" s="28"/>
      <c r="T41" s="28"/>
      <c r="U41" s="28"/>
      <c r="V41" s="30"/>
      <c r="W41" s="28"/>
      <c r="X41" s="28"/>
      <c r="Y41" s="35"/>
      <c r="Z41" s="35"/>
      <c r="AA41" s="35"/>
      <c r="AB41" s="35"/>
      <c r="AC41" s="30"/>
      <c r="AD41" s="30"/>
      <c r="AE41" s="29"/>
    </row>
    <row r="42" spans="2:31" ht="12.75" customHeight="1" x14ac:dyDescent="0.25">
      <c r="B42" s="55">
        <v>1</v>
      </c>
      <c r="D42" s="31"/>
      <c r="E42" s="32"/>
      <c r="F42" s="31"/>
      <c r="G42" s="33"/>
      <c r="H42" s="34"/>
      <c r="I42" s="32"/>
      <c r="J42" s="30"/>
      <c r="K42" s="30"/>
      <c r="L42" s="30"/>
      <c r="M42" s="28"/>
      <c r="N42" s="28"/>
      <c r="O42" s="30"/>
      <c r="P42" s="28"/>
      <c r="Q42" s="28"/>
      <c r="R42" s="28"/>
      <c r="S42" s="28"/>
      <c r="T42" s="28"/>
      <c r="U42" s="28"/>
      <c r="V42" s="30"/>
      <c r="W42" s="28"/>
      <c r="X42" s="28"/>
      <c r="Y42" s="35"/>
      <c r="Z42" s="35"/>
      <c r="AA42" s="35"/>
      <c r="AB42" s="35"/>
      <c r="AC42" s="30"/>
      <c r="AD42" s="30"/>
      <c r="AE42" s="29"/>
    </row>
    <row r="43" spans="2:31" ht="12.75" customHeight="1" x14ac:dyDescent="0.25">
      <c r="B43" s="55">
        <v>1</v>
      </c>
      <c r="D43" s="31">
        <v>7288.99</v>
      </c>
      <c r="E43" s="32" t="s">
        <v>1</v>
      </c>
      <c r="F43" s="31">
        <v>7344.22</v>
      </c>
      <c r="G43" s="33"/>
      <c r="H43" s="34" t="s">
        <v>36</v>
      </c>
      <c r="I43" s="32">
        <f t="shared" ref="I43:I44" si="15">F43-D43</f>
        <v>55.230000000000473</v>
      </c>
      <c r="J43" s="30">
        <v>41.14</v>
      </c>
      <c r="K43" s="30">
        <f>(I43*J43)/9</f>
        <v>252.4624666666688</v>
      </c>
      <c r="L43" s="30"/>
      <c r="M43" s="28"/>
      <c r="N43" s="26"/>
      <c r="O43" s="30"/>
      <c r="P43" s="28"/>
      <c r="Q43" s="28"/>
      <c r="R43" s="28">
        <f>K43*(R13/36)</f>
        <v>42.077077777778129</v>
      </c>
      <c r="S43" s="28"/>
      <c r="T43" s="28"/>
      <c r="U43" s="28"/>
      <c r="V43" s="28"/>
      <c r="W43" s="28"/>
      <c r="X43" s="28"/>
      <c r="Y43" s="35"/>
      <c r="Z43" s="35"/>
      <c r="AA43" s="35"/>
      <c r="AB43" s="35"/>
      <c r="AC43" s="30"/>
      <c r="AD43" s="30"/>
      <c r="AE43" s="29"/>
    </row>
    <row r="44" spans="2:31" ht="12.75" customHeight="1" x14ac:dyDescent="0.25">
      <c r="B44" s="55">
        <v>1</v>
      </c>
      <c r="D44" s="31">
        <v>7289.51</v>
      </c>
      <c r="E44" s="32" t="s">
        <v>1</v>
      </c>
      <c r="F44" s="31">
        <v>7344.22</v>
      </c>
      <c r="G44" s="33"/>
      <c r="H44" s="34" t="s">
        <v>36</v>
      </c>
      <c r="I44" s="32">
        <f t="shared" si="15"/>
        <v>54.710000000000036</v>
      </c>
      <c r="J44" s="30">
        <v>42.64</v>
      </c>
      <c r="K44" s="30">
        <f>(I44*J44)/9</f>
        <v>259.20382222222241</v>
      </c>
      <c r="L44" s="30"/>
      <c r="M44" s="28"/>
      <c r="N44" s="26"/>
      <c r="O44" s="30">
        <f>K44</f>
        <v>259.20382222222241</v>
      </c>
      <c r="P44" s="28"/>
      <c r="Q44" s="28"/>
      <c r="R44" s="28"/>
      <c r="S44" s="28"/>
      <c r="T44" s="28"/>
      <c r="U44" s="28"/>
      <c r="V44" s="28"/>
      <c r="W44" s="28"/>
      <c r="X44" s="28"/>
      <c r="Y44" s="35"/>
      <c r="Z44" s="35"/>
      <c r="AA44" s="35"/>
      <c r="AB44" s="35"/>
      <c r="AC44" s="30"/>
      <c r="AD44" s="30"/>
      <c r="AE44" s="29"/>
    </row>
    <row r="45" spans="2:31" ht="12.75" customHeight="1" x14ac:dyDescent="0.25">
      <c r="B45" s="55">
        <v>1</v>
      </c>
      <c r="D45" s="31"/>
      <c r="E45" s="32"/>
      <c r="F45" s="31"/>
      <c r="G45" s="33"/>
      <c r="H45" s="34"/>
      <c r="I45" s="32"/>
      <c r="J45" s="30"/>
      <c r="K45" s="30"/>
      <c r="L45" s="30"/>
      <c r="M45" s="28"/>
      <c r="N45" s="26"/>
      <c r="O45" s="30"/>
      <c r="P45" s="28"/>
      <c r="Q45" s="28"/>
      <c r="R45" s="28"/>
      <c r="S45" s="28"/>
      <c r="T45" s="28"/>
      <c r="U45" s="28"/>
      <c r="V45" s="28"/>
      <c r="W45" s="28"/>
      <c r="X45" s="28"/>
      <c r="Y45" s="35"/>
      <c r="Z45" s="35"/>
      <c r="AA45" s="35"/>
      <c r="AB45" s="35"/>
      <c r="AC45" s="30"/>
      <c r="AD45" s="30"/>
      <c r="AE45" s="29"/>
    </row>
    <row r="46" spans="2:31" ht="12.75" customHeight="1" x14ac:dyDescent="0.25">
      <c r="B46" s="55">
        <v>1</v>
      </c>
      <c r="D46" s="31">
        <v>7288.51</v>
      </c>
      <c r="E46" s="32" t="s">
        <v>1</v>
      </c>
      <c r="F46" s="31">
        <v>7315.43</v>
      </c>
      <c r="G46" s="33"/>
      <c r="H46" s="34" t="s">
        <v>43</v>
      </c>
      <c r="I46" s="32">
        <f t="shared" ref="I46:I47" si="16">F46-D46</f>
        <v>26.920000000000073</v>
      </c>
      <c r="J46" s="30">
        <v>8.11</v>
      </c>
      <c r="K46" s="30">
        <f>(I46*J46)/9</f>
        <v>24.257911111111174</v>
      </c>
      <c r="L46" s="30"/>
      <c r="M46" s="28">
        <f>K46</f>
        <v>24.257911111111174</v>
      </c>
      <c r="N46" s="26"/>
      <c r="O46" s="30"/>
      <c r="P46" s="28"/>
      <c r="Q46" s="28"/>
      <c r="R46" s="28"/>
      <c r="S46" s="28"/>
      <c r="T46" s="28"/>
      <c r="U46" s="28"/>
      <c r="V46" s="28"/>
      <c r="W46" s="28"/>
      <c r="X46" s="28"/>
      <c r="Y46" s="35"/>
      <c r="Z46" s="35"/>
      <c r="AA46" s="35"/>
      <c r="AB46" s="35"/>
      <c r="AC46" s="30"/>
      <c r="AD46" s="30"/>
      <c r="AE46" s="29"/>
    </row>
    <row r="47" spans="2:31" ht="12.75" customHeight="1" x14ac:dyDescent="0.25">
      <c r="B47" s="55">
        <v>1</v>
      </c>
      <c r="D47" s="31">
        <v>7301.02</v>
      </c>
      <c r="E47" s="32" t="s">
        <v>1</v>
      </c>
      <c r="F47" s="31">
        <v>7323.2</v>
      </c>
      <c r="G47" s="33"/>
      <c r="H47" s="34" t="s">
        <v>37</v>
      </c>
      <c r="I47" s="32">
        <f t="shared" si="16"/>
        <v>22.179999999999382</v>
      </c>
      <c r="J47" s="30">
        <v>8.24</v>
      </c>
      <c r="K47" s="30">
        <f>(I47*J47)/9</f>
        <v>20.307022222221654</v>
      </c>
      <c r="L47" s="30"/>
      <c r="M47" s="28">
        <f>K47</f>
        <v>20.307022222221654</v>
      </c>
      <c r="N47" s="26"/>
      <c r="O47" s="30"/>
      <c r="P47" s="28"/>
      <c r="Q47" s="28"/>
      <c r="R47" s="28"/>
      <c r="S47" s="28"/>
      <c r="T47" s="28"/>
      <c r="U47" s="28"/>
      <c r="V47" s="28"/>
      <c r="W47" s="28"/>
      <c r="X47" s="28"/>
      <c r="Y47" s="35"/>
      <c r="Z47" s="35"/>
      <c r="AA47" s="35"/>
      <c r="AB47" s="35"/>
      <c r="AC47" s="30"/>
      <c r="AD47" s="30"/>
      <c r="AE47" s="29"/>
    </row>
    <row r="48" spans="2:31" ht="12.75" customHeight="1" x14ac:dyDescent="0.25">
      <c r="B48" s="55">
        <v>1</v>
      </c>
      <c r="D48" s="31"/>
      <c r="E48" s="32"/>
      <c r="F48" s="31"/>
      <c r="G48" s="33"/>
      <c r="H48" s="34"/>
      <c r="I48" s="30"/>
      <c r="J48" s="30"/>
      <c r="K48" s="30"/>
      <c r="L48" s="30"/>
      <c r="M48" s="28"/>
      <c r="N48" s="26"/>
      <c r="O48" s="30"/>
      <c r="P48" s="28"/>
      <c r="Q48" s="28"/>
      <c r="R48" s="28"/>
      <c r="S48" s="28"/>
      <c r="T48" s="28"/>
      <c r="U48" s="28"/>
      <c r="V48" s="28"/>
      <c r="W48" s="28"/>
      <c r="X48" s="28"/>
      <c r="Y48" s="35"/>
      <c r="Z48" s="35"/>
      <c r="AA48" s="35"/>
      <c r="AB48" s="35"/>
      <c r="AC48" s="30"/>
      <c r="AD48" s="30"/>
      <c r="AE48" s="29"/>
    </row>
    <row r="49" spans="2:31" ht="12.75" customHeight="1" x14ac:dyDescent="0.25">
      <c r="B49" s="55">
        <v>1</v>
      </c>
      <c r="D49" s="31">
        <v>7313.95</v>
      </c>
      <c r="E49" s="32" t="s">
        <v>1</v>
      </c>
      <c r="F49" s="31">
        <v>7344.22</v>
      </c>
      <c r="G49" s="33"/>
      <c r="H49" s="34" t="s">
        <v>36</v>
      </c>
      <c r="I49" s="32">
        <f t="shared" ref="I49:I54" si="17">F49-D49</f>
        <v>30.270000000000437</v>
      </c>
      <c r="J49" s="30">
        <v>38.799999999999997</v>
      </c>
      <c r="K49" s="30">
        <f>(I49*J49)/9</f>
        <v>130.49733333333521</v>
      </c>
      <c r="L49" s="30"/>
      <c r="M49" s="28"/>
      <c r="N49" s="26"/>
      <c r="O49" s="30"/>
      <c r="P49" s="28"/>
      <c r="Q49" s="26">
        <f>ROUNDUP('Variable Depth 301'!R20,0)</f>
        <v>35</v>
      </c>
      <c r="R49" s="28"/>
      <c r="S49" s="28">
        <f>K49*S13</f>
        <v>6.5248666666667603</v>
      </c>
      <c r="T49" s="28"/>
      <c r="U49" s="28"/>
      <c r="V49" s="28"/>
      <c r="W49" s="28"/>
      <c r="X49" s="28"/>
      <c r="Y49" s="35"/>
      <c r="Z49" s="35"/>
      <c r="AA49" s="35"/>
      <c r="AB49" s="35"/>
      <c r="AC49" s="30"/>
      <c r="AD49" s="30"/>
      <c r="AE49" s="29"/>
    </row>
    <row r="50" spans="2:31" ht="12.75" customHeight="1" x14ac:dyDescent="0.25">
      <c r="B50" s="55">
        <v>1</v>
      </c>
      <c r="D50" s="31">
        <v>7313.95</v>
      </c>
      <c r="E50" s="32" t="s">
        <v>1</v>
      </c>
      <c r="F50" s="31">
        <v>7400</v>
      </c>
      <c r="G50" s="33"/>
      <c r="H50" s="34" t="s">
        <v>36</v>
      </c>
      <c r="I50" s="32">
        <f t="shared" si="17"/>
        <v>86.050000000000182</v>
      </c>
      <c r="J50" s="30">
        <v>35.74</v>
      </c>
      <c r="K50" s="30">
        <f>(I50*J50)/9</f>
        <v>341.71411111111183</v>
      </c>
      <c r="L50" s="30"/>
      <c r="M50" s="28"/>
      <c r="N50" s="26"/>
      <c r="O50" s="30"/>
      <c r="P50" s="28"/>
      <c r="Q50" s="28"/>
      <c r="R50" s="28"/>
      <c r="S50" s="28">
        <f>K50*S13</f>
        <v>17.085705555555592</v>
      </c>
      <c r="T50" s="28">
        <f>P54*T13</f>
        <v>18.080157333333254</v>
      </c>
      <c r="U50" s="28">
        <f>$K50*(U13/36)</f>
        <v>14.238087962962993</v>
      </c>
      <c r="V50" s="28">
        <f>$K50*(V13/36)</f>
        <v>14.238087962962993</v>
      </c>
      <c r="W50" s="26"/>
      <c r="X50" s="28"/>
      <c r="Y50" s="35"/>
      <c r="Z50" s="35"/>
      <c r="AA50" s="35"/>
      <c r="AB50" s="35"/>
      <c r="AC50" s="30"/>
      <c r="AD50" s="30"/>
      <c r="AE50" s="29"/>
    </row>
    <row r="51" spans="2:31" ht="12.75" customHeight="1" x14ac:dyDescent="0.25">
      <c r="B51" s="55">
        <v>1</v>
      </c>
      <c r="D51" s="31">
        <v>7313.95</v>
      </c>
      <c r="E51" s="32" t="s">
        <v>1</v>
      </c>
      <c r="F51" s="31">
        <v>7400</v>
      </c>
      <c r="G51" s="33"/>
      <c r="H51" s="34" t="s">
        <v>36</v>
      </c>
      <c r="I51" s="32">
        <f t="shared" si="17"/>
        <v>86.050000000000182</v>
      </c>
      <c r="J51" s="30">
        <v>4</v>
      </c>
      <c r="K51" s="30">
        <f>(I51*J51)/9</f>
        <v>38.244444444444525</v>
      </c>
      <c r="L51" s="30"/>
      <c r="M51" s="28"/>
      <c r="N51" s="28"/>
      <c r="O51" s="30"/>
      <c r="P51" s="28"/>
      <c r="Q51" s="28"/>
      <c r="R51" s="28"/>
      <c r="S51" s="28"/>
      <c r="T51" s="28"/>
      <c r="U51" s="28"/>
      <c r="V51" s="28"/>
      <c r="W51" s="28"/>
      <c r="X51" s="28">
        <f>K51*(X13/36)</f>
        <v>2.1246913580246956</v>
      </c>
      <c r="Y51" s="35"/>
      <c r="Z51" s="35"/>
      <c r="AA51" s="35"/>
      <c r="AB51" s="35"/>
      <c r="AC51" s="30"/>
      <c r="AD51" s="30"/>
      <c r="AE51" s="29"/>
    </row>
    <row r="52" spans="2:31" ht="12.75" customHeight="1" x14ac:dyDescent="0.25">
      <c r="B52" s="55">
        <v>1</v>
      </c>
      <c r="D52" s="31">
        <v>7319.08</v>
      </c>
      <c r="E52" s="32" t="s">
        <v>1</v>
      </c>
      <c r="F52" s="31">
        <v>7344.22</v>
      </c>
      <c r="G52" s="33"/>
      <c r="H52" s="34" t="s">
        <v>36</v>
      </c>
      <c r="I52" s="32">
        <f t="shared" si="17"/>
        <v>25.140000000000327</v>
      </c>
      <c r="J52" s="30">
        <v>36.450000000000003</v>
      </c>
      <c r="K52" s="30">
        <f>(I52*J52)/9</f>
        <v>101.81700000000133</v>
      </c>
      <c r="L52" s="30"/>
      <c r="M52" s="28">
        <f>K52</f>
        <v>101.81700000000133</v>
      </c>
      <c r="N52" s="28"/>
      <c r="O52" s="30"/>
      <c r="P52" s="28"/>
      <c r="Q52" s="28"/>
      <c r="R52" s="28"/>
      <c r="S52" s="28"/>
      <c r="T52" s="28"/>
      <c r="U52" s="28"/>
      <c r="V52" s="28"/>
      <c r="W52" s="28"/>
      <c r="X52" s="28"/>
      <c r="Y52" s="35"/>
      <c r="Z52" s="35"/>
      <c r="AA52" s="35"/>
      <c r="AB52" s="35"/>
      <c r="AC52" s="30"/>
      <c r="AD52" s="30"/>
      <c r="AE52" s="29"/>
    </row>
    <row r="53" spans="2:31" ht="12.75" customHeight="1" x14ac:dyDescent="0.25">
      <c r="B53" s="55">
        <v>1</v>
      </c>
      <c r="D53" s="31"/>
      <c r="E53" s="32"/>
      <c r="F53" s="31"/>
      <c r="G53" s="33"/>
      <c r="H53" s="34"/>
      <c r="I53" s="30"/>
      <c r="J53" s="30"/>
      <c r="K53" s="30"/>
      <c r="L53" s="30"/>
      <c r="M53" s="28"/>
      <c r="N53" s="28"/>
      <c r="O53" s="30"/>
      <c r="P53" s="28"/>
      <c r="Q53" s="28"/>
      <c r="R53" s="28"/>
      <c r="S53" s="28"/>
      <c r="T53" s="28"/>
      <c r="U53" s="28"/>
      <c r="V53" s="28"/>
      <c r="W53" s="28"/>
      <c r="X53" s="28"/>
      <c r="Y53" s="35"/>
      <c r="Z53" s="35"/>
      <c r="AA53" s="35"/>
      <c r="AB53" s="35"/>
      <c r="AC53" s="30"/>
      <c r="AD53" s="30"/>
      <c r="AE53" s="29"/>
    </row>
    <row r="54" spans="2:31" ht="12.75" customHeight="1" x14ac:dyDescent="0.25">
      <c r="B54" s="55">
        <v>1</v>
      </c>
      <c r="D54" s="31">
        <v>7344.22</v>
      </c>
      <c r="E54" s="32" t="s">
        <v>1</v>
      </c>
      <c r="F54" s="31">
        <v>7400</v>
      </c>
      <c r="G54" s="33"/>
      <c r="H54" s="34" t="s">
        <v>36</v>
      </c>
      <c r="I54" s="32">
        <f t="shared" si="17"/>
        <v>55.779999999999745</v>
      </c>
      <c r="J54" s="30">
        <v>34.32</v>
      </c>
      <c r="K54" s="30">
        <f>(I54*J54)/9</f>
        <v>212.70773333333238</v>
      </c>
      <c r="L54" s="30"/>
      <c r="M54" s="28"/>
      <c r="N54" s="28"/>
      <c r="O54" s="30"/>
      <c r="P54" s="28">
        <f>K54</f>
        <v>212.70773333333238</v>
      </c>
      <c r="Q54" s="28"/>
      <c r="R54" s="28"/>
      <c r="S54" s="28"/>
      <c r="T54" s="28"/>
      <c r="U54" s="28"/>
      <c r="V54" s="30"/>
      <c r="W54" s="28"/>
      <c r="X54" s="28"/>
      <c r="Y54" s="35"/>
      <c r="Z54" s="35"/>
      <c r="AA54" s="35"/>
      <c r="AB54" s="35"/>
      <c r="AC54" s="30"/>
      <c r="AD54" s="30"/>
      <c r="AE54" s="29"/>
    </row>
    <row r="55" spans="2:31" ht="12.75" customHeight="1" x14ac:dyDescent="0.25">
      <c r="B55" s="55"/>
      <c r="D55" s="31"/>
      <c r="E55" s="32"/>
      <c r="F55" s="31"/>
      <c r="G55" s="33"/>
      <c r="H55" s="34"/>
      <c r="I55" s="30"/>
      <c r="J55" s="30"/>
      <c r="K55" s="30"/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30"/>
      <c r="W55" s="28"/>
      <c r="X55" s="28"/>
      <c r="Y55" s="35"/>
      <c r="Z55" s="35"/>
      <c r="AA55" s="35"/>
      <c r="AB55" s="35"/>
      <c r="AC55" s="30"/>
      <c r="AD55" s="30"/>
      <c r="AE55" s="29"/>
    </row>
    <row r="56" spans="2:31" ht="12.75" customHeight="1" x14ac:dyDescent="0.25">
      <c r="B56" s="55"/>
      <c r="D56" s="31"/>
      <c r="E56" s="32"/>
      <c r="F56" s="31"/>
      <c r="G56" s="33"/>
      <c r="H56" s="34"/>
      <c r="I56" s="30"/>
      <c r="J56" s="30"/>
      <c r="K56" s="30"/>
      <c r="L56" s="30"/>
      <c r="M56" s="28"/>
      <c r="N56" s="28"/>
      <c r="O56" s="30"/>
      <c r="P56" s="28"/>
      <c r="Q56" s="28"/>
      <c r="R56" s="28"/>
      <c r="S56" s="28"/>
      <c r="T56" s="28"/>
      <c r="U56" s="28"/>
      <c r="V56" s="28"/>
      <c r="W56" s="28"/>
      <c r="X56" s="28"/>
      <c r="Y56" s="35"/>
      <c r="Z56" s="35"/>
      <c r="AA56" s="35"/>
      <c r="AB56" s="35"/>
      <c r="AC56" s="30"/>
      <c r="AD56" s="30"/>
      <c r="AE56" s="29"/>
    </row>
    <row r="57" spans="2:31" ht="12.75" customHeight="1" x14ac:dyDescent="0.25">
      <c r="B57" s="55"/>
      <c r="D57" s="31"/>
      <c r="E57" s="32"/>
      <c r="F57" s="31"/>
      <c r="G57" s="33"/>
      <c r="H57" s="34"/>
      <c r="I57" s="30"/>
      <c r="J57" s="30"/>
      <c r="K57" s="30"/>
      <c r="L57" s="30"/>
      <c r="M57" s="28"/>
      <c r="N57" s="28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35"/>
      <c r="Z57" s="35"/>
      <c r="AA57" s="35"/>
      <c r="AB57" s="35"/>
      <c r="AC57" s="30"/>
      <c r="AD57" s="30"/>
      <c r="AE57" s="29"/>
    </row>
    <row r="58" spans="2:31" ht="12.75" customHeight="1" x14ac:dyDescent="0.25">
      <c r="B58" s="55"/>
      <c r="D58" s="31"/>
      <c r="E58" s="32"/>
      <c r="F58" s="31"/>
      <c r="G58" s="33"/>
      <c r="H58" s="34"/>
      <c r="I58" s="30" t="str">
        <f t="shared" ref="I58:I61" si="18">IF(D58&lt;&gt;"",F58-D58,"")</f>
        <v/>
      </c>
      <c r="J58" s="30"/>
      <c r="K58" s="30" t="str">
        <f t="shared" ref="K58:K61" si="19">IF(D58&lt;&gt;"",I58*J58/9,"")</f>
        <v/>
      </c>
      <c r="L58" s="30"/>
      <c r="M58" s="28"/>
      <c r="N58" s="28"/>
      <c r="O58" s="30"/>
      <c r="P58" s="28"/>
      <c r="Q58" s="28"/>
      <c r="R58" s="28"/>
      <c r="S58" s="28"/>
      <c r="T58" s="28"/>
      <c r="U58" s="28"/>
      <c r="V58" s="30"/>
      <c r="W58" s="28"/>
      <c r="X58" s="28"/>
      <c r="Y58" s="35"/>
      <c r="Z58" s="35"/>
      <c r="AA58" s="35"/>
      <c r="AB58" s="35"/>
      <c r="AC58" s="30"/>
      <c r="AD58" s="30"/>
      <c r="AE58" s="29"/>
    </row>
    <row r="59" spans="2:31" ht="12.75" customHeight="1" x14ac:dyDescent="0.25">
      <c r="B59" s="55"/>
      <c r="D59" s="31"/>
      <c r="E59" s="32"/>
      <c r="F59" s="31"/>
      <c r="G59" s="33"/>
      <c r="H59" s="34"/>
      <c r="I59" s="30" t="str">
        <f t="shared" si="18"/>
        <v/>
      </c>
      <c r="J59" s="30"/>
      <c r="K59" s="30" t="str">
        <f t="shared" si="19"/>
        <v/>
      </c>
      <c r="L59" s="30"/>
      <c r="M59" s="28"/>
      <c r="N59" s="28"/>
      <c r="O59" s="30"/>
      <c r="P59" s="28"/>
      <c r="Q59" s="28"/>
      <c r="R59" s="28"/>
      <c r="S59" s="28"/>
      <c r="T59" s="28"/>
      <c r="U59" s="28"/>
      <c r="V59" s="28"/>
      <c r="W59" s="28"/>
      <c r="X59" s="28"/>
      <c r="Y59" s="35"/>
      <c r="Z59" s="35"/>
      <c r="AA59" s="35"/>
      <c r="AB59" s="35"/>
      <c r="AC59" s="30"/>
      <c r="AD59" s="30"/>
      <c r="AE59" s="29"/>
    </row>
    <row r="60" spans="2:31" ht="12.75" customHeight="1" x14ac:dyDescent="0.25">
      <c r="B60" s="55"/>
      <c r="D60" s="31"/>
      <c r="E60" s="32"/>
      <c r="F60" s="31"/>
      <c r="G60" s="33"/>
      <c r="H60" s="34"/>
      <c r="I60" s="30" t="str">
        <f t="shared" si="18"/>
        <v/>
      </c>
      <c r="J60" s="30"/>
      <c r="K60" s="30" t="str">
        <f t="shared" si="19"/>
        <v/>
      </c>
      <c r="L60" s="30"/>
      <c r="M60" s="28"/>
      <c r="N60" s="28"/>
      <c r="O60" s="30"/>
      <c r="P60" s="28"/>
      <c r="Q60" s="28"/>
      <c r="R60" s="28"/>
      <c r="S60" s="28"/>
      <c r="T60" s="28"/>
      <c r="U60" s="28"/>
      <c r="V60" s="28"/>
      <c r="W60" s="28"/>
      <c r="X60" s="28"/>
      <c r="Y60" s="35"/>
      <c r="Z60" s="35"/>
      <c r="AA60" s="35"/>
      <c r="AB60" s="35"/>
      <c r="AC60" s="30"/>
      <c r="AD60" s="30"/>
      <c r="AE60" s="29"/>
    </row>
    <row r="61" spans="2:31" ht="12.75" customHeight="1" x14ac:dyDescent="0.25">
      <c r="B61" s="55"/>
      <c r="D61" s="31"/>
      <c r="E61" s="32"/>
      <c r="F61" s="31"/>
      <c r="G61" s="33"/>
      <c r="H61" s="34"/>
      <c r="I61" s="30" t="str">
        <f t="shared" si="18"/>
        <v/>
      </c>
      <c r="J61" s="30"/>
      <c r="K61" s="30" t="str">
        <f t="shared" si="19"/>
        <v/>
      </c>
      <c r="L61" s="30"/>
      <c r="M61" s="28"/>
      <c r="N61" s="28"/>
      <c r="O61" s="30"/>
      <c r="P61" s="28"/>
      <c r="Q61" s="28"/>
      <c r="R61" s="28"/>
      <c r="S61" s="28"/>
      <c r="T61" s="28"/>
      <c r="U61" s="28"/>
      <c r="V61" s="28"/>
      <c r="W61" s="28"/>
      <c r="X61" s="28"/>
      <c r="Y61" s="35"/>
      <c r="Z61" s="35"/>
      <c r="AA61" s="35"/>
      <c r="AB61" s="35"/>
      <c r="AC61" s="30"/>
      <c r="AD61" s="30"/>
      <c r="AE61" s="29"/>
    </row>
    <row r="62" spans="2:31" ht="12.75" customHeight="1" x14ac:dyDescent="0.25">
      <c r="B62" s="55"/>
      <c r="D62" s="31"/>
      <c r="E62" s="32"/>
      <c r="F62" s="31"/>
      <c r="G62" s="33"/>
      <c r="H62" s="34"/>
      <c r="I62" s="30" t="str">
        <f t="shared" ref="I62:I67" si="20">IF(D62&lt;&gt;"",F62-D62,"")</f>
        <v/>
      </c>
      <c r="J62" s="30"/>
      <c r="K62" s="30" t="str">
        <f t="shared" ref="K62:K67" si="21">IF(D62&lt;&gt;"",I62*J62/9,"")</f>
        <v/>
      </c>
      <c r="L62" s="30"/>
      <c r="M62" s="28"/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35"/>
      <c r="Z62" s="35"/>
      <c r="AA62" s="35"/>
      <c r="AB62" s="35"/>
      <c r="AC62" s="30"/>
      <c r="AD62" s="30"/>
      <c r="AE62" s="29"/>
    </row>
    <row r="63" spans="2:31" ht="12.75" customHeight="1" x14ac:dyDescent="0.25">
      <c r="B63" s="55"/>
      <c r="D63" s="31"/>
      <c r="E63" s="32"/>
      <c r="F63" s="31"/>
      <c r="G63" s="33"/>
      <c r="H63" s="34"/>
      <c r="I63" s="30" t="str">
        <f t="shared" si="20"/>
        <v/>
      </c>
      <c r="J63" s="30"/>
      <c r="K63" s="30" t="str">
        <f t="shared" si="21"/>
        <v/>
      </c>
      <c r="L63" s="30"/>
      <c r="M63" s="28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28"/>
      <c r="Y63" s="35"/>
      <c r="Z63" s="35"/>
      <c r="AA63" s="35"/>
      <c r="AB63" s="35"/>
      <c r="AC63" s="30"/>
      <c r="AD63" s="30"/>
      <c r="AE63" s="29"/>
    </row>
    <row r="64" spans="2:31" ht="12.75" customHeight="1" x14ac:dyDescent="0.25">
      <c r="B64" s="55"/>
      <c r="D64" s="31"/>
      <c r="E64" s="32"/>
      <c r="F64" s="31"/>
      <c r="G64" s="33"/>
      <c r="H64" s="34"/>
      <c r="I64" s="30" t="str">
        <f t="shared" si="20"/>
        <v/>
      </c>
      <c r="J64" s="30"/>
      <c r="K64" s="30" t="str">
        <f t="shared" si="21"/>
        <v/>
      </c>
      <c r="L64" s="30"/>
      <c r="M64" s="28"/>
      <c r="N64" s="28"/>
      <c r="O64" s="30"/>
      <c r="P64" s="28"/>
      <c r="Q64" s="28"/>
      <c r="R64" s="28"/>
      <c r="S64" s="28"/>
      <c r="T64" s="28"/>
      <c r="U64" s="28"/>
      <c r="V64" s="28"/>
      <c r="W64" s="28"/>
      <c r="X64" s="28"/>
      <c r="Y64" s="35"/>
      <c r="Z64" s="35"/>
      <c r="AA64" s="35"/>
      <c r="AB64" s="35"/>
      <c r="AC64" s="30"/>
      <c r="AD64" s="30"/>
      <c r="AE64" s="29"/>
    </row>
    <row r="65" spans="2:31" ht="12.75" customHeight="1" x14ac:dyDescent="0.25">
      <c r="B65" s="55"/>
      <c r="D65" s="31"/>
      <c r="E65" s="32"/>
      <c r="F65" s="31"/>
      <c r="G65" s="33"/>
      <c r="H65" s="34"/>
      <c r="I65" s="30" t="str">
        <f t="shared" si="20"/>
        <v/>
      </c>
      <c r="J65" s="30"/>
      <c r="K65" s="30" t="str">
        <f t="shared" si="21"/>
        <v/>
      </c>
      <c r="L65" s="30"/>
      <c r="M65" s="28"/>
      <c r="N65" s="28"/>
      <c r="O65" s="30"/>
      <c r="P65" s="28"/>
      <c r="Q65" s="28"/>
      <c r="R65" s="28"/>
      <c r="S65" s="28"/>
      <c r="T65" s="28"/>
      <c r="U65" s="28"/>
      <c r="V65" s="28"/>
      <c r="W65" s="28"/>
      <c r="X65" s="30"/>
      <c r="Y65" s="35"/>
      <c r="Z65" s="35"/>
      <c r="AA65" s="35"/>
      <c r="AB65" s="35"/>
      <c r="AC65" s="30"/>
      <c r="AD65" s="30"/>
      <c r="AE65" s="35"/>
    </row>
    <row r="66" spans="2:31" ht="12.75" customHeight="1" x14ac:dyDescent="0.25">
      <c r="B66" s="55"/>
      <c r="D66" s="31"/>
      <c r="E66" s="32"/>
      <c r="F66" s="31"/>
      <c r="G66" s="33"/>
      <c r="H66" s="34"/>
      <c r="I66" s="30" t="str">
        <f t="shared" si="20"/>
        <v/>
      </c>
      <c r="J66" s="30"/>
      <c r="K66" s="30" t="str">
        <f t="shared" si="21"/>
        <v/>
      </c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0"/>
      <c r="Y66" s="28"/>
      <c r="Z66" s="28"/>
      <c r="AA66" s="28"/>
      <c r="AB66" s="28"/>
      <c r="AC66" s="28"/>
      <c r="AD66" s="30"/>
      <c r="AE66" s="29"/>
    </row>
    <row r="67" spans="2:31" ht="12.75" customHeight="1" x14ac:dyDescent="0.25">
      <c r="B67" s="55"/>
      <c r="D67" s="31"/>
      <c r="E67" s="32"/>
      <c r="F67" s="31"/>
      <c r="G67" s="33"/>
      <c r="H67" s="34"/>
      <c r="I67" s="30" t="str">
        <f t="shared" si="20"/>
        <v/>
      </c>
      <c r="J67" s="30"/>
      <c r="K67" s="30" t="str">
        <f t="shared" si="21"/>
        <v/>
      </c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0"/>
      <c r="Y67" s="28"/>
      <c r="Z67" s="28"/>
      <c r="AA67" s="28"/>
      <c r="AB67" s="28"/>
      <c r="AC67" s="28"/>
      <c r="AD67" s="30"/>
      <c r="AE67" s="29"/>
    </row>
    <row r="68" spans="2:31" ht="12.75" customHeight="1" x14ac:dyDescent="0.25">
      <c r="B68" s="55"/>
      <c r="D68" s="31"/>
      <c r="E68" s="32"/>
      <c r="F68" s="31"/>
      <c r="G68" s="33"/>
      <c r="H68" s="34"/>
      <c r="I68" s="30" t="str">
        <f t="shared" ref="I68:I87" si="22">IF(D68&lt;&gt;"",F68-D68,"")</f>
        <v/>
      </c>
      <c r="J68" s="30"/>
      <c r="K68" s="30" t="str">
        <f t="shared" ref="K68:K87" si="23">IF(D68&lt;&gt;"",I68*J68/9,"")</f>
        <v/>
      </c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0"/>
      <c r="Y68" s="28"/>
      <c r="Z68" s="28"/>
      <c r="AA68" s="28"/>
      <c r="AB68" s="28"/>
      <c r="AC68" s="28"/>
      <c r="AD68" s="30"/>
      <c r="AE68" s="29"/>
    </row>
    <row r="69" spans="2:31" ht="12.75" customHeight="1" x14ac:dyDescent="0.25">
      <c r="B69" s="55"/>
      <c r="D69" s="31"/>
      <c r="E69" s="32"/>
      <c r="F69" s="31"/>
      <c r="G69" s="33"/>
      <c r="H69" s="34"/>
      <c r="I69" s="30" t="str">
        <f t="shared" si="22"/>
        <v/>
      </c>
      <c r="J69" s="30"/>
      <c r="K69" s="30" t="str">
        <f t="shared" si="23"/>
        <v/>
      </c>
      <c r="L69" s="3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30"/>
      <c r="Y69" s="28"/>
      <c r="Z69" s="28"/>
      <c r="AA69" s="28"/>
      <c r="AB69" s="28"/>
      <c r="AC69" s="28"/>
      <c r="AD69" s="30"/>
      <c r="AE69" s="29"/>
    </row>
    <row r="70" spans="2:31" ht="12.75" customHeight="1" x14ac:dyDescent="0.25">
      <c r="B70" s="55"/>
      <c r="D70" s="31"/>
      <c r="E70" s="32"/>
      <c r="F70" s="31"/>
      <c r="G70" s="33"/>
      <c r="H70" s="34"/>
      <c r="I70" s="30" t="str">
        <f t="shared" si="22"/>
        <v/>
      </c>
      <c r="J70" s="30"/>
      <c r="K70" s="30" t="str">
        <f t="shared" si="23"/>
        <v/>
      </c>
      <c r="L70" s="3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30"/>
      <c r="Y70" s="28"/>
      <c r="Z70" s="28"/>
      <c r="AA70" s="28"/>
      <c r="AB70" s="28"/>
      <c r="AC70" s="28"/>
      <c r="AD70" s="30"/>
      <c r="AE70" s="29"/>
    </row>
    <row r="71" spans="2:31" ht="12.75" customHeight="1" x14ac:dyDescent="0.25">
      <c r="B71" s="55"/>
      <c r="D71" s="31"/>
      <c r="E71" s="32"/>
      <c r="F71" s="31"/>
      <c r="G71" s="33"/>
      <c r="H71" s="34"/>
      <c r="I71" s="30" t="str">
        <f t="shared" si="22"/>
        <v/>
      </c>
      <c r="J71" s="30"/>
      <c r="K71" s="30" t="str">
        <f t="shared" si="23"/>
        <v/>
      </c>
      <c r="L71" s="3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30"/>
      <c r="AE71" s="29"/>
    </row>
    <row r="72" spans="2:31" ht="12.75" customHeight="1" x14ac:dyDescent="0.25">
      <c r="B72" s="55"/>
      <c r="D72" s="31"/>
      <c r="E72" s="32"/>
      <c r="F72" s="31"/>
      <c r="G72" s="33"/>
      <c r="H72" s="36"/>
      <c r="I72" s="30" t="str">
        <f t="shared" si="22"/>
        <v/>
      </c>
      <c r="J72" s="30"/>
      <c r="K72" s="30" t="str">
        <f t="shared" si="23"/>
        <v/>
      </c>
      <c r="L72" s="3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30"/>
      <c r="AE72" s="29"/>
    </row>
    <row r="73" spans="2:31" ht="12.75" customHeight="1" x14ac:dyDescent="0.25">
      <c r="B73" s="55"/>
      <c r="D73" s="31"/>
      <c r="E73" s="32"/>
      <c r="F73" s="31"/>
      <c r="G73" s="33"/>
      <c r="H73" s="36"/>
      <c r="I73" s="30" t="str">
        <f t="shared" si="22"/>
        <v/>
      </c>
      <c r="J73" s="30"/>
      <c r="K73" s="30" t="str">
        <f t="shared" si="23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30"/>
      <c r="AE73" s="29"/>
    </row>
    <row r="74" spans="2:31" ht="12.75" customHeight="1" x14ac:dyDescent="0.25">
      <c r="B74" s="55"/>
      <c r="D74" s="31"/>
      <c r="E74" s="32"/>
      <c r="F74" s="31"/>
      <c r="G74" s="33"/>
      <c r="H74" s="36"/>
      <c r="I74" s="30" t="str">
        <f t="shared" si="22"/>
        <v/>
      </c>
      <c r="J74" s="30"/>
      <c r="K74" s="30" t="str">
        <f t="shared" si="23"/>
        <v/>
      </c>
      <c r="L74" s="30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30"/>
      <c r="AE74" s="29"/>
    </row>
    <row r="75" spans="2:31" ht="12.75" customHeight="1" x14ac:dyDescent="0.25">
      <c r="B75" s="55"/>
      <c r="D75" s="31"/>
      <c r="E75" s="32"/>
      <c r="F75" s="31"/>
      <c r="G75" s="33"/>
      <c r="H75" s="34"/>
      <c r="I75" s="30" t="str">
        <f t="shared" si="22"/>
        <v/>
      </c>
      <c r="J75" s="30"/>
      <c r="K75" s="30" t="str">
        <f t="shared" si="23"/>
        <v/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5"/>
      <c r="Z75" s="29"/>
      <c r="AA75" s="28"/>
      <c r="AB75" s="28"/>
      <c r="AC75" s="28"/>
      <c r="AD75" s="30"/>
      <c r="AE75" s="29"/>
    </row>
    <row r="76" spans="2:31" ht="12.75" customHeight="1" x14ac:dyDescent="0.25">
      <c r="B76" s="55"/>
      <c r="D76" s="31"/>
      <c r="E76" s="32"/>
      <c r="F76" s="31"/>
      <c r="G76" s="33"/>
      <c r="H76" s="34"/>
      <c r="I76" s="30" t="str">
        <f t="shared" si="22"/>
        <v/>
      </c>
      <c r="J76" s="30"/>
      <c r="K76" s="30" t="str">
        <f t="shared" si="23"/>
        <v/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5"/>
      <c r="Z76" s="29"/>
      <c r="AA76" s="28"/>
      <c r="AB76" s="28"/>
      <c r="AC76" s="28"/>
      <c r="AD76" s="30"/>
      <c r="AE76" s="29"/>
    </row>
    <row r="77" spans="2:31" ht="12.75" customHeight="1" x14ac:dyDescent="0.25">
      <c r="B77" s="55"/>
      <c r="D77" s="31"/>
      <c r="E77" s="32"/>
      <c r="F77" s="31"/>
      <c r="G77" s="33"/>
      <c r="H77" s="34"/>
      <c r="I77" s="30" t="str">
        <f t="shared" si="22"/>
        <v/>
      </c>
      <c r="J77" s="30"/>
      <c r="K77" s="30" t="str">
        <f t="shared" si="23"/>
        <v/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5"/>
      <c r="Z77" s="29"/>
      <c r="AA77" s="28"/>
      <c r="AB77" s="28"/>
      <c r="AC77" s="28"/>
      <c r="AD77" s="30"/>
      <c r="AE77" s="29"/>
    </row>
    <row r="78" spans="2:31" ht="12.75" customHeight="1" x14ac:dyDescent="0.25">
      <c r="B78" s="55"/>
      <c r="D78" s="31"/>
      <c r="E78" s="32"/>
      <c r="F78" s="31"/>
      <c r="G78" s="33"/>
      <c r="H78" s="34"/>
      <c r="I78" s="30" t="str">
        <f t="shared" si="22"/>
        <v/>
      </c>
      <c r="J78" s="30"/>
      <c r="K78" s="30" t="str">
        <f t="shared" si="23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5"/>
      <c r="Z78" s="29"/>
      <c r="AA78" s="28"/>
      <c r="AB78" s="28"/>
      <c r="AC78" s="28"/>
      <c r="AD78" s="30"/>
      <c r="AE78" s="29"/>
    </row>
    <row r="79" spans="2:31" ht="12.75" customHeight="1" x14ac:dyDescent="0.25">
      <c r="B79" s="55"/>
      <c r="D79" s="31"/>
      <c r="E79" s="32"/>
      <c r="F79" s="31"/>
      <c r="G79" s="33"/>
      <c r="H79" s="34"/>
      <c r="I79" s="30" t="str">
        <f t="shared" si="22"/>
        <v/>
      </c>
      <c r="J79" s="30"/>
      <c r="K79" s="30" t="str">
        <f t="shared" si="23"/>
        <v/>
      </c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5"/>
      <c r="Z79" s="29"/>
      <c r="AA79" s="28"/>
      <c r="AB79" s="28"/>
      <c r="AC79" s="28"/>
      <c r="AD79" s="30"/>
      <c r="AE79" s="29"/>
    </row>
    <row r="80" spans="2:31" ht="12.75" customHeight="1" x14ac:dyDescent="0.25">
      <c r="B80" s="55"/>
      <c r="D80" s="31"/>
      <c r="E80" s="32"/>
      <c r="F80" s="31"/>
      <c r="G80" s="33"/>
      <c r="H80" s="34"/>
      <c r="I80" s="30" t="str">
        <f t="shared" si="22"/>
        <v/>
      </c>
      <c r="J80" s="30"/>
      <c r="K80" s="30" t="str">
        <f t="shared" si="23"/>
        <v/>
      </c>
      <c r="L80" s="30"/>
      <c r="M80" s="28"/>
      <c r="N80" s="28"/>
      <c r="O80" s="30"/>
      <c r="P80" s="28"/>
      <c r="Q80" s="28"/>
      <c r="R80" s="28"/>
      <c r="S80" s="28"/>
      <c r="T80" s="28"/>
      <c r="U80" s="28"/>
      <c r="V80" s="28"/>
      <c r="W80" s="28"/>
      <c r="X80" s="28"/>
      <c r="Y80" s="35"/>
      <c r="Z80" s="35"/>
      <c r="AA80" s="35"/>
      <c r="AB80" s="35"/>
      <c r="AC80" s="30"/>
      <c r="AD80" s="30"/>
      <c r="AE80" s="29"/>
    </row>
    <row r="81" spans="2:31" ht="12.75" customHeight="1" x14ac:dyDescent="0.25">
      <c r="B81" s="55"/>
      <c r="D81" s="31"/>
      <c r="E81" s="32"/>
      <c r="F81" s="31"/>
      <c r="G81" s="33"/>
      <c r="H81" s="34"/>
      <c r="I81" s="30" t="str">
        <f t="shared" si="22"/>
        <v/>
      </c>
      <c r="J81" s="30"/>
      <c r="K81" s="30" t="str">
        <f t="shared" si="23"/>
        <v/>
      </c>
      <c r="L81" s="30"/>
      <c r="M81" s="28"/>
      <c r="N81" s="28"/>
      <c r="O81" s="30"/>
      <c r="P81" s="28"/>
      <c r="Q81" s="28"/>
      <c r="R81" s="28"/>
      <c r="S81" s="28"/>
      <c r="T81" s="28"/>
      <c r="U81" s="28"/>
      <c r="V81" s="28"/>
      <c r="W81" s="28"/>
      <c r="X81" s="28"/>
      <c r="Y81" s="35"/>
      <c r="Z81" s="35"/>
      <c r="AA81" s="35"/>
      <c r="AB81" s="35"/>
      <c r="AC81" s="30"/>
      <c r="AD81" s="30"/>
      <c r="AE81" s="29"/>
    </row>
    <row r="82" spans="2:31" ht="12.75" customHeight="1" x14ac:dyDescent="0.25">
      <c r="B82" s="55"/>
      <c r="D82" s="31"/>
      <c r="E82" s="32"/>
      <c r="F82" s="31"/>
      <c r="G82" s="33"/>
      <c r="H82" s="34"/>
      <c r="I82" s="30" t="str">
        <f t="shared" si="22"/>
        <v/>
      </c>
      <c r="J82" s="30"/>
      <c r="K82" s="30" t="str">
        <f t="shared" si="23"/>
        <v/>
      </c>
      <c r="L82" s="30"/>
      <c r="M82" s="28"/>
      <c r="N82" s="28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5"/>
      <c r="AB82" s="35"/>
      <c r="AC82" s="30"/>
      <c r="AD82" s="30"/>
      <c r="AE82" s="29"/>
    </row>
    <row r="83" spans="2:31" ht="12.75" customHeight="1" x14ac:dyDescent="0.25">
      <c r="B83" s="55"/>
      <c r="D83" s="37"/>
      <c r="E83" s="38"/>
      <c r="F83" s="37"/>
      <c r="G83" s="39"/>
      <c r="H83" s="36"/>
      <c r="I83" s="40" t="str">
        <f t="shared" si="22"/>
        <v/>
      </c>
      <c r="J83" s="40"/>
      <c r="K83" s="40" t="str">
        <f t="shared" si="23"/>
        <v/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1"/>
      <c r="AA83" s="41"/>
      <c r="AB83" s="41"/>
      <c r="AC83" s="40"/>
      <c r="AD83" s="40"/>
      <c r="AE83" s="41"/>
    </row>
    <row r="84" spans="2:31" ht="12.75" customHeight="1" x14ac:dyDescent="0.25">
      <c r="B84" s="55"/>
      <c r="D84" s="37"/>
      <c r="E84" s="38"/>
      <c r="F84" s="37"/>
      <c r="G84" s="39"/>
      <c r="H84" s="36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1"/>
      <c r="AA84" s="41"/>
      <c r="AB84" s="41"/>
      <c r="AC84" s="40"/>
      <c r="AD84" s="40"/>
      <c r="AE84" s="41"/>
    </row>
    <row r="85" spans="2:31" ht="12.75" customHeight="1" x14ac:dyDescent="0.25">
      <c r="B85" s="55"/>
      <c r="D85" s="37"/>
      <c r="E85" s="38"/>
      <c r="F85" s="37"/>
      <c r="G85" s="39"/>
      <c r="H85" s="36"/>
      <c r="I85" s="40" t="str">
        <f t="shared" si="22"/>
        <v/>
      </c>
      <c r="J85" s="40"/>
      <c r="K85" s="40" t="str">
        <f t="shared" si="23"/>
        <v/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1"/>
      <c r="AA85" s="41"/>
      <c r="AB85" s="41"/>
      <c r="AC85" s="40"/>
      <c r="AD85" s="40"/>
      <c r="AE85" s="41"/>
    </row>
    <row r="86" spans="2:31" ht="12.75" customHeight="1" x14ac:dyDescent="0.25">
      <c r="B86" s="55"/>
      <c r="D86" s="37"/>
      <c r="E86" s="38"/>
      <c r="F86" s="37"/>
      <c r="G86" s="39"/>
      <c r="H86" s="36"/>
      <c r="I86" s="40" t="str">
        <f t="shared" si="22"/>
        <v/>
      </c>
      <c r="J86" s="40"/>
      <c r="K86" s="40" t="str">
        <f t="shared" si="23"/>
        <v/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1"/>
      <c r="AB86" s="41"/>
      <c r="AC86" s="40"/>
      <c r="AD86" s="40"/>
      <c r="AE86" s="41"/>
    </row>
    <row r="87" spans="2:31" ht="12.75" customHeight="1" thickBot="1" x14ac:dyDescent="0.3">
      <c r="B87" s="55"/>
      <c r="D87" s="42"/>
      <c r="E87" s="38"/>
      <c r="F87" s="43"/>
      <c r="G87" s="39"/>
      <c r="H87" s="36"/>
      <c r="I87" s="38" t="str">
        <f t="shared" si="22"/>
        <v/>
      </c>
      <c r="J87" s="40"/>
      <c r="K87" s="40" t="str">
        <f t="shared" si="23"/>
        <v/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1"/>
      <c r="AA87" s="41"/>
      <c r="AB87" s="41"/>
      <c r="AC87" s="40"/>
      <c r="AD87" s="40"/>
      <c r="AE87" s="41"/>
    </row>
    <row r="88" spans="2:31" ht="12.75" customHeight="1" thickBot="1" x14ac:dyDescent="0.3">
      <c r="D88" s="82" t="s">
        <v>4</v>
      </c>
      <c r="E88" s="83"/>
      <c r="F88" s="83"/>
      <c r="G88" s="83"/>
      <c r="H88" s="83"/>
      <c r="I88" s="83"/>
      <c r="J88" s="83"/>
      <c r="K88" s="83"/>
      <c r="L88" s="84"/>
      <c r="M88" s="44">
        <f t="shared" ref="M88:Y88" si="24">IF(M10="","",IF(M27="","",IF(SUM(M28:M87)&lt;&gt;0,SUM(M28:M87),"")))</f>
        <v>288.06828888889089</v>
      </c>
      <c r="N88" s="44" t="str">
        <f t="shared" si="24"/>
        <v/>
      </c>
      <c r="O88" s="44">
        <f t="shared" si="24"/>
        <v>518.54115555555313</v>
      </c>
      <c r="P88" s="44">
        <f t="shared" si="24"/>
        <v>662.84662222222119</v>
      </c>
      <c r="Q88" s="44">
        <f t="shared" si="24"/>
        <v>70</v>
      </c>
      <c r="R88" s="44">
        <f t="shared" si="24"/>
        <v>84.028977777778039</v>
      </c>
      <c r="S88" s="44">
        <f t="shared" si="24"/>
        <v>85.482847777777948</v>
      </c>
      <c r="T88" s="44">
        <f t="shared" si="24"/>
        <v>76.756847333333326</v>
      </c>
      <c r="U88" s="44">
        <f t="shared" si="24"/>
        <v>48.329667592592642</v>
      </c>
      <c r="V88" s="44">
        <f t="shared" si="24"/>
        <v>48.329667592592642</v>
      </c>
      <c r="W88" s="44">
        <f t="shared" si="24"/>
        <v>14</v>
      </c>
      <c r="X88" s="44">
        <f t="shared" si="24"/>
        <v>7.5538271604938334</v>
      </c>
      <c r="Y88" s="44" t="str">
        <f t="shared" si="24"/>
        <v/>
      </c>
      <c r="Z88" s="44"/>
      <c r="AA88" s="44" t="str">
        <f>IF(AA10="","",IF(AA27="","",IF(SUM(AA28:AA87)&lt;&gt;0,SUM(AA28:AA87),"")))</f>
        <v/>
      </c>
      <c r="AB88" s="44"/>
      <c r="AC88" s="44" t="str">
        <f>IF(AC10="","",IF(AC27="","",IF(SUM(AC28:AC87)&lt;&gt;0,SUM(AC28:AC87),"")))</f>
        <v/>
      </c>
      <c r="AD88" s="44" t="str">
        <f>IF(AD10="","",IF(AD27="","",IF(SUM(AD28:AD87)&lt;&gt;0,SUM(AD28:AD87),"")))</f>
        <v/>
      </c>
      <c r="AE88" s="44" t="str">
        <f>IF(AE10="","",IF(AE27="","",IF(SUM(AE28:AE87)&lt;&gt;0,SUM(AE28:AE87),"")))</f>
        <v/>
      </c>
    </row>
    <row r="89" spans="2:31" ht="12.75" customHeight="1" x14ac:dyDescent="0.25">
      <c r="B89" s="6" t="s">
        <v>19</v>
      </c>
      <c r="D89" s="89" t="s">
        <v>38</v>
      </c>
      <c r="E89" s="90"/>
      <c r="F89" s="90"/>
      <c r="G89" s="90"/>
      <c r="H89" s="90"/>
      <c r="I89" s="90"/>
      <c r="J89" s="90"/>
      <c r="K89" s="90"/>
      <c r="L89" s="91"/>
      <c r="M89" s="45">
        <f t="shared" ref="M89:Y89" si="25">IF(M10="","",IF(M27="",IF(SUM(COUNTIF(M28:M87,"LS")+COUNTIF(M28:M87,"LUMP"))&gt;0,"LS",""),IF(M88&lt;&gt;"",ROUNDUP(M88,0),"")))</f>
        <v>289</v>
      </c>
      <c r="N89" s="45" t="str">
        <f t="shared" si="25"/>
        <v/>
      </c>
      <c r="O89" s="45">
        <f t="shared" si="25"/>
        <v>519</v>
      </c>
      <c r="P89" s="45">
        <f t="shared" si="25"/>
        <v>663</v>
      </c>
      <c r="Q89" s="45">
        <f t="shared" si="25"/>
        <v>70</v>
      </c>
      <c r="R89" s="45">
        <f t="shared" si="25"/>
        <v>85</v>
      </c>
      <c r="S89" s="45">
        <f t="shared" si="25"/>
        <v>86</v>
      </c>
      <c r="T89" s="45">
        <f t="shared" si="25"/>
        <v>77</v>
      </c>
      <c r="U89" s="45">
        <f t="shared" si="25"/>
        <v>49</v>
      </c>
      <c r="V89" s="45">
        <f t="shared" si="25"/>
        <v>49</v>
      </c>
      <c r="W89" s="45">
        <f t="shared" si="25"/>
        <v>14</v>
      </c>
      <c r="X89" s="45">
        <f t="shared" si="25"/>
        <v>8</v>
      </c>
      <c r="Y89" s="45" t="str">
        <f t="shared" si="25"/>
        <v/>
      </c>
      <c r="Z89" s="45"/>
      <c r="AA89" s="45" t="str">
        <f>IF(AA10="","",IF(AA27="",IF(SUM(COUNTIF(AA28:AA87,"LS")+COUNTIF(AA28:AA87,"LUMP"))&gt;0,"LS",""),IF(AA88&lt;&gt;"",ROUNDUP(AA88,0),"")))</f>
        <v/>
      </c>
      <c r="AB89" s="45"/>
      <c r="AC89" s="45" t="str">
        <f>IF(AC10="","",IF(AC27="",IF(SUM(COUNTIF(AC28:AC87,"LS")+COUNTIF(AC28:AC87,"LUMP"))&gt;0,"LS",""),IF(AC88&lt;&gt;"",ROUNDUP(AC88,0),"")))</f>
        <v/>
      </c>
      <c r="AD89" s="45" t="str">
        <f>IF(AD10="","",IF(AD27="",IF(SUM(COUNTIF(AD28:AD87,"LS")+COUNTIF(AD28:AD87,"LUMP"))&gt;0,"LS",""),IF(AD88&lt;&gt;"",ROUNDUP(AD88,0),"")))</f>
        <v/>
      </c>
      <c r="AE89" s="45" t="str">
        <f>IF(AE10="","",IF(AE27="",IF(SUM(COUNTIF(AE28:AE87,"LS")+COUNTIF(AE28:AE87,"LUMP"))&gt;0,"LS",""),IF(AE88&lt;&gt;"",ROUNDUP(AE88,0),"")))</f>
        <v/>
      </c>
    </row>
    <row r="90" spans="2:31" ht="12.75" customHeight="1" thickBot="1" x14ac:dyDescent="0.3"/>
    <row r="91" spans="2:31" ht="12.75" customHeight="1" thickBot="1" x14ac:dyDescent="0.3">
      <c r="B91" s="52" t="s">
        <v>17</v>
      </c>
      <c r="D91" s="98">
        <f>D9+1</f>
        <v>2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</row>
    <row r="92" spans="2:31" ht="12.75" customHeight="1" thickBot="1" x14ac:dyDescent="0.3">
      <c r="B92" s="53"/>
      <c r="D92" s="12"/>
      <c r="E92" s="12"/>
      <c r="F92" s="12"/>
      <c r="G92" s="12"/>
      <c r="H92" s="12"/>
      <c r="I92" s="13"/>
      <c r="J92" s="13"/>
      <c r="K92" s="13"/>
      <c r="L92" s="14" t="s">
        <v>15</v>
      </c>
      <c r="M92" s="51" t="s">
        <v>31</v>
      </c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</row>
    <row r="93" spans="2:31" ht="12.75" customHeight="1" x14ac:dyDescent="0.25">
      <c r="D93" s="12"/>
      <c r="E93" s="12"/>
      <c r="F93" s="12"/>
      <c r="G93" s="12"/>
      <c r="H93" s="12"/>
      <c r="I93" s="13"/>
      <c r="J93" s="13"/>
      <c r="K93" s="13"/>
      <c r="L93" s="14" t="s">
        <v>16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2:31" ht="12.75" customHeight="1" x14ac:dyDescent="0.25">
      <c r="D94" s="17"/>
      <c r="E94" s="17"/>
      <c r="F94" s="1"/>
      <c r="G94" s="18"/>
      <c r="H94" s="13"/>
      <c r="I94" s="12"/>
      <c r="J94" s="13"/>
      <c r="K94" s="13"/>
      <c r="L94" s="14" t="s">
        <v>7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2:31" ht="12.75" customHeight="1" thickBot="1" x14ac:dyDescent="0.3">
      <c r="D95" s="17"/>
      <c r="E95" s="17"/>
      <c r="F95" s="1"/>
      <c r="G95" s="18"/>
      <c r="H95" s="13"/>
      <c r="I95" s="12"/>
      <c r="J95" s="13"/>
      <c r="K95" s="13"/>
      <c r="L95" s="14" t="s">
        <v>8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2:31" ht="12.75" customHeight="1" x14ac:dyDescent="0.25">
      <c r="B96" s="102" t="s">
        <v>18</v>
      </c>
      <c r="D96" s="92" t="s">
        <v>2</v>
      </c>
      <c r="E96" s="93"/>
      <c r="F96" s="94"/>
      <c r="G96" s="85" t="s">
        <v>9</v>
      </c>
      <c r="H96" s="87" t="s">
        <v>0</v>
      </c>
      <c r="I96" s="87" t="s">
        <v>10</v>
      </c>
      <c r="J96" s="87" t="s">
        <v>30</v>
      </c>
      <c r="K96" s="87" t="s">
        <v>29</v>
      </c>
      <c r="L96" s="87" t="s">
        <v>3</v>
      </c>
      <c r="M96" s="20"/>
      <c r="N96" s="20"/>
      <c r="O96" s="20" t="str">
        <f t="shared" ref="O96:AE96" si="26">IF(OR(TRIM(O92)=0,TRIM(O92)=""),"",IF(IFERROR(TRIM(INDEX(QryItemNamed,MATCH(TRIM(O92),ITEM,0),2)),"")="Y","SPECIAL",LEFT(IFERROR(TRIM(INDEX(ITEM,MATCH(TRIM(O92),ITEM,0))),""),3)))</f>
        <v/>
      </c>
      <c r="P96" s="20" t="str">
        <f t="shared" si="26"/>
        <v/>
      </c>
      <c r="Q96" s="20" t="str">
        <f t="shared" si="26"/>
        <v/>
      </c>
      <c r="R96" s="20" t="str">
        <f t="shared" si="26"/>
        <v/>
      </c>
      <c r="S96" s="20" t="str">
        <f t="shared" si="26"/>
        <v/>
      </c>
      <c r="T96" s="20"/>
      <c r="U96" s="20" t="str">
        <f t="shared" si="26"/>
        <v/>
      </c>
      <c r="V96" s="20" t="str">
        <f t="shared" si="26"/>
        <v/>
      </c>
      <c r="W96" s="20" t="str">
        <f t="shared" si="26"/>
        <v/>
      </c>
      <c r="X96" s="20" t="str">
        <f t="shared" si="26"/>
        <v/>
      </c>
      <c r="Y96" s="20" t="str">
        <f t="shared" si="26"/>
        <v/>
      </c>
      <c r="Z96" s="20"/>
      <c r="AA96" s="20" t="str">
        <f t="shared" si="26"/>
        <v/>
      </c>
      <c r="AB96" s="20"/>
      <c r="AC96" s="20" t="str">
        <f t="shared" si="26"/>
        <v/>
      </c>
      <c r="AD96" s="20" t="str">
        <f t="shared" si="26"/>
        <v/>
      </c>
      <c r="AE96" s="20" t="str">
        <f t="shared" si="26"/>
        <v/>
      </c>
    </row>
    <row r="97" spans="2:31" ht="12.75" customHeight="1" x14ac:dyDescent="0.25">
      <c r="B97" s="103"/>
      <c r="D97" s="95"/>
      <c r="E97" s="96"/>
      <c r="F97" s="97"/>
      <c r="G97" s="86"/>
      <c r="H97" s="88"/>
      <c r="I97" s="88"/>
      <c r="J97" s="88"/>
      <c r="K97" s="88"/>
      <c r="L97" s="88"/>
      <c r="M97" s="78"/>
      <c r="N97" s="58"/>
      <c r="O97" s="78" t="str">
        <f t="shared" ref="O97:AE97" si="27">IF(OR(TRIM(O92)=0,TRIM(O92)=""),IF(O93="","",O93),IF(IFERROR(TRIM(INDEX(QryItemNamed,MATCH(TRIM(O92),ITEM,0),2)),"")="Y",TRIM(RIGHT(IFERROR(TRIM(INDEX(QryItemNamed,MATCH(TRIM(O92),ITEM,0),4)),"123456789012"),LEN(IFERROR(TRIM(INDEX(QryItemNamed,MATCH(TRIM(O92),ITEM,0),4)),"123456789012"))-9))&amp;O93,IFERROR(TRIM(INDEX(QryItemNamed,MATCH(TRIM(O92),ITEM,0),4))&amp;O93,"ITEM CODE DOES NOT EXIST IN ITEM MASTER")))</f>
        <v/>
      </c>
      <c r="P97" s="78" t="str">
        <f t="shared" si="27"/>
        <v/>
      </c>
      <c r="Q97" s="78" t="str">
        <f t="shared" si="27"/>
        <v/>
      </c>
      <c r="R97" s="78" t="str">
        <f t="shared" si="27"/>
        <v/>
      </c>
      <c r="S97" s="78" t="str">
        <f t="shared" si="27"/>
        <v/>
      </c>
      <c r="T97" s="73"/>
      <c r="U97" s="78" t="str">
        <f t="shared" si="27"/>
        <v/>
      </c>
      <c r="V97" s="78" t="str">
        <f t="shared" si="27"/>
        <v/>
      </c>
      <c r="W97" s="78" t="str">
        <f t="shared" si="27"/>
        <v/>
      </c>
      <c r="X97" s="78" t="str">
        <f t="shared" si="27"/>
        <v/>
      </c>
      <c r="Y97" s="78" t="str">
        <f t="shared" si="27"/>
        <v/>
      </c>
      <c r="Z97" s="61"/>
      <c r="AA97" s="78" t="str">
        <f t="shared" si="27"/>
        <v/>
      </c>
      <c r="AB97" s="64"/>
      <c r="AC97" s="78" t="str">
        <f t="shared" si="27"/>
        <v/>
      </c>
      <c r="AD97" s="78" t="str">
        <f t="shared" si="27"/>
        <v/>
      </c>
      <c r="AE97" s="78" t="str">
        <f t="shared" si="27"/>
        <v/>
      </c>
    </row>
    <row r="98" spans="2:31" ht="12.75" customHeight="1" x14ac:dyDescent="0.25">
      <c r="B98" s="103"/>
      <c r="D98" s="95"/>
      <c r="E98" s="96"/>
      <c r="F98" s="97"/>
      <c r="G98" s="86"/>
      <c r="H98" s="88"/>
      <c r="I98" s="88"/>
      <c r="J98" s="88"/>
      <c r="K98" s="88"/>
      <c r="L98" s="88"/>
      <c r="M98" s="79"/>
      <c r="N98" s="59"/>
      <c r="O98" s="79"/>
      <c r="P98" s="79"/>
      <c r="Q98" s="79"/>
      <c r="R98" s="79"/>
      <c r="S98" s="79"/>
      <c r="T98" s="74"/>
      <c r="U98" s="79"/>
      <c r="V98" s="79"/>
      <c r="W98" s="79"/>
      <c r="X98" s="79"/>
      <c r="Y98" s="79"/>
      <c r="Z98" s="62"/>
      <c r="AA98" s="79"/>
      <c r="AB98" s="65"/>
      <c r="AC98" s="79"/>
      <c r="AD98" s="79"/>
      <c r="AE98" s="79"/>
    </row>
    <row r="99" spans="2:31" ht="12.75" customHeight="1" x14ac:dyDescent="0.25">
      <c r="B99" s="103"/>
      <c r="D99" s="95"/>
      <c r="E99" s="96"/>
      <c r="F99" s="97"/>
      <c r="G99" s="86"/>
      <c r="H99" s="88"/>
      <c r="I99" s="88"/>
      <c r="J99" s="88"/>
      <c r="K99" s="88"/>
      <c r="L99" s="88"/>
      <c r="M99" s="79"/>
      <c r="N99" s="59"/>
      <c r="O99" s="79"/>
      <c r="P99" s="79"/>
      <c r="Q99" s="79"/>
      <c r="R99" s="79"/>
      <c r="S99" s="79"/>
      <c r="T99" s="74"/>
      <c r="U99" s="79"/>
      <c r="V99" s="79"/>
      <c r="W99" s="79"/>
      <c r="X99" s="79"/>
      <c r="Y99" s="79"/>
      <c r="Z99" s="62"/>
      <c r="AA99" s="79"/>
      <c r="AB99" s="65"/>
      <c r="AC99" s="79"/>
      <c r="AD99" s="79"/>
      <c r="AE99" s="79"/>
    </row>
    <row r="100" spans="2:31" ht="12.75" customHeight="1" x14ac:dyDescent="0.25">
      <c r="B100" s="103"/>
      <c r="D100" s="95"/>
      <c r="E100" s="96"/>
      <c r="F100" s="97"/>
      <c r="G100" s="86"/>
      <c r="H100" s="88"/>
      <c r="I100" s="88"/>
      <c r="J100" s="88"/>
      <c r="K100" s="88"/>
      <c r="L100" s="88"/>
      <c r="M100" s="79"/>
      <c r="N100" s="59"/>
      <c r="O100" s="79"/>
      <c r="P100" s="79"/>
      <c r="Q100" s="79"/>
      <c r="R100" s="79"/>
      <c r="S100" s="79"/>
      <c r="T100" s="74"/>
      <c r="U100" s="79"/>
      <c r="V100" s="79"/>
      <c r="W100" s="79"/>
      <c r="X100" s="79"/>
      <c r="Y100" s="79"/>
      <c r="Z100" s="62"/>
      <c r="AA100" s="79"/>
      <c r="AB100" s="65"/>
      <c r="AC100" s="79"/>
      <c r="AD100" s="79"/>
      <c r="AE100" s="79"/>
    </row>
    <row r="101" spans="2:31" ht="12.75" customHeight="1" x14ac:dyDescent="0.25">
      <c r="B101" s="103"/>
      <c r="D101" s="95"/>
      <c r="E101" s="96"/>
      <c r="F101" s="97"/>
      <c r="G101" s="86"/>
      <c r="H101" s="88"/>
      <c r="I101" s="88"/>
      <c r="J101" s="88"/>
      <c r="K101" s="88"/>
      <c r="L101" s="88"/>
      <c r="M101" s="79"/>
      <c r="N101" s="59"/>
      <c r="O101" s="79"/>
      <c r="P101" s="79"/>
      <c r="Q101" s="79"/>
      <c r="R101" s="79"/>
      <c r="S101" s="79"/>
      <c r="T101" s="74"/>
      <c r="U101" s="79"/>
      <c r="V101" s="79"/>
      <c r="W101" s="79"/>
      <c r="X101" s="79"/>
      <c r="Y101" s="79"/>
      <c r="Z101" s="62"/>
      <c r="AA101" s="79"/>
      <c r="AB101" s="65"/>
      <c r="AC101" s="79"/>
      <c r="AD101" s="79"/>
      <c r="AE101" s="79"/>
    </row>
    <row r="102" spans="2:31" ht="12.75" customHeight="1" x14ac:dyDescent="0.25">
      <c r="B102" s="103"/>
      <c r="D102" s="95"/>
      <c r="E102" s="96"/>
      <c r="F102" s="97"/>
      <c r="G102" s="86"/>
      <c r="H102" s="88"/>
      <c r="I102" s="88"/>
      <c r="J102" s="88"/>
      <c r="K102" s="88"/>
      <c r="L102" s="88"/>
      <c r="M102" s="79"/>
      <c r="N102" s="59"/>
      <c r="O102" s="79"/>
      <c r="P102" s="79"/>
      <c r="Q102" s="79"/>
      <c r="R102" s="79"/>
      <c r="S102" s="79"/>
      <c r="T102" s="74"/>
      <c r="U102" s="79"/>
      <c r="V102" s="79"/>
      <c r="W102" s="79"/>
      <c r="X102" s="79"/>
      <c r="Y102" s="79"/>
      <c r="Z102" s="62"/>
      <c r="AA102" s="79"/>
      <c r="AB102" s="65"/>
      <c r="AC102" s="79"/>
      <c r="AD102" s="79"/>
      <c r="AE102" s="79"/>
    </row>
    <row r="103" spans="2:31" ht="12.75" customHeight="1" x14ac:dyDescent="0.25">
      <c r="B103" s="103"/>
      <c r="D103" s="95"/>
      <c r="E103" s="96"/>
      <c r="F103" s="97"/>
      <c r="G103" s="86"/>
      <c r="H103" s="88"/>
      <c r="I103" s="88"/>
      <c r="J103" s="88"/>
      <c r="K103" s="88"/>
      <c r="L103" s="88"/>
      <c r="M103" s="79"/>
      <c r="N103" s="59"/>
      <c r="O103" s="79"/>
      <c r="P103" s="79"/>
      <c r="Q103" s="79"/>
      <c r="R103" s="79"/>
      <c r="S103" s="79"/>
      <c r="T103" s="74"/>
      <c r="U103" s="79"/>
      <c r="V103" s="79"/>
      <c r="W103" s="79"/>
      <c r="X103" s="79"/>
      <c r="Y103" s="79"/>
      <c r="Z103" s="62"/>
      <c r="AA103" s="79"/>
      <c r="AB103" s="65"/>
      <c r="AC103" s="79"/>
      <c r="AD103" s="79"/>
      <c r="AE103" s="79"/>
    </row>
    <row r="104" spans="2:31" ht="12.75" customHeight="1" x14ac:dyDescent="0.25">
      <c r="B104" s="103"/>
      <c r="D104" s="95"/>
      <c r="E104" s="96"/>
      <c r="F104" s="97"/>
      <c r="G104" s="86"/>
      <c r="H104" s="88"/>
      <c r="I104" s="88"/>
      <c r="J104" s="88"/>
      <c r="K104" s="88"/>
      <c r="L104" s="88"/>
      <c r="M104" s="79"/>
      <c r="N104" s="59"/>
      <c r="O104" s="79"/>
      <c r="P104" s="79"/>
      <c r="Q104" s="79"/>
      <c r="R104" s="79"/>
      <c r="S104" s="79"/>
      <c r="T104" s="74"/>
      <c r="U104" s="79"/>
      <c r="V104" s="79"/>
      <c r="W104" s="79"/>
      <c r="X104" s="79"/>
      <c r="Y104" s="79"/>
      <c r="Z104" s="62"/>
      <c r="AA104" s="79"/>
      <c r="AB104" s="65"/>
      <c r="AC104" s="79"/>
      <c r="AD104" s="79"/>
      <c r="AE104" s="79"/>
    </row>
    <row r="105" spans="2:31" ht="12.75" customHeight="1" x14ac:dyDescent="0.25">
      <c r="B105" s="103"/>
      <c r="D105" s="95"/>
      <c r="E105" s="96"/>
      <c r="F105" s="97"/>
      <c r="G105" s="86"/>
      <c r="H105" s="88"/>
      <c r="I105" s="88"/>
      <c r="J105" s="88"/>
      <c r="K105" s="88"/>
      <c r="L105" s="88"/>
      <c r="M105" s="79"/>
      <c r="N105" s="59"/>
      <c r="O105" s="79"/>
      <c r="P105" s="79"/>
      <c r="Q105" s="79"/>
      <c r="R105" s="79"/>
      <c r="S105" s="79"/>
      <c r="T105" s="74"/>
      <c r="U105" s="79"/>
      <c r="V105" s="79"/>
      <c r="W105" s="79"/>
      <c r="X105" s="79"/>
      <c r="Y105" s="79"/>
      <c r="Z105" s="62"/>
      <c r="AA105" s="79"/>
      <c r="AB105" s="65"/>
      <c r="AC105" s="79"/>
      <c r="AD105" s="79"/>
      <c r="AE105" s="79"/>
    </row>
    <row r="106" spans="2:31" ht="12.75" customHeight="1" x14ac:dyDescent="0.25">
      <c r="B106" s="103"/>
      <c r="D106" s="95"/>
      <c r="E106" s="96"/>
      <c r="F106" s="97"/>
      <c r="G106" s="86"/>
      <c r="H106" s="88"/>
      <c r="I106" s="88"/>
      <c r="J106" s="88"/>
      <c r="K106" s="88"/>
      <c r="L106" s="88"/>
      <c r="M106" s="79"/>
      <c r="N106" s="59"/>
      <c r="O106" s="79"/>
      <c r="P106" s="79"/>
      <c r="Q106" s="79"/>
      <c r="R106" s="79"/>
      <c r="S106" s="79"/>
      <c r="T106" s="74"/>
      <c r="U106" s="79"/>
      <c r="V106" s="79"/>
      <c r="W106" s="79"/>
      <c r="X106" s="79"/>
      <c r="Y106" s="79"/>
      <c r="Z106" s="62"/>
      <c r="AA106" s="79"/>
      <c r="AB106" s="65"/>
      <c r="AC106" s="79"/>
      <c r="AD106" s="79"/>
      <c r="AE106" s="79"/>
    </row>
    <row r="107" spans="2:31" ht="12.75" customHeight="1" x14ac:dyDescent="0.25">
      <c r="B107" s="103"/>
      <c r="D107" s="95"/>
      <c r="E107" s="96"/>
      <c r="F107" s="97"/>
      <c r="G107" s="86"/>
      <c r="H107" s="88"/>
      <c r="I107" s="88"/>
      <c r="J107" s="88"/>
      <c r="K107" s="88"/>
      <c r="L107" s="88"/>
      <c r="M107" s="79"/>
      <c r="N107" s="59"/>
      <c r="O107" s="79"/>
      <c r="P107" s="79"/>
      <c r="Q107" s="79"/>
      <c r="R107" s="79"/>
      <c r="S107" s="79"/>
      <c r="T107" s="74"/>
      <c r="U107" s="79"/>
      <c r="V107" s="79"/>
      <c r="W107" s="79"/>
      <c r="X107" s="79"/>
      <c r="Y107" s="79"/>
      <c r="Z107" s="62"/>
      <c r="AA107" s="79"/>
      <c r="AB107" s="65"/>
      <c r="AC107" s="79"/>
      <c r="AD107" s="79"/>
      <c r="AE107" s="79"/>
    </row>
    <row r="108" spans="2:31" ht="12.75" customHeight="1" x14ac:dyDescent="0.25">
      <c r="B108" s="103"/>
      <c r="D108" s="95"/>
      <c r="E108" s="96"/>
      <c r="F108" s="97"/>
      <c r="G108" s="86"/>
      <c r="H108" s="88"/>
      <c r="I108" s="88"/>
      <c r="J108" s="88"/>
      <c r="K108" s="88"/>
      <c r="L108" s="88"/>
      <c r="M108" s="80"/>
      <c r="N108" s="60"/>
      <c r="O108" s="80"/>
      <c r="P108" s="80"/>
      <c r="Q108" s="80"/>
      <c r="R108" s="80"/>
      <c r="S108" s="80"/>
      <c r="T108" s="75"/>
      <c r="U108" s="80"/>
      <c r="V108" s="80"/>
      <c r="W108" s="80"/>
      <c r="X108" s="80"/>
      <c r="Y108" s="80"/>
      <c r="Z108" s="63"/>
      <c r="AA108" s="80"/>
      <c r="AB108" s="66"/>
      <c r="AC108" s="80"/>
      <c r="AD108" s="80"/>
      <c r="AE108" s="80"/>
    </row>
    <row r="109" spans="2:31" ht="12.75" customHeight="1" thickBot="1" x14ac:dyDescent="0.3">
      <c r="B109" s="104"/>
      <c r="D109" s="81"/>
      <c r="E109" s="81"/>
      <c r="F109" s="81"/>
      <c r="G109" s="21"/>
      <c r="H109" s="22"/>
      <c r="I109" s="23" t="s">
        <v>6</v>
      </c>
      <c r="J109" s="23" t="s">
        <v>6</v>
      </c>
      <c r="K109" s="23" t="s">
        <v>28</v>
      </c>
      <c r="L109" s="23" t="s">
        <v>28</v>
      </c>
      <c r="M109" s="23"/>
      <c r="N109" s="23"/>
      <c r="O109" s="23" t="str">
        <f t="shared" ref="O109:AE109" si="28">IF(OR(TRIM(O92)=0,TRIM(O92)=""),"",IF(IFERROR(TRIM(INDEX(QryItemNamed,MATCH(TRIM(O92),ITEM,0),3)),"")="LS","",IFERROR(TRIM(INDEX(QryItemNamed,MATCH(TRIM(O92),ITEM,0),3)),"")))</f>
        <v/>
      </c>
      <c r="P109" s="23" t="str">
        <f t="shared" si="28"/>
        <v/>
      </c>
      <c r="Q109" s="23" t="str">
        <f t="shared" si="28"/>
        <v/>
      </c>
      <c r="R109" s="23" t="str">
        <f t="shared" si="28"/>
        <v/>
      </c>
      <c r="S109" s="23" t="str">
        <f t="shared" si="28"/>
        <v/>
      </c>
      <c r="T109" s="23"/>
      <c r="U109" s="23" t="str">
        <f t="shared" si="28"/>
        <v/>
      </c>
      <c r="V109" s="23" t="str">
        <f t="shared" si="28"/>
        <v/>
      </c>
      <c r="W109" s="23" t="str">
        <f t="shared" si="28"/>
        <v/>
      </c>
      <c r="X109" s="23" t="str">
        <f t="shared" si="28"/>
        <v/>
      </c>
      <c r="Y109" s="23" t="str">
        <f t="shared" si="28"/>
        <v/>
      </c>
      <c r="Z109" s="23"/>
      <c r="AA109" s="23" t="str">
        <f t="shared" si="28"/>
        <v/>
      </c>
      <c r="AB109" s="23"/>
      <c r="AC109" s="23" t="str">
        <f t="shared" si="28"/>
        <v/>
      </c>
      <c r="AD109" s="23" t="str">
        <f t="shared" si="28"/>
        <v/>
      </c>
      <c r="AE109" s="23" t="str">
        <f t="shared" si="28"/>
        <v/>
      </c>
    </row>
    <row r="110" spans="2:31" ht="12.75" customHeight="1" x14ac:dyDescent="0.25">
      <c r="B110" s="54"/>
      <c r="D110" s="24"/>
      <c r="E110" s="25"/>
      <c r="F110" s="24"/>
      <c r="G110" s="26"/>
      <c r="H110" s="27"/>
      <c r="I110" s="28" t="str">
        <f>IF(D110&lt;&gt;"",F110-D110,"")</f>
        <v/>
      </c>
      <c r="J110" s="28"/>
      <c r="K110" s="28" t="str">
        <f>IF(D110&lt;&gt;"",I110*J110/9,"")</f>
        <v/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9"/>
    </row>
    <row r="111" spans="2:31" ht="12.75" customHeight="1" x14ac:dyDescent="0.25">
      <c r="B111" s="55"/>
      <c r="D111" s="24"/>
      <c r="E111" s="25" t="s">
        <v>1</v>
      </c>
      <c r="F111" s="24"/>
      <c r="G111" s="26"/>
      <c r="H111" s="27"/>
      <c r="I111" s="28" t="str">
        <f t="shared" ref="I111:I168" si="29">IF(D111&lt;&gt;"",F111-D111,"")</f>
        <v/>
      </c>
      <c r="J111" s="28"/>
      <c r="K111" s="28" t="str">
        <f t="shared" ref="K111:K168" si="30">IF(D111&lt;&gt;"",I111*J111/9,"")</f>
        <v/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9"/>
    </row>
    <row r="112" spans="2:31" ht="12.75" customHeight="1" x14ac:dyDescent="0.25">
      <c r="B112" s="55"/>
      <c r="D112" s="31"/>
      <c r="E112" s="32"/>
      <c r="F112" s="31"/>
      <c r="G112" s="33"/>
      <c r="H112" s="34"/>
      <c r="I112" s="30" t="str">
        <f t="shared" si="29"/>
        <v/>
      </c>
      <c r="J112" s="30"/>
      <c r="K112" s="30" t="str">
        <f t="shared" si="30"/>
        <v/>
      </c>
      <c r="L112" s="30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30"/>
      <c r="AE112" s="29"/>
    </row>
    <row r="113" spans="2:31" ht="12.75" customHeight="1" x14ac:dyDescent="0.25">
      <c r="B113" s="55"/>
      <c r="D113" s="31"/>
      <c r="E113" s="32"/>
      <c r="F113" s="31"/>
      <c r="G113" s="33"/>
      <c r="H113" s="34"/>
      <c r="I113" s="30" t="str">
        <f t="shared" si="29"/>
        <v/>
      </c>
      <c r="J113" s="30"/>
      <c r="K113" s="30" t="str">
        <f t="shared" si="30"/>
        <v/>
      </c>
      <c r="L113" s="30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30"/>
      <c r="AE113" s="29"/>
    </row>
    <row r="114" spans="2:31" ht="12.75" customHeight="1" x14ac:dyDescent="0.25">
      <c r="B114" s="55"/>
      <c r="D114" s="31"/>
      <c r="E114" s="32"/>
      <c r="F114" s="31"/>
      <c r="G114" s="33"/>
      <c r="H114" s="34"/>
      <c r="I114" s="30" t="str">
        <f t="shared" si="29"/>
        <v/>
      </c>
      <c r="J114" s="30"/>
      <c r="K114" s="30" t="str">
        <f t="shared" si="30"/>
        <v/>
      </c>
      <c r="L114" s="30"/>
      <c r="M114" s="28"/>
      <c r="N114" s="28"/>
      <c r="O114" s="30"/>
      <c r="P114" s="28"/>
      <c r="Q114" s="28"/>
      <c r="R114" s="28"/>
      <c r="S114" s="28"/>
      <c r="T114" s="28"/>
      <c r="U114" s="28"/>
      <c r="V114" s="28"/>
      <c r="W114" s="28"/>
      <c r="X114" s="28"/>
      <c r="Y114" s="35"/>
      <c r="Z114" s="35"/>
      <c r="AA114" s="35"/>
      <c r="AB114" s="35"/>
      <c r="AC114" s="30"/>
      <c r="AD114" s="30"/>
      <c r="AE114" s="29"/>
    </row>
    <row r="115" spans="2:31" ht="12.75" customHeight="1" x14ac:dyDescent="0.25">
      <c r="B115" s="55"/>
      <c r="D115" s="31"/>
      <c r="E115" s="32"/>
      <c r="F115" s="31"/>
      <c r="G115" s="33"/>
      <c r="H115" s="34"/>
      <c r="I115" s="30" t="str">
        <f t="shared" si="29"/>
        <v/>
      </c>
      <c r="J115" s="30"/>
      <c r="K115" s="30" t="str">
        <f t="shared" si="30"/>
        <v/>
      </c>
      <c r="L115" s="30"/>
      <c r="M115" s="28"/>
      <c r="N115" s="28"/>
      <c r="O115" s="30"/>
      <c r="P115" s="28"/>
      <c r="Q115" s="28"/>
      <c r="R115" s="28"/>
      <c r="S115" s="28"/>
      <c r="T115" s="28"/>
      <c r="U115" s="28"/>
      <c r="V115" s="28"/>
      <c r="W115" s="28"/>
      <c r="X115" s="28"/>
      <c r="Y115" s="35"/>
      <c r="Z115" s="35"/>
      <c r="AA115" s="35"/>
      <c r="AB115" s="35"/>
      <c r="AC115" s="30"/>
      <c r="AD115" s="30"/>
      <c r="AE115" s="29"/>
    </row>
    <row r="116" spans="2:31" ht="12.75" customHeight="1" x14ac:dyDescent="0.25">
      <c r="B116" s="55"/>
      <c r="D116" s="31"/>
      <c r="E116" s="32"/>
      <c r="F116" s="31"/>
      <c r="G116" s="33"/>
      <c r="H116" s="34"/>
      <c r="I116" s="30" t="str">
        <f t="shared" si="29"/>
        <v/>
      </c>
      <c r="J116" s="30"/>
      <c r="K116" s="30" t="str">
        <f t="shared" si="30"/>
        <v/>
      </c>
      <c r="L116" s="30"/>
      <c r="M116" s="28"/>
      <c r="N116" s="28"/>
      <c r="O116" s="30"/>
      <c r="P116" s="28"/>
      <c r="Q116" s="28"/>
      <c r="R116" s="28"/>
      <c r="S116" s="28"/>
      <c r="T116" s="28"/>
      <c r="U116" s="28"/>
      <c r="V116" s="28"/>
      <c r="W116" s="28"/>
      <c r="X116" s="28"/>
      <c r="Y116" s="35"/>
      <c r="Z116" s="35"/>
      <c r="AA116" s="35"/>
      <c r="AB116" s="35"/>
      <c r="AC116" s="30"/>
      <c r="AD116" s="30"/>
      <c r="AE116" s="29"/>
    </row>
    <row r="117" spans="2:31" ht="12.75" customHeight="1" x14ac:dyDescent="0.25">
      <c r="B117" s="55"/>
      <c r="D117" s="31"/>
      <c r="E117" s="32"/>
      <c r="F117" s="31"/>
      <c r="G117" s="33"/>
      <c r="H117" s="34"/>
      <c r="I117" s="30" t="str">
        <f t="shared" si="29"/>
        <v/>
      </c>
      <c r="J117" s="30"/>
      <c r="K117" s="30" t="str">
        <f t="shared" si="30"/>
        <v/>
      </c>
      <c r="L117" s="30"/>
      <c r="M117" s="28"/>
      <c r="N117" s="28"/>
      <c r="O117" s="30"/>
      <c r="P117" s="28"/>
      <c r="Q117" s="28"/>
      <c r="R117" s="28"/>
      <c r="S117" s="28"/>
      <c r="T117" s="28"/>
      <c r="U117" s="28"/>
      <c r="V117" s="28"/>
      <c r="W117" s="28"/>
      <c r="X117" s="28"/>
      <c r="Y117" s="35"/>
      <c r="Z117" s="35"/>
      <c r="AA117" s="35"/>
      <c r="AB117" s="35"/>
      <c r="AC117" s="30"/>
      <c r="AD117" s="30"/>
      <c r="AE117" s="29"/>
    </row>
    <row r="118" spans="2:31" ht="12.75" customHeight="1" x14ac:dyDescent="0.25">
      <c r="B118" s="55"/>
      <c r="D118" s="31"/>
      <c r="E118" s="32"/>
      <c r="F118" s="31"/>
      <c r="G118" s="33"/>
      <c r="H118" s="34"/>
      <c r="I118" s="30" t="str">
        <f t="shared" si="29"/>
        <v/>
      </c>
      <c r="J118" s="30"/>
      <c r="K118" s="30" t="str">
        <f t="shared" si="30"/>
        <v/>
      </c>
      <c r="L118" s="30"/>
      <c r="M118" s="28"/>
      <c r="N118" s="28"/>
      <c r="O118" s="30"/>
      <c r="P118" s="28"/>
      <c r="Q118" s="28"/>
      <c r="R118" s="28"/>
      <c r="S118" s="28"/>
      <c r="T118" s="28"/>
      <c r="U118" s="28"/>
      <c r="V118" s="28"/>
      <c r="W118" s="28"/>
      <c r="X118" s="28"/>
      <c r="Y118" s="35"/>
      <c r="Z118" s="35"/>
      <c r="AA118" s="35"/>
      <c r="AB118" s="35"/>
      <c r="AC118" s="30"/>
      <c r="AD118" s="30"/>
      <c r="AE118" s="29"/>
    </row>
    <row r="119" spans="2:31" ht="12.75" customHeight="1" x14ac:dyDescent="0.25">
      <c r="B119" s="55"/>
      <c r="D119" s="31"/>
      <c r="E119" s="32"/>
      <c r="F119" s="31"/>
      <c r="G119" s="33"/>
      <c r="H119" s="34"/>
      <c r="I119" s="30" t="str">
        <f t="shared" si="29"/>
        <v/>
      </c>
      <c r="J119" s="30"/>
      <c r="K119" s="30" t="str">
        <f t="shared" si="30"/>
        <v/>
      </c>
      <c r="L119" s="30"/>
      <c r="M119" s="28"/>
      <c r="N119" s="28"/>
      <c r="O119" s="30"/>
      <c r="P119" s="28"/>
      <c r="Q119" s="28"/>
      <c r="R119" s="28"/>
      <c r="S119" s="28"/>
      <c r="T119" s="28"/>
      <c r="U119" s="28"/>
      <c r="V119" s="28"/>
      <c r="W119" s="28"/>
      <c r="X119" s="28"/>
      <c r="Y119" s="35"/>
      <c r="Z119" s="35"/>
      <c r="AA119" s="35"/>
      <c r="AB119" s="35"/>
      <c r="AC119" s="30"/>
      <c r="AD119" s="30"/>
      <c r="AE119" s="29"/>
    </row>
    <row r="120" spans="2:31" ht="12.75" customHeight="1" x14ac:dyDescent="0.25">
      <c r="B120" s="55"/>
      <c r="D120" s="31"/>
      <c r="E120" s="32"/>
      <c r="F120" s="31"/>
      <c r="G120" s="33"/>
      <c r="H120" s="34"/>
      <c r="I120" s="30" t="str">
        <f t="shared" si="29"/>
        <v/>
      </c>
      <c r="J120" s="30"/>
      <c r="K120" s="30" t="str">
        <f t="shared" si="30"/>
        <v/>
      </c>
      <c r="L120" s="30"/>
      <c r="M120" s="28"/>
      <c r="N120" s="28"/>
      <c r="O120" s="30"/>
      <c r="P120" s="28"/>
      <c r="Q120" s="28"/>
      <c r="R120" s="28"/>
      <c r="S120" s="28"/>
      <c r="T120" s="28"/>
      <c r="U120" s="28"/>
      <c r="V120" s="28"/>
      <c r="W120" s="28"/>
      <c r="X120" s="28"/>
      <c r="Y120" s="35"/>
      <c r="Z120" s="35"/>
      <c r="AA120" s="35"/>
      <c r="AB120" s="35"/>
      <c r="AC120" s="30"/>
      <c r="AD120" s="30"/>
      <c r="AE120" s="29"/>
    </row>
    <row r="121" spans="2:31" ht="12.75" customHeight="1" x14ac:dyDescent="0.25">
      <c r="B121" s="55"/>
      <c r="D121" s="31"/>
      <c r="E121" s="32"/>
      <c r="F121" s="31"/>
      <c r="G121" s="33"/>
      <c r="H121" s="34"/>
      <c r="I121" s="30" t="str">
        <f t="shared" si="29"/>
        <v/>
      </c>
      <c r="J121" s="30"/>
      <c r="K121" s="30" t="str">
        <f t="shared" si="30"/>
        <v/>
      </c>
      <c r="L121" s="30"/>
      <c r="M121" s="28"/>
      <c r="N121" s="28"/>
      <c r="O121" s="30"/>
      <c r="P121" s="28"/>
      <c r="Q121" s="28"/>
      <c r="R121" s="28"/>
      <c r="S121" s="28"/>
      <c r="T121" s="28"/>
      <c r="U121" s="28"/>
      <c r="V121" s="28"/>
      <c r="W121" s="28"/>
      <c r="X121" s="28"/>
      <c r="Y121" s="35"/>
      <c r="Z121" s="35"/>
      <c r="AA121" s="35"/>
      <c r="AB121" s="35"/>
      <c r="AC121" s="30"/>
      <c r="AD121" s="30"/>
      <c r="AE121" s="29"/>
    </row>
    <row r="122" spans="2:31" ht="12.75" customHeight="1" x14ac:dyDescent="0.25">
      <c r="B122" s="55"/>
      <c r="D122" s="31"/>
      <c r="E122" s="32"/>
      <c r="F122" s="31"/>
      <c r="G122" s="33"/>
      <c r="H122" s="34"/>
      <c r="I122" s="30" t="str">
        <f t="shared" si="29"/>
        <v/>
      </c>
      <c r="J122" s="30"/>
      <c r="K122" s="30" t="str">
        <f t="shared" si="30"/>
        <v/>
      </c>
      <c r="L122" s="30"/>
      <c r="M122" s="28"/>
      <c r="N122" s="28"/>
      <c r="O122" s="30"/>
      <c r="P122" s="28"/>
      <c r="Q122" s="28"/>
      <c r="R122" s="28"/>
      <c r="S122" s="28"/>
      <c r="T122" s="28"/>
      <c r="U122" s="28"/>
      <c r="V122" s="28"/>
      <c r="W122" s="28"/>
      <c r="X122" s="28"/>
      <c r="Y122" s="35"/>
      <c r="Z122" s="35"/>
      <c r="AA122" s="35"/>
      <c r="AB122" s="35"/>
      <c r="AC122" s="30"/>
      <c r="AD122" s="30"/>
      <c r="AE122" s="29"/>
    </row>
    <row r="123" spans="2:31" ht="12.75" customHeight="1" x14ac:dyDescent="0.25">
      <c r="B123" s="55"/>
      <c r="D123" s="31"/>
      <c r="E123" s="32"/>
      <c r="F123" s="31"/>
      <c r="G123" s="33"/>
      <c r="H123" s="34"/>
      <c r="I123" s="30" t="str">
        <f t="shared" si="29"/>
        <v/>
      </c>
      <c r="J123" s="30"/>
      <c r="K123" s="30" t="str">
        <f t="shared" si="30"/>
        <v/>
      </c>
      <c r="L123" s="30"/>
      <c r="M123" s="28"/>
      <c r="N123" s="28"/>
      <c r="O123" s="30"/>
      <c r="P123" s="28"/>
      <c r="Q123" s="28"/>
      <c r="R123" s="28"/>
      <c r="S123" s="28"/>
      <c r="T123" s="28"/>
      <c r="U123" s="28"/>
      <c r="V123" s="28"/>
      <c r="W123" s="28"/>
      <c r="X123" s="28"/>
      <c r="Y123" s="35"/>
      <c r="Z123" s="35"/>
      <c r="AA123" s="35"/>
      <c r="AB123" s="35"/>
      <c r="AC123" s="30"/>
      <c r="AD123" s="30"/>
      <c r="AE123" s="29"/>
    </row>
    <row r="124" spans="2:31" ht="12.75" customHeight="1" x14ac:dyDescent="0.25">
      <c r="B124" s="55"/>
      <c r="D124" s="31"/>
      <c r="E124" s="32"/>
      <c r="F124" s="31"/>
      <c r="G124" s="33"/>
      <c r="H124" s="34"/>
      <c r="I124" s="30" t="str">
        <f t="shared" si="29"/>
        <v/>
      </c>
      <c r="J124" s="30"/>
      <c r="K124" s="30" t="str">
        <f t="shared" si="30"/>
        <v/>
      </c>
      <c r="L124" s="30"/>
      <c r="M124" s="28"/>
      <c r="N124" s="28"/>
      <c r="O124" s="30"/>
      <c r="P124" s="28"/>
      <c r="Q124" s="28"/>
      <c r="R124" s="28"/>
      <c r="S124" s="28"/>
      <c r="T124" s="28"/>
      <c r="U124" s="28"/>
      <c r="V124" s="28"/>
      <c r="W124" s="28"/>
      <c r="X124" s="28"/>
      <c r="Y124" s="35"/>
      <c r="Z124" s="35"/>
      <c r="AA124" s="35"/>
      <c r="AB124" s="35"/>
      <c r="AC124" s="30"/>
      <c r="AD124" s="30"/>
      <c r="AE124" s="29"/>
    </row>
    <row r="125" spans="2:31" ht="12.75" customHeight="1" x14ac:dyDescent="0.25">
      <c r="B125" s="55"/>
      <c r="D125" s="31"/>
      <c r="E125" s="32"/>
      <c r="F125" s="31"/>
      <c r="G125" s="33"/>
      <c r="H125" s="34"/>
      <c r="I125" s="30" t="str">
        <f t="shared" si="29"/>
        <v/>
      </c>
      <c r="J125" s="30"/>
      <c r="K125" s="30" t="str">
        <f t="shared" si="30"/>
        <v/>
      </c>
      <c r="L125" s="30"/>
      <c r="M125" s="28"/>
      <c r="N125" s="28"/>
      <c r="O125" s="30"/>
      <c r="P125" s="28"/>
      <c r="Q125" s="28"/>
      <c r="R125" s="28"/>
      <c r="S125" s="28"/>
      <c r="T125" s="28"/>
      <c r="U125" s="28"/>
      <c r="V125" s="28"/>
      <c r="W125" s="28"/>
      <c r="X125" s="28"/>
      <c r="Y125" s="35"/>
      <c r="Z125" s="35"/>
      <c r="AA125" s="35"/>
      <c r="AB125" s="35"/>
      <c r="AC125" s="30"/>
      <c r="AD125" s="30"/>
      <c r="AE125" s="29"/>
    </row>
    <row r="126" spans="2:31" ht="12.75" customHeight="1" x14ac:dyDescent="0.25">
      <c r="B126" s="55"/>
      <c r="D126" s="31"/>
      <c r="E126" s="32"/>
      <c r="F126" s="31"/>
      <c r="G126" s="33"/>
      <c r="H126" s="34"/>
      <c r="I126" s="30" t="str">
        <f t="shared" si="29"/>
        <v/>
      </c>
      <c r="J126" s="30"/>
      <c r="K126" s="30" t="str">
        <f t="shared" si="30"/>
        <v/>
      </c>
      <c r="L126" s="30"/>
      <c r="M126" s="28"/>
      <c r="N126" s="28"/>
      <c r="O126" s="30"/>
      <c r="P126" s="28"/>
      <c r="Q126" s="28"/>
      <c r="R126" s="28"/>
      <c r="S126" s="28"/>
      <c r="T126" s="28"/>
      <c r="U126" s="28"/>
      <c r="V126" s="28"/>
      <c r="W126" s="28"/>
      <c r="X126" s="28"/>
      <c r="Y126" s="35"/>
      <c r="Z126" s="35"/>
      <c r="AA126" s="35"/>
      <c r="AB126" s="35"/>
      <c r="AC126" s="30"/>
      <c r="AD126" s="30"/>
      <c r="AE126" s="29"/>
    </row>
    <row r="127" spans="2:31" ht="12.75" customHeight="1" x14ac:dyDescent="0.25">
      <c r="B127" s="55"/>
      <c r="D127" s="31"/>
      <c r="E127" s="32"/>
      <c r="F127" s="31"/>
      <c r="G127" s="33"/>
      <c r="H127" s="34"/>
      <c r="I127" s="30" t="str">
        <f t="shared" si="29"/>
        <v/>
      </c>
      <c r="J127" s="30"/>
      <c r="K127" s="30" t="str">
        <f t="shared" si="30"/>
        <v/>
      </c>
      <c r="L127" s="30"/>
      <c r="M127" s="28"/>
      <c r="N127" s="28"/>
      <c r="O127" s="30"/>
      <c r="P127" s="28"/>
      <c r="Q127" s="28"/>
      <c r="R127" s="28"/>
      <c r="S127" s="28"/>
      <c r="T127" s="28"/>
      <c r="U127" s="28"/>
      <c r="V127" s="28"/>
      <c r="W127" s="28"/>
      <c r="X127" s="28"/>
      <c r="Y127" s="35"/>
      <c r="Z127" s="35"/>
      <c r="AA127" s="35"/>
      <c r="AB127" s="35"/>
      <c r="AC127" s="30"/>
      <c r="AD127" s="30"/>
      <c r="AE127" s="29"/>
    </row>
    <row r="128" spans="2:31" ht="12.75" customHeight="1" x14ac:dyDescent="0.25">
      <c r="B128" s="55"/>
      <c r="D128" s="31"/>
      <c r="E128" s="32"/>
      <c r="F128" s="31"/>
      <c r="G128" s="33"/>
      <c r="H128" s="34"/>
      <c r="I128" s="30" t="str">
        <f t="shared" si="29"/>
        <v/>
      </c>
      <c r="J128" s="30"/>
      <c r="K128" s="30" t="str">
        <f t="shared" si="30"/>
        <v/>
      </c>
      <c r="L128" s="30"/>
      <c r="M128" s="28"/>
      <c r="N128" s="28"/>
      <c r="O128" s="30"/>
      <c r="P128" s="28"/>
      <c r="Q128" s="28"/>
      <c r="R128" s="28"/>
      <c r="S128" s="28"/>
      <c r="T128" s="28"/>
      <c r="U128" s="28"/>
      <c r="V128" s="28"/>
      <c r="W128" s="28"/>
      <c r="X128" s="28"/>
      <c r="Y128" s="35"/>
      <c r="Z128" s="35"/>
      <c r="AA128" s="35"/>
      <c r="AB128" s="35"/>
      <c r="AC128" s="30"/>
      <c r="AD128" s="30"/>
      <c r="AE128" s="29"/>
    </row>
    <row r="129" spans="2:31" ht="12.75" customHeight="1" x14ac:dyDescent="0.25">
      <c r="B129" s="55"/>
      <c r="D129" s="31"/>
      <c r="E129" s="32"/>
      <c r="F129" s="31"/>
      <c r="G129" s="33"/>
      <c r="H129" s="34"/>
      <c r="I129" s="30" t="str">
        <f t="shared" si="29"/>
        <v/>
      </c>
      <c r="J129" s="30"/>
      <c r="K129" s="30" t="str">
        <f t="shared" si="30"/>
        <v/>
      </c>
      <c r="L129" s="30"/>
      <c r="M129" s="28"/>
      <c r="N129" s="28"/>
      <c r="O129" s="30"/>
      <c r="P129" s="28"/>
      <c r="Q129" s="28"/>
      <c r="R129" s="28"/>
      <c r="S129" s="28"/>
      <c r="T129" s="28"/>
      <c r="U129" s="28"/>
      <c r="V129" s="28"/>
      <c r="W129" s="28"/>
      <c r="X129" s="28"/>
      <c r="Y129" s="35"/>
      <c r="Z129" s="35"/>
      <c r="AA129" s="35"/>
      <c r="AB129" s="35"/>
      <c r="AC129" s="30"/>
      <c r="AD129" s="30"/>
      <c r="AE129" s="29"/>
    </row>
    <row r="130" spans="2:31" ht="12.75" customHeight="1" x14ac:dyDescent="0.25">
      <c r="B130" s="55"/>
      <c r="D130" s="31"/>
      <c r="E130" s="32"/>
      <c r="F130" s="31"/>
      <c r="G130" s="33"/>
      <c r="H130" s="34"/>
      <c r="I130" s="30" t="str">
        <f t="shared" si="29"/>
        <v/>
      </c>
      <c r="J130" s="30"/>
      <c r="K130" s="30" t="str">
        <f t="shared" si="30"/>
        <v/>
      </c>
      <c r="L130" s="30"/>
      <c r="M130" s="28"/>
      <c r="N130" s="28"/>
      <c r="O130" s="30"/>
      <c r="P130" s="28"/>
      <c r="Q130" s="28"/>
      <c r="R130" s="28"/>
      <c r="S130" s="28"/>
      <c r="T130" s="28"/>
      <c r="U130" s="28"/>
      <c r="V130" s="28"/>
      <c r="W130" s="28"/>
      <c r="X130" s="28"/>
      <c r="Y130" s="35"/>
      <c r="Z130" s="35"/>
      <c r="AA130" s="35"/>
      <c r="AB130" s="35"/>
      <c r="AC130" s="30"/>
      <c r="AD130" s="30"/>
      <c r="AE130" s="29"/>
    </row>
    <row r="131" spans="2:31" ht="12.75" customHeight="1" x14ac:dyDescent="0.25">
      <c r="B131" s="55"/>
      <c r="D131" s="31"/>
      <c r="E131" s="32"/>
      <c r="F131" s="31"/>
      <c r="G131" s="33"/>
      <c r="H131" s="34"/>
      <c r="I131" s="30" t="str">
        <f t="shared" si="29"/>
        <v/>
      </c>
      <c r="J131" s="30"/>
      <c r="K131" s="30" t="str">
        <f t="shared" si="30"/>
        <v/>
      </c>
      <c r="L131" s="30"/>
      <c r="M131" s="28"/>
      <c r="N131" s="28"/>
      <c r="O131" s="30"/>
      <c r="P131" s="28"/>
      <c r="Q131" s="28"/>
      <c r="R131" s="28"/>
      <c r="S131" s="28"/>
      <c r="T131" s="28"/>
      <c r="U131" s="28"/>
      <c r="V131" s="28"/>
      <c r="W131" s="28"/>
      <c r="X131" s="28"/>
      <c r="Y131" s="35"/>
      <c r="Z131" s="35"/>
      <c r="AA131" s="35"/>
      <c r="AB131" s="35"/>
      <c r="AC131" s="30"/>
      <c r="AD131" s="30"/>
      <c r="AE131" s="29"/>
    </row>
    <row r="132" spans="2:31" ht="12.75" customHeight="1" x14ac:dyDescent="0.25">
      <c r="B132" s="55"/>
      <c r="D132" s="31"/>
      <c r="E132" s="32"/>
      <c r="F132" s="31"/>
      <c r="G132" s="33"/>
      <c r="H132" s="34"/>
      <c r="I132" s="30" t="str">
        <f t="shared" si="29"/>
        <v/>
      </c>
      <c r="J132" s="30"/>
      <c r="K132" s="30" t="str">
        <f t="shared" si="30"/>
        <v/>
      </c>
      <c r="L132" s="30"/>
      <c r="M132" s="28"/>
      <c r="N132" s="28"/>
      <c r="O132" s="30"/>
      <c r="P132" s="28"/>
      <c r="Q132" s="28"/>
      <c r="R132" s="28"/>
      <c r="S132" s="28"/>
      <c r="T132" s="28"/>
      <c r="U132" s="28"/>
      <c r="V132" s="28"/>
      <c r="W132" s="28"/>
      <c r="X132" s="28"/>
      <c r="Y132" s="35"/>
      <c r="Z132" s="35"/>
      <c r="AA132" s="35"/>
      <c r="AB132" s="35"/>
      <c r="AC132" s="30"/>
      <c r="AD132" s="30"/>
      <c r="AE132" s="29"/>
    </row>
    <row r="133" spans="2:31" ht="12.75" customHeight="1" x14ac:dyDescent="0.25">
      <c r="B133" s="55"/>
      <c r="D133" s="31"/>
      <c r="E133" s="32"/>
      <c r="F133" s="31"/>
      <c r="G133" s="33"/>
      <c r="H133" s="34"/>
      <c r="I133" s="30" t="str">
        <f t="shared" si="29"/>
        <v/>
      </c>
      <c r="J133" s="30"/>
      <c r="K133" s="30" t="str">
        <f t="shared" si="30"/>
        <v/>
      </c>
      <c r="L133" s="30"/>
      <c r="M133" s="28"/>
      <c r="N133" s="28"/>
      <c r="O133" s="30"/>
      <c r="P133" s="28"/>
      <c r="Q133" s="28"/>
      <c r="R133" s="28"/>
      <c r="S133" s="28"/>
      <c r="T133" s="28"/>
      <c r="U133" s="28"/>
      <c r="V133" s="28"/>
      <c r="W133" s="28"/>
      <c r="X133" s="28"/>
      <c r="Y133" s="35"/>
      <c r="Z133" s="35"/>
      <c r="AA133" s="35"/>
      <c r="AB133" s="35"/>
      <c r="AC133" s="30"/>
      <c r="AD133" s="30"/>
      <c r="AE133" s="29"/>
    </row>
    <row r="134" spans="2:31" ht="12.75" customHeight="1" x14ac:dyDescent="0.25">
      <c r="B134" s="55"/>
      <c r="D134" s="31"/>
      <c r="E134" s="32"/>
      <c r="F134" s="31"/>
      <c r="G134" s="33"/>
      <c r="H134" s="34"/>
      <c r="I134" s="30" t="str">
        <f t="shared" si="29"/>
        <v/>
      </c>
      <c r="J134" s="30"/>
      <c r="K134" s="30" t="str">
        <f t="shared" si="30"/>
        <v/>
      </c>
      <c r="L134" s="30"/>
      <c r="M134" s="28"/>
      <c r="N134" s="28"/>
      <c r="O134" s="30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5"/>
      <c r="AB134" s="35"/>
      <c r="AC134" s="30"/>
      <c r="AD134" s="30"/>
      <c r="AE134" s="29"/>
    </row>
    <row r="135" spans="2:31" ht="12.75" customHeight="1" x14ac:dyDescent="0.25">
      <c r="B135" s="55"/>
      <c r="D135" s="31"/>
      <c r="E135" s="32"/>
      <c r="F135" s="31"/>
      <c r="G135" s="33"/>
      <c r="H135" s="34"/>
      <c r="I135" s="30" t="str">
        <f t="shared" si="29"/>
        <v/>
      </c>
      <c r="J135" s="30"/>
      <c r="K135" s="30" t="str">
        <f t="shared" si="30"/>
        <v/>
      </c>
      <c r="L135" s="30"/>
      <c r="M135" s="28"/>
      <c r="N135" s="28"/>
      <c r="O135" s="30"/>
      <c r="P135" s="28"/>
      <c r="Q135" s="28"/>
      <c r="R135" s="28"/>
      <c r="S135" s="28"/>
      <c r="T135" s="28"/>
      <c r="U135" s="28"/>
      <c r="V135" s="28"/>
      <c r="W135" s="28"/>
      <c r="X135" s="28"/>
      <c r="Y135" s="35"/>
      <c r="Z135" s="35"/>
      <c r="AA135" s="35"/>
      <c r="AB135" s="35"/>
      <c r="AC135" s="30"/>
      <c r="AD135" s="30"/>
      <c r="AE135" s="29"/>
    </row>
    <row r="136" spans="2:31" ht="12.75" customHeight="1" x14ac:dyDescent="0.25">
      <c r="B136" s="55"/>
      <c r="D136" s="31"/>
      <c r="E136" s="32"/>
      <c r="F136" s="31"/>
      <c r="G136" s="33"/>
      <c r="H136" s="34"/>
      <c r="I136" s="30" t="str">
        <f t="shared" si="29"/>
        <v/>
      </c>
      <c r="J136" s="30"/>
      <c r="K136" s="30" t="str">
        <f t="shared" si="30"/>
        <v/>
      </c>
      <c r="L136" s="30"/>
      <c r="M136" s="28"/>
      <c r="N136" s="28"/>
      <c r="O136" s="30"/>
      <c r="P136" s="28"/>
      <c r="Q136" s="28"/>
      <c r="R136" s="28"/>
      <c r="S136" s="28"/>
      <c r="T136" s="28"/>
      <c r="U136" s="28"/>
      <c r="V136" s="28"/>
      <c r="W136" s="28"/>
      <c r="X136" s="28"/>
      <c r="Y136" s="35"/>
      <c r="Z136" s="35"/>
      <c r="AA136" s="35"/>
      <c r="AB136" s="35"/>
      <c r="AC136" s="30"/>
      <c r="AD136" s="30"/>
      <c r="AE136" s="29"/>
    </row>
    <row r="137" spans="2:31" ht="12.75" customHeight="1" x14ac:dyDescent="0.25">
      <c r="B137" s="55"/>
      <c r="D137" s="31"/>
      <c r="E137" s="32"/>
      <c r="F137" s="31"/>
      <c r="G137" s="33"/>
      <c r="H137" s="34"/>
      <c r="I137" s="30" t="str">
        <f t="shared" si="29"/>
        <v/>
      </c>
      <c r="J137" s="30"/>
      <c r="K137" s="30" t="str">
        <f t="shared" si="30"/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28"/>
      <c r="X137" s="28"/>
      <c r="Y137" s="35"/>
      <c r="Z137" s="35"/>
      <c r="AA137" s="35"/>
      <c r="AB137" s="35"/>
      <c r="AC137" s="30"/>
      <c r="AD137" s="30"/>
      <c r="AE137" s="29"/>
    </row>
    <row r="138" spans="2:31" ht="12.75" customHeight="1" x14ac:dyDescent="0.25">
      <c r="B138" s="55"/>
      <c r="D138" s="31"/>
      <c r="E138" s="32"/>
      <c r="F138" s="31"/>
      <c r="G138" s="33"/>
      <c r="H138" s="34"/>
      <c r="I138" s="30" t="str">
        <f t="shared" si="29"/>
        <v/>
      </c>
      <c r="J138" s="30"/>
      <c r="K138" s="30" t="str">
        <f t="shared" si="30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5"/>
      <c r="AB138" s="35"/>
      <c r="AC138" s="30"/>
      <c r="AD138" s="30"/>
      <c r="AE138" s="29"/>
    </row>
    <row r="139" spans="2:31" ht="12.75" customHeight="1" x14ac:dyDescent="0.25">
      <c r="B139" s="55"/>
      <c r="D139" s="31"/>
      <c r="E139" s="32"/>
      <c r="F139" s="31"/>
      <c r="G139" s="33"/>
      <c r="H139" s="34"/>
      <c r="I139" s="30" t="str">
        <f t="shared" si="29"/>
        <v/>
      </c>
      <c r="J139" s="30"/>
      <c r="K139" s="30" t="str">
        <f t="shared" si="30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5"/>
      <c r="AB139" s="35"/>
      <c r="AC139" s="30"/>
      <c r="AD139" s="30"/>
      <c r="AE139" s="29"/>
    </row>
    <row r="140" spans="2:31" ht="12.75" customHeight="1" x14ac:dyDescent="0.25">
      <c r="B140" s="55"/>
      <c r="D140" s="31"/>
      <c r="E140" s="32"/>
      <c r="F140" s="31"/>
      <c r="G140" s="33"/>
      <c r="H140" s="34"/>
      <c r="I140" s="30" t="str">
        <f t="shared" si="29"/>
        <v/>
      </c>
      <c r="J140" s="30"/>
      <c r="K140" s="30" t="str">
        <f t="shared" si="30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5"/>
      <c r="AB140" s="35"/>
      <c r="AC140" s="30"/>
      <c r="AD140" s="30"/>
      <c r="AE140" s="29"/>
    </row>
    <row r="141" spans="2:31" ht="12.75" customHeight="1" x14ac:dyDescent="0.25">
      <c r="B141" s="55"/>
      <c r="D141" s="31"/>
      <c r="E141" s="32"/>
      <c r="F141" s="31"/>
      <c r="G141" s="33"/>
      <c r="H141" s="34"/>
      <c r="I141" s="30" t="str">
        <f t="shared" si="29"/>
        <v/>
      </c>
      <c r="J141" s="30"/>
      <c r="K141" s="30" t="str">
        <f t="shared" si="30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5"/>
      <c r="AB141" s="35"/>
      <c r="AC141" s="30"/>
      <c r="AD141" s="30"/>
      <c r="AE141" s="29"/>
    </row>
    <row r="142" spans="2:31" ht="12.75" customHeight="1" x14ac:dyDescent="0.25">
      <c r="B142" s="55"/>
      <c r="D142" s="31"/>
      <c r="E142" s="32"/>
      <c r="F142" s="31"/>
      <c r="G142" s="33"/>
      <c r="H142" s="34"/>
      <c r="I142" s="30" t="str">
        <f t="shared" si="29"/>
        <v/>
      </c>
      <c r="J142" s="30"/>
      <c r="K142" s="30" t="str">
        <f t="shared" si="30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5"/>
      <c r="AB142" s="35"/>
      <c r="AC142" s="30"/>
      <c r="AD142" s="30"/>
      <c r="AE142" s="29"/>
    </row>
    <row r="143" spans="2:31" ht="12.75" customHeight="1" x14ac:dyDescent="0.25">
      <c r="B143" s="55"/>
      <c r="D143" s="31"/>
      <c r="E143" s="32"/>
      <c r="F143" s="31"/>
      <c r="G143" s="33"/>
      <c r="H143" s="34"/>
      <c r="I143" s="30" t="str">
        <f t="shared" si="29"/>
        <v/>
      </c>
      <c r="J143" s="30"/>
      <c r="K143" s="30" t="str">
        <f t="shared" si="30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5"/>
      <c r="AB143" s="35"/>
      <c r="AC143" s="30"/>
      <c r="AD143" s="30"/>
      <c r="AE143" s="29"/>
    </row>
    <row r="144" spans="2:31" ht="12.75" customHeight="1" x14ac:dyDescent="0.25">
      <c r="B144" s="55"/>
      <c r="D144" s="31"/>
      <c r="E144" s="32"/>
      <c r="F144" s="31"/>
      <c r="G144" s="33"/>
      <c r="H144" s="34"/>
      <c r="I144" s="30" t="str">
        <f t="shared" si="29"/>
        <v/>
      </c>
      <c r="J144" s="30"/>
      <c r="K144" s="30" t="str">
        <f t="shared" si="30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28"/>
      <c r="Y144" s="35"/>
      <c r="Z144" s="35"/>
      <c r="AA144" s="35"/>
      <c r="AB144" s="35"/>
      <c r="AC144" s="30"/>
      <c r="AD144" s="30"/>
      <c r="AE144" s="29"/>
    </row>
    <row r="145" spans="2:31" ht="12.75" customHeight="1" x14ac:dyDescent="0.25">
      <c r="B145" s="55"/>
      <c r="D145" s="31"/>
      <c r="E145" s="32"/>
      <c r="F145" s="31"/>
      <c r="G145" s="33"/>
      <c r="H145" s="34"/>
      <c r="I145" s="30" t="str">
        <f t="shared" si="29"/>
        <v/>
      </c>
      <c r="J145" s="30"/>
      <c r="K145" s="30" t="str">
        <f t="shared" si="30"/>
        <v/>
      </c>
      <c r="L145" s="30"/>
      <c r="M145" s="28"/>
      <c r="N145" s="28"/>
      <c r="O145" s="30"/>
      <c r="P145" s="28"/>
      <c r="Q145" s="28"/>
      <c r="R145" s="28"/>
      <c r="S145" s="28"/>
      <c r="T145" s="28"/>
      <c r="U145" s="28"/>
      <c r="V145" s="28"/>
      <c r="W145" s="28"/>
      <c r="X145" s="30"/>
      <c r="Y145" s="35"/>
      <c r="Z145" s="35"/>
      <c r="AA145" s="35"/>
      <c r="AB145" s="35"/>
      <c r="AC145" s="30"/>
      <c r="AD145" s="30"/>
      <c r="AE145" s="35"/>
    </row>
    <row r="146" spans="2:31" ht="12.75" customHeight="1" x14ac:dyDescent="0.25">
      <c r="B146" s="55"/>
      <c r="D146" s="31"/>
      <c r="E146" s="32"/>
      <c r="F146" s="31"/>
      <c r="G146" s="33"/>
      <c r="H146" s="34"/>
      <c r="I146" s="30" t="str">
        <f t="shared" si="29"/>
        <v/>
      </c>
      <c r="J146" s="30"/>
      <c r="K146" s="30" t="str">
        <f t="shared" si="30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0"/>
      <c r="Y146" s="28"/>
      <c r="Z146" s="28"/>
      <c r="AA146" s="28"/>
      <c r="AB146" s="28"/>
      <c r="AC146" s="28"/>
      <c r="AD146" s="30"/>
      <c r="AE146" s="29"/>
    </row>
    <row r="147" spans="2:31" ht="12.75" customHeight="1" x14ac:dyDescent="0.25">
      <c r="B147" s="55"/>
      <c r="D147" s="31"/>
      <c r="E147" s="32"/>
      <c r="F147" s="31"/>
      <c r="G147" s="33"/>
      <c r="H147" s="34"/>
      <c r="I147" s="30" t="str">
        <f t="shared" si="29"/>
        <v/>
      </c>
      <c r="J147" s="30"/>
      <c r="K147" s="30" t="str">
        <f t="shared" si="30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0"/>
      <c r="Y147" s="28"/>
      <c r="Z147" s="28"/>
      <c r="AA147" s="28"/>
      <c r="AB147" s="28"/>
      <c r="AC147" s="28"/>
      <c r="AD147" s="30"/>
      <c r="AE147" s="29"/>
    </row>
    <row r="148" spans="2:31" ht="12.75" customHeight="1" x14ac:dyDescent="0.25">
      <c r="B148" s="55"/>
      <c r="D148" s="31"/>
      <c r="E148" s="32"/>
      <c r="F148" s="31"/>
      <c r="G148" s="33"/>
      <c r="H148" s="34"/>
      <c r="I148" s="30" t="str">
        <f t="shared" si="29"/>
        <v/>
      </c>
      <c r="J148" s="30"/>
      <c r="K148" s="30" t="str">
        <f t="shared" si="30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0"/>
      <c r="Y148" s="28"/>
      <c r="Z148" s="28"/>
      <c r="AA148" s="28"/>
      <c r="AB148" s="28"/>
      <c r="AC148" s="28"/>
      <c r="AD148" s="30"/>
      <c r="AE148" s="29"/>
    </row>
    <row r="149" spans="2:31" ht="12.75" customHeight="1" x14ac:dyDescent="0.25">
      <c r="B149" s="55"/>
      <c r="D149" s="31"/>
      <c r="E149" s="32"/>
      <c r="F149" s="31"/>
      <c r="G149" s="33"/>
      <c r="H149" s="34"/>
      <c r="I149" s="30" t="str">
        <f t="shared" si="29"/>
        <v/>
      </c>
      <c r="J149" s="30"/>
      <c r="K149" s="30" t="str">
        <f t="shared" si="30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0"/>
      <c r="Y149" s="28"/>
      <c r="Z149" s="28"/>
      <c r="AA149" s="28"/>
      <c r="AB149" s="28"/>
      <c r="AC149" s="28"/>
      <c r="AD149" s="30"/>
      <c r="AE149" s="29"/>
    </row>
    <row r="150" spans="2:31" ht="12.75" customHeight="1" x14ac:dyDescent="0.25">
      <c r="B150" s="55"/>
      <c r="D150" s="31"/>
      <c r="E150" s="32"/>
      <c r="F150" s="31"/>
      <c r="G150" s="33"/>
      <c r="H150" s="34"/>
      <c r="I150" s="30" t="str">
        <f t="shared" si="29"/>
        <v/>
      </c>
      <c r="J150" s="30"/>
      <c r="K150" s="30" t="str">
        <f t="shared" si="30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30"/>
      <c r="Y150" s="28"/>
      <c r="Z150" s="28"/>
      <c r="AA150" s="28"/>
      <c r="AB150" s="28"/>
      <c r="AC150" s="28"/>
      <c r="AD150" s="30"/>
      <c r="AE150" s="29"/>
    </row>
    <row r="151" spans="2:31" ht="12.75" customHeight="1" x14ac:dyDescent="0.25">
      <c r="B151" s="55"/>
      <c r="D151" s="31"/>
      <c r="E151" s="32"/>
      <c r="F151" s="31"/>
      <c r="G151" s="33"/>
      <c r="H151" s="34"/>
      <c r="I151" s="30" t="str">
        <f t="shared" si="29"/>
        <v/>
      </c>
      <c r="J151" s="30"/>
      <c r="K151" s="30" t="str">
        <f t="shared" si="30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30"/>
      <c r="AE151" s="29"/>
    </row>
    <row r="152" spans="2:31" ht="12.75" customHeight="1" x14ac:dyDescent="0.25">
      <c r="B152" s="55"/>
      <c r="D152" s="31"/>
      <c r="E152" s="32"/>
      <c r="F152" s="31"/>
      <c r="G152" s="33"/>
      <c r="H152" s="34"/>
      <c r="I152" s="30" t="str">
        <f t="shared" si="29"/>
        <v/>
      </c>
      <c r="J152" s="30"/>
      <c r="K152" s="30" t="str">
        <f t="shared" si="30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30"/>
      <c r="AE152" s="29"/>
    </row>
    <row r="153" spans="2:31" ht="12.75" customHeight="1" x14ac:dyDescent="0.25">
      <c r="B153" s="55"/>
      <c r="D153" s="31"/>
      <c r="E153" s="32"/>
      <c r="F153" s="31"/>
      <c r="G153" s="33"/>
      <c r="H153" s="36"/>
      <c r="I153" s="30" t="str">
        <f t="shared" si="29"/>
        <v/>
      </c>
      <c r="J153" s="30"/>
      <c r="K153" s="30" t="str">
        <f t="shared" si="30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30"/>
      <c r="AE153" s="29"/>
    </row>
    <row r="154" spans="2:31" ht="12.75" customHeight="1" x14ac:dyDescent="0.25">
      <c r="B154" s="55"/>
      <c r="D154" s="31"/>
      <c r="E154" s="32"/>
      <c r="F154" s="31"/>
      <c r="G154" s="33"/>
      <c r="H154" s="36"/>
      <c r="I154" s="30" t="str">
        <f t="shared" si="29"/>
        <v/>
      </c>
      <c r="J154" s="30"/>
      <c r="K154" s="30" t="str">
        <f t="shared" si="30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30"/>
      <c r="AE154" s="29"/>
    </row>
    <row r="155" spans="2:31" ht="12.75" customHeight="1" x14ac:dyDescent="0.25">
      <c r="B155" s="55"/>
      <c r="D155" s="31"/>
      <c r="E155" s="32"/>
      <c r="F155" s="31"/>
      <c r="G155" s="33"/>
      <c r="H155" s="36"/>
      <c r="I155" s="30" t="str">
        <f t="shared" si="29"/>
        <v/>
      </c>
      <c r="J155" s="30"/>
      <c r="K155" s="30" t="str">
        <f t="shared" si="30"/>
        <v/>
      </c>
      <c r="L155" s="30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30"/>
      <c r="AE155" s="29"/>
    </row>
    <row r="156" spans="2:31" ht="12.75" customHeight="1" x14ac:dyDescent="0.25">
      <c r="B156" s="55"/>
      <c r="D156" s="31"/>
      <c r="E156" s="32"/>
      <c r="F156" s="31"/>
      <c r="G156" s="33"/>
      <c r="H156" s="34"/>
      <c r="I156" s="30" t="str">
        <f t="shared" si="29"/>
        <v/>
      </c>
      <c r="J156" s="30"/>
      <c r="K156" s="30" t="str">
        <f t="shared" si="30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9"/>
      <c r="AA156" s="28"/>
      <c r="AB156" s="28"/>
      <c r="AC156" s="28"/>
      <c r="AD156" s="30"/>
      <c r="AE156" s="29"/>
    </row>
    <row r="157" spans="2:31" ht="12.75" customHeight="1" x14ac:dyDescent="0.25">
      <c r="B157" s="55"/>
      <c r="D157" s="31"/>
      <c r="E157" s="32"/>
      <c r="F157" s="31"/>
      <c r="G157" s="33"/>
      <c r="H157" s="34"/>
      <c r="I157" s="30" t="str">
        <f t="shared" si="29"/>
        <v/>
      </c>
      <c r="J157" s="30"/>
      <c r="K157" s="30" t="str">
        <f t="shared" si="30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9"/>
      <c r="AA157" s="28"/>
      <c r="AB157" s="28"/>
      <c r="AC157" s="28"/>
      <c r="AD157" s="30"/>
      <c r="AE157" s="29"/>
    </row>
    <row r="158" spans="2:31" ht="12.75" customHeight="1" x14ac:dyDescent="0.25">
      <c r="B158" s="55"/>
      <c r="D158" s="31"/>
      <c r="E158" s="32"/>
      <c r="F158" s="31"/>
      <c r="G158" s="33"/>
      <c r="H158" s="34"/>
      <c r="I158" s="30" t="str">
        <f t="shared" si="29"/>
        <v/>
      </c>
      <c r="J158" s="30"/>
      <c r="K158" s="30" t="str">
        <f t="shared" si="30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9"/>
      <c r="AA158" s="28"/>
      <c r="AB158" s="28"/>
      <c r="AC158" s="28"/>
      <c r="AD158" s="30"/>
      <c r="AE158" s="29"/>
    </row>
    <row r="159" spans="2:31" ht="12.75" customHeight="1" x14ac:dyDescent="0.25">
      <c r="B159" s="55"/>
      <c r="D159" s="31"/>
      <c r="E159" s="32"/>
      <c r="F159" s="31"/>
      <c r="G159" s="33"/>
      <c r="H159" s="34"/>
      <c r="I159" s="30" t="str">
        <f t="shared" si="29"/>
        <v/>
      </c>
      <c r="J159" s="30"/>
      <c r="K159" s="30" t="str">
        <f t="shared" si="30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9"/>
      <c r="AA159" s="28"/>
      <c r="AB159" s="28"/>
      <c r="AC159" s="28"/>
      <c r="AD159" s="30"/>
      <c r="AE159" s="29"/>
    </row>
    <row r="160" spans="2:31" ht="12.75" customHeight="1" x14ac:dyDescent="0.25">
      <c r="B160" s="55"/>
      <c r="D160" s="31"/>
      <c r="E160" s="32"/>
      <c r="F160" s="31"/>
      <c r="G160" s="33"/>
      <c r="H160" s="34"/>
      <c r="I160" s="30" t="str">
        <f t="shared" si="29"/>
        <v/>
      </c>
      <c r="J160" s="30"/>
      <c r="K160" s="30" t="str">
        <f t="shared" si="30"/>
        <v/>
      </c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5"/>
      <c r="Z160" s="29"/>
      <c r="AA160" s="28"/>
      <c r="AB160" s="28"/>
      <c r="AC160" s="28"/>
      <c r="AD160" s="30"/>
      <c r="AE160" s="29"/>
    </row>
    <row r="161" spans="2:31" ht="12.75" customHeight="1" x14ac:dyDescent="0.25">
      <c r="B161" s="55"/>
      <c r="D161" s="31"/>
      <c r="E161" s="32"/>
      <c r="F161" s="31"/>
      <c r="G161" s="33"/>
      <c r="H161" s="34"/>
      <c r="I161" s="30" t="str">
        <f t="shared" si="29"/>
        <v/>
      </c>
      <c r="J161" s="30"/>
      <c r="K161" s="30" t="str">
        <f t="shared" si="30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5"/>
      <c r="AB161" s="35"/>
      <c r="AC161" s="30"/>
      <c r="AD161" s="30"/>
      <c r="AE161" s="29"/>
    </row>
    <row r="162" spans="2:31" ht="12.75" customHeight="1" x14ac:dyDescent="0.25">
      <c r="B162" s="55"/>
      <c r="D162" s="31"/>
      <c r="E162" s="32"/>
      <c r="F162" s="31"/>
      <c r="G162" s="33"/>
      <c r="H162" s="34"/>
      <c r="I162" s="30" t="str">
        <f t="shared" si="29"/>
        <v/>
      </c>
      <c r="J162" s="30"/>
      <c r="K162" s="30" t="str">
        <f t="shared" si="30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5"/>
      <c r="AB162" s="35"/>
      <c r="AC162" s="30"/>
      <c r="AD162" s="30"/>
      <c r="AE162" s="29"/>
    </row>
    <row r="163" spans="2:31" ht="12.75" customHeight="1" x14ac:dyDescent="0.25">
      <c r="B163" s="55"/>
      <c r="D163" s="31"/>
      <c r="E163" s="32"/>
      <c r="F163" s="31"/>
      <c r="G163" s="33"/>
      <c r="H163" s="34"/>
      <c r="I163" s="30" t="str">
        <f t="shared" si="29"/>
        <v/>
      </c>
      <c r="J163" s="30"/>
      <c r="K163" s="30" t="str">
        <f t="shared" si="30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5"/>
      <c r="AB163" s="35"/>
      <c r="AC163" s="30"/>
      <c r="AD163" s="30"/>
      <c r="AE163" s="29"/>
    </row>
    <row r="164" spans="2:31" ht="12.75" customHeight="1" x14ac:dyDescent="0.25">
      <c r="B164" s="55"/>
      <c r="D164" s="31"/>
      <c r="E164" s="32"/>
      <c r="F164" s="31"/>
      <c r="G164" s="33"/>
      <c r="H164" s="34"/>
      <c r="I164" s="30" t="str">
        <f t="shared" si="29"/>
        <v/>
      </c>
      <c r="J164" s="30"/>
      <c r="K164" s="30" t="str">
        <f t="shared" si="30"/>
        <v/>
      </c>
      <c r="L164" s="30"/>
      <c r="M164" s="28"/>
      <c r="N164" s="28"/>
      <c r="O164" s="30"/>
      <c r="P164" s="28"/>
      <c r="Q164" s="28"/>
      <c r="R164" s="28"/>
      <c r="S164" s="28"/>
      <c r="T164" s="28"/>
      <c r="U164" s="28"/>
      <c r="V164" s="28"/>
      <c r="W164" s="28"/>
      <c r="X164" s="28"/>
      <c r="Y164" s="35"/>
      <c r="Z164" s="35"/>
      <c r="AA164" s="35"/>
      <c r="AB164" s="35"/>
      <c r="AC164" s="30"/>
      <c r="AD164" s="30"/>
      <c r="AE164" s="29"/>
    </row>
    <row r="165" spans="2:31" ht="12.75" customHeight="1" x14ac:dyDescent="0.25">
      <c r="B165" s="55"/>
      <c r="D165" s="37"/>
      <c r="E165" s="38"/>
      <c r="F165" s="37"/>
      <c r="G165" s="39"/>
      <c r="H165" s="36"/>
      <c r="I165" s="40" t="str">
        <f t="shared" si="29"/>
        <v/>
      </c>
      <c r="J165" s="40"/>
      <c r="K165" s="40" t="str">
        <f t="shared" si="30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1"/>
      <c r="AB165" s="41"/>
      <c r="AC165" s="40"/>
      <c r="AD165" s="40"/>
      <c r="AE165" s="41"/>
    </row>
    <row r="166" spans="2:31" ht="12.75" customHeight="1" x14ac:dyDescent="0.25">
      <c r="B166" s="55"/>
      <c r="D166" s="37"/>
      <c r="E166" s="38"/>
      <c r="F166" s="37"/>
      <c r="G166" s="39"/>
      <c r="H166" s="36"/>
      <c r="I166" s="40" t="str">
        <f t="shared" si="29"/>
        <v/>
      </c>
      <c r="J166" s="40"/>
      <c r="K166" s="40" t="str">
        <f t="shared" si="30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1"/>
      <c r="AB166" s="41"/>
      <c r="AC166" s="40"/>
      <c r="AD166" s="40"/>
      <c r="AE166" s="41"/>
    </row>
    <row r="167" spans="2:31" ht="12.75" customHeight="1" x14ac:dyDescent="0.25">
      <c r="B167" s="55"/>
      <c r="D167" s="37"/>
      <c r="E167" s="38"/>
      <c r="F167" s="37"/>
      <c r="G167" s="39"/>
      <c r="H167" s="36"/>
      <c r="I167" s="40" t="str">
        <f t="shared" si="29"/>
        <v/>
      </c>
      <c r="J167" s="40"/>
      <c r="K167" s="40" t="str">
        <f t="shared" si="30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1"/>
      <c r="AB167" s="41"/>
      <c r="AC167" s="40"/>
      <c r="AD167" s="40"/>
      <c r="AE167" s="41"/>
    </row>
    <row r="168" spans="2:31" ht="12.75" customHeight="1" thickBot="1" x14ac:dyDescent="0.3">
      <c r="B168" s="56"/>
      <c r="D168" s="42"/>
      <c r="E168" s="38"/>
      <c r="F168" s="43"/>
      <c r="G168" s="39"/>
      <c r="H168" s="36"/>
      <c r="I168" s="38" t="str">
        <f t="shared" si="29"/>
        <v/>
      </c>
      <c r="J168" s="40"/>
      <c r="K168" s="40" t="str">
        <f t="shared" si="30"/>
        <v/>
      </c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1"/>
      <c r="Z168" s="41"/>
      <c r="AA168" s="41"/>
      <c r="AB168" s="41"/>
      <c r="AC168" s="40"/>
      <c r="AD168" s="40"/>
      <c r="AE168" s="41"/>
    </row>
    <row r="169" spans="2:31" ht="12.75" customHeight="1" thickBot="1" x14ac:dyDescent="0.3">
      <c r="D169" s="82" t="s">
        <v>4</v>
      </c>
      <c r="E169" s="83"/>
      <c r="F169" s="83"/>
      <c r="G169" s="83"/>
      <c r="H169" s="83"/>
      <c r="I169" s="83"/>
      <c r="J169" s="83"/>
      <c r="K169" s="83"/>
      <c r="L169" s="84"/>
      <c r="M169" s="44" t="str">
        <f>IF(M92="","",IF(M109="","",IF(SUM(M110:M168)&lt;&gt;0,SUM(M110:M168),"")))</f>
        <v/>
      </c>
      <c r="N169" s="44"/>
      <c r="O169" s="44" t="str">
        <f t="shared" ref="O169" si="31">IF(O92="","",IF(O109="","",IF(SUM(O110:O168)&lt;&gt;0,SUM(O110:O168),"")))</f>
        <v/>
      </c>
      <c r="P169" s="44" t="str">
        <f t="shared" ref="P169" si="32">IF(P92="","",IF(P109="","",IF(SUM(P110:P168)&lt;&gt;0,SUM(P110:P168),"")))</f>
        <v/>
      </c>
      <c r="Q169" s="44" t="str">
        <f t="shared" ref="Q169" si="33">IF(Q92="","",IF(Q109="","",IF(SUM(Q110:Q168)&lt;&gt;0,SUM(Q110:Q168),"")))</f>
        <v/>
      </c>
      <c r="R169" s="44" t="str">
        <f t="shared" ref="R169" si="34">IF(R92="","",IF(R109="","",IF(SUM(R110:R168)&lt;&gt;0,SUM(R110:R168),"")))</f>
        <v/>
      </c>
      <c r="S169" s="44" t="str">
        <f t="shared" ref="S169" si="35">IF(S92="","",IF(S109="","",IF(SUM(S110:S168)&lt;&gt;0,SUM(S110:S168),"")))</f>
        <v/>
      </c>
      <c r="T169" s="44"/>
      <c r="U169" s="44" t="str">
        <f t="shared" ref="U169" si="36">IF(U92="","",IF(U109="","",IF(SUM(U110:U168)&lt;&gt;0,SUM(U110:U168),"")))</f>
        <v/>
      </c>
      <c r="V169" s="44" t="str">
        <f t="shared" ref="V169" si="37">IF(V92="","",IF(V109="","",IF(SUM(V110:V168)&lt;&gt;0,SUM(V110:V168),"")))</f>
        <v/>
      </c>
      <c r="W169" s="44" t="str">
        <f t="shared" ref="W169" si="38">IF(W92="","",IF(W109="","",IF(SUM(W110:W168)&lt;&gt;0,SUM(W110:W168),"")))</f>
        <v/>
      </c>
      <c r="X169" s="44" t="str">
        <f t="shared" ref="X169" si="39">IF(X92="","",IF(X109="","",IF(SUM(X110:X168)&lt;&gt;0,SUM(X110:X168),"")))</f>
        <v/>
      </c>
      <c r="Y169" s="44" t="str">
        <f t="shared" ref="Y169" si="40">IF(Y92="","",IF(Y109="","",IF(SUM(Y110:Y168)&lt;&gt;0,SUM(Y110:Y168),"")))</f>
        <v/>
      </c>
      <c r="Z169" s="44"/>
      <c r="AA169" s="44" t="str">
        <f t="shared" ref="AA169" si="41">IF(AA92="","",IF(AA109="","",IF(SUM(AA110:AA168)&lt;&gt;0,SUM(AA110:AA168),"")))</f>
        <v/>
      </c>
      <c r="AB169" s="44"/>
      <c r="AC169" s="44" t="str">
        <f t="shared" ref="AC169" si="42">IF(AC92="","",IF(AC109="","",IF(SUM(AC110:AC168)&lt;&gt;0,SUM(AC110:AC168),"")))</f>
        <v/>
      </c>
      <c r="AD169" s="44" t="str">
        <f t="shared" ref="AD169" si="43">IF(AD92="","",IF(AD109="","",IF(SUM(AD110:AD168)&lt;&gt;0,SUM(AD110:AD168),"")))</f>
        <v/>
      </c>
      <c r="AE169" s="44" t="str">
        <f t="shared" ref="AE169" si="44">IF(AE92="","",IF(AE109="","",IF(SUM(AE110:AE168)&lt;&gt;0,SUM(AE110:AE168),"")))</f>
        <v/>
      </c>
    </row>
    <row r="170" spans="2:31" ht="12.75" customHeight="1" x14ac:dyDescent="0.25">
      <c r="B170" s="6" t="s">
        <v>19</v>
      </c>
      <c r="D170" s="89" t="s">
        <v>5</v>
      </c>
      <c r="E170" s="90"/>
      <c r="F170" s="90"/>
      <c r="G170" s="90"/>
      <c r="H170" s="90"/>
      <c r="I170" s="90"/>
      <c r="J170" s="90"/>
      <c r="K170" s="90"/>
      <c r="L170" s="91"/>
      <c r="M170" s="45" t="str">
        <f>IF(M92="","",IF(M109="",IF(SUM(COUNTIF(M110:M168,"LS")+COUNTIF(M110:M168,"LUMP"))&gt;0,"LS",""),IF(M169&lt;&gt;"",ROUNDUP(M169,0),"")))</f>
        <v/>
      </c>
      <c r="N170" s="45"/>
      <c r="O170" s="45" t="str">
        <f t="shared" ref="O170" si="45">IF(O92="","",IF(O109="",IF(SUM(COUNTIF(O110:O168,"LS")+COUNTIF(O110:O168,"LUMP"))&gt;0,"LS",""),IF(O169&lt;&gt;"",ROUNDUP(O169,0),"")))</f>
        <v/>
      </c>
      <c r="P170" s="45" t="str">
        <f t="shared" ref="P170" si="46">IF(P92="","",IF(P109="",IF(SUM(COUNTIF(P110:P168,"LS")+COUNTIF(P110:P168,"LUMP"))&gt;0,"LS",""),IF(P169&lt;&gt;"",ROUNDUP(P169,0),"")))</f>
        <v/>
      </c>
      <c r="Q170" s="45" t="str">
        <f t="shared" ref="Q170" si="47">IF(Q92="","",IF(Q109="",IF(SUM(COUNTIF(Q110:Q168,"LS")+COUNTIF(Q110:Q168,"LUMP"))&gt;0,"LS",""),IF(Q169&lt;&gt;"",ROUNDUP(Q169,0),"")))</f>
        <v/>
      </c>
      <c r="R170" s="45" t="str">
        <f t="shared" ref="R170" si="48">IF(R92="","",IF(R109="",IF(SUM(COUNTIF(R110:R168,"LS")+COUNTIF(R110:R168,"LUMP"))&gt;0,"LS",""),IF(R169&lt;&gt;"",ROUNDUP(R169,0),"")))</f>
        <v/>
      </c>
      <c r="S170" s="45" t="str">
        <f t="shared" ref="S170" si="49">IF(S92="","",IF(S109="",IF(SUM(COUNTIF(S110:S168,"LS")+COUNTIF(S110:S168,"LUMP"))&gt;0,"LS",""),IF(S169&lt;&gt;"",ROUNDUP(S169,0),"")))</f>
        <v/>
      </c>
      <c r="T170" s="45"/>
      <c r="U170" s="45" t="str">
        <f t="shared" ref="U170" si="50">IF(U92="","",IF(U109="",IF(SUM(COUNTIF(U110:U168,"LS")+COUNTIF(U110:U168,"LUMP"))&gt;0,"LS",""),IF(U169&lt;&gt;"",ROUNDUP(U169,0),"")))</f>
        <v/>
      </c>
      <c r="V170" s="45" t="str">
        <f t="shared" ref="V170" si="51">IF(V92="","",IF(V109="",IF(SUM(COUNTIF(V110:V168,"LS")+COUNTIF(V110:V168,"LUMP"))&gt;0,"LS",""),IF(V169&lt;&gt;"",ROUNDUP(V169,0),"")))</f>
        <v/>
      </c>
      <c r="W170" s="45" t="str">
        <f t="shared" ref="W170" si="52">IF(W92="","",IF(W109="",IF(SUM(COUNTIF(W110:W168,"LS")+COUNTIF(W110:W168,"LUMP"))&gt;0,"LS",""),IF(W169&lt;&gt;"",ROUNDUP(W169,0),"")))</f>
        <v/>
      </c>
      <c r="X170" s="45" t="str">
        <f t="shared" ref="X170" si="53">IF(X92="","",IF(X109="",IF(SUM(COUNTIF(X110:X168,"LS")+COUNTIF(X110:X168,"LUMP"))&gt;0,"LS",""),IF(X169&lt;&gt;"",ROUNDUP(X169,0),"")))</f>
        <v/>
      </c>
      <c r="Y170" s="45" t="str">
        <f t="shared" ref="Y170" si="54">IF(Y92="","",IF(Y109="",IF(SUM(COUNTIF(Y110:Y168,"LS")+COUNTIF(Y110:Y168,"LUMP"))&gt;0,"LS",""),IF(Y169&lt;&gt;"",ROUNDUP(Y169,0),"")))</f>
        <v/>
      </c>
      <c r="Z170" s="45"/>
      <c r="AA170" s="45" t="str">
        <f t="shared" ref="AA170" si="55">IF(AA92="","",IF(AA109="",IF(SUM(COUNTIF(AA110:AA168,"LS")+COUNTIF(AA110:AA168,"LUMP"))&gt;0,"LS",""),IF(AA169&lt;&gt;"",ROUNDUP(AA169,0),"")))</f>
        <v/>
      </c>
      <c r="AB170" s="45"/>
      <c r="AC170" s="45" t="str">
        <f t="shared" ref="AC170" si="56">IF(AC92="","",IF(AC109="",IF(SUM(COUNTIF(AC110:AC168,"LS")+COUNTIF(AC110:AC168,"LUMP"))&gt;0,"LS",""),IF(AC169&lt;&gt;"",ROUNDUP(AC169,0),"")))</f>
        <v/>
      </c>
      <c r="AD170" s="45" t="str">
        <f t="shared" ref="AD170" si="57">IF(AD92="","",IF(AD109="",IF(SUM(COUNTIF(AD110:AD168,"LS")+COUNTIF(AD110:AD168,"LUMP"))&gt;0,"LS",""),IF(AD169&lt;&gt;"",ROUNDUP(AD169,0),"")))</f>
        <v/>
      </c>
      <c r="AE170" s="45" t="str">
        <f t="shared" ref="AE170" si="58">IF(AE92="","",IF(AE109="",IF(SUM(COUNTIF(AE110:AE168,"LS")+COUNTIF(AE110:AE168,"LUMP"))&gt;0,"LS",""),IF(AE169&lt;&gt;"",ROUNDUP(AE169,0),"")))</f>
        <v/>
      </c>
    </row>
    <row r="171" spans="2:31" ht="12.75" customHeight="1" thickBot="1" x14ac:dyDescent="0.3"/>
    <row r="172" spans="2:31" ht="12.75" customHeight="1" thickBot="1" x14ac:dyDescent="0.3">
      <c r="B172" s="52" t="s">
        <v>17</v>
      </c>
      <c r="D172" s="98">
        <f>D91+1</f>
        <v>3</v>
      </c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</row>
    <row r="173" spans="2:31" ht="12.75" customHeight="1" thickBot="1" x14ac:dyDescent="0.3">
      <c r="B173" s="53"/>
      <c r="D173" s="12"/>
      <c r="E173" s="12"/>
      <c r="F173" s="12"/>
      <c r="G173" s="12"/>
      <c r="H173" s="12"/>
      <c r="I173" s="13"/>
      <c r="J173" s="13"/>
      <c r="K173" s="13"/>
      <c r="L173" s="14" t="s">
        <v>15</v>
      </c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</row>
    <row r="174" spans="2:31" ht="12.75" customHeight="1" x14ac:dyDescent="0.25">
      <c r="D174" s="12"/>
      <c r="E174" s="12"/>
      <c r="F174" s="12"/>
      <c r="G174" s="12"/>
      <c r="H174" s="12"/>
      <c r="I174" s="13"/>
      <c r="J174" s="13"/>
      <c r="K174" s="13"/>
      <c r="L174" s="14" t="s">
        <v>16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2:31" ht="12.75" customHeigh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7</v>
      </c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</row>
    <row r="176" spans="2:31" ht="12.75" customHeight="1" thickBot="1" x14ac:dyDescent="0.3">
      <c r="D176" s="17"/>
      <c r="E176" s="17"/>
      <c r="F176" s="1"/>
      <c r="G176" s="18"/>
      <c r="H176" s="13"/>
      <c r="I176" s="12"/>
      <c r="J176" s="13"/>
      <c r="K176" s="13"/>
      <c r="L176" s="14" t="s">
        <v>8</v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</row>
    <row r="177" spans="2:31" ht="12.75" customHeight="1" x14ac:dyDescent="0.25">
      <c r="B177" s="102" t="s">
        <v>18</v>
      </c>
      <c r="D177" s="92" t="s">
        <v>2</v>
      </c>
      <c r="E177" s="93"/>
      <c r="F177" s="94"/>
      <c r="G177" s="85" t="s">
        <v>9</v>
      </c>
      <c r="H177" s="87" t="s">
        <v>0</v>
      </c>
      <c r="I177" s="87" t="s">
        <v>10</v>
      </c>
      <c r="J177" s="87" t="s">
        <v>30</v>
      </c>
      <c r="K177" s="87" t="s">
        <v>29</v>
      </c>
      <c r="L177" s="87" t="s">
        <v>3</v>
      </c>
      <c r="M177" s="20" t="str">
        <f t="shared" ref="M177:AE177" si="59">IF(OR(TRIM(M173)=0,TRIM(M173)=""),"",IF(IFERROR(TRIM(INDEX(QryItemNamed,MATCH(TRIM(M173),ITEM,0),2)),"")="Y","SPECIAL",LEFT(IFERROR(TRIM(INDEX(ITEM,MATCH(TRIM(M173),ITEM,0))),""),3)))</f>
        <v/>
      </c>
      <c r="N177" s="20"/>
      <c r="O177" s="20" t="str">
        <f t="shared" si="59"/>
        <v/>
      </c>
      <c r="P177" s="20" t="str">
        <f t="shared" si="59"/>
        <v/>
      </c>
      <c r="Q177" s="20" t="str">
        <f t="shared" si="59"/>
        <v/>
      </c>
      <c r="R177" s="20" t="str">
        <f t="shared" si="59"/>
        <v/>
      </c>
      <c r="S177" s="20" t="str">
        <f t="shared" si="59"/>
        <v/>
      </c>
      <c r="T177" s="20"/>
      <c r="U177" s="20" t="str">
        <f t="shared" si="59"/>
        <v/>
      </c>
      <c r="V177" s="20" t="str">
        <f t="shared" si="59"/>
        <v/>
      </c>
      <c r="W177" s="20" t="str">
        <f t="shared" si="59"/>
        <v/>
      </c>
      <c r="X177" s="20" t="str">
        <f t="shared" si="59"/>
        <v/>
      </c>
      <c r="Y177" s="20" t="str">
        <f t="shared" si="59"/>
        <v/>
      </c>
      <c r="Z177" s="20"/>
      <c r="AA177" s="20" t="str">
        <f t="shared" si="59"/>
        <v/>
      </c>
      <c r="AB177" s="20"/>
      <c r="AC177" s="20" t="str">
        <f t="shared" si="59"/>
        <v/>
      </c>
      <c r="AD177" s="20" t="str">
        <f t="shared" si="59"/>
        <v/>
      </c>
      <c r="AE177" s="20" t="str">
        <f t="shared" si="59"/>
        <v/>
      </c>
    </row>
    <row r="178" spans="2:31" ht="12.75" customHeight="1" x14ac:dyDescent="0.25">
      <c r="B178" s="103"/>
      <c r="D178" s="95"/>
      <c r="E178" s="96"/>
      <c r="F178" s="97"/>
      <c r="G178" s="86"/>
      <c r="H178" s="88"/>
      <c r="I178" s="88"/>
      <c r="J178" s="88"/>
      <c r="K178" s="88"/>
      <c r="L178" s="88"/>
      <c r="M178" s="78" t="str">
        <f t="shared" ref="M178:AE178" si="60">IF(OR(TRIM(M173)=0,TRIM(M173)=""),IF(M174="","",M174),IF(IFERROR(TRIM(INDEX(QryItemNamed,MATCH(TRIM(M173),ITEM,0),2)),"")="Y",TRIM(RIGHT(IFERROR(TRIM(INDEX(QryItemNamed,MATCH(TRIM(M173),ITEM,0),4)),"123456789012"),LEN(IFERROR(TRIM(INDEX(QryItemNamed,MATCH(TRIM(M173),ITEM,0),4)),"123456789012"))-9))&amp;M174,IFERROR(TRIM(INDEX(QryItemNamed,MATCH(TRIM(M173),ITEM,0),4))&amp;M174,"ITEM CODE DOES NOT EXIST IN ITEM MASTER")))</f>
        <v/>
      </c>
      <c r="N178" s="58"/>
      <c r="O178" s="78" t="str">
        <f t="shared" si="60"/>
        <v/>
      </c>
      <c r="P178" s="78" t="str">
        <f t="shared" si="60"/>
        <v/>
      </c>
      <c r="Q178" s="78" t="str">
        <f t="shared" si="60"/>
        <v/>
      </c>
      <c r="R178" s="78" t="str">
        <f t="shared" si="60"/>
        <v/>
      </c>
      <c r="S178" s="78" t="str">
        <f t="shared" si="60"/>
        <v/>
      </c>
      <c r="T178" s="73"/>
      <c r="U178" s="78" t="str">
        <f t="shared" si="60"/>
        <v/>
      </c>
      <c r="V178" s="78" t="str">
        <f t="shared" si="60"/>
        <v/>
      </c>
      <c r="W178" s="78" t="str">
        <f t="shared" si="60"/>
        <v/>
      </c>
      <c r="X178" s="78" t="str">
        <f t="shared" si="60"/>
        <v/>
      </c>
      <c r="Y178" s="78" t="str">
        <f t="shared" si="60"/>
        <v/>
      </c>
      <c r="Z178" s="61"/>
      <c r="AA178" s="78" t="str">
        <f t="shared" si="60"/>
        <v/>
      </c>
      <c r="AB178" s="64"/>
      <c r="AC178" s="78" t="str">
        <f t="shared" si="60"/>
        <v/>
      </c>
      <c r="AD178" s="78" t="str">
        <f t="shared" si="60"/>
        <v/>
      </c>
      <c r="AE178" s="78" t="str">
        <f t="shared" si="60"/>
        <v/>
      </c>
    </row>
    <row r="179" spans="2:31" ht="12.75" customHeight="1" x14ac:dyDescent="0.25">
      <c r="B179" s="103"/>
      <c r="D179" s="95"/>
      <c r="E179" s="96"/>
      <c r="F179" s="97"/>
      <c r="G179" s="86"/>
      <c r="H179" s="88"/>
      <c r="I179" s="88"/>
      <c r="J179" s="88"/>
      <c r="K179" s="88"/>
      <c r="L179" s="88"/>
      <c r="M179" s="79"/>
      <c r="N179" s="59"/>
      <c r="O179" s="79"/>
      <c r="P179" s="79"/>
      <c r="Q179" s="79"/>
      <c r="R179" s="79"/>
      <c r="S179" s="79"/>
      <c r="T179" s="74"/>
      <c r="U179" s="79"/>
      <c r="V179" s="79"/>
      <c r="W179" s="79"/>
      <c r="X179" s="79"/>
      <c r="Y179" s="79"/>
      <c r="Z179" s="62"/>
      <c r="AA179" s="79"/>
      <c r="AB179" s="65"/>
      <c r="AC179" s="79"/>
      <c r="AD179" s="79"/>
      <c r="AE179" s="79"/>
    </row>
    <row r="180" spans="2:31" ht="12.75" customHeight="1" x14ac:dyDescent="0.25">
      <c r="B180" s="103"/>
      <c r="D180" s="95"/>
      <c r="E180" s="96"/>
      <c r="F180" s="97"/>
      <c r="G180" s="86"/>
      <c r="H180" s="88"/>
      <c r="I180" s="88"/>
      <c r="J180" s="88"/>
      <c r="K180" s="88"/>
      <c r="L180" s="88"/>
      <c r="M180" s="79"/>
      <c r="N180" s="59"/>
      <c r="O180" s="79"/>
      <c r="P180" s="79"/>
      <c r="Q180" s="79"/>
      <c r="R180" s="79"/>
      <c r="S180" s="79"/>
      <c r="T180" s="74"/>
      <c r="U180" s="79"/>
      <c r="V180" s="79"/>
      <c r="W180" s="79"/>
      <c r="X180" s="79"/>
      <c r="Y180" s="79"/>
      <c r="Z180" s="62"/>
      <c r="AA180" s="79"/>
      <c r="AB180" s="65"/>
      <c r="AC180" s="79"/>
      <c r="AD180" s="79"/>
      <c r="AE180" s="79"/>
    </row>
    <row r="181" spans="2:31" ht="12.75" customHeight="1" x14ac:dyDescent="0.25">
      <c r="B181" s="103"/>
      <c r="D181" s="95"/>
      <c r="E181" s="96"/>
      <c r="F181" s="97"/>
      <c r="G181" s="86"/>
      <c r="H181" s="88"/>
      <c r="I181" s="88"/>
      <c r="J181" s="88"/>
      <c r="K181" s="88"/>
      <c r="L181" s="88"/>
      <c r="M181" s="79"/>
      <c r="N181" s="59"/>
      <c r="O181" s="79"/>
      <c r="P181" s="79"/>
      <c r="Q181" s="79"/>
      <c r="R181" s="79"/>
      <c r="S181" s="79"/>
      <c r="T181" s="74"/>
      <c r="U181" s="79"/>
      <c r="V181" s="79"/>
      <c r="W181" s="79"/>
      <c r="X181" s="79"/>
      <c r="Y181" s="79"/>
      <c r="Z181" s="62"/>
      <c r="AA181" s="79"/>
      <c r="AB181" s="65"/>
      <c r="AC181" s="79"/>
      <c r="AD181" s="79"/>
      <c r="AE181" s="79"/>
    </row>
    <row r="182" spans="2:31" ht="12.75" customHeight="1" x14ac:dyDescent="0.25">
      <c r="B182" s="103"/>
      <c r="D182" s="95"/>
      <c r="E182" s="96"/>
      <c r="F182" s="97"/>
      <c r="G182" s="86"/>
      <c r="H182" s="88"/>
      <c r="I182" s="88"/>
      <c r="J182" s="88"/>
      <c r="K182" s="88"/>
      <c r="L182" s="88"/>
      <c r="M182" s="79"/>
      <c r="N182" s="59"/>
      <c r="O182" s="79"/>
      <c r="P182" s="79"/>
      <c r="Q182" s="79"/>
      <c r="R182" s="79"/>
      <c r="S182" s="79"/>
      <c r="T182" s="74"/>
      <c r="U182" s="79"/>
      <c r="V182" s="79"/>
      <c r="W182" s="79"/>
      <c r="X182" s="79"/>
      <c r="Y182" s="79"/>
      <c r="Z182" s="62"/>
      <c r="AA182" s="79"/>
      <c r="AB182" s="65"/>
      <c r="AC182" s="79"/>
      <c r="AD182" s="79"/>
      <c r="AE182" s="79"/>
    </row>
    <row r="183" spans="2:31" ht="12.75" customHeight="1" x14ac:dyDescent="0.25">
      <c r="B183" s="103"/>
      <c r="D183" s="95"/>
      <c r="E183" s="96"/>
      <c r="F183" s="97"/>
      <c r="G183" s="86"/>
      <c r="H183" s="88"/>
      <c r="I183" s="88"/>
      <c r="J183" s="88"/>
      <c r="K183" s="88"/>
      <c r="L183" s="88"/>
      <c r="M183" s="79"/>
      <c r="N183" s="59"/>
      <c r="O183" s="79"/>
      <c r="P183" s="79"/>
      <c r="Q183" s="79"/>
      <c r="R183" s="79"/>
      <c r="S183" s="79"/>
      <c r="T183" s="74"/>
      <c r="U183" s="79"/>
      <c r="V183" s="79"/>
      <c r="W183" s="79"/>
      <c r="X183" s="79"/>
      <c r="Y183" s="79"/>
      <c r="Z183" s="62"/>
      <c r="AA183" s="79"/>
      <c r="AB183" s="65"/>
      <c r="AC183" s="79"/>
      <c r="AD183" s="79"/>
      <c r="AE183" s="79"/>
    </row>
    <row r="184" spans="2:31" ht="12.75" customHeight="1" x14ac:dyDescent="0.25">
      <c r="B184" s="103"/>
      <c r="D184" s="95"/>
      <c r="E184" s="96"/>
      <c r="F184" s="97"/>
      <c r="G184" s="86"/>
      <c r="H184" s="88"/>
      <c r="I184" s="88"/>
      <c r="J184" s="88"/>
      <c r="K184" s="88"/>
      <c r="L184" s="88"/>
      <c r="M184" s="79"/>
      <c r="N184" s="59"/>
      <c r="O184" s="79"/>
      <c r="P184" s="79"/>
      <c r="Q184" s="79"/>
      <c r="R184" s="79"/>
      <c r="S184" s="79"/>
      <c r="T184" s="74"/>
      <c r="U184" s="79"/>
      <c r="V184" s="79"/>
      <c r="W184" s="79"/>
      <c r="X184" s="79"/>
      <c r="Y184" s="79"/>
      <c r="Z184" s="62"/>
      <c r="AA184" s="79"/>
      <c r="AB184" s="65"/>
      <c r="AC184" s="79"/>
      <c r="AD184" s="79"/>
      <c r="AE184" s="79"/>
    </row>
    <row r="185" spans="2:31" ht="12.75" customHeight="1" x14ac:dyDescent="0.25">
      <c r="B185" s="103"/>
      <c r="D185" s="95"/>
      <c r="E185" s="96"/>
      <c r="F185" s="97"/>
      <c r="G185" s="86"/>
      <c r="H185" s="88"/>
      <c r="I185" s="88"/>
      <c r="J185" s="88"/>
      <c r="K185" s="88"/>
      <c r="L185" s="88"/>
      <c r="M185" s="79"/>
      <c r="N185" s="59"/>
      <c r="O185" s="79"/>
      <c r="P185" s="79"/>
      <c r="Q185" s="79"/>
      <c r="R185" s="79"/>
      <c r="S185" s="79"/>
      <c r="T185" s="74"/>
      <c r="U185" s="79"/>
      <c r="V185" s="79"/>
      <c r="W185" s="79"/>
      <c r="X185" s="79"/>
      <c r="Y185" s="79"/>
      <c r="Z185" s="62"/>
      <c r="AA185" s="79"/>
      <c r="AB185" s="65"/>
      <c r="AC185" s="79"/>
      <c r="AD185" s="79"/>
      <c r="AE185" s="79"/>
    </row>
    <row r="186" spans="2:31" ht="12.75" customHeight="1" x14ac:dyDescent="0.25">
      <c r="B186" s="103"/>
      <c r="D186" s="95"/>
      <c r="E186" s="96"/>
      <c r="F186" s="97"/>
      <c r="G186" s="86"/>
      <c r="H186" s="88"/>
      <c r="I186" s="88"/>
      <c r="J186" s="88"/>
      <c r="K186" s="88"/>
      <c r="L186" s="88"/>
      <c r="M186" s="79"/>
      <c r="N186" s="59"/>
      <c r="O186" s="79"/>
      <c r="P186" s="79"/>
      <c r="Q186" s="79"/>
      <c r="R186" s="79"/>
      <c r="S186" s="79"/>
      <c r="T186" s="74"/>
      <c r="U186" s="79"/>
      <c r="V186" s="79"/>
      <c r="W186" s="79"/>
      <c r="X186" s="79"/>
      <c r="Y186" s="79"/>
      <c r="Z186" s="62"/>
      <c r="AA186" s="79"/>
      <c r="AB186" s="65"/>
      <c r="AC186" s="79"/>
      <c r="AD186" s="79"/>
      <c r="AE186" s="79"/>
    </row>
    <row r="187" spans="2:31" ht="12.75" customHeight="1" x14ac:dyDescent="0.25">
      <c r="B187" s="103"/>
      <c r="D187" s="95"/>
      <c r="E187" s="96"/>
      <c r="F187" s="97"/>
      <c r="G187" s="86"/>
      <c r="H187" s="88"/>
      <c r="I187" s="88"/>
      <c r="J187" s="88"/>
      <c r="K187" s="88"/>
      <c r="L187" s="88"/>
      <c r="M187" s="79"/>
      <c r="N187" s="59"/>
      <c r="O187" s="79"/>
      <c r="P187" s="79"/>
      <c r="Q187" s="79"/>
      <c r="R187" s="79"/>
      <c r="S187" s="79"/>
      <c r="T187" s="74"/>
      <c r="U187" s="79"/>
      <c r="V187" s="79"/>
      <c r="W187" s="79"/>
      <c r="X187" s="79"/>
      <c r="Y187" s="79"/>
      <c r="Z187" s="62"/>
      <c r="AA187" s="79"/>
      <c r="AB187" s="65"/>
      <c r="AC187" s="79"/>
      <c r="AD187" s="79"/>
      <c r="AE187" s="79"/>
    </row>
    <row r="188" spans="2:31" ht="12.75" customHeight="1" x14ac:dyDescent="0.25">
      <c r="B188" s="103"/>
      <c r="D188" s="95"/>
      <c r="E188" s="96"/>
      <c r="F188" s="97"/>
      <c r="G188" s="86"/>
      <c r="H188" s="88"/>
      <c r="I188" s="88"/>
      <c r="J188" s="88"/>
      <c r="K188" s="88"/>
      <c r="L188" s="88"/>
      <c r="M188" s="79"/>
      <c r="N188" s="59"/>
      <c r="O188" s="79"/>
      <c r="P188" s="79"/>
      <c r="Q188" s="79"/>
      <c r="R188" s="79"/>
      <c r="S188" s="79"/>
      <c r="T188" s="74"/>
      <c r="U188" s="79"/>
      <c r="V188" s="79"/>
      <c r="W188" s="79"/>
      <c r="X188" s="79"/>
      <c r="Y188" s="79"/>
      <c r="Z188" s="62"/>
      <c r="AA188" s="79"/>
      <c r="AB188" s="65"/>
      <c r="AC188" s="79"/>
      <c r="AD188" s="79"/>
      <c r="AE188" s="79"/>
    </row>
    <row r="189" spans="2:31" ht="12.75" customHeight="1" x14ac:dyDescent="0.25">
      <c r="B189" s="103"/>
      <c r="D189" s="95"/>
      <c r="E189" s="96"/>
      <c r="F189" s="97"/>
      <c r="G189" s="86"/>
      <c r="H189" s="88"/>
      <c r="I189" s="88"/>
      <c r="J189" s="88"/>
      <c r="K189" s="88"/>
      <c r="L189" s="88"/>
      <c r="M189" s="80"/>
      <c r="N189" s="60"/>
      <c r="O189" s="80"/>
      <c r="P189" s="80"/>
      <c r="Q189" s="80"/>
      <c r="R189" s="80"/>
      <c r="S189" s="80"/>
      <c r="T189" s="75"/>
      <c r="U189" s="80"/>
      <c r="V189" s="80"/>
      <c r="W189" s="80"/>
      <c r="X189" s="80"/>
      <c r="Y189" s="80"/>
      <c r="Z189" s="63"/>
      <c r="AA189" s="80"/>
      <c r="AB189" s="66"/>
      <c r="AC189" s="80"/>
      <c r="AD189" s="80"/>
      <c r="AE189" s="80"/>
    </row>
    <row r="190" spans="2:31" ht="12.75" customHeight="1" thickBot="1" x14ac:dyDescent="0.3">
      <c r="B190" s="104"/>
      <c r="D190" s="81"/>
      <c r="E190" s="81"/>
      <c r="F190" s="81"/>
      <c r="G190" s="21"/>
      <c r="H190" s="22"/>
      <c r="I190" s="23" t="s">
        <v>6</v>
      </c>
      <c r="J190" s="23" t="s">
        <v>6</v>
      </c>
      <c r="K190" s="23" t="s">
        <v>28</v>
      </c>
      <c r="L190" s="23" t="s">
        <v>28</v>
      </c>
      <c r="M190" s="23" t="str">
        <f t="shared" ref="M190:AE190" si="61">IF(OR(TRIM(M173)=0,TRIM(M173)=""),"",IF(IFERROR(TRIM(INDEX(QryItemNamed,MATCH(TRIM(M173),ITEM,0),3)),"")="LS","",IFERROR(TRIM(INDEX(QryItemNamed,MATCH(TRIM(M173),ITEM,0),3)),"")))</f>
        <v/>
      </c>
      <c r="N190" s="23"/>
      <c r="O190" s="23" t="str">
        <f t="shared" si="61"/>
        <v/>
      </c>
      <c r="P190" s="23" t="str">
        <f t="shared" si="61"/>
        <v/>
      </c>
      <c r="Q190" s="23" t="str">
        <f t="shared" si="61"/>
        <v/>
      </c>
      <c r="R190" s="23" t="str">
        <f t="shared" si="61"/>
        <v/>
      </c>
      <c r="S190" s="23" t="str">
        <f t="shared" si="61"/>
        <v/>
      </c>
      <c r="T190" s="23"/>
      <c r="U190" s="23" t="str">
        <f t="shared" si="61"/>
        <v/>
      </c>
      <c r="V190" s="23" t="str">
        <f t="shared" si="61"/>
        <v/>
      </c>
      <c r="W190" s="23" t="str">
        <f t="shared" si="61"/>
        <v/>
      </c>
      <c r="X190" s="23" t="str">
        <f t="shared" si="61"/>
        <v/>
      </c>
      <c r="Y190" s="23" t="str">
        <f t="shared" si="61"/>
        <v/>
      </c>
      <c r="Z190" s="23"/>
      <c r="AA190" s="23" t="str">
        <f t="shared" si="61"/>
        <v/>
      </c>
      <c r="AB190" s="23"/>
      <c r="AC190" s="23" t="str">
        <f t="shared" si="61"/>
        <v/>
      </c>
      <c r="AD190" s="23" t="str">
        <f t="shared" si="61"/>
        <v/>
      </c>
      <c r="AE190" s="23" t="str">
        <f t="shared" si="61"/>
        <v/>
      </c>
    </row>
    <row r="191" spans="2:31" ht="12.75" customHeight="1" x14ac:dyDescent="0.25">
      <c r="B191" s="54"/>
      <c r="D191" s="24"/>
      <c r="E191" s="25"/>
      <c r="F191" s="24"/>
      <c r="G191" s="26"/>
      <c r="H191" s="27"/>
      <c r="I191" s="28" t="str">
        <f>IF(D191&lt;&gt;"",F191-D191,"")</f>
        <v/>
      </c>
      <c r="J191" s="28"/>
      <c r="K191" s="28" t="str">
        <f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9"/>
    </row>
    <row r="192" spans="2:31" ht="12.75" customHeight="1" x14ac:dyDescent="0.25">
      <c r="B192" s="55"/>
      <c r="D192" s="24"/>
      <c r="E192" s="25" t="s">
        <v>1</v>
      </c>
      <c r="F192" s="24"/>
      <c r="G192" s="26"/>
      <c r="H192" s="27"/>
      <c r="I192" s="28" t="str">
        <f t="shared" ref="I192:I249" si="62">IF(D192&lt;&gt;"",F192-D192,"")</f>
        <v/>
      </c>
      <c r="J192" s="28"/>
      <c r="K192" s="28" t="str">
        <f t="shared" ref="K192:K249" si="63">IF(D192&lt;&gt;"",I192*J192/9,"")</f>
        <v/>
      </c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9"/>
    </row>
    <row r="193" spans="2:31" ht="12.75" customHeight="1" x14ac:dyDescent="0.25">
      <c r="B193" s="55"/>
      <c r="D193" s="31"/>
      <c r="E193" s="32"/>
      <c r="F193" s="31"/>
      <c r="G193" s="33"/>
      <c r="H193" s="34"/>
      <c r="I193" s="30" t="str">
        <f t="shared" si="62"/>
        <v/>
      </c>
      <c r="J193" s="30"/>
      <c r="K193" s="30" t="str">
        <f t="shared" si="63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30"/>
      <c r="AE193" s="29"/>
    </row>
    <row r="194" spans="2:31" ht="12.75" customHeight="1" x14ac:dyDescent="0.25">
      <c r="B194" s="55"/>
      <c r="D194" s="31"/>
      <c r="E194" s="32"/>
      <c r="F194" s="31"/>
      <c r="G194" s="33"/>
      <c r="H194" s="34"/>
      <c r="I194" s="30" t="str">
        <f t="shared" si="62"/>
        <v/>
      </c>
      <c r="J194" s="30"/>
      <c r="K194" s="30" t="str">
        <f t="shared" si="63"/>
        <v/>
      </c>
      <c r="L194" s="30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30"/>
      <c r="AE194" s="29"/>
    </row>
    <row r="195" spans="2:31" ht="12.75" customHeight="1" x14ac:dyDescent="0.25">
      <c r="B195" s="55"/>
      <c r="D195" s="31"/>
      <c r="E195" s="32"/>
      <c r="F195" s="31"/>
      <c r="G195" s="33"/>
      <c r="H195" s="34"/>
      <c r="I195" s="30" t="str">
        <f t="shared" si="62"/>
        <v/>
      </c>
      <c r="J195" s="30"/>
      <c r="K195" s="30" t="str">
        <f t="shared" si="63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28"/>
      <c r="X195" s="28"/>
      <c r="Y195" s="35"/>
      <c r="Z195" s="35"/>
      <c r="AA195" s="35"/>
      <c r="AB195" s="35"/>
      <c r="AC195" s="30"/>
      <c r="AD195" s="30"/>
      <c r="AE195" s="29"/>
    </row>
    <row r="196" spans="2:31" ht="12.75" customHeight="1" x14ac:dyDescent="0.25">
      <c r="B196" s="55"/>
      <c r="D196" s="31"/>
      <c r="E196" s="32"/>
      <c r="F196" s="31"/>
      <c r="G196" s="33"/>
      <c r="H196" s="34"/>
      <c r="I196" s="30" t="str">
        <f t="shared" si="62"/>
        <v/>
      </c>
      <c r="J196" s="30"/>
      <c r="K196" s="30" t="str">
        <f t="shared" si="63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28"/>
      <c r="X196" s="28"/>
      <c r="Y196" s="35"/>
      <c r="Z196" s="35"/>
      <c r="AA196" s="35"/>
      <c r="AB196" s="35"/>
      <c r="AC196" s="30"/>
      <c r="AD196" s="30"/>
      <c r="AE196" s="29"/>
    </row>
    <row r="197" spans="2:31" ht="12.75" customHeight="1" x14ac:dyDescent="0.25">
      <c r="B197" s="55"/>
      <c r="D197" s="31"/>
      <c r="E197" s="32"/>
      <c r="F197" s="31"/>
      <c r="G197" s="33"/>
      <c r="H197" s="34"/>
      <c r="I197" s="30" t="str">
        <f t="shared" si="62"/>
        <v/>
      </c>
      <c r="J197" s="30"/>
      <c r="K197" s="30" t="str">
        <f t="shared" si="63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28"/>
      <c r="X197" s="28"/>
      <c r="Y197" s="35"/>
      <c r="Z197" s="35"/>
      <c r="AA197" s="35"/>
      <c r="AB197" s="35"/>
      <c r="AC197" s="30"/>
      <c r="AD197" s="30"/>
      <c r="AE197" s="29"/>
    </row>
    <row r="198" spans="2:31" ht="12.75" customHeight="1" x14ac:dyDescent="0.25">
      <c r="B198" s="55"/>
      <c r="D198" s="31"/>
      <c r="E198" s="32"/>
      <c r="F198" s="31"/>
      <c r="G198" s="33"/>
      <c r="H198" s="34"/>
      <c r="I198" s="30" t="str">
        <f t="shared" si="62"/>
        <v/>
      </c>
      <c r="J198" s="30"/>
      <c r="K198" s="30" t="str">
        <f t="shared" si="63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28"/>
      <c r="X198" s="28"/>
      <c r="Y198" s="35"/>
      <c r="Z198" s="35"/>
      <c r="AA198" s="35"/>
      <c r="AB198" s="35"/>
      <c r="AC198" s="30"/>
      <c r="AD198" s="30"/>
      <c r="AE198" s="29"/>
    </row>
    <row r="199" spans="2:31" ht="12.75" customHeight="1" x14ac:dyDescent="0.25">
      <c r="B199" s="55"/>
      <c r="D199" s="31"/>
      <c r="E199" s="32"/>
      <c r="F199" s="31"/>
      <c r="G199" s="33"/>
      <c r="H199" s="34"/>
      <c r="I199" s="30" t="str">
        <f t="shared" si="62"/>
        <v/>
      </c>
      <c r="J199" s="30"/>
      <c r="K199" s="30" t="str">
        <f t="shared" si="63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28"/>
      <c r="X199" s="28"/>
      <c r="Y199" s="35"/>
      <c r="Z199" s="35"/>
      <c r="AA199" s="35"/>
      <c r="AB199" s="35"/>
      <c r="AC199" s="30"/>
      <c r="AD199" s="30"/>
      <c r="AE199" s="29"/>
    </row>
    <row r="200" spans="2:31" ht="12.75" customHeight="1" x14ac:dyDescent="0.25">
      <c r="B200" s="55"/>
      <c r="D200" s="31"/>
      <c r="E200" s="32"/>
      <c r="F200" s="31"/>
      <c r="G200" s="33"/>
      <c r="H200" s="34"/>
      <c r="I200" s="30" t="str">
        <f t="shared" si="62"/>
        <v/>
      </c>
      <c r="J200" s="30"/>
      <c r="K200" s="30" t="str">
        <f t="shared" si="63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28"/>
      <c r="X200" s="28"/>
      <c r="Y200" s="35"/>
      <c r="Z200" s="35"/>
      <c r="AA200" s="35"/>
      <c r="AB200" s="35"/>
      <c r="AC200" s="30"/>
      <c r="AD200" s="30"/>
      <c r="AE200" s="29"/>
    </row>
    <row r="201" spans="2:31" ht="12.75" customHeight="1" x14ac:dyDescent="0.25">
      <c r="B201" s="55"/>
      <c r="D201" s="31"/>
      <c r="E201" s="32"/>
      <c r="F201" s="31"/>
      <c r="G201" s="33"/>
      <c r="H201" s="34"/>
      <c r="I201" s="30" t="str">
        <f t="shared" si="62"/>
        <v/>
      </c>
      <c r="J201" s="30"/>
      <c r="K201" s="30" t="str">
        <f t="shared" si="63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28"/>
      <c r="X201" s="28"/>
      <c r="Y201" s="35"/>
      <c r="Z201" s="35"/>
      <c r="AA201" s="35"/>
      <c r="AB201" s="35"/>
      <c r="AC201" s="30"/>
      <c r="AD201" s="30"/>
      <c r="AE201" s="29"/>
    </row>
    <row r="202" spans="2:31" ht="12.75" customHeight="1" x14ac:dyDescent="0.25">
      <c r="B202" s="55"/>
      <c r="D202" s="31"/>
      <c r="E202" s="32"/>
      <c r="F202" s="31"/>
      <c r="G202" s="33"/>
      <c r="H202" s="34"/>
      <c r="I202" s="30" t="str">
        <f t="shared" si="62"/>
        <v/>
      </c>
      <c r="J202" s="30"/>
      <c r="K202" s="30" t="str">
        <f t="shared" si="63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28"/>
      <c r="X202" s="28"/>
      <c r="Y202" s="35"/>
      <c r="Z202" s="35"/>
      <c r="AA202" s="35"/>
      <c r="AB202" s="35"/>
      <c r="AC202" s="30"/>
      <c r="AD202" s="30"/>
      <c r="AE202" s="29"/>
    </row>
    <row r="203" spans="2:31" ht="12.75" customHeight="1" x14ac:dyDescent="0.25">
      <c r="B203" s="55"/>
      <c r="D203" s="31"/>
      <c r="E203" s="32"/>
      <c r="F203" s="31"/>
      <c r="G203" s="33"/>
      <c r="H203" s="34"/>
      <c r="I203" s="30" t="str">
        <f t="shared" si="62"/>
        <v/>
      </c>
      <c r="J203" s="30"/>
      <c r="K203" s="30" t="str">
        <f t="shared" si="63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28"/>
      <c r="X203" s="28"/>
      <c r="Y203" s="35"/>
      <c r="Z203" s="35"/>
      <c r="AA203" s="35"/>
      <c r="AB203" s="35"/>
      <c r="AC203" s="30"/>
      <c r="AD203" s="30"/>
      <c r="AE203" s="29"/>
    </row>
    <row r="204" spans="2:31" ht="12.75" customHeight="1" x14ac:dyDescent="0.25">
      <c r="B204" s="55"/>
      <c r="D204" s="31"/>
      <c r="E204" s="32"/>
      <c r="F204" s="31"/>
      <c r="G204" s="33"/>
      <c r="H204" s="34"/>
      <c r="I204" s="30" t="str">
        <f t="shared" si="62"/>
        <v/>
      </c>
      <c r="J204" s="30"/>
      <c r="K204" s="30" t="str">
        <f t="shared" si="63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28"/>
      <c r="X204" s="28"/>
      <c r="Y204" s="35"/>
      <c r="Z204" s="35"/>
      <c r="AA204" s="35"/>
      <c r="AB204" s="35"/>
      <c r="AC204" s="30"/>
      <c r="AD204" s="30"/>
      <c r="AE204" s="29"/>
    </row>
    <row r="205" spans="2:31" ht="12.75" customHeight="1" x14ac:dyDescent="0.25">
      <c r="B205" s="55"/>
      <c r="D205" s="31"/>
      <c r="E205" s="32"/>
      <c r="F205" s="31"/>
      <c r="G205" s="33"/>
      <c r="H205" s="34"/>
      <c r="I205" s="30" t="str">
        <f t="shared" si="62"/>
        <v/>
      </c>
      <c r="J205" s="30"/>
      <c r="K205" s="30" t="str">
        <f t="shared" si="63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28"/>
      <c r="X205" s="28"/>
      <c r="Y205" s="35"/>
      <c r="Z205" s="35"/>
      <c r="AA205" s="35"/>
      <c r="AB205" s="35"/>
      <c r="AC205" s="30"/>
      <c r="AD205" s="30"/>
      <c r="AE205" s="29"/>
    </row>
    <row r="206" spans="2:31" ht="12.75" customHeight="1" x14ac:dyDescent="0.25">
      <c r="B206" s="55"/>
      <c r="D206" s="31"/>
      <c r="E206" s="32"/>
      <c r="F206" s="31"/>
      <c r="G206" s="33"/>
      <c r="H206" s="34"/>
      <c r="I206" s="30" t="str">
        <f t="shared" si="62"/>
        <v/>
      </c>
      <c r="J206" s="30"/>
      <c r="K206" s="30" t="str">
        <f t="shared" si="63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28"/>
      <c r="X206" s="28"/>
      <c r="Y206" s="35"/>
      <c r="Z206" s="35"/>
      <c r="AA206" s="35"/>
      <c r="AB206" s="35"/>
      <c r="AC206" s="30"/>
      <c r="AD206" s="30"/>
      <c r="AE206" s="29"/>
    </row>
    <row r="207" spans="2:31" ht="12.75" customHeight="1" x14ac:dyDescent="0.25">
      <c r="B207" s="55"/>
      <c r="D207" s="31"/>
      <c r="E207" s="32"/>
      <c r="F207" s="31"/>
      <c r="G207" s="33"/>
      <c r="H207" s="34"/>
      <c r="I207" s="30" t="str">
        <f t="shared" si="62"/>
        <v/>
      </c>
      <c r="J207" s="30"/>
      <c r="K207" s="30" t="str">
        <f t="shared" si="63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28"/>
      <c r="X207" s="28"/>
      <c r="Y207" s="35"/>
      <c r="Z207" s="35"/>
      <c r="AA207" s="35"/>
      <c r="AB207" s="35"/>
      <c r="AC207" s="30"/>
      <c r="AD207" s="30"/>
      <c r="AE207" s="29"/>
    </row>
    <row r="208" spans="2:31" ht="12.75" customHeight="1" x14ac:dyDescent="0.25">
      <c r="B208" s="55"/>
      <c r="D208" s="31"/>
      <c r="E208" s="32"/>
      <c r="F208" s="31"/>
      <c r="G208" s="33"/>
      <c r="H208" s="34"/>
      <c r="I208" s="30" t="str">
        <f t="shared" si="62"/>
        <v/>
      </c>
      <c r="J208" s="30"/>
      <c r="K208" s="30" t="str">
        <f t="shared" si="63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28"/>
      <c r="X208" s="28"/>
      <c r="Y208" s="35"/>
      <c r="Z208" s="35"/>
      <c r="AA208" s="35"/>
      <c r="AB208" s="35"/>
      <c r="AC208" s="30"/>
      <c r="AD208" s="30"/>
      <c r="AE208" s="29"/>
    </row>
    <row r="209" spans="2:31" ht="12.75" customHeight="1" x14ac:dyDescent="0.25">
      <c r="B209" s="55"/>
      <c r="D209" s="31"/>
      <c r="E209" s="32"/>
      <c r="F209" s="31"/>
      <c r="G209" s="33"/>
      <c r="H209" s="34"/>
      <c r="I209" s="30" t="str">
        <f t="shared" si="62"/>
        <v/>
      </c>
      <c r="J209" s="30"/>
      <c r="K209" s="30" t="str">
        <f t="shared" si="63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28"/>
      <c r="X209" s="28"/>
      <c r="Y209" s="35"/>
      <c r="Z209" s="35"/>
      <c r="AA209" s="35"/>
      <c r="AB209" s="35"/>
      <c r="AC209" s="30"/>
      <c r="AD209" s="30"/>
      <c r="AE209" s="29"/>
    </row>
    <row r="210" spans="2:31" ht="12.75" customHeight="1" x14ac:dyDescent="0.25">
      <c r="B210" s="55"/>
      <c r="D210" s="31"/>
      <c r="E210" s="32"/>
      <c r="F210" s="31"/>
      <c r="G210" s="33"/>
      <c r="H210" s="34"/>
      <c r="I210" s="30" t="str">
        <f t="shared" si="62"/>
        <v/>
      </c>
      <c r="J210" s="30"/>
      <c r="K210" s="30" t="str">
        <f t="shared" si="63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28"/>
      <c r="X210" s="28"/>
      <c r="Y210" s="35"/>
      <c r="Z210" s="35"/>
      <c r="AA210" s="35"/>
      <c r="AB210" s="35"/>
      <c r="AC210" s="30"/>
      <c r="AD210" s="30"/>
      <c r="AE210" s="29"/>
    </row>
    <row r="211" spans="2:31" ht="12.75" customHeight="1" x14ac:dyDescent="0.25">
      <c r="B211" s="55"/>
      <c r="D211" s="31"/>
      <c r="E211" s="32"/>
      <c r="F211" s="31"/>
      <c r="G211" s="33"/>
      <c r="H211" s="34"/>
      <c r="I211" s="30" t="str">
        <f t="shared" si="62"/>
        <v/>
      </c>
      <c r="J211" s="30"/>
      <c r="K211" s="30" t="str">
        <f t="shared" si="63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28"/>
      <c r="X211" s="28"/>
      <c r="Y211" s="35"/>
      <c r="Z211" s="35"/>
      <c r="AA211" s="35"/>
      <c r="AB211" s="35"/>
      <c r="AC211" s="30"/>
      <c r="AD211" s="30"/>
      <c r="AE211" s="29"/>
    </row>
    <row r="212" spans="2:31" ht="12.75" customHeight="1" x14ac:dyDescent="0.25">
      <c r="B212" s="55"/>
      <c r="D212" s="31"/>
      <c r="E212" s="32"/>
      <c r="F212" s="31"/>
      <c r="G212" s="33"/>
      <c r="H212" s="34"/>
      <c r="I212" s="30" t="str">
        <f t="shared" si="62"/>
        <v/>
      </c>
      <c r="J212" s="30"/>
      <c r="K212" s="30" t="str">
        <f t="shared" si="63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28"/>
      <c r="X212" s="28"/>
      <c r="Y212" s="35"/>
      <c r="Z212" s="35"/>
      <c r="AA212" s="35"/>
      <c r="AB212" s="35"/>
      <c r="AC212" s="30"/>
      <c r="AD212" s="30"/>
      <c r="AE212" s="29"/>
    </row>
    <row r="213" spans="2:31" ht="12.75" customHeight="1" x14ac:dyDescent="0.25">
      <c r="B213" s="55"/>
      <c r="D213" s="31"/>
      <c r="E213" s="32"/>
      <c r="F213" s="31"/>
      <c r="G213" s="33"/>
      <c r="H213" s="34"/>
      <c r="I213" s="30" t="str">
        <f t="shared" si="62"/>
        <v/>
      </c>
      <c r="J213" s="30"/>
      <c r="K213" s="30" t="str">
        <f t="shared" si="63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28"/>
      <c r="X213" s="28"/>
      <c r="Y213" s="35"/>
      <c r="Z213" s="35"/>
      <c r="AA213" s="35"/>
      <c r="AB213" s="35"/>
      <c r="AC213" s="30"/>
      <c r="AD213" s="30"/>
      <c r="AE213" s="29"/>
    </row>
    <row r="214" spans="2:31" ht="12.75" customHeight="1" x14ac:dyDescent="0.25">
      <c r="B214" s="55"/>
      <c r="D214" s="31"/>
      <c r="E214" s="32"/>
      <c r="F214" s="31"/>
      <c r="G214" s="33"/>
      <c r="H214" s="34"/>
      <c r="I214" s="30" t="str">
        <f t="shared" si="62"/>
        <v/>
      </c>
      <c r="J214" s="30"/>
      <c r="K214" s="30" t="str">
        <f t="shared" si="63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28"/>
      <c r="X214" s="28"/>
      <c r="Y214" s="35"/>
      <c r="Z214" s="35"/>
      <c r="AA214" s="35"/>
      <c r="AB214" s="35"/>
      <c r="AC214" s="30"/>
      <c r="AD214" s="30"/>
      <c r="AE214" s="29"/>
    </row>
    <row r="215" spans="2:31" ht="12.75" customHeight="1" x14ac:dyDescent="0.25">
      <c r="B215" s="55"/>
      <c r="D215" s="31"/>
      <c r="E215" s="32"/>
      <c r="F215" s="31"/>
      <c r="G215" s="33"/>
      <c r="H215" s="34"/>
      <c r="I215" s="30" t="str">
        <f t="shared" si="62"/>
        <v/>
      </c>
      <c r="J215" s="30"/>
      <c r="K215" s="30" t="str">
        <f t="shared" si="63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5"/>
      <c r="AB215" s="35"/>
      <c r="AC215" s="30"/>
      <c r="AD215" s="30"/>
      <c r="AE215" s="29"/>
    </row>
    <row r="216" spans="2:31" ht="12.75" customHeight="1" x14ac:dyDescent="0.25">
      <c r="B216" s="55"/>
      <c r="D216" s="31"/>
      <c r="E216" s="32"/>
      <c r="F216" s="31"/>
      <c r="G216" s="33"/>
      <c r="H216" s="34"/>
      <c r="I216" s="30" t="str">
        <f t="shared" si="62"/>
        <v/>
      </c>
      <c r="J216" s="30"/>
      <c r="K216" s="30" t="str">
        <f t="shared" si="63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28"/>
      <c r="X216" s="28"/>
      <c r="Y216" s="35"/>
      <c r="Z216" s="35"/>
      <c r="AA216" s="35"/>
      <c r="AB216" s="35"/>
      <c r="AC216" s="30"/>
      <c r="AD216" s="30"/>
      <c r="AE216" s="29"/>
    </row>
    <row r="217" spans="2:31" ht="12.75" customHeight="1" x14ac:dyDescent="0.25">
      <c r="B217" s="55"/>
      <c r="D217" s="31"/>
      <c r="E217" s="32"/>
      <c r="F217" s="31"/>
      <c r="G217" s="33"/>
      <c r="H217" s="34"/>
      <c r="I217" s="30" t="str">
        <f t="shared" si="62"/>
        <v/>
      </c>
      <c r="J217" s="30"/>
      <c r="K217" s="30" t="str">
        <f t="shared" si="63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28"/>
      <c r="X217" s="28"/>
      <c r="Y217" s="35"/>
      <c r="Z217" s="35"/>
      <c r="AA217" s="35"/>
      <c r="AB217" s="35"/>
      <c r="AC217" s="30"/>
      <c r="AD217" s="30"/>
      <c r="AE217" s="29"/>
    </row>
    <row r="218" spans="2:31" ht="12.75" customHeight="1" x14ac:dyDescent="0.25">
      <c r="B218" s="55"/>
      <c r="D218" s="31"/>
      <c r="E218" s="32"/>
      <c r="F218" s="31"/>
      <c r="G218" s="33"/>
      <c r="H218" s="34"/>
      <c r="I218" s="30" t="str">
        <f t="shared" si="62"/>
        <v/>
      </c>
      <c r="J218" s="30"/>
      <c r="K218" s="30" t="str">
        <f t="shared" si="63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28"/>
      <c r="X218" s="28"/>
      <c r="Y218" s="35"/>
      <c r="Z218" s="35"/>
      <c r="AA218" s="35"/>
      <c r="AB218" s="35"/>
      <c r="AC218" s="30"/>
      <c r="AD218" s="30"/>
      <c r="AE218" s="29"/>
    </row>
    <row r="219" spans="2:31" ht="12.75" customHeight="1" x14ac:dyDescent="0.25">
      <c r="B219" s="55"/>
      <c r="D219" s="31"/>
      <c r="E219" s="32"/>
      <c r="F219" s="31"/>
      <c r="G219" s="33"/>
      <c r="H219" s="34"/>
      <c r="I219" s="30" t="str">
        <f t="shared" si="62"/>
        <v/>
      </c>
      <c r="J219" s="30"/>
      <c r="K219" s="30" t="str">
        <f t="shared" si="63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5"/>
      <c r="AB219" s="35"/>
      <c r="AC219" s="30"/>
      <c r="AD219" s="30"/>
      <c r="AE219" s="29"/>
    </row>
    <row r="220" spans="2:31" ht="12.75" customHeight="1" x14ac:dyDescent="0.25">
      <c r="B220" s="55"/>
      <c r="D220" s="31"/>
      <c r="E220" s="32"/>
      <c r="F220" s="31"/>
      <c r="G220" s="33"/>
      <c r="H220" s="34"/>
      <c r="I220" s="30" t="str">
        <f t="shared" si="62"/>
        <v/>
      </c>
      <c r="J220" s="30"/>
      <c r="K220" s="30" t="str">
        <f t="shared" si="63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5"/>
      <c r="AB220" s="35"/>
      <c r="AC220" s="30"/>
      <c r="AD220" s="30"/>
      <c r="AE220" s="29"/>
    </row>
    <row r="221" spans="2:31" ht="12.75" customHeight="1" x14ac:dyDescent="0.25">
      <c r="B221" s="55"/>
      <c r="D221" s="31"/>
      <c r="E221" s="32"/>
      <c r="F221" s="31"/>
      <c r="G221" s="33"/>
      <c r="H221" s="34"/>
      <c r="I221" s="30" t="str">
        <f t="shared" si="62"/>
        <v/>
      </c>
      <c r="J221" s="30"/>
      <c r="K221" s="30" t="str">
        <f t="shared" si="63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5"/>
      <c r="AB221" s="35"/>
      <c r="AC221" s="30"/>
      <c r="AD221" s="30"/>
      <c r="AE221" s="29"/>
    </row>
    <row r="222" spans="2:31" ht="12.75" customHeight="1" x14ac:dyDescent="0.25">
      <c r="B222" s="55"/>
      <c r="D222" s="31"/>
      <c r="E222" s="32"/>
      <c r="F222" s="31"/>
      <c r="G222" s="33"/>
      <c r="H222" s="34"/>
      <c r="I222" s="30" t="str">
        <f t="shared" si="62"/>
        <v/>
      </c>
      <c r="J222" s="30"/>
      <c r="K222" s="30" t="str">
        <f t="shared" si="63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5"/>
      <c r="AB222" s="35"/>
      <c r="AC222" s="30"/>
      <c r="AD222" s="30"/>
      <c r="AE222" s="29"/>
    </row>
    <row r="223" spans="2:31" ht="12.75" customHeight="1" x14ac:dyDescent="0.25">
      <c r="B223" s="55"/>
      <c r="D223" s="31"/>
      <c r="E223" s="32"/>
      <c r="F223" s="31"/>
      <c r="G223" s="33"/>
      <c r="H223" s="34"/>
      <c r="I223" s="30" t="str">
        <f t="shared" si="62"/>
        <v/>
      </c>
      <c r="J223" s="30"/>
      <c r="K223" s="30" t="str">
        <f t="shared" si="63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5"/>
      <c r="AB223" s="35"/>
      <c r="AC223" s="30"/>
      <c r="AD223" s="30"/>
      <c r="AE223" s="29"/>
    </row>
    <row r="224" spans="2:31" ht="12.75" customHeight="1" x14ac:dyDescent="0.25">
      <c r="B224" s="55"/>
      <c r="D224" s="31"/>
      <c r="E224" s="32"/>
      <c r="F224" s="31"/>
      <c r="G224" s="33"/>
      <c r="H224" s="34"/>
      <c r="I224" s="30" t="str">
        <f t="shared" si="62"/>
        <v/>
      </c>
      <c r="J224" s="30"/>
      <c r="K224" s="30" t="str">
        <f t="shared" si="63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5"/>
      <c r="AB224" s="35"/>
      <c r="AC224" s="30"/>
      <c r="AD224" s="30"/>
      <c r="AE224" s="29"/>
    </row>
    <row r="225" spans="2:31" ht="12.75" customHeight="1" x14ac:dyDescent="0.25">
      <c r="B225" s="55"/>
      <c r="D225" s="31"/>
      <c r="E225" s="32"/>
      <c r="F225" s="31"/>
      <c r="G225" s="33"/>
      <c r="H225" s="34"/>
      <c r="I225" s="30" t="str">
        <f t="shared" si="62"/>
        <v/>
      </c>
      <c r="J225" s="30"/>
      <c r="K225" s="30" t="str">
        <f t="shared" si="63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28"/>
      <c r="Y225" s="35"/>
      <c r="Z225" s="35"/>
      <c r="AA225" s="35"/>
      <c r="AB225" s="35"/>
      <c r="AC225" s="30"/>
      <c r="AD225" s="30"/>
      <c r="AE225" s="29"/>
    </row>
    <row r="226" spans="2:31" ht="12.75" customHeight="1" x14ac:dyDescent="0.25">
      <c r="B226" s="55"/>
      <c r="D226" s="31"/>
      <c r="E226" s="32"/>
      <c r="F226" s="31"/>
      <c r="G226" s="33"/>
      <c r="H226" s="34"/>
      <c r="I226" s="30" t="str">
        <f t="shared" si="62"/>
        <v/>
      </c>
      <c r="J226" s="30"/>
      <c r="K226" s="30" t="str">
        <f t="shared" si="63"/>
        <v/>
      </c>
      <c r="L226" s="30"/>
      <c r="M226" s="28"/>
      <c r="N226" s="28"/>
      <c r="O226" s="30"/>
      <c r="P226" s="28"/>
      <c r="Q226" s="28"/>
      <c r="R226" s="28"/>
      <c r="S226" s="28"/>
      <c r="T226" s="28"/>
      <c r="U226" s="28"/>
      <c r="V226" s="28"/>
      <c r="W226" s="28"/>
      <c r="X226" s="30"/>
      <c r="Y226" s="35"/>
      <c r="Z226" s="35"/>
      <c r="AA226" s="35"/>
      <c r="AB226" s="35"/>
      <c r="AC226" s="30"/>
      <c r="AD226" s="30"/>
      <c r="AE226" s="35"/>
    </row>
    <row r="227" spans="2:31" ht="12.75" customHeight="1" x14ac:dyDescent="0.25">
      <c r="B227" s="55"/>
      <c r="D227" s="31"/>
      <c r="E227" s="32"/>
      <c r="F227" s="31"/>
      <c r="G227" s="33"/>
      <c r="H227" s="34"/>
      <c r="I227" s="30" t="str">
        <f t="shared" si="62"/>
        <v/>
      </c>
      <c r="J227" s="30"/>
      <c r="K227" s="30" t="str">
        <f t="shared" si="63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28"/>
      <c r="AC227" s="28"/>
      <c r="AD227" s="30"/>
      <c r="AE227" s="29"/>
    </row>
    <row r="228" spans="2:31" ht="12.75" customHeight="1" x14ac:dyDescent="0.25">
      <c r="B228" s="55"/>
      <c r="D228" s="31"/>
      <c r="E228" s="32"/>
      <c r="F228" s="31"/>
      <c r="G228" s="33"/>
      <c r="H228" s="34"/>
      <c r="I228" s="30" t="str">
        <f t="shared" si="62"/>
        <v/>
      </c>
      <c r="J228" s="30"/>
      <c r="K228" s="30" t="str">
        <f t="shared" si="63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28"/>
      <c r="AC228" s="28"/>
      <c r="AD228" s="30"/>
      <c r="AE228" s="29"/>
    </row>
    <row r="229" spans="2:31" ht="12.75" customHeight="1" x14ac:dyDescent="0.25">
      <c r="B229" s="55"/>
      <c r="D229" s="31"/>
      <c r="E229" s="32"/>
      <c r="F229" s="31"/>
      <c r="G229" s="33"/>
      <c r="H229" s="34"/>
      <c r="I229" s="30" t="str">
        <f t="shared" si="62"/>
        <v/>
      </c>
      <c r="J229" s="30"/>
      <c r="K229" s="30" t="str">
        <f t="shared" si="63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28"/>
      <c r="AC229" s="28"/>
      <c r="AD229" s="30"/>
      <c r="AE229" s="29"/>
    </row>
    <row r="230" spans="2:31" ht="12.75" customHeight="1" x14ac:dyDescent="0.25">
      <c r="B230" s="55"/>
      <c r="D230" s="31"/>
      <c r="E230" s="32"/>
      <c r="F230" s="31"/>
      <c r="G230" s="33"/>
      <c r="H230" s="34"/>
      <c r="I230" s="30" t="str">
        <f t="shared" si="62"/>
        <v/>
      </c>
      <c r="J230" s="30"/>
      <c r="K230" s="30" t="str">
        <f t="shared" si="63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28"/>
      <c r="AC230" s="28"/>
      <c r="AD230" s="30"/>
      <c r="AE230" s="29"/>
    </row>
    <row r="231" spans="2:31" ht="12.75" customHeight="1" x14ac:dyDescent="0.25">
      <c r="B231" s="55"/>
      <c r="D231" s="31"/>
      <c r="E231" s="32"/>
      <c r="F231" s="31"/>
      <c r="G231" s="33"/>
      <c r="H231" s="34"/>
      <c r="I231" s="30" t="str">
        <f t="shared" si="62"/>
        <v/>
      </c>
      <c r="J231" s="30"/>
      <c r="K231" s="30" t="str">
        <f t="shared" si="63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30"/>
      <c r="Y231" s="28"/>
      <c r="Z231" s="28"/>
      <c r="AA231" s="28"/>
      <c r="AB231" s="28"/>
      <c r="AC231" s="28"/>
      <c r="AD231" s="30"/>
      <c r="AE231" s="29"/>
    </row>
    <row r="232" spans="2:31" ht="12.75" customHeight="1" x14ac:dyDescent="0.25">
      <c r="B232" s="55"/>
      <c r="D232" s="31"/>
      <c r="E232" s="32"/>
      <c r="F232" s="31"/>
      <c r="G232" s="33"/>
      <c r="H232" s="34"/>
      <c r="I232" s="30" t="str">
        <f t="shared" si="62"/>
        <v/>
      </c>
      <c r="J232" s="30"/>
      <c r="K232" s="30" t="str">
        <f t="shared" si="63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30"/>
      <c r="AE232" s="29"/>
    </row>
    <row r="233" spans="2:31" ht="12.75" customHeight="1" x14ac:dyDescent="0.25">
      <c r="B233" s="55"/>
      <c r="D233" s="31"/>
      <c r="E233" s="32"/>
      <c r="F233" s="31"/>
      <c r="G233" s="33"/>
      <c r="H233" s="34"/>
      <c r="I233" s="30" t="str">
        <f t="shared" si="62"/>
        <v/>
      </c>
      <c r="J233" s="30"/>
      <c r="K233" s="30" t="str">
        <f t="shared" si="63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30"/>
      <c r="AE233" s="29"/>
    </row>
    <row r="234" spans="2:31" ht="12.75" customHeight="1" x14ac:dyDescent="0.25">
      <c r="B234" s="55"/>
      <c r="D234" s="31"/>
      <c r="E234" s="32"/>
      <c r="F234" s="31"/>
      <c r="G234" s="33"/>
      <c r="H234" s="36"/>
      <c r="I234" s="30" t="str">
        <f t="shared" si="62"/>
        <v/>
      </c>
      <c r="J234" s="30"/>
      <c r="K234" s="30" t="str">
        <f t="shared" si="63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30"/>
      <c r="AE234" s="29"/>
    </row>
    <row r="235" spans="2:31" ht="12.75" customHeight="1" x14ac:dyDescent="0.25">
      <c r="B235" s="55"/>
      <c r="D235" s="31"/>
      <c r="E235" s="32"/>
      <c r="F235" s="31"/>
      <c r="G235" s="33"/>
      <c r="H235" s="36"/>
      <c r="I235" s="30" t="str">
        <f t="shared" si="62"/>
        <v/>
      </c>
      <c r="J235" s="30"/>
      <c r="K235" s="30" t="str">
        <f t="shared" si="63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30"/>
      <c r="AE235" s="29"/>
    </row>
    <row r="236" spans="2:31" ht="12.75" customHeight="1" x14ac:dyDescent="0.25">
      <c r="B236" s="55"/>
      <c r="D236" s="31"/>
      <c r="E236" s="32"/>
      <c r="F236" s="31"/>
      <c r="G236" s="33"/>
      <c r="H236" s="36"/>
      <c r="I236" s="30" t="str">
        <f t="shared" si="62"/>
        <v/>
      </c>
      <c r="J236" s="30"/>
      <c r="K236" s="30" t="str">
        <f t="shared" si="63"/>
        <v/>
      </c>
      <c r="L236" s="30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30"/>
      <c r="AE236" s="29"/>
    </row>
    <row r="237" spans="2:31" ht="12.75" customHeight="1" x14ac:dyDescent="0.25">
      <c r="B237" s="55"/>
      <c r="D237" s="31"/>
      <c r="E237" s="32"/>
      <c r="F237" s="31"/>
      <c r="G237" s="33"/>
      <c r="H237" s="34"/>
      <c r="I237" s="30" t="str">
        <f t="shared" si="62"/>
        <v/>
      </c>
      <c r="J237" s="30"/>
      <c r="K237" s="30" t="str">
        <f t="shared" si="63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9"/>
      <c r="AA237" s="28"/>
      <c r="AB237" s="28"/>
      <c r="AC237" s="28"/>
      <c r="AD237" s="30"/>
      <c r="AE237" s="29"/>
    </row>
    <row r="238" spans="2:31" ht="12.75" customHeight="1" x14ac:dyDescent="0.25">
      <c r="B238" s="55"/>
      <c r="D238" s="31"/>
      <c r="E238" s="32"/>
      <c r="F238" s="31"/>
      <c r="G238" s="33"/>
      <c r="H238" s="34"/>
      <c r="I238" s="30" t="str">
        <f t="shared" si="62"/>
        <v/>
      </c>
      <c r="J238" s="30"/>
      <c r="K238" s="30" t="str">
        <f t="shared" si="63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9"/>
      <c r="AA238" s="28"/>
      <c r="AB238" s="28"/>
      <c r="AC238" s="28"/>
      <c r="AD238" s="30"/>
      <c r="AE238" s="29"/>
    </row>
    <row r="239" spans="2:31" ht="12.75" customHeight="1" x14ac:dyDescent="0.25">
      <c r="B239" s="55"/>
      <c r="D239" s="31"/>
      <c r="E239" s="32"/>
      <c r="F239" s="31"/>
      <c r="G239" s="33"/>
      <c r="H239" s="34"/>
      <c r="I239" s="30" t="str">
        <f t="shared" si="62"/>
        <v/>
      </c>
      <c r="J239" s="30"/>
      <c r="K239" s="30" t="str">
        <f t="shared" si="63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9"/>
      <c r="AA239" s="28"/>
      <c r="AB239" s="28"/>
      <c r="AC239" s="28"/>
      <c r="AD239" s="30"/>
      <c r="AE239" s="29"/>
    </row>
    <row r="240" spans="2:31" ht="12.75" customHeight="1" x14ac:dyDescent="0.25">
      <c r="B240" s="55"/>
      <c r="D240" s="31"/>
      <c r="E240" s="32"/>
      <c r="F240" s="31"/>
      <c r="G240" s="33"/>
      <c r="H240" s="34"/>
      <c r="I240" s="30" t="str">
        <f t="shared" si="62"/>
        <v/>
      </c>
      <c r="J240" s="30"/>
      <c r="K240" s="30" t="str">
        <f t="shared" si="63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9"/>
      <c r="AA240" s="28"/>
      <c r="AB240" s="28"/>
      <c r="AC240" s="28"/>
      <c r="AD240" s="30"/>
      <c r="AE240" s="29"/>
    </row>
    <row r="241" spans="2:31" ht="12.75" customHeight="1" x14ac:dyDescent="0.25">
      <c r="B241" s="55"/>
      <c r="D241" s="31"/>
      <c r="E241" s="32"/>
      <c r="F241" s="31"/>
      <c r="G241" s="33"/>
      <c r="H241" s="34"/>
      <c r="I241" s="30" t="str">
        <f t="shared" si="62"/>
        <v/>
      </c>
      <c r="J241" s="30"/>
      <c r="K241" s="30" t="str">
        <f t="shared" si="63"/>
        <v/>
      </c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5"/>
      <c r="Z241" s="29"/>
      <c r="AA241" s="28"/>
      <c r="AB241" s="28"/>
      <c r="AC241" s="28"/>
      <c r="AD241" s="30"/>
      <c r="AE241" s="29"/>
    </row>
    <row r="242" spans="2:31" ht="12.75" customHeight="1" x14ac:dyDescent="0.25">
      <c r="B242" s="55"/>
      <c r="D242" s="31"/>
      <c r="E242" s="32"/>
      <c r="F242" s="31"/>
      <c r="G242" s="33"/>
      <c r="H242" s="34"/>
      <c r="I242" s="30" t="str">
        <f t="shared" si="62"/>
        <v/>
      </c>
      <c r="J242" s="30"/>
      <c r="K242" s="30" t="str">
        <f t="shared" si="63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5"/>
      <c r="AB242" s="35"/>
      <c r="AC242" s="30"/>
      <c r="AD242" s="30"/>
      <c r="AE242" s="29"/>
    </row>
    <row r="243" spans="2:31" ht="12.75" customHeight="1" x14ac:dyDescent="0.25">
      <c r="B243" s="55"/>
      <c r="D243" s="31"/>
      <c r="E243" s="32"/>
      <c r="F243" s="31"/>
      <c r="G243" s="33"/>
      <c r="H243" s="34"/>
      <c r="I243" s="30" t="str">
        <f t="shared" si="62"/>
        <v/>
      </c>
      <c r="J243" s="30"/>
      <c r="K243" s="30" t="str">
        <f t="shared" si="63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5"/>
      <c r="AB243" s="35"/>
      <c r="AC243" s="30"/>
      <c r="AD243" s="30"/>
      <c r="AE243" s="29"/>
    </row>
    <row r="244" spans="2:31" ht="12.75" customHeight="1" x14ac:dyDescent="0.25">
      <c r="B244" s="55"/>
      <c r="D244" s="31"/>
      <c r="E244" s="32"/>
      <c r="F244" s="31"/>
      <c r="G244" s="33"/>
      <c r="H244" s="34"/>
      <c r="I244" s="30" t="str">
        <f t="shared" si="62"/>
        <v/>
      </c>
      <c r="J244" s="30"/>
      <c r="K244" s="30" t="str">
        <f t="shared" si="63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5"/>
      <c r="AB244" s="35"/>
      <c r="AC244" s="30"/>
      <c r="AD244" s="30"/>
      <c r="AE244" s="29"/>
    </row>
    <row r="245" spans="2:31" ht="12.75" customHeight="1" x14ac:dyDescent="0.25">
      <c r="B245" s="55"/>
      <c r="D245" s="31"/>
      <c r="E245" s="32"/>
      <c r="F245" s="31"/>
      <c r="G245" s="33"/>
      <c r="H245" s="34"/>
      <c r="I245" s="30" t="str">
        <f t="shared" si="62"/>
        <v/>
      </c>
      <c r="J245" s="30"/>
      <c r="K245" s="30" t="str">
        <f t="shared" si="63"/>
        <v/>
      </c>
      <c r="L245" s="30"/>
      <c r="M245" s="28"/>
      <c r="N245" s="28"/>
      <c r="O245" s="30"/>
      <c r="P245" s="28"/>
      <c r="Q245" s="28"/>
      <c r="R245" s="28"/>
      <c r="S245" s="28"/>
      <c r="T245" s="28"/>
      <c r="U245" s="28"/>
      <c r="V245" s="28"/>
      <c r="W245" s="28"/>
      <c r="X245" s="28"/>
      <c r="Y245" s="35"/>
      <c r="Z245" s="35"/>
      <c r="AA245" s="35"/>
      <c r="AB245" s="35"/>
      <c r="AC245" s="30"/>
      <c r="AD245" s="30"/>
      <c r="AE245" s="29"/>
    </row>
    <row r="246" spans="2:31" ht="12.75" customHeight="1" x14ac:dyDescent="0.25">
      <c r="B246" s="55"/>
      <c r="D246" s="37"/>
      <c r="E246" s="38"/>
      <c r="F246" s="37"/>
      <c r="G246" s="39"/>
      <c r="H246" s="36"/>
      <c r="I246" s="40" t="str">
        <f t="shared" si="62"/>
        <v/>
      </c>
      <c r="J246" s="40"/>
      <c r="K246" s="40" t="str">
        <f t="shared" si="63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1"/>
      <c r="AB246" s="41"/>
      <c r="AC246" s="40"/>
      <c r="AD246" s="40"/>
      <c r="AE246" s="41"/>
    </row>
    <row r="247" spans="2:31" ht="12.75" customHeight="1" x14ac:dyDescent="0.25">
      <c r="B247" s="55"/>
      <c r="D247" s="37"/>
      <c r="E247" s="38"/>
      <c r="F247" s="37"/>
      <c r="G247" s="39"/>
      <c r="H247" s="36"/>
      <c r="I247" s="40" t="str">
        <f t="shared" si="62"/>
        <v/>
      </c>
      <c r="J247" s="40"/>
      <c r="K247" s="40" t="str">
        <f t="shared" si="63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1"/>
      <c r="AB247" s="41"/>
      <c r="AC247" s="40"/>
      <c r="AD247" s="40"/>
      <c r="AE247" s="41"/>
    </row>
    <row r="248" spans="2:31" ht="12.75" customHeight="1" x14ac:dyDescent="0.25">
      <c r="B248" s="55"/>
      <c r="D248" s="37"/>
      <c r="E248" s="38"/>
      <c r="F248" s="37"/>
      <c r="G248" s="39"/>
      <c r="H248" s="36"/>
      <c r="I248" s="40" t="str">
        <f t="shared" si="62"/>
        <v/>
      </c>
      <c r="J248" s="40"/>
      <c r="K248" s="40" t="str">
        <f t="shared" si="63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1"/>
      <c r="AB248" s="41"/>
      <c r="AC248" s="40"/>
      <c r="AD248" s="40"/>
      <c r="AE248" s="41"/>
    </row>
    <row r="249" spans="2:31" ht="12.75" customHeight="1" thickBot="1" x14ac:dyDescent="0.3">
      <c r="B249" s="56"/>
      <c r="D249" s="42"/>
      <c r="E249" s="38"/>
      <c r="F249" s="43"/>
      <c r="G249" s="39"/>
      <c r="H249" s="36"/>
      <c r="I249" s="38" t="str">
        <f t="shared" si="62"/>
        <v/>
      </c>
      <c r="J249" s="40"/>
      <c r="K249" s="40" t="str">
        <f t="shared" si="63"/>
        <v/>
      </c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1"/>
      <c r="Z249" s="41"/>
      <c r="AA249" s="41"/>
      <c r="AB249" s="41"/>
      <c r="AC249" s="40"/>
      <c r="AD249" s="40"/>
      <c r="AE249" s="41"/>
    </row>
    <row r="250" spans="2:31" ht="12.75" customHeight="1" thickBot="1" x14ac:dyDescent="0.3">
      <c r="D250" s="82" t="s">
        <v>4</v>
      </c>
      <c r="E250" s="83"/>
      <c r="F250" s="83"/>
      <c r="G250" s="83"/>
      <c r="H250" s="83"/>
      <c r="I250" s="83"/>
      <c r="J250" s="83"/>
      <c r="K250" s="83"/>
      <c r="L250" s="84"/>
      <c r="M250" s="44" t="str">
        <f>IF(M173="","",IF(M190="","",IF(SUM(M191:M249)&lt;&gt;0,SUM(M191:M249),"")))</f>
        <v/>
      </c>
      <c r="N250" s="44"/>
      <c r="O250" s="44" t="str">
        <f t="shared" ref="O250" si="64">IF(O173="","",IF(O190="","",IF(SUM(O191:O249)&lt;&gt;0,SUM(O191:O249),"")))</f>
        <v/>
      </c>
      <c r="P250" s="44" t="str">
        <f t="shared" ref="P250" si="65">IF(P173="","",IF(P190="","",IF(SUM(P191:P249)&lt;&gt;0,SUM(P191:P249),"")))</f>
        <v/>
      </c>
      <c r="Q250" s="44" t="str">
        <f t="shared" ref="Q250" si="66">IF(Q173="","",IF(Q190="","",IF(SUM(Q191:Q249)&lt;&gt;0,SUM(Q191:Q249),"")))</f>
        <v/>
      </c>
      <c r="R250" s="44" t="str">
        <f t="shared" ref="R250" si="67">IF(R173="","",IF(R190="","",IF(SUM(R191:R249)&lt;&gt;0,SUM(R191:R249),"")))</f>
        <v/>
      </c>
      <c r="S250" s="44" t="str">
        <f t="shared" ref="S250" si="68">IF(S173="","",IF(S190="","",IF(SUM(S191:S249)&lt;&gt;0,SUM(S191:S249),"")))</f>
        <v/>
      </c>
      <c r="T250" s="44"/>
      <c r="U250" s="44" t="str">
        <f t="shared" ref="U250" si="69">IF(U173="","",IF(U190="","",IF(SUM(U191:U249)&lt;&gt;0,SUM(U191:U249),"")))</f>
        <v/>
      </c>
      <c r="V250" s="44" t="str">
        <f t="shared" ref="V250" si="70">IF(V173="","",IF(V190="","",IF(SUM(V191:V249)&lt;&gt;0,SUM(V191:V249),"")))</f>
        <v/>
      </c>
      <c r="W250" s="44" t="str">
        <f t="shared" ref="W250" si="71">IF(W173="","",IF(W190="","",IF(SUM(W191:W249)&lt;&gt;0,SUM(W191:W249),"")))</f>
        <v/>
      </c>
      <c r="X250" s="44" t="str">
        <f t="shared" ref="X250" si="72">IF(X173="","",IF(X190="","",IF(SUM(X191:X249)&lt;&gt;0,SUM(X191:X249),"")))</f>
        <v/>
      </c>
      <c r="Y250" s="44" t="str">
        <f t="shared" ref="Y250" si="73">IF(Y173="","",IF(Y190="","",IF(SUM(Y191:Y249)&lt;&gt;0,SUM(Y191:Y249),"")))</f>
        <v/>
      </c>
      <c r="Z250" s="44"/>
      <c r="AA250" s="44" t="str">
        <f t="shared" ref="AA250" si="74">IF(AA173="","",IF(AA190="","",IF(SUM(AA191:AA249)&lt;&gt;0,SUM(AA191:AA249),"")))</f>
        <v/>
      </c>
      <c r="AB250" s="44"/>
      <c r="AC250" s="44" t="str">
        <f t="shared" ref="AC250" si="75">IF(AC173="","",IF(AC190="","",IF(SUM(AC191:AC249)&lt;&gt;0,SUM(AC191:AC249),"")))</f>
        <v/>
      </c>
      <c r="AD250" s="44" t="str">
        <f t="shared" ref="AD250" si="76">IF(AD173="","",IF(AD190="","",IF(SUM(AD191:AD249)&lt;&gt;0,SUM(AD191:AD249),"")))</f>
        <v/>
      </c>
      <c r="AE250" s="44" t="str">
        <f t="shared" ref="AE250" si="77">IF(AE173="","",IF(AE190="","",IF(SUM(AE191:AE249)&lt;&gt;0,SUM(AE191:AE249),"")))</f>
        <v/>
      </c>
    </row>
    <row r="251" spans="2:31" ht="12.75" customHeight="1" x14ac:dyDescent="0.25">
      <c r="B251" s="6" t="s">
        <v>19</v>
      </c>
      <c r="D251" s="89" t="s">
        <v>5</v>
      </c>
      <c r="E251" s="90"/>
      <c r="F251" s="90"/>
      <c r="G251" s="90"/>
      <c r="H251" s="90"/>
      <c r="I251" s="90"/>
      <c r="J251" s="90"/>
      <c r="K251" s="90"/>
      <c r="L251" s="91"/>
      <c r="M251" s="45" t="str">
        <f>IF(M173="","",IF(M190="",IF(SUM(COUNTIF(M191:M249,"LS")+COUNTIF(M191:M249,"LUMP"))&gt;0,"LS",""),IF(M250&lt;&gt;"",ROUNDUP(M250,0),"")))</f>
        <v/>
      </c>
      <c r="N251" s="45"/>
      <c r="O251" s="45" t="str">
        <f t="shared" ref="O251" si="78">IF(O173="","",IF(O190="",IF(SUM(COUNTIF(O191:O249,"LS")+COUNTIF(O191:O249,"LUMP"))&gt;0,"LS",""),IF(O250&lt;&gt;"",ROUNDUP(O250,0),"")))</f>
        <v/>
      </c>
      <c r="P251" s="45" t="str">
        <f t="shared" ref="P251" si="79">IF(P173="","",IF(P190="",IF(SUM(COUNTIF(P191:P249,"LS")+COUNTIF(P191:P249,"LUMP"))&gt;0,"LS",""),IF(P250&lt;&gt;"",ROUNDUP(P250,0),"")))</f>
        <v/>
      </c>
      <c r="Q251" s="45" t="str">
        <f t="shared" ref="Q251" si="80">IF(Q173="","",IF(Q190="",IF(SUM(COUNTIF(Q191:Q249,"LS")+COUNTIF(Q191:Q249,"LUMP"))&gt;0,"LS",""),IF(Q250&lt;&gt;"",ROUNDUP(Q250,0),"")))</f>
        <v/>
      </c>
      <c r="R251" s="45" t="str">
        <f t="shared" ref="R251" si="81">IF(R173="","",IF(R190="",IF(SUM(COUNTIF(R191:R249,"LS")+COUNTIF(R191:R249,"LUMP"))&gt;0,"LS",""),IF(R250&lt;&gt;"",ROUNDUP(R250,0),"")))</f>
        <v/>
      </c>
      <c r="S251" s="45" t="str">
        <f t="shared" ref="S251" si="82">IF(S173="","",IF(S190="",IF(SUM(COUNTIF(S191:S249,"LS")+COUNTIF(S191:S249,"LUMP"))&gt;0,"LS",""),IF(S250&lt;&gt;"",ROUNDUP(S250,0),"")))</f>
        <v/>
      </c>
      <c r="T251" s="45"/>
      <c r="U251" s="45" t="str">
        <f t="shared" ref="U251" si="83">IF(U173="","",IF(U190="",IF(SUM(COUNTIF(U191:U249,"LS")+COUNTIF(U191:U249,"LUMP"))&gt;0,"LS",""),IF(U250&lt;&gt;"",ROUNDUP(U250,0),"")))</f>
        <v/>
      </c>
      <c r="V251" s="45" t="str">
        <f t="shared" ref="V251" si="84">IF(V173="","",IF(V190="",IF(SUM(COUNTIF(V191:V249,"LS")+COUNTIF(V191:V249,"LUMP"))&gt;0,"LS",""),IF(V250&lt;&gt;"",ROUNDUP(V250,0),"")))</f>
        <v/>
      </c>
      <c r="W251" s="45" t="str">
        <f t="shared" ref="W251" si="85">IF(W173="","",IF(W190="",IF(SUM(COUNTIF(W191:W249,"LS")+COUNTIF(W191:W249,"LUMP"))&gt;0,"LS",""),IF(W250&lt;&gt;"",ROUNDUP(W250,0),"")))</f>
        <v/>
      </c>
      <c r="X251" s="45" t="str">
        <f t="shared" ref="X251" si="86">IF(X173="","",IF(X190="",IF(SUM(COUNTIF(X191:X249,"LS")+COUNTIF(X191:X249,"LUMP"))&gt;0,"LS",""),IF(X250&lt;&gt;"",ROUNDUP(X250,0),"")))</f>
        <v/>
      </c>
      <c r="Y251" s="45" t="str">
        <f t="shared" ref="Y251" si="87">IF(Y173="","",IF(Y190="",IF(SUM(COUNTIF(Y191:Y249,"LS")+COUNTIF(Y191:Y249,"LUMP"))&gt;0,"LS",""),IF(Y250&lt;&gt;"",ROUNDUP(Y250,0),"")))</f>
        <v/>
      </c>
      <c r="Z251" s="45"/>
      <c r="AA251" s="45" t="str">
        <f t="shared" ref="AA251" si="88">IF(AA173="","",IF(AA190="",IF(SUM(COUNTIF(AA191:AA249,"LS")+COUNTIF(AA191:AA249,"LUMP"))&gt;0,"LS",""),IF(AA250&lt;&gt;"",ROUNDUP(AA250,0),"")))</f>
        <v/>
      </c>
      <c r="AB251" s="45"/>
      <c r="AC251" s="45" t="str">
        <f t="shared" ref="AC251" si="89">IF(AC173="","",IF(AC190="",IF(SUM(COUNTIF(AC191:AC249,"LS")+COUNTIF(AC191:AC249,"LUMP"))&gt;0,"LS",""),IF(AC250&lt;&gt;"",ROUNDUP(AC250,0),"")))</f>
        <v/>
      </c>
      <c r="AD251" s="45" t="str">
        <f t="shared" ref="AD251" si="90">IF(AD173="","",IF(AD190="",IF(SUM(COUNTIF(AD191:AD249,"LS")+COUNTIF(AD191:AD249,"LUMP"))&gt;0,"LS",""),IF(AD250&lt;&gt;"",ROUNDUP(AD250,0),"")))</f>
        <v/>
      </c>
      <c r="AE251" s="45" t="str">
        <f t="shared" ref="AE251" si="91">IF(AE173="","",IF(AE190="",IF(SUM(COUNTIF(AE191:AE249,"LS")+COUNTIF(AE191:AE249,"LUMP"))&gt;0,"LS",""),IF(AE250&lt;&gt;"",ROUNDUP(AE250,0),"")))</f>
        <v/>
      </c>
    </row>
    <row r="252" spans="2:31" ht="12.75" customHeight="1" thickBot="1" x14ac:dyDescent="0.3"/>
    <row r="253" spans="2:31" ht="12.75" customHeight="1" thickBot="1" x14ac:dyDescent="0.3">
      <c r="B253" s="52" t="s">
        <v>17</v>
      </c>
      <c r="D253" s="98">
        <f>D172+1</f>
        <v>4</v>
      </c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</row>
    <row r="254" spans="2:31" ht="12.75" customHeight="1" thickBot="1" x14ac:dyDescent="0.3">
      <c r="B254" s="53"/>
      <c r="D254" s="12"/>
      <c r="E254" s="12"/>
      <c r="F254" s="12"/>
      <c r="G254" s="12"/>
      <c r="H254" s="12"/>
      <c r="I254" s="13"/>
      <c r="J254" s="13"/>
      <c r="K254" s="13"/>
      <c r="L254" s="14" t="s">
        <v>15</v>
      </c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</row>
    <row r="255" spans="2:31" ht="12.75" customHeight="1" x14ac:dyDescent="0.25">
      <c r="D255" s="12"/>
      <c r="E255" s="12"/>
      <c r="F255" s="12"/>
      <c r="G255" s="12"/>
      <c r="H255" s="12"/>
      <c r="I255" s="13"/>
      <c r="J255" s="13"/>
      <c r="K255" s="13"/>
      <c r="L255" s="14" t="s">
        <v>16</v>
      </c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2:31" ht="12.75" customHeigh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7</v>
      </c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</row>
    <row r="257" spans="2:31" ht="12.75" customHeight="1" thickBot="1" x14ac:dyDescent="0.3">
      <c r="D257" s="17"/>
      <c r="E257" s="17"/>
      <c r="F257" s="1"/>
      <c r="G257" s="18"/>
      <c r="H257" s="13"/>
      <c r="I257" s="12"/>
      <c r="J257" s="13"/>
      <c r="K257" s="13"/>
      <c r="L257" s="14" t="s">
        <v>8</v>
      </c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</row>
    <row r="258" spans="2:31" ht="12.75" customHeight="1" x14ac:dyDescent="0.25">
      <c r="B258" s="102" t="s">
        <v>18</v>
      </c>
      <c r="D258" s="92" t="s">
        <v>2</v>
      </c>
      <c r="E258" s="93"/>
      <c r="F258" s="94"/>
      <c r="G258" s="85" t="s">
        <v>9</v>
      </c>
      <c r="H258" s="87" t="s">
        <v>0</v>
      </c>
      <c r="I258" s="87" t="s">
        <v>10</v>
      </c>
      <c r="J258" s="87" t="s">
        <v>30</v>
      </c>
      <c r="K258" s="87" t="s">
        <v>29</v>
      </c>
      <c r="L258" s="87" t="s">
        <v>3</v>
      </c>
      <c r="M258" s="20" t="str">
        <f t="shared" ref="M258:AE258" si="92">IF(OR(TRIM(M254)=0,TRIM(M254)=""),"",IF(IFERROR(TRIM(INDEX(QryItemNamed,MATCH(TRIM(M254),ITEM,0),2)),"")="Y","SPECIAL",LEFT(IFERROR(TRIM(INDEX(ITEM,MATCH(TRIM(M254),ITEM,0))),""),3)))</f>
        <v/>
      </c>
      <c r="N258" s="20"/>
      <c r="O258" s="20" t="str">
        <f t="shared" si="92"/>
        <v/>
      </c>
      <c r="P258" s="20" t="str">
        <f t="shared" si="92"/>
        <v/>
      </c>
      <c r="Q258" s="20" t="str">
        <f t="shared" si="92"/>
        <v/>
      </c>
      <c r="R258" s="20" t="str">
        <f t="shared" si="92"/>
        <v/>
      </c>
      <c r="S258" s="20" t="str">
        <f t="shared" si="92"/>
        <v/>
      </c>
      <c r="T258" s="20"/>
      <c r="U258" s="20" t="str">
        <f t="shared" si="92"/>
        <v/>
      </c>
      <c r="V258" s="20" t="str">
        <f t="shared" si="92"/>
        <v/>
      </c>
      <c r="W258" s="20" t="str">
        <f t="shared" si="92"/>
        <v/>
      </c>
      <c r="X258" s="20" t="str">
        <f t="shared" si="92"/>
        <v/>
      </c>
      <c r="Y258" s="20" t="str">
        <f t="shared" si="92"/>
        <v/>
      </c>
      <c r="Z258" s="20"/>
      <c r="AA258" s="20" t="str">
        <f t="shared" si="92"/>
        <v/>
      </c>
      <c r="AB258" s="20"/>
      <c r="AC258" s="20" t="str">
        <f t="shared" si="92"/>
        <v/>
      </c>
      <c r="AD258" s="20" t="str">
        <f t="shared" si="92"/>
        <v/>
      </c>
      <c r="AE258" s="20" t="str">
        <f t="shared" si="92"/>
        <v/>
      </c>
    </row>
    <row r="259" spans="2:31" ht="12.75" customHeight="1" x14ac:dyDescent="0.25">
      <c r="B259" s="103"/>
      <c r="D259" s="95"/>
      <c r="E259" s="96"/>
      <c r="F259" s="97"/>
      <c r="G259" s="86"/>
      <c r="H259" s="88"/>
      <c r="I259" s="88"/>
      <c r="J259" s="88"/>
      <c r="K259" s="88"/>
      <c r="L259" s="88"/>
      <c r="M259" s="78" t="str">
        <f t="shared" ref="M259:AE259" si="93">IF(OR(TRIM(M254)=0,TRIM(M254)=""),IF(M255="","",M255),IF(IFERROR(TRIM(INDEX(QryItemNamed,MATCH(TRIM(M254),ITEM,0),2)),"")="Y",TRIM(RIGHT(IFERROR(TRIM(INDEX(QryItemNamed,MATCH(TRIM(M254),ITEM,0),4)),"123456789012"),LEN(IFERROR(TRIM(INDEX(QryItemNamed,MATCH(TRIM(M254),ITEM,0),4)),"123456789012"))-9))&amp;M255,IFERROR(TRIM(INDEX(QryItemNamed,MATCH(TRIM(M254),ITEM,0),4))&amp;M255,"ITEM CODE DOES NOT EXIST IN ITEM MASTER")))</f>
        <v/>
      </c>
      <c r="N259" s="58"/>
      <c r="O259" s="78" t="str">
        <f t="shared" si="93"/>
        <v/>
      </c>
      <c r="P259" s="78" t="str">
        <f t="shared" si="93"/>
        <v/>
      </c>
      <c r="Q259" s="78" t="str">
        <f t="shared" si="93"/>
        <v/>
      </c>
      <c r="R259" s="78" t="str">
        <f t="shared" si="93"/>
        <v/>
      </c>
      <c r="S259" s="78" t="str">
        <f t="shared" si="93"/>
        <v/>
      </c>
      <c r="T259" s="73"/>
      <c r="U259" s="78" t="str">
        <f t="shared" si="93"/>
        <v/>
      </c>
      <c r="V259" s="78" t="str">
        <f t="shared" si="93"/>
        <v/>
      </c>
      <c r="W259" s="78" t="str">
        <f t="shared" si="93"/>
        <v/>
      </c>
      <c r="X259" s="78" t="str">
        <f t="shared" si="93"/>
        <v/>
      </c>
      <c r="Y259" s="78" t="str">
        <f t="shared" si="93"/>
        <v/>
      </c>
      <c r="Z259" s="61"/>
      <c r="AA259" s="78" t="str">
        <f t="shared" si="93"/>
        <v/>
      </c>
      <c r="AB259" s="64"/>
      <c r="AC259" s="78" t="str">
        <f t="shared" si="93"/>
        <v/>
      </c>
      <c r="AD259" s="78" t="str">
        <f t="shared" si="93"/>
        <v/>
      </c>
      <c r="AE259" s="78" t="str">
        <f t="shared" si="93"/>
        <v/>
      </c>
    </row>
    <row r="260" spans="2:31" ht="12.75" customHeight="1" x14ac:dyDescent="0.25">
      <c r="B260" s="103"/>
      <c r="D260" s="95"/>
      <c r="E260" s="96"/>
      <c r="F260" s="97"/>
      <c r="G260" s="86"/>
      <c r="H260" s="88"/>
      <c r="I260" s="88"/>
      <c r="J260" s="88"/>
      <c r="K260" s="88"/>
      <c r="L260" s="88"/>
      <c r="M260" s="79"/>
      <c r="N260" s="59"/>
      <c r="O260" s="79"/>
      <c r="P260" s="79"/>
      <c r="Q260" s="79"/>
      <c r="R260" s="79"/>
      <c r="S260" s="79"/>
      <c r="T260" s="74"/>
      <c r="U260" s="79"/>
      <c r="V260" s="79"/>
      <c r="W260" s="79"/>
      <c r="X260" s="79"/>
      <c r="Y260" s="79"/>
      <c r="Z260" s="62"/>
      <c r="AA260" s="79"/>
      <c r="AB260" s="65"/>
      <c r="AC260" s="79"/>
      <c r="AD260" s="79"/>
      <c r="AE260" s="79"/>
    </row>
    <row r="261" spans="2:31" ht="12.75" customHeight="1" x14ac:dyDescent="0.25">
      <c r="B261" s="103"/>
      <c r="D261" s="95"/>
      <c r="E261" s="96"/>
      <c r="F261" s="97"/>
      <c r="G261" s="86"/>
      <c r="H261" s="88"/>
      <c r="I261" s="88"/>
      <c r="J261" s="88"/>
      <c r="K261" s="88"/>
      <c r="L261" s="88"/>
      <c r="M261" s="79"/>
      <c r="N261" s="59"/>
      <c r="O261" s="79"/>
      <c r="P261" s="79"/>
      <c r="Q261" s="79"/>
      <c r="R261" s="79"/>
      <c r="S261" s="79"/>
      <c r="T261" s="74"/>
      <c r="U261" s="79"/>
      <c r="V261" s="79"/>
      <c r="W261" s="79"/>
      <c r="X261" s="79"/>
      <c r="Y261" s="79"/>
      <c r="Z261" s="62"/>
      <c r="AA261" s="79"/>
      <c r="AB261" s="65"/>
      <c r="AC261" s="79"/>
      <c r="AD261" s="79"/>
      <c r="AE261" s="79"/>
    </row>
    <row r="262" spans="2:31" ht="12.75" customHeight="1" x14ac:dyDescent="0.25">
      <c r="B262" s="103"/>
      <c r="D262" s="95"/>
      <c r="E262" s="96"/>
      <c r="F262" s="97"/>
      <c r="G262" s="86"/>
      <c r="H262" s="88"/>
      <c r="I262" s="88"/>
      <c r="J262" s="88"/>
      <c r="K262" s="88"/>
      <c r="L262" s="88"/>
      <c r="M262" s="79"/>
      <c r="N262" s="59"/>
      <c r="O262" s="79"/>
      <c r="P262" s="79"/>
      <c r="Q262" s="79"/>
      <c r="R262" s="79"/>
      <c r="S262" s="79"/>
      <c r="T262" s="74"/>
      <c r="U262" s="79"/>
      <c r="V262" s="79"/>
      <c r="W262" s="79"/>
      <c r="X262" s="79"/>
      <c r="Y262" s="79"/>
      <c r="Z262" s="62"/>
      <c r="AA262" s="79"/>
      <c r="AB262" s="65"/>
      <c r="AC262" s="79"/>
      <c r="AD262" s="79"/>
      <c r="AE262" s="79"/>
    </row>
    <row r="263" spans="2:31" ht="12.75" customHeight="1" x14ac:dyDescent="0.25">
      <c r="B263" s="103"/>
      <c r="D263" s="95"/>
      <c r="E263" s="96"/>
      <c r="F263" s="97"/>
      <c r="G263" s="86"/>
      <c r="H263" s="88"/>
      <c r="I263" s="88"/>
      <c r="J263" s="88"/>
      <c r="K263" s="88"/>
      <c r="L263" s="88"/>
      <c r="M263" s="79"/>
      <c r="N263" s="59"/>
      <c r="O263" s="79"/>
      <c r="P263" s="79"/>
      <c r="Q263" s="79"/>
      <c r="R263" s="79"/>
      <c r="S263" s="79"/>
      <c r="T263" s="74"/>
      <c r="U263" s="79"/>
      <c r="V263" s="79"/>
      <c r="W263" s="79"/>
      <c r="X263" s="79"/>
      <c r="Y263" s="79"/>
      <c r="Z263" s="62"/>
      <c r="AA263" s="79"/>
      <c r="AB263" s="65"/>
      <c r="AC263" s="79"/>
      <c r="AD263" s="79"/>
      <c r="AE263" s="79"/>
    </row>
    <row r="264" spans="2:31" ht="12.75" customHeight="1" x14ac:dyDescent="0.25">
      <c r="B264" s="103"/>
      <c r="D264" s="95"/>
      <c r="E264" s="96"/>
      <c r="F264" s="97"/>
      <c r="G264" s="86"/>
      <c r="H264" s="88"/>
      <c r="I264" s="88"/>
      <c r="J264" s="88"/>
      <c r="K264" s="88"/>
      <c r="L264" s="88"/>
      <c r="M264" s="79"/>
      <c r="N264" s="59"/>
      <c r="O264" s="79"/>
      <c r="P264" s="79"/>
      <c r="Q264" s="79"/>
      <c r="R264" s="79"/>
      <c r="S264" s="79"/>
      <c r="T264" s="74"/>
      <c r="U264" s="79"/>
      <c r="V264" s="79"/>
      <c r="W264" s="79"/>
      <c r="X264" s="79"/>
      <c r="Y264" s="79"/>
      <c r="Z264" s="62"/>
      <c r="AA264" s="79"/>
      <c r="AB264" s="65"/>
      <c r="AC264" s="79"/>
      <c r="AD264" s="79"/>
      <c r="AE264" s="79"/>
    </row>
    <row r="265" spans="2:31" ht="12.75" customHeight="1" x14ac:dyDescent="0.25">
      <c r="B265" s="103"/>
      <c r="D265" s="95"/>
      <c r="E265" s="96"/>
      <c r="F265" s="97"/>
      <c r="G265" s="86"/>
      <c r="H265" s="88"/>
      <c r="I265" s="88"/>
      <c r="J265" s="88"/>
      <c r="K265" s="88"/>
      <c r="L265" s="88"/>
      <c r="M265" s="79"/>
      <c r="N265" s="59"/>
      <c r="O265" s="79"/>
      <c r="P265" s="79"/>
      <c r="Q265" s="79"/>
      <c r="R265" s="79"/>
      <c r="S265" s="79"/>
      <c r="T265" s="74"/>
      <c r="U265" s="79"/>
      <c r="V265" s="79"/>
      <c r="W265" s="79"/>
      <c r="X265" s="79"/>
      <c r="Y265" s="79"/>
      <c r="Z265" s="62"/>
      <c r="AA265" s="79"/>
      <c r="AB265" s="65"/>
      <c r="AC265" s="79"/>
      <c r="AD265" s="79"/>
      <c r="AE265" s="79"/>
    </row>
    <row r="266" spans="2:31" ht="12.75" customHeight="1" x14ac:dyDescent="0.25">
      <c r="B266" s="103"/>
      <c r="D266" s="95"/>
      <c r="E266" s="96"/>
      <c r="F266" s="97"/>
      <c r="G266" s="86"/>
      <c r="H266" s="88"/>
      <c r="I266" s="88"/>
      <c r="J266" s="88"/>
      <c r="K266" s="88"/>
      <c r="L266" s="88"/>
      <c r="M266" s="79"/>
      <c r="N266" s="59"/>
      <c r="O266" s="79"/>
      <c r="P266" s="79"/>
      <c r="Q266" s="79"/>
      <c r="R266" s="79"/>
      <c r="S266" s="79"/>
      <c r="T266" s="74"/>
      <c r="U266" s="79"/>
      <c r="V266" s="79"/>
      <c r="W266" s="79"/>
      <c r="X266" s="79"/>
      <c r="Y266" s="79"/>
      <c r="Z266" s="62"/>
      <c r="AA266" s="79"/>
      <c r="AB266" s="65"/>
      <c r="AC266" s="79"/>
      <c r="AD266" s="79"/>
      <c r="AE266" s="79"/>
    </row>
    <row r="267" spans="2:31" ht="12.75" customHeight="1" x14ac:dyDescent="0.25">
      <c r="B267" s="103"/>
      <c r="D267" s="95"/>
      <c r="E267" s="96"/>
      <c r="F267" s="97"/>
      <c r="G267" s="86"/>
      <c r="H267" s="88"/>
      <c r="I267" s="88"/>
      <c r="J267" s="88"/>
      <c r="K267" s="88"/>
      <c r="L267" s="88"/>
      <c r="M267" s="79"/>
      <c r="N267" s="59"/>
      <c r="O267" s="79"/>
      <c r="P267" s="79"/>
      <c r="Q267" s="79"/>
      <c r="R267" s="79"/>
      <c r="S267" s="79"/>
      <c r="T267" s="74"/>
      <c r="U267" s="79"/>
      <c r="V267" s="79"/>
      <c r="W267" s="79"/>
      <c r="X267" s="79"/>
      <c r="Y267" s="79"/>
      <c r="Z267" s="62"/>
      <c r="AA267" s="79"/>
      <c r="AB267" s="65"/>
      <c r="AC267" s="79"/>
      <c r="AD267" s="79"/>
      <c r="AE267" s="79"/>
    </row>
    <row r="268" spans="2:31" ht="12.75" customHeight="1" x14ac:dyDescent="0.25">
      <c r="B268" s="103"/>
      <c r="D268" s="95"/>
      <c r="E268" s="96"/>
      <c r="F268" s="97"/>
      <c r="G268" s="86"/>
      <c r="H268" s="88"/>
      <c r="I268" s="88"/>
      <c r="J268" s="88"/>
      <c r="K268" s="88"/>
      <c r="L268" s="88"/>
      <c r="M268" s="79"/>
      <c r="N268" s="59"/>
      <c r="O268" s="79"/>
      <c r="P268" s="79"/>
      <c r="Q268" s="79"/>
      <c r="R268" s="79"/>
      <c r="S268" s="79"/>
      <c r="T268" s="74"/>
      <c r="U268" s="79"/>
      <c r="V268" s="79"/>
      <c r="W268" s="79"/>
      <c r="X268" s="79"/>
      <c r="Y268" s="79"/>
      <c r="Z268" s="62"/>
      <c r="AA268" s="79"/>
      <c r="AB268" s="65"/>
      <c r="AC268" s="79"/>
      <c r="AD268" s="79"/>
      <c r="AE268" s="79"/>
    </row>
    <row r="269" spans="2:31" ht="12.75" customHeight="1" x14ac:dyDescent="0.25">
      <c r="B269" s="103"/>
      <c r="D269" s="95"/>
      <c r="E269" s="96"/>
      <c r="F269" s="97"/>
      <c r="G269" s="86"/>
      <c r="H269" s="88"/>
      <c r="I269" s="88"/>
      <c r="J269" s="88"/>
      <c r="K269" s="88"/>
      <c r="L269" s="88"/>
      <c r="M269" s="79"/>
      <c r="N269" s="59"/>
      <c r="O269" s="79"/>
      <c r="P269" s="79"/>
      <c r="Q269" s="79"/>
      <c r="R269" s="79"/>
      <c r="S269" s="79"/>
      <c r="T269" s="74"/>
      <c r="U269" s="79"/>
      <c r="V269" s="79"/>
      <c r="W269" s="79"/>
      <c r="X269" s="79"/>
      <c r="Y269" s="79"/>
      <c r="Z269" s="62"/>
      <c r="AA269" s="79"/>
      <c r="AB269" s="65"/>
      <c r="AC269" s="79"/>
      <c r="AD269" s="79"/>
      <c r="AE269" s="79"/>
    </row>
    <row r="270" spans="2:31" ht="12.75" customHeight="1" x14ac:dyDescent="0.25">
      <c r="B270" s="103"/>
      <c r="D270" s="95"/>
      <c r="E270" s="96"/>
      <c r="F270" s="97"/>
      <c r="G270" s="86"/>
      <c r="H270" s="88"/>
      <c r="I270" s="88"/>
      <c r="J270" s="88"/>
      <c r="K270" s="88"/>
      <c r="L270" s="88"/>
      <c r="M270" s="80"/>
      <c r="N270" s="60"/>
      <c r="O270" s="80"/>
      <c r="P270" s="80"/>
      <c r="Q270" s="80"/>
      <c r="R270" s="80"/>
      <c r="S270" s="80"/>
      <c r="T270" s="75"/>
      <c r="U270" s="80"/>
      <c r="V270" s="80"/>
      <c r="W270" s="80"/>
      <c r="X270" s="80"/>
      <c r="Y270" s="80"/>
      <c r="Z270" s="63"/>
      <c r="AA270" s="80"/>
      <c r="AB270" s="66"/>
      <c r="AC270" s="80"/>
      <c r="AD270" s="80"/>
      <c r="AE270" s="80"/>
    </row>
    <row r="271" spans="2:31" ht="12.75" customHeight="1" thickBot="1" x14ac:dyDescent="0.3">
      <c r="B271" s="104"/>
      <c r="D271" s="81"/>
      <c r="E271" s="81"/>
      <c r="F271" s="81"/>
      <c r="G271" s="21"/>
      <c r="H271" s="22"/>
      <c r="I271" s="23" t="s">
        <v>6</v>
      </c>
      <c r="J271" s="23" t="s">
        <v>6</v>
      </c>
      <c r="K271" s="23" t="s">
        <v>28</v>
      </c>
      <c r="L271" s="23" t="s">
        <v>28</v>
      </c>
      <c r="M271" s="23" t="str">
        <f t="shared" ref="M271:AE271" si="94">IF(OR(TRIM(M254)=0,TRIM(M254)=""),"",IF(IFERROR(TRIM(INDEX(QryItemNamed,MATCH(TRIM(M254),ITEM,0),3)),"")="LS","",IFERROR(TRIM(INDEX(QryItemNamed,MATCH(TRIM(M254),ITEM,0),3)),"")))</f>
        <v/>
      </c>
      <c r="N271" s="23"/>
      <c r="O271" s="23" t="str">
        <f t="shared" si="94"/>
        <v/>
      </c>
      <c r="P271" s="23" t="str">
        <f t="shared" si="94"/>
        <v/>
      </c>
      <c r="Q271" s="23" t="str">
        <f t="shared" si="94"/>
        <v/>
      </c>
      <c r="R271" s="23" t="str">
        <f t="shared" si="94"/>
        <v/>
      </c>
      <c r="S271" s="23" t="str">
        <f t="shared" si="94"/>
        <v/>
      </c>
      <c r="T271" s="23"/>
      <c r="U271" s="23" t="str">
        <f t="shared" si="94"/>
        <v/>
      </c>
      <c r="V271" s="23" t="str">
        <f t="shared" si="94"/>
        <v/>
      </c>
      <c r="W271" s="23" t="str">
        <f t="shared" si="94"/>
        <v/>
      </c>
      <c r="X271" s="23" t="str">
        <f t="shared" si="94"/>
        <v/>
      </c>
      <c r="Y271" s="23" t="str">
        <f t="shared" si="94"/>
        <v/>
      </c>
      <c r="Z271" s="23"/>
      <c r="AA271" s="23" t="str">
        <f t="shared" si="94"/>
        <v/>
      </c>
      <c r="AB271" s="23"/>
      <c r="AC271" s="23" t="str">
        <f t="shared" si="94"/>
        <v/>
      </c>
      <c r="AD271" s="23" t="str">
        <f t="shared" si="94"/>
        <v/>
      </c>
      <c r="AE271" s="23" t="str">
        <f t="shared" si="94"/>
        <v/>
      </c>
    </row>
    <row r="272" spans="2:31" ht="12.75" customHeight="1" x14ac:dyDescent="0.25">
      <c r="B272" s="54"/>
      <c r="D272" s="24"/>
      <c r="E272" s="25"/>
      <c r="F272" s="24"/>
      <c r="G272" s="26"/>
      <c r="H272" s="27"/>
      <c r="I272" s="28" t="str">
        <f>IF(D272&lt;&gt;"",F272-D272,"")</f>
        <v/>
      </c>
      <c r="J272" s="28"/>
      <c r="K272" s="28" t="str">
        <f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9"/>
    </row>
    <row r="273" spans="2:31" ht="12.75" customHeight="1" x14ac:dyDescent="0.25">
      <c r="B273" s="55"/>
      <c r="D273" s="24"/>
      <c r="E273" s="25" t="s">
        <v>1</v>
      </c>
      <c r="F273" s="24"/>
      <c r="G273" s="26"/>
      <c r="H273" s="27"/>
      <c r="I273" s="28" t="str">
        <f t="shared" ref="I273:I330" si="95">IF(D273&lt;&gt;"",F273-D273,"")</f>
        <v/>
      </c>
      <c r="J273" s="28"/>
      <c r="K273" s="28" t="str">
        <f t="shared" ref="K273:K330" si="96">IF(D273&lt;&gt;"",I273*J273/9,"")</f>
        <v/>
      </c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9"/>
    </row>
    <row r="274" spans="2:31" ht="12.75" customHeight="1" x14ac:dyDescent="0.25">
      <c r="B274" s="55"/>
      <c r="D274" s="31"/>
      <c r="E274" s="32"/>
      <c r="F274" s="31"/>
      <c r="G274" s="33"/>
      <c r="H274" s="34"/>
      <c r="I274" s="30" t="str">
        <f t="shared" si="95"/>
        <v/>
      </c>
      <c r="J274" s="30"/>
      <c r="K274" s="30" t="str">
        <f t="shared" si="96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30"/>
      <c r="AE274" s="29"/>
    </row>
    <row r="275" spans="2:31" ht="12.75" customHeight="1" x14ac:dyDescent="0.25">
      <c r="B275" s="55"/>
      <c r="D275" s="31"/>
      <c r="E275" s="32"/>
      <c r="F275" s="31"/>
      <c r="G275" s="33"/>
      <c r="H275" s="34"/>
      <c r="I275" s="30" t="str">
        <f t="shared" si="95"/>
        <v/>
      </c>
      <c r="J275" s="30"/>
      <c r="K275" s="30" t="str">
        <f t="shared" si="96"/>
        <v/>
      </c>
      <c r="L275" s="30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30"/>
      <c r="AE275" s="29"/>
    </row>
    <row r="276" spans="2:31" ht="12.75" customHeight="1" x14ac:dyDescent="0.25">
      <c r="B276" s="55"/>
      <c r="D276" s="31"/>
      <c r="E276" s="32"/>
      <c r="F276" s="31"/>
      <c r="G276" s="33"/>
      <c r="H276" s="34"/>
      <c r="I276" s="30" t="str">
        <f t="shared" si="95"/>
        <v/>
      </c>
      <c r="J276" s="30"/>
      <c r="K276" s="30" t="str">
        <f t="shared" si="96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28"/>
      <c r="X276" s="28"/>
      <c r="Y276" s="35"/>
      <c r="Z276" s="35"/>
      <c r="AA276" s="35"/>
      <c r="AB276" s="35"/>
      <c r="AC276" s="30"/>
      <c r="AD276" s="30"/>
      <c r="AE276" s="29"/>
    </row>
    <row r="277" spans="2:31" ht="12.75" customHeight="1" x14ac:dyDescent="0.25">
      <c r="B277" s="55"/>
      <c r="D277" s="31"/>
      <c r="E277" s="32"/>
      <c r="F277" s="31"/>
      <c r="G277" s="33"/>
      <c r="H277" s="34"/>
      <c r="I277" s="30" t="str">
        <f t="shared" si="95"/>
        <v/>
      </c>
      <c r="J277" s="30"/>
      <c r="K277" s="30" t="str">
        <f t="shared" si="96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28"/>
      <c r="X277" s="28"/>
      <c r="Y277" s="35"/>
      <c r="Z277" s="35"/>
      <c r="AA277" s="35"/>
      <c r="AB277" s="35"/>
      <c r="AC277" s="30"/>
      <c r="AD277" s="30"/>
      <c r="AE277" s="29"/>
    </row>
    <row r="278" spans="2:31" ht="12.75" customHeight="1" x14ac:dyDescent="0.25">
      <c r="B278" s="55"/>
      <c r="D278" s="31"/>
      <c r="E278" s="32"/>
      <c r="F278" s="31"/>
      <c r="G278" s="33"/>
      <c r="H278" s="34"/>
      <c r="I278" s="30" t="str">
        <f t="shared" si="95"/>
        <v/>
      </c>
      <c r="J278" s="30"/>
      <c r="K278" s="30" t="str">
        <f t="shared" si="96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28"/>
      <c r="X278" s="28"/>
      <c r="Y278" s="35"/>
      <c r="Z278" s="35"/>
      <c r="AA278" s="35"/>
      <c r="AB278" s="35"/>
      <c r="AC278" s="30"/>
      <c r="AD278" s="30"/>
      <c r="AE278" s="29"/>
    </row>
    <row r="279" spans="2:31" ht="12.75" customHeight="1" x14ac:dyDescent="0.25">
      <c r="B279" s="55"/>
      <c r="D279" s="31"/>
      <c r="E279" s="32"/>
      <c r="F279" s="31"/>
      <c r="G279" s="33"/>
      <c r="H279" s="34"/>
      <c r="I279" s="30" t="str">
        <f t="shared" si="95"/>
        <v/>
      </c>
      <c r="J279" s="30"/>
      <c r="K279" s="30" t="str">
        <f t="shared" si="96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28"/>
      <c r="X279" s="28"/>
      <c r="Y279" s="35"/>
      <c r="Z279" s="35"/>
      <c r="AA279" s="35"/>
      <c r="AB279" s="35"/>
      <c r="AC279" s="30"/>
      <c r="AD279" s="30"/>
      <c r="AE279" s="29"/>
    </row>
    <row r="280" spans="2:31" ht="12.75" customHeight="1" x14ac:dyDescent="0.25">
      <c r="B280" s="55"/>
      <c r="D280" s="31"/>
      <c r="E280" s="32"/>
      <c r="F280" s="31"/>
      <c r="G280" s="33"/>
      <c r="H280" s="34"/>
      <c r="I280" s="30" t="str">
        <f t="shared" si="95"/>
        <v/>
      </c>
      <c r="J280" s="30"/>
      <c r="K280" s="30" t="str">
        <f t="shared" si="96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28"/>
      <c r="X280" s="28"/>
      <c r="Y280" s="35"/>
      <c r="Z280" s="35"/>
      <c r="AA280" s="35"/>
      <c r="AB280" s="35"/>
      <c r="AC280" s="30"/>
      <c r="AD280" s="30"/>
      <c r="AE280" s="29"/>
    </row>
    <row r="281" spans="2:31" ht="12.75" customHeight="1" x14ac:dyDescent="0.25">
      <c r="B281" s="55"/>
      <c r="D281" s="31"/>
      <c r="E281" s="32"/>
      <c r="F281" s="31"/>
      <c r="G281" s="33"/>
      <c r="H281" s="34"/>
      <c r="I281" s="30" t="str">
        <f t="shared" si="95"/>
        <v/>
      </c>
      <c r="J281" s="30"/>
      <c r="K281" s="30" t="str">
        <f t="shared" si="96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28"/>
      <c r="X281" s="28"/>
      <c r="Y281" s="35"/>
      <c r="Z281" s="35"/>
      <c r="AA281" s="35"/>
      <c r="AB281" s="35"/>
      <c r="AC281" s="30"/>
      <c r="AD281" s="30"/>
      <c r="AE281" s="29"/>
    </row>
    <row r="282" spans="2:31" ht="12.75" customHeight="1" x14ac:dyDescent="0.25">
      <c r="B282" s="55"/>
      <c r="D282" s="31"/>
      <c r="E282" s="32"/>
      <c r="F282" s="31"/>
      <c r="G282" s="33"/>
      <c r="H282" s="34"/>
      <c r="I282" s="30" t="str">
        <f t="shared" si="95"/>
        <v/>
      </c>
      <c r="J282" s="30"/>
      <c r="K282" s="30" t="str">
        <f t="shared" si="96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28"/>
      <c r="X282" s="28"/>
      <c r="Y282" s="35"/>
      <c r="Z282" s="35"/>
      <c r="AA282" s="35"/>
      <c r="AB282" s="35"/>
      <c r="AC282" s="30"/>
      <c r="AD282" s="30"/>
      <c r="AE282" s="29"/>
    </row>
    <row r="283" spans="2:31" ht="12.75" customHeight="1" x14ac:dyDescent="0.25">
      <c r="B283" s="55"/>
      <c r="D283" s="31"/>
      <c r="E283" s="32"/>
      <c r="F283" s="31"/>
      <c r="G283" s="33"/>
      <c r="H283" s="34"/>
      <c r="I283" s="30" t="str">
        <f t="shared" si="95"/>
        <v/>
      </c>
      <c r="J283" s="30"/>
      <c r="K283" s="30" t="str">
        <f t="shared" si="96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28"/>
      <c r="X283" s="28"/>
      <c r="Y283" s="35"/>
      <c r="Z283" s="35"/>
      <c r="AA283" s="35"/>
      <c r="AB283" s="35"/>
      <c r="AC283" s="30"/>
      <c r="AD283" s="30"/>
      <c r="AE283" s="29"/>
    </row>
    <row r="284" spans="2:31" ht="12.75" customHeight="1" x14ac:dyDescent="0.25">
      <c r="B284" s="55"/>
      <c r="D284" s="31"/>
      <c r="E284" s="32"/>
      <c r="F284" s="31"/>
      <c r="G284" s="33"/>
      <c r="H284" s="34"/>
      <c r="I284" s="30" t="str">
        <f t="shared" si="95"/>
        <v/>
      </c>
      <c r="J284" s="30"/>
      <c r="K284" s="30" t="str">
        <f t="shared" si="96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28"/>
      <c r="X284" s="28"/>
      <c r="Y284" s="35"/>
      <c r="Z284" s="35"/>
      <c r="AA284" s="35"/>
      <c r="AB284" s="35"/>
      <c r="AC284" s="30"/>
      <c r="AD284" s="30"/>
      <c r="AE284" s="29"/>
    </row>
    <row r="285" spans="2:31" ht="12.75" customHeight="1" x14ac:dyDescent="0.25">
      <c r="B285" s="55"/>
      <c r="D285" s="31"/>
      <c r="E285" s="32"/>
      <c r="F285" s="31"/>
      <c r="G285" s="33"/>
      <c r="H285" s="34"/>
      <c r="I285" s="30" t="str">
        <f t="shared" si="95"/>
        <v/>
      </c>
      <c r="J285" s="30"/>
      <c r="K285" s="30" t="str">
        <f t="shared" si="96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28"/>
      <c r="X285" s="28"/>
      <c r="Y285" s="35"/>
      <c r="Z285" s="35"/>
      <c r="AA285" s="35"/>
      <c r="AB285" s="35"/>
      <c r="AC285" s="30"/>
      <c r="AD285" s="30"/>
      <c r="AE285" s="29"/>
    </row>
    <row r="286" spans="2:31" ht="12.75" customHeight="1" x14ac:dyDescent="0.25">
      <c r="B286" s="55"/>
      <c r="D286" s="31"/>
      <c r="E286" s="32"/>
      <c r="F286" s="31"/>
      <c r="G286" s="33"/>
      <c r="H286" s="34"/>
      <c r="I286" s="30" t="str">
        <f t="shared" si="95"/>
        <v/>
      </c>
      <c r="J286" s="30"/>
      <c r="K286" s="30" t="str">
        <f t="shared" si="96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28"/>
      <c r="X286" s="28"/>
      <c r="Y286" s="35"/>
      <c r="Z286" s="35"/>
      <c r="AA286" s="35"/>
      <c r="AB286" s="35"/>
      <c r="AC286" s="30"/>
      <c r="AD286" s="30"/>
      <c r="AE286" s="29"/>
    </row>
    <row r="287" spans="2:31" ht="12.75" customHeight="1" x14ac:dyDescent="0.25">
      <c r="B287" s="55"/>
      <c r="D287" s="31"/>
      <c r="E287" s="32"/>
      <c r="F287" s="31"/>
      <c r="G287" s="33"/>
      <c r="H287" s="34"/>
      <c r="I287" s="30" t="str">
        <f t="shared" si="95"/>
        <v/>
      </c>
      <c r="J287" s="30"/>
      <c r="K287" s="30" t="str">
        <f t="shared" si="96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28"/>
      <c r="X287" s="28"/>
      <c r="Y287" s="35"/>
      <c r="Z287" s="35"/>
      <c r="AA287" s="35"/>
      <c r="AB287" s="35"/>
      <c r="AC287" s="30"/>
      <c r="AD287" s="30"/>
      <c r="AE287" s="29"/>
    </row>
    <row r="288" spans="2:31" ht="12.75" customHeight="1" x14ac:dyDescent="0.25">
      <c r="B288" s="55"/>
      <c r="D288" s="31"/>
      <c r="E288" s="32"/>
      <c r="F288" s="31"/>
      <c r="G288" s="33"/>
      <c r="H288" s="34"/>
      <c r="I288" s="30" t="str">
        <f t="shared" si="95"/>
        <v/>
      </c>
      <c r="J288" s="30"/>
      <c r="K288" s="30" t="str">
        <f t="shared" si="96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28"/>
      <c r="X288" s="28"/>
      <c r="Y288" s="35"/>
      <c r="Z288" s="35"/>
      <c r="AA288" s="35"/>
      <c r="AB288" s="35"/>
      <c r="AC288" s="30"/>
      <c r="AD288" s="30"/>
      <c r="AE288" s="29"/>
    </row>
    <row r="289" spans="2:31" ht="12.75" customHeight="1" x14ac:dyDescent="0.25">
      <c r="B289" s="55"/>
      <c r="D289" s="31"/>
      <c r="E289" s="32"/>
      <c r="F289" s="31"/>
      <c r="G289" s="33"/>
      <c r="H289" s="34"/>
      <c r="I289" s="30" t="str">
        <f t="shared" si="95"/>
        <v/>
      </c>
      <c r="J289" s="30"/>
      <c r="K289" s="30" t="str">
        <f t="shared" si="96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28"/>
      <c r="X289" s="28"/>
      <c r="Y289" s="35"/>
      <c r="Z289" s="35"/>
      <c r="AA289" s="35"/>
      <c r="AB289" s="35"/>
      <c r="AC289" s="30"/>
      <c r="AD289" s="30"/>
      <c r="AE289" s="29"/>
    </row>
    <row r="290" spans="2:31" ht="12.75" customHeight="1" x14ac:dyDescent="0.25">
      <c r="B290" s="55"/>
      <c r="D290" s="31"/>
      <c r="E290" s="32"/>
      <c r="F290" s="31"/>
      <c r="G290" s="33"/>
      <c r="H290" s="34"/>
      <c r="I290" s="30" t="str">
        <f t="shared" si="95"/>
        <v/>
      </c>
      <c r="J290" s="30"/>
      <c r="K290" s="30" t="str">
        <f t="shared" si="96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28"/>
      <c r="X290" s="28"/>
      <c r="Y290" s="35"/>
      <c r="Z290" s="35"/>
      <c r="AA290" s="35"/>
      <c r="AB290" s="35"/>
      <c r="AC290" s="30"/>
      <c r="AD290" s="30"/>
      <c r="AE290" s="29"/>
    </row>
    <row r="291" spans="2:31" ht="12.75" customHeight="1" x14ac:dyDescent="0.25">
      <c r="B291" s="55"/>
      <c r="D291" s="31"/>
      <c r="E291" s="32"/>
      <c r="F291" s="31"/>
      <c r="G291" s="33"/>
      <c r="H291" s="34"/>
      <c r="I291" s="30" t="str">
        <f t="shared" si="95"/>
        <v/>
      </c>
      <c r="J291" s="30"/>
      <c r="K291" s="30" t="str">
        <f t="shared" si="96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28"/>
      <c r="X291" s="28"/>
      <c r="Y291" s="35"/>
      <c r="Z291" s="35"/>
      <c r="AA291" s="35"/>
      <c r="AB291" s="35"/>
      <c r="AC291" s="30"/>
      <c r="AD291" s="30"/>
      <c r="AE291" s="29"/>
    </row>
    <row r="292" spans="2:31" ht="12.75" customHeight="1" x14ac:dyDescent="0.25">
      <c r="B292" s="55"/>
      <c r="D292" s="31"/>
      <c r="E292" s="32"/>
      <c r="F292" s="31"/>
      <c r="G292" s="33"/>
      <c r="H292" s="34"/>
      <c r="I292" s="30" t="str">
        <f t="shared" si="95"/>
        <v/>
      </c>
      <c r="J292" s="30"/>
      <c r="K292" s="30" t="str">
        <f t="shared" si="96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28"/>
      <c r="X292" s="28"/>
      <c r="Y292" s="35"/>
      <c r="Z292" s="35"/>
      <c r="AA292" s="35"/>
      <c r="AB292" s="35"/>
      <c r="AC292" s="30"/>
      <c r="AD292" s="30"/>
      <c r="AE292" s="29"/>
    </row>
    <row r="293" spans="2:31" ht="12.75" customHeight="1" x14ac:dyDescent="0.25">
      <c r="B293" s="55"/>
      <c r="D293" s="31"/>
      <c r="E293" s="32"/>
      <c r="F293" s="31"/>
      <c r="G293" s="33"/>
      <c r="H293" s="34"/>
      <c r="I293" s="30" t="str">
        <f t="shared" si="95"/>
        <v/>
      </c>
      <c r="J293" s="30"/>
      <c r="K293" s="30" t="str">
        <f t="shared" si="96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28"/>
      <c r="X293" s="28"/>
      <c r="Y293" s="35"/>
      <c r="Z293" s="35"/>
      <c r="AA293" s="35"/>
      <c r="AB293" s="35"/>
      <c r="AC293" s="30"/>
      <c r="AD293" s="30"/>
      <c r="AE293" s="29"/>
    </row>
    <row r="294" spans="2:31" ht="12.75" customHeight="1" x14ac:dyDescent="0.25">
      <c r="B294" s="55"/>
      <c r="D294" s="31"/>
      <c r="E294" s="32"/>
      <c r="F294" s="31"/>
      <c r="G294" s="33"/>
      <c r="H294" s="34"/>
      <c r="I294" s="30" t="str">
        <f t="shared" si="95"/>
        <v/>
      </c>
      <c r="J294" s="30"/>
      <c r="K294" s="30" t="str">
        <f t="shared" si="96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28"/>
      <c r="X294" s="28"/>
      <c r="Y294" s="35"/>
      <c r="Z294" s="35"/>
      <c r="AA294" s="35"/>
      <c r="AB294" s="35"/>
      <c r="AC294" s="30"/>
      <c r="AD294" s="30"/>
      <c r="AE294" s="29"/>
    </row>
    <row r="295" spans="2:31" ht="12.75" customHeight="1" x14ac:dyDescent="0.25">
      <c r="B295" s="55"/>
      <c r="D295" s="31"/>
      <c r="E295" s="32"/>
      <c r="F295" s="31"/>
      <c r="G295" s="33"/>
      <c r="H295" s="34"/>
      <c r="I295" s="30" t="str">
        <f t="shared" si="95"/>
        <v/>
      </c>
      <c r="J295" s="30"/>
      <c r="K295" s="30" t="str">
        <f t="shared" si="96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28"/>
      <c r="X295" s="28"/>
      <c r="Y295" s="35"/>
      <c r="Z295" s="35"/>
      <c r="AA295" s="35"/>
      <c r="AB295" s="35"/>
      <c r="AC295" s="30"/>
      <c r="AD295" s="30"/>
      <c r="AE295" s="29"/>
    </row>
    <row r="296" spans="2:31" ht="12.75" customHeight="1" x14ac:dyDescent="0.25">
      <c r="B296" s="55"/>
      <c r="D296" s="31"/>
      <c r="E296" s="32"/>
      <c r="F296" s="31"/>
      <c r="G296" s="33"/>
      <c r="H296" s="34"/>
      <c r="I296" s="30" t="str">
        <f t="shared" si="95"/>
        <v/>
      </c>
      <c r="J296" s="30"/>
      <c r="K296" s="30" t="str">
        <f t="shared" si="96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5"/>
      <c r="AB296" s="35"/>
      <c r="AC296" s="30"/>
      <c r="AD296" s="30"/>
      <c r="AE296" s="29"/>
    </row>
    <row r="297" spans="2:31" ht="12.75" customHeight="1" x14ac:dyDescent="0.25">
      <c r="B297" s="55"/>
      <c r="D297" s="31"/>
      <c r="E297" s="32"/>
      <c r="F297" s="31"/>
      <c r="G297" s="33"/>
      <c r="H297" s="34"/>
      <c r="I297" s="30" t="str">
        <f t="shared" si="95"/>
        <v/>
      </c>
      <c r="J297" s="30"/>
      <c r="K297" s="30" t="str">
        <f t="shared" si="96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28"/>
      <c r="X297" s="28"/>
      <c r="Y297" s="35"/>
      <c r="Z297" s="35"/>
      <c r="AA297" s="35"/>
      <c r="AB297" s="35"/>
      <c r="AC297" s="30"/>
      <c r="AD297" s="30"/>
      <c r="AE297" s="29"/>
    </row>
    <row r="298" spans="2:31" ht="12.75" customHeight="1" x14ac:dyDescent="0.25">
      <c r="B298" s="55"/>
      <c r="D298" s="31"/>
      <c r="E298" s="32"/>
      <c r="F298" s="31"/>
      <c r="G298" s="33"/>
      <c r="H298" s="34"/>
      <c r="I298" s="30" t="str">
        <f t="shared" si="95"/>
        <v/>
      </c>
      <c r="J298" s="30"/>
      <c r="K298" s="30" t="str">
        <f t="shared" si="96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28"/>
      <c r="X298" s="28"/>
      <c r="Y298" s="35"/>
      <c r="Z298" s="35"/>
      <c r="AA298" s="35"/>
      <c r="AB298" s="35"/>
      <c r="AC298" s="30"/>
      <c r="AD298" s="30"/>
      <c r="AE298" s="29"/>
    </row>
    <row r="299" spans="2:31" ht="12.75" customHeight="1" x14ac:dyDescent="0.25">
      <c r="B299" s="55"/>
      <c r="D299" s="31"/>
      <c r="E299" s="32"/>
      <c r="F299" s="31"/>
      <c r="G299" s="33"/>
      <c r="H299" s="34"/>
      <c r="I299" s="30" t="str">
        <f t="shared" si="95"/>
        <v/>
      </c>
      <c r="J299" s="30"/>
      <c r="K299" s="30" t="str">
        <f t="shared" si="96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28"/>
      <c r="X299" s="28"/>
      <c r="Y299" s="35"/>
      <c r="Z299" s="35"/>
      <c r="AA299" s="35"/>
      <c r="AB299" s="35"/>
      <c r="AC299" s="30"/>
      <c r="AD299" s="30"/>
      <c r="AE299" s="29"/>
    </row>
    <row r="300" spans="2:31" ht="12.75" customHeight="1" x14ac:dyDescent="0.25">
      <c r="B300" s="55"/>
      <c r="D300" s="31"/>
      <c r="E300" s="32"/>
      <c r="F300" s="31"/>
      <c r="G300" s="33"/>
      <c r="H300" s="34"/>
      <c r="I300" s="30" t="str">
        <f t="shared" si="95"/>
        <v/>
      </c>
      <c r="J300" s="30"/>
      <c r="K300" s="30" t="str">
        <f t="shared" si="96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5"/>
      <c r="AB300" s="35"/>
      <c r="AC300" s="30"/>
      <c r="AD300" s="30"/>
      <c r="AE300" s="29"/>
    </row>
    <row r="301" spans="2:31" ht="12.75" customHeight="1" x14ac:dyDescent="0.25">
      <c r="B301" s="55"/>
      <c r="D301" s="31"/>
      <c r="E301" s="32"/>
      <c r="F301" s="31"/>
      <c r="G301" s="33"/>
      <c r="H301" s="34"/>
      <c r="I301" s="30" t="str">
        <f t="shared" si="95"/>
        <v/>
      </c>
      <c r="J301" s="30"/>
      <c r="K301" s="30" t="str">
        <f t="shared" si="96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5"/>
      <c r="AB301" s="35"/>
      <c r="AC301" s="30"/>
      <c r="AD301" s="30"/>
      <c r="AE301" s="29"/>
    </row>
    <row r="302" spans="2:31" ht="12.75" customHeight="1" x14ac:dyDescent="0.25">
      <c r="B302" s="55"/>
      <c r="D302" s="31"/>
      <c r="E302" s="32"/>
      <c r="F302" s="31"/>
      <c r="G302" s="33"/>
      <c r="H302" s="34"/>
      <c r="I302" s="30" t="str">
        <f t="shared" si="95"/>
        <v/>
      </c>
      <c r="J302" s="30"/>
      <c r="K302" s="30" t="str">
        <f t="shared" si="96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5"/>
      <c r="AB302" s="35"/>
      <c r="AC302" s="30"/>
      <c r="AD302" s="30"/>
      <c r="AE302" s="29"/>
    </row>
    <row r="303" spans="2:31" ht="12.75" customHeight="1" x14ac:dyDescent="0.25">
      <c r="B303" s="55"/>
      <c r="D303" s="31"/>
      <c r="E303" s="32"/>
      <c r="F303" s="31"/>
      <c r="G303" s="33"/>
      <c r="H303" s="34"/>
      <c r="I303" s="30" t="str">
        <f t="shared" si="95"/>
        <v/>
      </c>
      <c r="J303" s="30"/>
      <c r="K303" s="30" t="str">
        <f t="shared" si="96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5"/>
      <c r="AB303" s="35"/>
      <c r="AC303" s="30"/>
      <c r="AD303" s="30"/>
      <c r="AE303" s="29"/>
    </row>
    <row r="304" spans="2:31" ht="12.75" customHeight="1" x14ac:dyDescent="0.25">
      <c r="B304" s="55"/>
      <c r="D304" s="31"/>
      <c r="E304" s="32"/>
      <c r="F304" s="31"/>
      <c r="G304" s="33"/>
      <c r="H304" s="34"/>
      <c r="I304" s="30" t="str">
        <f t="shared" si="95"/>
        <v/>
      </c>
      <c r="J304" s="30"/>
      <c r="K304" s="30" t="str">
        <f t="shared" si="96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5"/>
      <c r="AB304" s="35"/>
      <c r="AC304" s="30"/>
      <c r="AD304" s="30"/>
      <c r="AE304" s="29"/>
    </row>
    <row r="305" spans="2:31" ht="12.75" customHeight="1" x14ac:dyDescent="0.25">
      <c r="B305" s="55"/>
      <c r="D305" s="31"/>
      <c r="E305" s="32"/>
      <c r="F305" s="31"/>
      <c r="G305" s="33"/>
      <c r="H305" s="34"/>
      <c r="I305" s="30" t="str">
        <f t="shared" si="95"/>
        <v/>
      </c>
      <c r="J305" s="30"/>
      <c r="K305" s="30" t="str">
        <f t="shared" si="96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5"/>
      <c r="AB305" s="35"/>
      <c r="AC305" s="30"/>
      <c r="AD305" s="30"/>
      <c r="AE305" s="29"/>
    </row>
    <row r="306" spans="2:31" ht="12.75" customHeight="1" x14ac:dyDescent="0.25">
      <c r="B306" s="55"/>
      <c r="D306" s="31"/>
      <c r="E306" s="32"/>
      <c r="F306" s="31"/>
      <c r="G306" s="33"/>
      <c r="H306" s="34"/>
      <c r="I306" s="30" t="str">
        <f t="shared" si="95"/>
        <v/>
      </c>
      <c r="J306" s="30"/>
      <c r="K306" s="30" t="str">
        <f t="shared" si="96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28"/>
      <c r="Y306" s="35"/>
      <c r="Z306" s="35"/>
      <c r="AA306" s="35"/>
      <c r="AB306" s="35"/>
      <c r="AC306" s="30"/>
      <c r="AD306" s="30"/>
      <c r="AE306" s="29"/>
    </row>
    <row r="307" spans="2:31" ht="12.75" customHeight="1" x14ac:dyDescent="0.25">
      <c r="B307" s="55"/>
      <c r="D307" s="31"/>
      <c r="E307" s="32"/>
      <c r="F307" s="31"/>
      <c r="G307" s="33"/>
      <c r="H307" s="34"/>
      <c r="I307" s="30" t="str">
        <f t="shared" si="95"/>
        <v/>
      </c>
      <c r="J307" s="30"/>
      <c r="K307" s="30" t="str">
        <f t="shared" si="96"/>
        <v/>
      </c>
      <c r="L307" s="30"/>
      <c r="M307" s="28"/>
      <c r="N307" s="28"/>
      <c r="O307" s="30"/>
      <c r="P307" s="28"/>
      <c r="Q307" s="28"/>
      <c r="R307" s="28"/>
      <c r="S307" s="28"/>
      <c r="T307" s="28"/>
      <c r="U307" s="28"/>
      <c r="V307" s="28"/>
      <c r="W307" s="28"/>
      <c r="X307" s="30"/>
      <c r="Y307" s="35"/>
      <c r="Z307" s="35"/>
      <c r="AA307" s="35"/>
      <c r="AB307" s="35"/>
      <c r="AC307" s="30"/>
      <c r="AD307" s="30"/>
      <c r="AE307" s="35"/>
    </row>
    <row r="308" spans="2:31" ht="12.75" customHeight="1" x14ac:dyDescent="0.25">
      <c r="B308" s="55"/>
      <c r="D308" s="31"/>
      <c r="E308" s="32"/>
      <c r="F308" s="31"/>
      <c r="G308" s="33"/>
      <c r="H308" s="34"/>
      <c r="I308" s="30" t="str">
        <f t="shared" si="95"/>
        <v/>
      </c>
      <c r="J308" s="30"/>
      <c r="K308" s="30" t="str">
        <f t="shared" si="96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28"/>
      <c r="AC308" s="28"/>
      <c r="AD308" s="30"/>
      <c r="AE308" s="29"/>
    </row>
    <row r="309" spans="2:31" ht="12.75" customHeight="1" x14ac:dyDescent="0.25">
      <c r="B309" s="55"/>
      <c r="D309" s="31"/>
      <c r="E309" s="32"/>
      <c r="F309" s="31"/>
      <c r="G309" s="33"/>
      <c r="H309" s="34"/>
      <c r="I309" s="30" t="str">
        <f t="shared" si="95"/>
        <v/>
      </c>
      <c r="J309" s="30"/>
      <c r="K309" s="30" t="str">
        <f t="shared" si="96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28"/>
      <c r="AC309" s="28"/>
      <c r="AD309" s="30"/>
      <c r="AE309" s="29"/>
    </row>
    <row r="310" spans="2:31" ht="12.75" customHeight="1" x14ac:dyDescent="0.25">
      <c r="B310" s="55"/>
      <c r="D310" s="31"/>
      <c r="E310" s="32"/>
      <c r="F310" s="31"/>
      <c r="G310" s="33"/>
      <c r="H310" s="34"/>
      <c r="I310" s="30" t="str">
        <f t="shared" si="95"/>
        <v/>
      </c>
      <c r="J310" s="30"/>
      <c r="K310" s="30" t="str">
        <f t="shared" si="96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28"/>
      <c r="AC310" s="28"/>
      <c r="AD310" s="30"/>
      <c r="AE310" s="29"/>
    </row>
    <row r="311" spans="2:31" ht="12.75" customHeight="1" x14ac:dyDescent="0.25">
      <c r="B311" s="55"/>
      <c r="D311" s="31"/>
      <c r="E311" s="32"/>
      <c r="F311" s="31"/>
      <c r="G311" s="33"/>
      <c r="H311" s="34"/>
      <c r="I311" s="30" t="str">
        <f t="shared" si="95"/>
        <v/>
      </c>
      <c r="J311" s="30"/>
      <c r="K311" s="30" t="str">
        <f t="shared" si="96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28"/>
      <c r="AC311" s="28"/>
      <c r="AD311" s="30"/>
      <c r="AE311" s="29"/>
    </row>
    <row r="312" spans="2:31" ht="12.75" customHeight="1" x14ac:dyDescent="0.25">
      <c r="B312" s="55"/>
      <c r="D312" s="31"/>
      <c r="E312" s="32"/>
      <c r="F312" s="31"/>
      <c r="G312" s="33"/>
      <c r="H312" s="34"/>
      <c r="I312" s="30" t="str">
        <f t="shared" si="95"/>
        <v/>
      </c>
      <c r="J312" s="30"/>
      <c r="K312" s="30" t="str">
        <f t="shared" si="96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30"/>
      <c r="Y312" s="28"/>
      <c r="Z312" s="28"/>
      <c r="AA312" s="28"/>
      <c r="AB312" s="28"/>
      <c r="AC312" s="28"/>
      <c r="AD312" s="30"/>
      <c r="AE312" s="29"/>
    </row>
    <row r="313" spans="2:31" ht="12.75" customHeight="1" x14ac:dyDescent="0.25">
      <c r="B313" s="55"/>
      <c r="D313" s="31"/>
      <c r="E313" s="32"/>
      <c r="F313" s="31"/>
      <c r="G313" s="33"/>
      <c r="H313" s="34"/>
      <c r="I313" s="30" t="str">
        <f t="shared" si="95"/>
        <v/>
      </c>
      <c r="J313" s="30"/>
      <c r="K313" s="30" t="str">
        <f t="shared" si="96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30"/>
      <c r="AE313" s="29"/>
    </row>
    <row r="314" spans="2:31" ht="12.75" customHeight="1" x14ac:dyDescent="0.25">
      <c r="B314" s="55"/>
      <c r="D314" s="31"/>
      <c r="E314" s="32"/>
      <c r="F314" s="31"/>
      <c r="G314" s="33"/>
      <c r="H314" s="34"/>
      <c r="I314" s="30" t="str">
        <f t="shared" si="95"/>
        <v/>
      </c>
      <c r="J314" s="30"/>
      <c r="K314" s="30" t="str">
        <f t="shared" si="96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30"/>
      <c r="AE314" s="29"/>
    </row>
    <row r="315" spans="2:31" ht="12.75" customHeight="1" x14ac:dyDescent="0.25">
      <c r="B315" s="55"/>
      <c r="D315" s="31"/>
      <c r="E315" s="32"/>
      <c r="F315" s="31"/>
      <c r="G315" s="33"/>
      <c r="H315" s="36"/>
      <c r="I315" s="30" t="str">
        <f t="shared" si="95"/>
        <v/>
      </c>
      <c r="J315" s="30"/>
      <c r="K315" s="30" t="str">
        <f t="shared" si="96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30"/>
      <c r="AE315" s="29"/>
    </row>
    <row r="316" spans="2:31" ht="12.75" customHeight="1" x14ac:dyDescent="0.25">
      <c r="B316" s="55"/>
      <c r="D316" s="31"/>
      <c r="E316" s="32"/>
      <c r="F316" s="31"/>
      <c r="G316" s="33"/>
      <c r="H316" s="36"/>
      <c r="I316" s="30" t="str">
        <f t="shared" si="95"/>
        <v/>
      </c>
      <c r="J316" s="30"/>
      <c r="K316" s="30" t="str">
        <f t="shared" si="96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30"/>
      <c r="AE316" s="29"/>
    </row>
    <row r="317" spans="2:31" ht="12.75" customHeight="1" x14ac:dyDescent="0.25">
      <c r="B317" s="55"/>
      <c r="D317" s="31"/>
      <c r="E317" s="32"/>
      <c r="F317" s="31"/>
      <c r="G317" s="33"/>
      <c r="H317" s="36"/>
      <c r="I317" s="30" t="str">
        <f t="shared" si="95"/>
        <v/>
      </c>
      <c r="J317" s="30"/>
      <c r="K317" s="30" t="str">
        <f t="shared" si="96"/>
        <v/>
      </c>
      <c r="L317" s="30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30"/>
      <c r="AE317" s="29"/>
    </row>
    <row r="318" spans="2:31" ht="12.75" customHeight="1" x14ac:dyDescent="0.25">
      <c r="B318" s="55"/>
      <c r="D318" s="31"/>
      <c r="E318" s="32"/>
      <c r="F318" s="31"/>
      <c r="G318" s="33"/>
      <c r="H318" s="34"/>
      <c r="I318" s="30" t="str">
        <f t="shared" si="95"/>
        <v/>
      </c>
      <c r="J318" s="30"/>
      <c r="K318" s="30" t="str">
        <f t="shared" si="96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9"/>
      <c r="AA318" s="28"/>
      <c r="AB318" s="28"/>
      <c r="AC318" s="28"/>
      <c r="AD318" s="30"/>
      <c r="AE318" s="29"/>
    </row>
    <row r="319" spans="2:31" ht="12.75" customHeight="1" x14ac:dyDescent="0.25">
      <c r="B319" s="55"/>
      <c r="D319" s="31"/>
      <c r="E319" s="32"/>
      <c r="F319" s="31"/>
      <c r="G319" s="33"/>
      <c r="H319" s="34"/>
      <c r="I319" s="30" t="str">
        <f t="shared" si="95"/>
        <v/>
      </c>
      <c r="J319" s="30"/>
      <c r="K319" s="30" t="str">
        <f t="shared" si="96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9"/>
      <c r="AA319" s="28"/>
      <c r="AB319" s="28"/>
      <c r="AC319" s="28"/>
      <c r="AD319" s="30"/>
      <c r="AE319" s="29"/>
    </row>
    <row r="320" spans="2:31" ht="12.75" customHeight="1" x14ac:dyDescent="0.25">
      <c r="B320" s="55"/>
      <c r="D320" s="31"/>
      <c r="E320" s="32"/>
      <c r="F320" s="31"/>
      <c r="G320" s="33"/>
      <c r="H320" s="34"/>
      <c r="I320" s="30" t="str">
        <f t="shared" si="95"/>
        <v/>
      </c>
      <c r="J320" s="30"/>
      <c r="K320" s="30" t="str">
        <f t="shared" si="96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9"/>
      <c r="AA320" s="28"/>
      <c r="AB320" s="28"/>
      <c r="AC320" s="28"/>
      <c r="AD320" s="30"/>
      <c r="AE320" s="29"/>
    </row>
    <row r="321" spans="2:31" ht="12.75" customHeight="1" x14ac:dyDescent="0.25">
      <c r="B321" s="55"/>
      <c r="D321" s="31"/>
      <c r="E321" s="32"/>
      <c r="F321" s="31"/>
      <c r="G321" s="33"/>
      <c r="H321" s="34"/>
      <c r="I321" s="30" t="str">
        <f t="shared" si="95"/>
        <v/>
      </c>
      <c r="J321" s="30"/>
      <c r="K321" s="30" t="str">
        <f t="shared" si="96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9"/>
      <c r="AA321" s="28"/>
      <c r="AB321" s="28"/>
      <c r="AC321" s="28"/>
      <c r="AD321" s="30"/>
      <c r="AE321" s="29"/>
    </row>
    <row r="322" spans="2:31" ht="12.75" customHeight="1" x14ac:dyDescent="0.25">
      <c r="B322" s="55"/>
      <c r="D322" s="31"/>
      <c r="E322" s="32"/>
      <c r="F322" s="31"/>
      <c r="G322" s="33"/>
      <c r="H322" s="34"/>
      <c r="I322" s="30" t="str">
        <f t="shared" si="95"/>
        <v/>
      </c>
      <c r="J322" s="30"/>
      <c r="K322" s="30" t="str">
        <f t="shared" si="96"/>
        <v/>
      </c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5"/>
      <c r="Z322" s="29"/>
      <c r="AA322" s="28"/>
      <c r="AB322" s="28"/>
      <c r="AC322" s="28"/>
      <c r="AD322" s="30"/>
      <c r="AE322" s="29"/>
    </row>
    <row r="323" spans="2:31" ht="12.75" customHeight="1" x14ac:dyDescent="0.25">
      <c r="B323" s="55"/>
      <c r="D323" s="31"/>
      <c r="E323" s="32"/>
      <c r="F323" s="31"/>
      <c r="G323" s="33"/>
      <c r="H323" s="34"/>
      <c r="I323" s="30" t="str">
        <f t="shared" si="95"/>
        <v/>
      </c>
      <c r="J323" s="30"/>
      <c r="K323" s="30" t="str">
        <f t="shared" si="96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5"/>
      <c r="AB323" s="35"/>
      <c r="AC323" s="30"/>
      <c r="AD323" s="30"/>
      <c r="AE323" s="29"/>
    </row>
    <row r="324" spans="2:31" ht="12.75" customHeight="1" x14ac:dyDescent="0.25">
      <c r="B324" s="55"/>
      <c r="D324" s="31"/>
      <c r="E324" s="32"/>
      <c r="F324" s="31"/>
      <c r="G324" s="33"/>
      <c r="H324" s="34"/>
      <c r="I324" s="30" t="str">
        <f t="shared" si="95"/>
        <v/>
      </c>
      <c r="J324" s="30"/>
      <c r="K324" s="30" t="str">
        <f t="shared" si="96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5"/>
      <c r="AB324" s="35"/>
      <c r="AC324" s="30"/>
      <c r="AD324" s="30"/>
      <c r="AE324" s="29"/>
    </row>
    <row r="325" spans="2:31" ht="12.75" customHeight="1" x14ac:dyDescent="0.25">
      <c r="B325" s="55"/>
      <c r="D325" s="31"/>
      <c r="E325" s="32"/>
      <c r="F325" s="31"/>
      <c r="G325" s="33"/>
      <c r="H325" s="34"/>
      <c r="I325" s="30" t="str">
        <f t="shared" si="95"/>
        <v/>
      </c>
      <c r="J325" s="30"/>
      <c r="K325" s="30" t="str">
        <f t="shared" si="96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5"/>
      <c r="AB325" s="35"/>
      <c r="AC325" s="30"/>
      <c r="AD325" s="30"/>
      <c r="AE325" s="29"/>
    </row>
    <row r="326" spans="2:31" ht="12.75" customHeight="1" x14ac:dyDescent="0.25">
      <c r="B326" s="55"/>
      <c r="D326" s="31"/>
      <c r="E326" s="32"/>
      <c r="F326" s="31"/>
      <c r="G326" s="33"/>
      <c r="H326" s="34"/>
      <c r="I326" s="30" t="str">
        <f t="shared" si="95"/>
        <v/>
      </c>
      <c r="J326" s="30"/>
      <c r="K326" s="30" t="str">
        <f t="shared" si="96"/>
        <v/>
      </c>
      <c r="L326" s="30"/>
      <c r="M326" s="28"/>
      <c r="N326" s="28"/>
      <c r="O326" s="30"/>
      <c r="P326" s="28"/>
      <c r="Q326" s="28"/>
      <c r="R326" s="28"/>
      <c r="S326" s="28"/>
      <c r="T326" s="28"/>
      <c r="U326" s="28"/>
      <c r="V326" s="28"/>
      <c r="W326" s="28"/>
      <c r="X326" s="28"/>
      <c r="Y326" s="35"/>
      <c r="Z326" s="35"/>
      <c r="AA326" s="35"/>
      <c r="AB326" s="35"/>
      <c r="AC326" s="30"/>
      <c r="AD326" s="30"/>
      <c r="AE326" s="29"/>
    </row>
    <row r="327" spans="2:31" ht="12.75" customHeight="1" x14ac:dyDescent="0.25">
      <c r="B327" s="55"/>
      <c r="D327" s="37"/>
      <c r="E327" s="38"/>
      <c r="F327" s="37"/>
      <c r="G327" s="39"/>
      <c r="H327" s="36"/>
      <c r="I327" s="40" t="str">
        <f t="shared" si="95"/>
        <v/>
      </c>
      <c r="J327" s="40"/>
      <c r="K327" s="40" t="str">
        <f t="shared" si="96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1"/>
      <c r="AB327" s="41"/>
      <c r="AC327" s="40"/>
      <c r="AD327" s="40"/>
      <c r="AE327" s="41"/>
    </row>
    <row r="328" spans="2:31" ht="12.75" customHeight="1" x14ac:dyDescent="0.25">
      <c r="B328" s="55"/>
      <c r="D328" s="37"/>
      <c r="E328" s="38"/>
      <c r="F328" s="37"/>
      <c r="G328" s="39"/>
      <c r="H328" s="36"/>
      <c r="I328" s="40" t="str">
        <f t="shared" si="95"/>
        <v/>
      </c>
      <c r="J328" s="40"/>
      <c r="K328" s="40" t="str">
        <f t="shared" si="96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1"/>
      <c r="AB328" s="41"/>
      <c r="AC328" s="40"/>
      <c r="AD328" s="40"/>
      <c r="AE328" s="41"/>
    </row>
    <row r="329" spans="2:31" ht="12.75" customHeight="1" x14ac:dyDescent="0.25">
      <c r="B329" s="55"/>
      <c r="D329" s="37"/>
      <c r="E329" s="38"/>
      <c r="F329" s="37"/>
      <c r="G329" s="39"/>
      <c r="H329" s="36"/>
      <c r="I329" s="40" t="str">
        <f t="shared" si="95"/>
        <v/>
      </c>
      <c r="J329" s="40"/>
      <c r="K329" s="40" t="str">
        <f t="shared" si="96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1"/>
      <c r="AB329" s="41"/>
      <c r="AC329" s="40"/>
      <c r="AD329" s="40"/>
      <c r="AE329" s="41"/>
    </row>
    <row r="330" spans="2:31" ht="12.75" customHeight="1" thickBot="1" x14ac:dyDescent="0.3">
      <c r="B330" s="56"/>
      <c r="D330" s="42"/>
      <c r="E330" s="38"/>
      <c r="F330" s="43"/>
      <c r="G330" s="39"/>
      <c r="H330" s="36"/>
      <c r="I330" s="38" t="str">
        <f t="shared" si="95"/>
        <v/>
      </c>
      <c r="J330" s="40"/>
      <c r="K330" s="40" t="str">
        <f t="shared" si="96"/>
        <v/>
      </c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1"/>
      <c r="Z330" s="41"/>
      <c r="AA330" s="41"/>
      <c r="AB330" s="41"/>
      <c r="AC330" s="40"/>
      <c r="AD330" s="40"/>
      <c r="AE330" s="41"/>
    </row>
    <row r="331" spans="2:31" ht="12.75" customHeight="1" thickBot="1" x14ac:dyDescent="0.3">
      <c r="D331" s="82" t="s">
        <v>4</v>
      </c>
      <c r="E331" s="83"/>
      <c r="F331" s="83"/>
      <c r="G331" s="83"/>
      <c r="H331" s="83"/>
      <c r="I331" s="83"/>
      <c r="J331" s="83"/>
      <c r="K331" s="83"/>
      <c r="L331" s="84"/>
      <c r="M331" s="44" t="str">
        <f>IF(M254="","",IF(M271="","",IF(SUM(M272:M330)&lt;&gt;0,SUM(M272:M330),"")))</f>
        <v/>
      </c>
      <c r="N331" s="44"/>
      <c r="O331" s="44" t="str">
        <f t="shared" ref="O331" si="97">IF(O254="","",IF(O271="","",IF(SUM(O272:O330)&lt;&gt;0,SUM(O272:O330),"")))</f>
        <v/>
      </c>
      <c r="P331" s="44" t="str">
        <f t="shared" ref="P331" si="98">IF(P254="","",IF(P271="","",IF(SUM(P272:P330)&lt;&gt;0,SUM(P272:P330),"")))</f>
        <v/>
      </c>
      <c r="Q331" s="44" t="str">
        <f t="shared" ref="Q331" si="99">IF(Q254="","",IF(Q271="","",IF(SUM(Q272:Q330)&lt;&gt;0,SUM(Q272:Q330),"")))</f>
        <v/>
      </c>
      <c r="R331" s="44" t="str">
        <f t="shared" ref="R331" si="100">IF(R254="","",IF(R271="","",IF(SUM(R272:R330)&lt;&gt;0,SUM(R272:R330),"")))</f>
        <v/>
      </c>
      <c r="S331" s="44" t="str">
        <f t="shared" ref="S331" si="101">IF(S254="","",IF(S271="","",IF(SUM(S272:S330)&lt;&gt;0,SUM(S272:S330),"")))</f>
        <v/>
      </c>
      <c r="T331" s="44"/>
      <c r="U331" s="44" t="str">
        <f t="shared" ref="U331" si="102">IF(U254="","",IF(U271="","",IF(SUM(U272:U330)&lt;&gt;0,SUM(U272:U330),"")))</f>
        <v/>
      </c>
      <c r="V331" s="44" t="str">
        <f t="shared" ref="V331" si="103">IF(V254="","",IF(V271="","",IF(SUM(V272:V330)&lt;&gt;0,SUM(V272:V330),"")))</f>
        <v/>
      </c>
      <c r="W331" s="44" t="str">
        <f t="shared" ref="W331" si="104">IF(W254="","",IF(W271="","",IF(SUM(W272:W330)&lt;&gt;0,SUM(W272:W330),"")))</f>
        <v/>
      </c>
      <c r="X331" s="44" t="str">
        <f t="shared" ref="X331" si="105">IF(X254="","",IF(X271="","",IF(SUM(X272:X330)&lt;&gt;0,SUM(X272:X330),"")))</f>
        <v/>
      </c>
      <c r="Y331" s="44" t="str">
        <f t="shared" ref="Y331" si="106">IF(Y254="","",IF(Y271="","",IF(SUM(Y272:Y330)&lt;&gt;0,SUM(Y272:Y330),"")))</f>
        <v/>
      </c>
      <c r="Z331" s="44"/>
      <c r="AA331" s="44" t="str">
        <f t="shared" ref="AA331" si="107">IF(AA254="","",IF(AA271="","",IF(SUM(AA272:AA330)&lt;&gt;0,SUM(AA272:AA330),"")))</f>
        <v/>
      </c>
      <c r="AB331" s="44"/>
      <c r="AC331" s="44" t="str">
        <f t="shared" ref="AC331" si="108">IF(AC254="","",IF(AC271="","",IF(SUM(AC272:AC330)&lt;&gt;0,SUM(AC272:AC330),"")))</f>
        <v/>
      </c>
      <c r="AD331" s="44" t="str">
        <f t="shared" ref="AD331" si="109">IF(AD254="","",IF(AD271="","",IF(SUM(AD272:AD330)&lt;&gt;0,SUM(AD272:AD330),"")))</f>
        <v/>
      </c>
      <c r="AE331" s="44" t="str">
        <f t="shared" ref="AE331" si="110">IF(AE254="","",IF(AE271="","",IF(SUM(AE272:AE330)&lt;&gt;0,SUM(AE272:AE330),"")))</f>
        <v/>
      </c>
    </row>
    <row r="332" spans="2:31" ht="12.75" customHeight="1" x14ac:dyDescent="0.25">
      <c r="B332" s="6" t="s">
        <v>19</v>
      </c>
      <c r="D332" s="89" t="s">
        <v>5</v>
      </c>
      <c r="E332" s="90"/>
      <c r="F332" s="90"/>
      <c r="G332" s="90"/>
      <c r="H332" s="90"/>
      <c r="I332" s="90"/>
      <c r="J332" s="90"/>
      <c r="K332" s="90"/>
      <c r="L332" s="91"/>
      <c r="M332" s="45" t="str">
        <f>IF(M254="","",IF(M271="",IF(SUM(COUNTIF(M272:M330,"LS")+COUNTIF(M272:M330,"LUMP"))&gt;0,"LS",""),IF(M331&lt;&gt;"",ROUNDUP(M331,0),"")))</f>
        <v/>
      </c>
      <c r="N332" s="45"/>
      <c r="O332" s="45" t="str">
        <f t="shared" ref="O332" si="111">IF(O254="","",IF(O271="",IF(SUM(COUNTIF(O272:O330,"LS")+COUNTIF(O272:O330,"LUMP"))&gt;0,"LS",""),IF(O331&lt;&gt;"",ROUNDUP(O331,0),"")))</f>
        <v/>
      </c>
      <c r="P332" s="45" t="str">
        <f t="shared" ref="P332" si="112">IF(P254="","",IF(P271="",IF(SUM(COUNTIF(P272:P330,"LS")+COUNTIF(P272:P330,"LUMP"))&gt;0,"LS",""),IF(P331&lt;&gt;"",ROUNDUP(P331,0),"")))</f>
        <v/>
      </c>
      <c r="Q332" s="45" t="str">
        <f t="shared" ref="Q332" si="113">IF(Q254="","",IF(Q271="",IF(SUM(COUNTIF(Q272:Q330,"LS")+COUNTIF(Q272:Q330,"LUMP"))&gt;0,"LS",""),IF(Q331&lt;&gt;"",ROUNDUP(Q331,0),"")))</f>
        <v/>
      </c>
      <c r="R332" s="45" t="str">
        <f t="shared" ref="R332" si="114">IF(R254="","",IF(R271="",IF(SUM(COUNTIF(R272:R330,"LS")+COUNTIF(R272:R330,"LUMP"))&gt;0,"LS",""),IF(R331&lt;&gt;"",ROUNDUP(R331,0),"")))</f>
        <v/>
      </c>
      <c r="S332" s="45" t="str">
        <f t="shared" ref="S332" si="115">IF(S254="","",IF(S271="",IF(SUM(COUNTIF(S272:S330,"LS")+COUNTIF(S272:S330,"LUMP"))&gt;0,"LS",""),IF(S331&lt;&gt;"",ROUNDUP(S331,0),"")))</f>
        <v/>
      </c>
      <c r="T332" s="45"/>
      <c r="U332" s="45" t="str">
        <f t="shared" ref="U332" si="116">IF(U254="","",IF(U271="",IF(SUM(COUNTIF(U272:U330,"LS")+COUNTIF(U272:U330,"LUMP"))&gt;0,"LS",""),IF(U331&lt;&gt;"",ROUNDUP(U331,0),"")))</f>
        <v/>
      </c>
      <c r="V332" s="45" t="str">
        <f t="shared" ref="V332" si="117">IF(V254="","",IF(V271="",IF(SUM(COUNTIF(V272:V330,"LS")+COUNTIF(V272:V330,"LUMP"))&gt;0,"LS",""),IF(V331&lt;&gt;"",ROUNDUP(V331,0),"")))</f>
        <v/>
      </c>
      <c r="W332" s="45" t="str">
        <f t="shared" ref="W332" si="118">IF(W254="","",IF(W271="",IF(SUM(COUNTIF(W272:W330,"LS")+COUNTIF(W272:W330,"LUMP"))&gt;0,"LS",""),IF(W331&lt;&gt;"",ROUNDUP(W331,0),"")))</f>
        <v/>
      </c>
      <c r="X332" s="45" t="str">
        <f t="shared" ref="X332" si="119">IF(X254="","",IF(X271="",IF(SUM(COUNTIF(X272:X330,"LS")+COUNTIF(X272:X330,"LUMP"))&gt;0,"LS",""),IF(X331&lt;&gt;"",ROUNDUP(X331,0),"")))</f>
        <v/>
      </c>
      <c r="Y332" s="45" t="str">
        <f t="shared" ref="Y332" si="120">IF(Y254="","",IF(Y271="",IF(SUM(COUNTIF(Y272:Y330,"LS")+COUNTIF(Y272:Y330,"LUMP"))&gt;0,"LS",""),IF(Y331&lt;&gt;"",ROUNDUP(Y331,0),"")))</f>
        <v/>
      </c>
      <c r="Z332" s="45"/>
      <c r="AA332" s="45" t="str">
        <f t="shared" ref="AA332" si="121">IF(AA254="","",IF(AA271="",IF(SUM(COUNTIF(AA272:AA330,"LS")+COUNTIF(AA272:AA330,"LUMP"))&gt;0,"LS",""),IF(AA331&lt;&gt;"",ROUNDUP(AA331,0),"")))</f>
        <v/>
      </c>
      <c r="AB332" s="45"/>
      <c r="AC332" s="45" t="str">
        <f t="shared" ref="AC332" si="122">IF(AC254="","",IF(AC271="",IF(SUM(COUNTIF(AC272:AC330,"LS")+COUNTIF(AC272:AC330,"LUMP"))&gt;0,"LS",""),IF(AC331&lt;&gt;"",ROUNDUP(AC331,0),"")))</f>
        <v/>
      </c>
      <c r="AD332" s="45" t="str">
        <f t="shared" ref="AD332" si="123">IF(AD254="","",IF(AD271="",IF(SUM(COUNTIF(AD272:AD330,"LS")+COUNTIF(AD272:AD330,"LUMP"))&gt;0,"LS",""),IF(AD331&lt;&gt;"",ROUNDUP(AD331,0),"")))</f>
        <v/>
      </c>
      <c r="AE332" s="45" t="str">
        <f t="shared" ref="AE332" si="124">IF(AE254="","",IF(AE271="",IF(SUM(COUNTIF(AE272:AE330,"LS")+COUNTIF(AE272:AE330,"LUMP"))&gt;0,"LS",""),IF(AE331&lt;&gt;"",ROUNDUP(AE331,0),"")))</f>
        <v/>
      </c>
    </row>
  </sheetData>
  <mergeCells count="111">
    <mergeCell ref="D28:F28"/>
    <mergeCell ref="B96:B109"/>
    <mergeCell ref="B177:B190"/>
    <mergeCell ref="B258:B271"/>
    <mergeCell ref="X15:X26"/>
    <mergeCell ref="Y15:Y26"/>
    <mergeCell ref="AA15:AA26"/>
    <mergeCell ref="AC15:AC26"/>
    <mergeCell ref="AD15:AD26"/>
    <mergeCell ref="B14:B27"/>
    <mergeCell ref="I14:I26"/>
    <mergeCell ref="D27:F27"/>
    <mergeCell ref="D170:L170"/>
    <mergeCell ref="D109:F109"/>
    <mergeCell ref="D89:L89"/>
    <mergeCell ref="V15:V26"/>
    <mergeCell ref="D169:L169"/>
    <mergeCell ref="D88:L88"/>
    <mergeCell ref="D253:AE253"/>
    <mergeCell ref="L96:L108"/>
    <mergeCell ref="D91:AE91"/>
    <mergeCell ref="D96:F108"/>
    <mergeCell ref="D250:L250"/>
    <mergeCell ref="D251:L251"/>
    <mergeCell ref="D9:AE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U15:U26"/>
    <mergeCell ref="M15:M26"/>
    <mergeCell ref="O15:O26"/>
    <mergeCell ref="P15:P26"/>
    <mergeCell ref="W15:W26"/>
    <mergeCell ref="N15:N26"/>
    <mergeCell ref="AE15:AE26"/>
    <mergeCell ref="T15:T26"/>
    <mergeCell ref="D332:L332"/>
    <mergeCell ref="D258:F270"/>
    <mergeCell ref="G258:G270"/>
    <mergeCell ref="H258:H270"/>
    <mergeCell ref="I258:I270"/>
    <mergeCell ref="J258:J270"/>
    <mergeCell ref="K258:K270"/>
    <mergeCell ref="D172:AE172"/>
    <mergeCell ref="D177:F189"/>
    <mergeCell ref="G177:G189"/>
    <mergeCell ref="H177:H189"/>
    <mergeCell ref="L258:L270"/>
    <mergeCell ref="I177:I189"/>
    <mergeCell ref="V259:V270"/>
    <mergeCell ref="W259:W270"/>
    <mergeCell ref="X259:X270"/>
    <mergeCell ref="K177:K189"/>
    <mergeCell ref="M259:M270"/>
    <mergeCell ref="O259:O270"/>
    <mergeCell ref="P259:P270"/>
    <mergeCell ref="Q259:Q270"/>
    <mergeCell ref="R259:R270"/>
    <mergeCell ref="S259:S270"/>
    <mergeCell ref="U259:U270"/>
    <mergeCell ref="D271:F271"/>
    <mergeCell ref="D331:L331"/>
    <mergeCell ref="G96:G108"/>
    <mergeCell ref="O97:O108"/>
    <mergeCell ref="P97:P108"/>
    <mergeCell ref="Q97:Q108"/>
    <mergeCell ref="R97:R108"/>
    <mergeCell ref="D190:F190"/>
    <mergeCell ref="J177:J189"/>
    <mergeCell ref="H96:H108"/>
    <mergeCell ref="I96:I108"/>
    <mergeCell ref="K96:K108"/>
    <mergeCell ref="O178:O189"/>
    <mergeCell ref="P178:P189"/>
    <mergeCell ref="Q178:Q189"/>
    <mergeCell ref="R178:R189"/>
    <mergeCell ref="M97:M108"/>
    <mergeCell ref="J96:J108"/>
    <mergeCell ref="L177:L189"/>
    <mergeCell ref="X178:X189"/>
    <mergeCell ref="Y178:Y189"/>
    <mergeCell ref="AA178:AA189"/>
    <mergeCell ref="AC178:AC189"/>
    <mergeCell ref="AD178:AD189"/>
    <mergeCell ref="AE178:AE189"/>
    <mergeCell ref="M178:M189"/>
    <mergeCell ref="W97:W108"/>
    <mergeCell ref="W178:W189"/>
    <mergeCell ref="V178:V189"/>
    <mergeCell ref="S97:S108"/>
    <mergeCell ref="U97:U108"/>
    <mergeCell ref="V97:V108"/>
    <mergeCell ref="S178:S189"/>
    <mergeCell ref="U178:U189"/>
    <mergeCell ref="X97:X108"/>
    <mergeCell ref="Y259:Y270"/>
    <mergeCell ref="AA259:AA270"/>
    <mergeCell ref="AC259:AC270"/>
    <mergeCell ref="AD259:AD270"/>
    <mergeCell ref="AE259:AE270"/>
    <mergeCell ref="Y97:Y108"/>
    <mergeCell ref="AA97:AA108"/>
    <mergeCell ref="AC97:AC108"/>
    <mergeCell ref="AD97:AD108"/>
    <mergeCell ref="AE97:AE108"/>
  </mergeCells>
  <phoneticPr fontId="2" type="noConversion"/>
  <printOptions verticalCentered="1"/>
  <pageMargins left="0.25" right="0.25" top="0.75" bottom="0.75" header="0.3" footer="0.3"/>
  <pageSetup paperSize="17" scale="1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6905-909B-47F3-A27D-4729FC2F4184}">
  <dimension ref="A1:V27"/>
  <sheetViews>
    <sheetView zoomScaleNormal="100" workbookViewId="0">
      <selection activeCell="E56" sqref="E56"/>
    </sheetView>
  </sheetViews>
  <sheetFormatPr defaultColWidth="8.88671875" defaultRowHeight="14.4" x14ac:dyDescent="0.3"/>
  <cols>
    <col min="1" max="1" width="14.6640625" style="67" bestFit="1" customWidth="1"/>
    <col min="2" max="3" width="8.88671875" style="67"/>
    <col min="4" max="4" width="14.6640625" style="67" bestFit="1" customWidth="1"/>
    <col min="5" max="5" width="8.88671875" style="67"/>
    <col min="6" max="6" width="18.88671875" style="67" bestFit="1" customWidth="1"/>
    <col min="7" max="7" width="14.6640625" style="67" bestFit="1" customWidth="1"/>
    <col min="8" max="12" width="8.88671875" style="67"/>
    <col min="13" max="13" width="14.88671875" style="67" customWidth="1"/>
    <col min="14" max="17" width="8.88671875" style="67"/>
    <col min="18" max="18" width="18.88671875" style="67" bestFit="1" customWidth="1"/>
    <col min="19" max="16384" width="8.88671875" style="67"/>
  </cols>
  <sheetData>
    <row r="1" spans="1:22" x14ac:dyDescent="0.3">
      <c r="A1" s="67" t="s">
        <v>47</v>
      </c>
      <c r="D1" s="105"/>
      <c r="E1" s="105"/>
      <c r="F1" s="67" t="s">
        <v>48</v>
      </c>
      <c r="G1" s="105"/>
      <c r="H1" s="105"/>
      <c r="M1" s="67" t="s">
        <v>48</v>
      </c>
      <c r="P1" s="105"/>
      <c r="Q1" s="105"/>
      <c r="R1" s="67" t="s">
        <v>47</v>
      </c>
      <c r="U1" s="105"/>
      <c r="V1" s="105"/>
    </row>
    <row r="2" spans="1:22" x14ac:dyDescent="0.3">
      <c r="A2" s="68"/>
      <c r="B2" s="69"/>
      <c r="D2" s="68"/>
      <c r="E2" s="69"/>
      <c r="G2" s="68"/>
      <c r="H2" s="69"/>
      <c r="N2" s="68"/>
      <c r="O2" s="69"/>
      <c r="P2" s="68"/>
      <c r="Q2" s="69"/>
      <c r="R2" s="68"/>
      <c r="S2" s="69"/>
      <c r="U2" s="68"/>
      <c r="V2" s="69"/>
    </row>
    <row r="3" spans="1:22" x14ac:dyDescent="0.3">
      <c r="A3" s="67" t="s">
        <v>49</v>
      </c>
      <c r="B3" s="67">
        <v>7164.33</v>
      </c>
      <c r="F3" s="67" t="s">
        <v>49</v>
      </c>
      <c r="G3" s="67">
        <v>7189.95</v>
      </c>
      <c r="M3" s="67" t="s">
        <v>49</v>
      </c>
      <c r="N3" s="67">
        <v>7313.95</v>
      </c>
      <c r="R3" s="67" t="s">
        <v>49</v>
      </c>
      <c r="S3" s="67">
        <v>7319.3</v>
      </c>
    </row>
    <row r="4" spans="1:22" x14ac:dyDescent="0.3">
      <c r="A4" s="67" t="s">
        <v>50</v>
      </c>
      <c r="B4" s="67">
        <v>6</v>
      </c>
      <c r="C4" s="67" t="s">
        <v>51</v>
      </c>
      <c r="F4" s="67" t="s">
        <v>50</v>
      </c>
      <c r="G4" s="67">
        <v>12</v>
      </c>
      <c r="H4" s="67" t="s">
        <v>51</v>
      </c>
      <c r="M4" s="67" t="s">
        <v>50</v>
      </c>
      <c r="N4" s="67">
        <v>12</v>
      </c>
      <c r="O4" s="67" t="s">
        <v>51</v>
      </c>
      <c r="R4" s="67" t="s">
        <v>50</v>
      </c>
      <c r="S4" s="67">
        <v>12</v>
      </c>
      <c r="T4" s="67" t="s">
        <v>51</v>
      </c>
    </row>
    <row r="5" spans="1:22" x14ac:dyDescent="0.3">
      <c r="L5" s="70"/>
    </row>
    <row r="6" spans="1:22" x14ac:dyDescent="0.3">
      <c r="A6" s="67" t="s">
        <v>52</v>
      </c>
      <c r="B6" s="67">
        <v>7189.95</v>
      </c>
      <c r="F6" s="67" t="s">
        <v>52</v>
      </c>
      <c r="G6" s="67">
        <v>7194.88</v>
      </c>
      <c r="M6" s="67" t="s">
        <v>52</v>
      </c>
      <c r="N6" s="67">
        <v>7319.3</v>
      </c>
      <c r="R6" s="67" t="s">
        <v>52</v>
      </c>
      <c r="S6" s="67">
        <v>7344.22</v>
      </c>
    </row>
    <row r="7" spans="1:22" x14ac:dyDescent="0.3">
      <c r="A7" s="67" t="s">
        <v>53</v>
      </c>
      <c r="B7" s="67">
        <v>12</v>
      </c>
      <c r="C7" s="67" t="s">
        <v>51</v>
      </c>
      <c r="F7" s="67" t="s">
        <v>53</v>
      </c>
      <c r="G7" s="67">
        <v>12</v>
      </c>
      <c r="H7" s="67" t="s">
        <v>51</v>
      </c>
      <c r="M7" s="67" t="s">
        <v>53</v>
      </c>
      <c r="N7" s="67">
        <v>12</v>
      </c>
      <c r="O7" s="67" t="s">
        <v>51</v>
      </c>
      <c r="R7" s="67" t="s">
        <v>53</v>
      </c>
      <c r="S7" s="67">
        <v>6</v>
      </c>
      <c r="T7" s="67" t="s">
        <v>51</v>
      </c>
    </row>
    <row r="9" spans="1:22" x14ac:dyDescent="0.3">
      <c r="A9" s="67" t="s">
        <v>54</v>
      </c>
      <c r="B9" s="67">
        <v>34.896000000000001</v>
      </c>
      <c r="C9" s="67" t="s">
        <v>6</v>
      </c>
      <c r="F9" s="67" t="s">
        <v>54</v>
      </c>
      <c r="G9" s="67">
        <v>39.43</v>
      </c>
      <c r="H9" s="67" t="s">
        <v>6</v>
      </c>
      <c r="M9" s="67" t="s">
        <v>54</v>
      </c>
      <c r="N9" s="67">
        <v>40.174999999999997</v>
      </c>
      <c r="O9" s="67" t="s">
        <v>6</v>
      </c>
      <c r="R9" s="67" t="s">
        <v>54</v>
      </c>
      <c r="S9" s="67">
        <v>39.43</v>
      </c>
      <c r="T9" s="67" t="s">
        <v>6</v>
      </c>
    </row>
    <row r="10" spans="1:22" x14ac:dyDescent="0.3">
      <c r="A10" s="67" t="s">
        <v>55</v>
      </c>
      <c r="B10" s="67">
        <v>39.43</v>
      </c>
      <c r="C10" s="67" t="s">
        <v>6</v>
      </c>
      <c r="F10" s="67" t="s">
        <v>55</v>
      </c>
      <c r="G10" s="67">
        <v>40.174999999999997</v>
      </c>
      <c r="H10" s="67" t="s">
        <v>6</v>
      </c>
      <c r="M10" s="67" t="s">
        <v>55</v>
      </c>
      <c r="N10" s="67">
        <v>39.43</v>
      </c>
      <c r="O10" s="67" t="s">
        <v>6</v>
      </c>
      <c r="R10" s="67" t="s">
        <v>55</v>
      </c>
      <c r="S10" s="67">
        <v>34.896000000000001</v>
      </c>
      <c r="T10" s="67" t="s">
        <v>6</v>
      </c>
    </row>
    <row r="11" spans="1:22" x14ac:dyDescent="0.3">
      <c r="B11" s="71"/>
      <c r="G11" s="71"/>
      <c r="N11" s="71"/>
      <c r="S11" s="71"/>
    </row>
    <row r="12" spans="1:22" x14ac:dyDescent="0.3">
      <c r="A12" s="67" t="s">
        <v>56</v>
      </c>
      <c r="B12" s="67">
        <f>B9*(B4/12)</f>
        <v>17.448</v>
      </c>
      <c r="C12" s="67" t="s">
        <v>57</v>
      </c>
      <c r="F12" s="67" t="s">
        <v>56</v>
      </c>
      <c r="G12" s="67">
        <f>G9*(G4/12)</f>
        <v>39.43</v>
      </c>
      <c r="H12" s="67" t="s">
        <v>57</v>
      </c>
      <c r="M12" s="67" t="s">
        <v>56</v>
      </c>
      <c r="N12" s="67">
        <f>N9*(N4/12)</f>
        <v>40.174999999999997</v>
      </c>
      <c r="O12" s="67" t="s">
        <v>57</v>
      </c>
      <c r="R12" s="67" t="s">
        <v>56</v>
      </c>
      <c r="S12" s="67">
        <f>S9*(S4/12)</f>
        <v>39.43</v>
      </c>
      <c r="T12" s="67" t="s">
        <v>57</v>
      </c>
    </row>
    <row r="13" spans="1:22" x14ac:dyDescent="0.3">
      <c r="A13" s="67" t="s">
        <v>58</v>
      </c>
      <c r="B13" s="67">
        <f>B10*(B7/12)</f>
        <v>39.43</v>
      </c>
      <c r="C13" s="67" t="s">
        <v>57</v>
      </c>
      <c r="F13" s="67" t="s">
        <v>58</v>
      </c>
      <c r="G13" s="67">
        <f>G10*(G7/12)</f>
        <v>40.174999999999997</v>
      </c>
      <c r="H13" s="67" t="s">
        <v>57</v>
      </c>
      <c r="M13" s="67" t="s">
        <v>58</v>
      </c>
      <c r="N13" s="67">
        <f>N10*(N7/12)</f>
        <v>39.43</v>
      </c>
      <c r="O13" s="67" t="s">
        <v>57</v>
      </c>
      <c r="R13" s="67" t="s">
        <v>58</v>
      </c>
      <c r="S13" s="67">
        <f>S10*(S7/12)</f>
        <v>17.448</v>
      </c>
      <c r="T13" s="67" t="s">
        <v>57</v>
      </c>
    </row>
    <row r="15" spans="1:22" x14ac:dyDescent="0.3">
      <c r="A15" s="67" t="s">
        <v>59</v>
      </c>
      <c r="B15" s="70">
        <f>B6-B3</f>
        <v>25.619999999999891</v>
      </c>
      <c r="C15" s="67" t="s">
        <v>6</v>
      </c>
      <c r="F15" s="67" t="s">
        <v>59</v>
      </c>
      <c r="G15" s="70">
        <f>G6-G3</f>
        <v>4.930000000000291</v>
      </c>
      <c r="H15" s="67" t="s">
        <v>6</v>
      </c>
      <c r="M15" s="67" t="s">
        <v>59</v>
      </c>
      <c r="N15" s="70">
        <f>N6-N3</f>
        <v>5.3500000000003638</v>
      </c>
      <c r="O15" s="67" t="s">
        <v>6</v>
      </c>
      <c r="R15" s="67" t="s">
        <v>59</v>
      </c>
      <c r="S15" s="70">
        <f>S6-S3</f>
        <v>24.920000000000073</v>
      </c>
      <c r="T15" s="67" t="s">
        <v>6</v>
      </c>
    </row>
    <row r="17" spans="1:20" x14ac:dyDescent="0.3">
      <c r="A17" s="67" t="s">
        <v>60</v>
      </c>
      <c r="B17" s="70">
        <f>(((B12+B13)/2)*B15)/27</f>
        <v>26.985451111110997</v>
      </c>
      <c r="C17" s="67" t="s">
        <v>61</v>
      </c>
      <c r="F17" s="67" t="s">
        <v>60</v>
      </c>
      <c r="G17" s="70">
        <f>(((G12+G13)/2)*G15)/27</f>
        <v>7.2676416666670951</v>
      </c>
      <c r="H17" s="67" t="s">
        <v>61</v>
      </c>
      <c r="M17" s="67" t="s">
        <v>60</v>
      </c>
      <c r="N17" s="70">
        <f>(((N12+N13)/2)*N15)/27</f>
        <v>7.8867916666672011</v>
      </c>
      <c r="O17" s="67" t="s">
        <v>61</v>
      </c>
      <c r="R17" s="67" t="s">
        <v>60</v>
      </c>
      <c r="S17" s="70">
        <f>(((S12+S13)/2)*S15)/27</f>
        <v>26.248143703703779</v>
      </c>
      <c r="T17" s="67" t="s">
        <v>61</v>
      </c>
    </row>
    <row r="18" spans="1:20" x14ac:dyDescent="0.3">
      <c r="A18" s="68"/>
      <c r="B18" s="69"/>
      <c r="D18" s="68"/>
      <c r="E18" s="69"/>
      <c r="G18" s="68"/>
      <c r="H18" s="69"/>
      <c r="M18" s="68"/>
      <c r="N18" s="69"/>
      <c r="P18" s="68"/>
      <c r="Q18" s="69"/>
      <c r="S18" s="68"/>
      <c r="T18" s="69"/>
    </row>
    <row r="20" spans="1:20" x14ac:dyDescent="0.3">
      <c r="A20" s="67" t="s">
        <v>62</v>
      </c>
      <c r="F20" s="70">
        <f>B17+G17</f>
        <v>34.253092777778093</v>
      </c>
      <c r="G20" s="67" t="s">
        <v>61</v>
      </c>
      <c r="M20" s="67" t="s">
        <v>62</v>
      </c>
      <c r="R20" s="70">
        <f>N17+S17</f>
        <v>34.134935370370982</v>
      </c>
      <c r="S20" s="67" t="s">
        <v>61</v>
      </c>
    </row>
    <row r="21" spans="1:20" x14ac:dyDescent="0.3">
      <c r="L21" s="70"/>
    </row>
    <row r="27" spans="1:20" x14ac:dyDescent="0.3">
      <c r="B27" s="71"/>
    </row>
  </sheetData>
  <mergeCells count="4">
    <mergeCell ref="D1:E1"/>
    <mergeCell ref="G1:H1"/>
    <mergeCell ref="P1:Q1"/>
    <mergeCell ref="U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A174-80C7-4CEE-83CB-EBA2B9C9FAC0}">
  <dimension ref="A1:C7"/>
  <sheetViews>
    <sheetView workbookViewId="0">
      <selection activeCell="F14" sqref="F14"/>
    </sheetView>
  </sheetViews>
  <sheetFormatPr defaultRowHeight="13.2" x14ac:dyDescent="0.25"/>
  <cols>
    <col min="3" max="3" width="9.5546875" bestFit="1" customWidth="1"/>
  </cols>
  <sheetData>
    <row r="1" spans="1:3" x14ac:dyDescent="0.25">
      <c r="A1" t="s">
        <v>67</v>
      </c>
    </row>
    <row r="3" spans="1:3" x14ac:dyDescent="0.25">
      <c r="A3">
        <v>7050</v>
      </c>
      <c r="B3">
        <v>0.1</v>
      </c>
    </row>
    <row r="4" spans="1:3" x14ac:dyDescent="0.25">
      <c r="A4">
        <v>7100</v>
      </c>
      <c r="B4">
        <f>1.4+0.8+0.6</f>
        <v>2.8000000000000003</v>
      </c>
      <c r="C4" s="77">
        <f>(0.5*(B3+B4)*(A4-A3))/27</f>
        <v>2.6851851851851856</v>
      </c>
    </row>
    <row r="5" spans="1:3" x14ac:dyDescent="0.25">
      <c r="A5">
        <v>7150</v>
      </c>
      <c r="B5">
        <f>4.6+1.3</f>
        <v>5.8999999999999995</v>
      </c>
      <c r="C5" s="77">
        <f>(0.5*(B4+B5)*(A5-A4))/27</f>
        <v>8.0555555555555554</v>
      </c>
    </row>
    <row r="6" spans="1:3" x14ac:dyDescent="0.25">
      <c r="A6">
        <v>7164</v>
      </c>
      <c r="B6">
        <v>5.9</v>
      </c>
      <c r="C6" s="77">
        <f>(0.5*(B5+B6)*(A6-A5))/27</f>
        <v>3.0592592592592598</v>
      </c>
    </row>
    <row r="7" spans="1:3" x14ac:dyDescent="0.25">
      <c r="C7" s="77">
        <f>SUM(C4:C6)</f>
        <v>13.8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Subsummary</vt:lpstr>
      <vt:lpstr>Variable Depth 301</vt:lpstr>
      <vt:lpstr>Sheet1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Brenke, Garrett</cp:lastModifiedBy>
  <cp:lastPrinted>2019-09-18T13:57:50Z</cp:lastPrinted>
  <dcterms:created xsi:type="dcterms:W3CDTF">2004-11-29T18:07:26Z</dcterms:created>
  <dcterms:modified xsi:type="dcterms:W3CDTF">2020-08-03T19:45:59Z</dcterms:modified>
</cp:coreProperties>
</file>