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MOE\107895_MOE-537-3.40\"/>
    </mc:Choice>
  </mc:AlternateContent>
  <xr:revisionPtr revIDLastSave="0" documentId="13_ncr:1_{D52D5B61-1924-42B0-9939-2FFE2D95399F}" xr6:coauthVersionLast="36" xr6:coauthVersionMax="36" xr10:uidLastSave="{00000000-0000-0000-0000-000000000000}"/>
  <bookViews>
    <workbookView xWindow="0" yWindow="0" windowWidth="17565" windowHeight="6405" xr2:uid="{5E848F90-5A78-47E1-934A-78237D5278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1" l="1"/>
  <c r="I10" i="1" l="1"/>
  <c r="I11" i="1"/>
  <c r="I12" i="1"/>
  <c r="I13" i="1"/>
  <c r="I14" i="1"/>
  <c r="I15" i="1"/>
  <c r="I16" i="1"/>
  <c r="I17" i="1"/>
  <c r="I9" i="1"/>
  <c r="D10" i="1"/>
  <c r="D11" i="1"/>
  <c r="D12" i="1"/>
  <c r="D13" i="1"/>
  <c r="D14" i="1"/>
  <c r="D15" i="1"/>
  <c r="D16" i="1"/>
  <c r="D17" i="1"/>
  <c r="D9" i="1"/>
  <c r="C53" i="1" l="1"/>
  <c r="A53" i="1" s="1"/>
  <c r="E54" i="1"/>
  <c r="C54" i="1" s="1"/>
  <c r="A54" i="1" s="1"/>
  <c r="E55" i="1"/>
  <c r="C55" i="1" s="1"/>
  <c r="A55" i="1" s="1"/>
  <c r="E56" i="1"/>
  <c r="E57" i="1"/>
  <c r="D51" i="1"/>
  <c r="C51" i="1" s="1"/>
  <c r="A51" i="1" s="1"/>
  <c r="I51" i="1"/>
  <c r="J51" i="1" s="1"/>
  <c r="L51" i="1" s="1"/>
  <c r="I43" i="1"/>
  <c r="J43" i="1" s="1"/>
  <c r="L43" i="1" s="1"/>
  <c r="D43" i="1"/>
  <c r="C43" i="1" s="1"/>
  <c r="A43" i="1" s="1"/>
  <c r="I56" i="1"/>
  <c r="J56" i="1" s="1"/>
  <c r="L56" i="1" s="1"/>
  <c r="D56" i="1"/>
  <c r="D57" i="1"/>
  <c r="I58" i="1"/>
  <c r="J58" i="1" s="1"/>
  <c r="L58" i="1" s="1"/>
  <c r="I55" i="1"/>
  <c r="J55" i="1" s="1"/>
  <c r="L55" i="1" s="1"/>
  <c r="I57" i="1"/>
  <c r="J57" i="1" s="1"/>
  <c r="L57" i="1" s="1"/>
  <c r="I54" i="1"/>
  <c r="J54" i="1" s="1"/>
  <c r="L54" i="1" s="1"/>
  <c r="J53" i="1"/>
  <c r="L53" i="1" s="1"/>
  <c r="C58" i="1"/>
  <c r="A58" i="1" s="1"/>
  <c r="I48" i="1"/>
  <c r="J48" i="1" s="1"/>
  <c r="L48" i="1" s="1"/>
  <c r="I49" i="1"/>
  <c r="J49" i="1" s="1"/>
  <c r="L49" i="1" s="1"/>
  <c r="I50" i="1"/>
  <c r="J50" i="1" s="1"/>
  <c r="L50" i="1" s="1"/>
  <c r="I52" i="1"/>
  <c r="J52" i="1" s="1"/>
  <c r="L52" i="1" s="1"/>
  <c r="D48" i="1"/>
  <c r="C48" i="1" s="1"/>
  <c r="A48" i="1" s="1"/>
  <c r="D46" i="1"/>
  <c r="C46" i="1" s="1"/>
  <c r="A46" i="1" s="1"/>
  <c r="D44" i="1"/>
  <c r="D45" i="1"/>
  <c r="D42" i="1"/>
  <c r="I46" i="1"/>
  <c r="J46" i="1" s="1"/>
  <c r="L46" i="1" s="1"/>
  <c r="D49" i="1"/>
  <c r="C49" i="1" s="1"/>
  <c r="A49" i="1" s="1"/>
  <c r="D50" i="1"/>
  <c r="C50" i="1" s="1"/>
  <c r="A50" i="1" s="1"/>
  <c r="I44" i="1"/>
  <c r="I45" i="1"/>
  <c r="I42" i="1"/>
  <c r="D52" i="1"/>
  <c r="C52" i="1" s="1"/>
  <c r="A52" i="1" s="1"/>
  <c r="I30" i="1"/>
  <c r="J30" i="1" s="1"/>
  <c r="L30" i="1" s="1"/>
  <c r="I31" i="1"/>
  <c r="I32" i="1"/>
  <c r="J32" i="1" s="1"/>
  <c r="L32" i="1" s="1"/>
  <c r="I33" i="1"/>
  <c r="I34" i="1"/>
  <c r="J34" i="1" s="1"/>
  <c r="L34" i="1" s="1"/>
  <c r="I35" i="1"/>
  <c r="I36" i="1"/>
  <c r="I37" i="1"/>
  <c r="J37" i="1" s="1"/>
  <c r="L37" i="1" s="1"/>
  <c r="I38" i="1"/>
  <c r="D34" i="1"/>
  <c r="C34" i="1" s="1"/>
  <c r="A34" i="1" s="1"/>
  <c r="D35" i="1"/>
  <c r="D36" i="1"/>
  <c r="D37" i="1"/>
  <c r="C37" i="1" s="1"/>
  <c r="A37" i="1" s="1"/>
  <c r="D38" i="1"/>
  <c r="C30" i="1"/>
  <c r="A30" i="1" s="1"/>
  <c r="C32" i="1"/>
  <c r="A32" i="1" s="1"/>
  <c r="C39" i="1"/>
  <c r="A39" i="1" s="1"/>
  <c r="J41" i="1"/>
  <c r="L41" i="1" s="1"/>
  <c r="C41" i="1"/>
  <c r="A41" i="1" s="1"/>
  <c r="J39" i="1"/>
  <c r="L39" i="1" s="1"/>
  <c r="C56" i="1" l="1"/>
  <c r="A56" i="1" s="1"/>
  <c r="C57" i="1"/>
  <c r="A57" i="1" s="1"/>
  <c r="J68" i="1"/>
  <c r="L68" i="1" s="1"/>
  <c r="D68" i="1"/>
  <c r="C68" i="1" s="1"/>
  <c r="A68" i="1" s="1"/>
  <c r="J62" i="1"/>
  <c r="L62" i="1" s="1"/>
  <c r="D62" i="1"/>
  <c r="C62" i="1" s="1"/>
  <c r="A62" i="1" s="1"/>
  <c r="I64" i="1" l="1"/>
  <c r="J64" i="1" s="1"/>
  <c r="L64" i="1" s="1"/>
  <c r="D64" i="1"/>
  <c r="C64" i="1" s="1"/>
  <c r="A64" i="1" s="1"/>
  <c r="C69" i="1"/>
  <c r="A69" i="1" s="1"/>
  <c r="I61" i="1"/>
  <c r="J61" i="1" s="1"/>
  <c r="L61" i="1" s="1"/>
  <c r="I63" i="1"/>
  <c r="J63" i="1" s="1"/>
  <c r="L63" i="1" s="1"/>
  <c r="I65" i="1"/>
  <c r="J65" i="1" s="1"/>
  <c r="L65" i="1" s="1"/>
  <c r="J66" i="1"/>
  <c r="L66" i="1" s="1"/>
  <c r="D66" i="1"/>
  <c r="C66" i="1" s="1"/>
  <c r="A66" i="1" s="1"/>
  <c r="J67" i="1"/>
  <c r="L67" i="1" s="1"/>
  <c r="J69" i="1"/>
  <c r="L69" i="1" s="1"/>
  <c r="D61" i="1"/>
  <c r="C61" i="1" s="1"/>
  <c r="A61" i="1" s="1"/>
  <c r="D63" i="1"/>
  <c r="C63" i="1" s="1"/>
  <c r="A63" i="1" s="1"/>
  <c r="D65" i="1"/>
  <c r="C65" i="1" s="1"/>
  <c r="A65" i="1" s="1"/>
  <c r="D67" i="1"/>
  <c r="C67" i="1" s="1"/>
  <c r="A67" i="1" s="1"/>
  <c r="C86" i="1"/>
  <c r="A86" i="1" s="1"/>
  <c r="C87" i="1"/>
  <c r="A87" i="1" s="1"/>
  <c r="C88" i="1"/>
  <c r="A88" i="1" s="1"/>
  <c r="C89" i="1"/>
  <c r="A89" i="1" s="1"/>
  <c r="C90" i="1"/>
  <c r="A90" i="1" s="1"/>
  <c r="C91" i="1"/>
  <c r="A91" i="1" s="1"/>
  <c r="C92" i="1"/>
  <c r="A92" i="1" s="1"/>
  <c r="C93" i="1"/>
  <c r="A93" i="1" s="1"/>
  <c r="C94" i="1"/>
  <c r="A94" i="1" s="1"/>
  <c r="C95" i="1"/>
  <c r="A95" i="1" s="1"/>
  <c r="C96" i="1"/>
  <c r="A96" i="1" s="1"/>
  <c r="C97" i="1"/>
  <c r="A97" i="1" s="1"/>
  <c r="C98" i="1"/>
  <c r="A98" i="1" s="1"/>
  <c r="C99" i="1"/>
  <c r="A99" i="1" s="1"/>
  <c r="C100" i="1"/>
  <c r="A100" i="1" s="1"/>
  <c r="C101" i="1"/>
  <c r="A101" i="1" s="1"/>
  <c r="C102" i="1"/>
  <c r="A102" i="1" s="1"/>
  <c r="C103" i="1"/>
  <c r="A103" i="1" s="1"/>
  <c r="C104" i="1"/>
  <c r="A104" i="1" s="1"/>
  <c r="C105" i="1"/>
  <c r="A105" i="1" s="1"/>
  <c r="C106" i="1"/>
  <c r="A106" i="1" s="1"/>
  <c r="C107" i="1"/>
  <c r="A107" i="1" s="1"/>
  <c r="C108" i="1"/>
  <c r="A108" i="1" s="1"/>
  <c r="C129" i="1"/>
  <c r="A129" i="1" s="1"/>
  <c r="C130" i="1"/>
  <c r="A130" i="1" s="1"/>
  <c r="C131" i="1"/>
  <c r="A131" i="1" s="1"/>
  <c r="C132" i="1"/>
  <c r="A132" i="1" s="1"/>
  <c r="C133" i="1"/>
  <c r="A133" i="1" s="1"/>
  <c r="C134" i="1"/>
  <c r="A134" i="1" s="1"/>
  <c r="C135" i="1"/>
  <c r="A135" i="1" s="1"/>
  <c r="C136" i="1"/>
  <c r="A136" i="1" s="1"/>
  <c r="C137" i="1"/>
  <c r="A137" i="1" s="1"/>
  <c r="C138" i="1"/>
  <c r="A138" i="1" s="1"/>
  <c r="C139" i="1"/>
  <c r="A139" i="1" s="1"/>
  <c r="C140" i="1"/>
  <c r="A140" i="1" s="1"/>
  <c r="C141" i="1"/>
  <c r="A141" i="1" s="1"/>
  <c r="C142" i="1"/>
  <c r="A142" i="1" s="1"/>
  <c r="C143" i="1"/>
  <c r="A143" i="1" s="1"/>
  <c r="C144" i="1"/>
  <c r="A144" i="1" s="1"/>
  <c r="C145" i="1"/>
  <c r="A145" i="1" s="1"/>
  <c r="C146" i="1"/>
  <c r="A146" i="1" s="1"/>
  <c r="C147" i="1"/>
  <c r="A147" i="1" s="1"/>
  <c r="C148" i="1"/>
  <c r="A148" i="1" s="1"/>
  <c r="C149" i="1"/>
  <c r="A149" i="1" s="1"/>
  <c r="C150" i="1"/>
  <c r="A150" i="1" s="1"/>
  <c r="C151" i="1"/>
  <c r="A151" i="1" s="1"/>
  <c r="C152" i="1"/>
  <c r="A152" i="1" s="1"/>
  <c r="C153" i="1"/>
  <c r="A153" i="1" s="1"/>
  <c r="C154" i="1"/>
  <c r="A154" i="1" s="1"/>
  <c r="C155" i="1"/>
  <c r="A155" i="1" s="1"/>
  <c r="C156" i="1"/>
  <c r="A156" i="1" s="1"/>
  <c r="C157" i="1"/>
  <c r="A157" i="1" s="1"/>
  <c r="C158" i="1"/>
  <c r="A158" i="1" s="1"/>
  <c r="C159" i="1"/>
  <c r="A159" i="1" s="1"/>
  <c r="C160" i="1"/>
  <c r="A160" i="1" s="1"/>
  <c r="C161" i="1"/>
  <c r="A161" i="1" s="1"/>
  <c r="C162" i="1"/>
  <c r="A162" i="1" s="1"/>
  <c r="C163" i="1"/>
  <c r="A163" i="1" s="1"/>
  <c r="C164" i="1"/>
  <c r="A164" i="1" s="1"/>
  <c r="C165" i="1"/>
  <c r="A165" i="1" s="1"/>
  <c r="C166" i="1"/>
  <c r="A166" i="1" s="1"/>
  <c r="C167" i="1"/>
  <c r="A167" i="1" s="1"/>
  <c r="C168" i="1"/>
  <c r="A168" i="1" s="1"/>
  <c r="C169" i="1"/>
  <c r="A169" i="1" s="1"/>
  <c r="C170" i="1"/>
  <c r="A170" i="1" s="1"/>
  <c r="C171" i="1"/>
  <c r="A171" i="1" s="1"/>
  <c r="C172" i="1"/>
  <c r="A172" i="1" s="1"/>
  <c r="C173" i="1"/>
  <c r="A173" i="1" s="1"/>
  <c r="C174" i="1"/>
  <c r="A174" i="1" s="1"/>
  <c r="C175" i="1"/>
  <c r="A175" i="1" s="1"/>
  <c r="C176" i="1"/>
  <c r="A176" i="1" s="1"/>
  <c r="C177" i="1"/>
  <c r="A177" i="1" s="1"/>
  <c r="C178" i="1"/>
  <c r="A178" i="1" s="1"/>
  <c r="C179" i="1"/>
  <c r="A179" i="1" s="1"/>
  <c r="C180" i="1"/>
  <c r="A180" i="1" s="1"/>
  <c r="C181" i="1"/>
  <c r="A181" i="1" s="1"/>
  <c r="C182" i="1"/>
  <c r="A182" i="1" s="1"/>
  <c r="C183" i="1"/>
  <c r="A183" i="1" s="1"/>
  <c r="C184" i="1"/>
  <c r="A184" i="1" s="1"/>
  <c r="C185" i="1"/>
  <c r="A185" i="1" s="1"/>
  <c r="C186" i="1"/>
  <c r="A186" i="1" s="1"/>
  <c r="C187" i="1"/>
  <c r="A187" i="1" s="1"/>
  <c r="C201" i="1"/>
  <c r="A201" i="1" s="1"/>
  <c r="C202" i="1"/>
  <c r="A202" i="1" s="1"/>
  <c r="C205" i="1"/>
  <c r="A205" i="1" s="1"/>
  <c r="J74" i="1"/>
  <c r="L74" i="1" s="1"/>
  <c r="J75" i="1"/>
  <c r="L75" i="1" s="1"/>
  <c r="J76" i="1"/>
  <c r="L76" i="1" s="1"/>
  <c r="J77" i="1"/>
  <c r="L77" i="1" s="1"/>
  <c r="J78" i="1"/>
  <c r="L78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2" i="1"/>
  <c r="L152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L180" i="1" s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D196" i="1" l="1"/>
  <c r="C196" i="1" s="1"/>
  <c r="A196" i="1" s="1"/>
  <c r="I196" i="1"/>
  <c r="J196" i="1" s="1"/>
  <c r="L196" i="1" s="1"/>
  <c r="D198" i="1"/>
  <c r="C198" i="1" s="1"/>
  <c r="A198" i="1" s="1"/>
  <c r="I198" i="1"/>
  <c r="J198" i="1" s="1"/>
  <c r="L198" i="1" s="1"/>
  <c r="E203" i="1"/>
  <c r="C203" i="1" s="1"/>
  <c r="A203" i="1" s="1"/>
  <c r="E204" i="1"/>
  <c r="C204" i="1" s="1"/>
  <c r="A204" i="1" s="1"/>
  <c r="D200" i="1"/>
  <c r="C200" i="1" s="1"/>
  <c r="A200" i="1" s="1"/>
  <c r="I200" i="1"/>
  <c r="J200" i="1" s="1"/>
  <c r="L200" i="1" s="1"/>
  <c r="D199" i="1"/>
  <c r="C199" i="1" s="1"/>
  <c r="A199" i="1" s="1"/>
  <c r="D189" i="1"/>
  <c r="C189" i="1" s="1"/>
  <c r="A189" i="1" s="1"/>
  <c r="D190" i="1"/>
  <c r="C190" i="1" s="1"/>
  <c r="A190" i="1" s="1"/>
  <c r="D191" i="1"/>
  <c r="C191" i="1" s="1"/>
  <c r="A191" i="1" s="1"/>
  <c r="D192" i="1"/>
  <c r="C192" i="1" s="1"/>
  <c r="A192" i="1" s="1"/>
  <c r="D193" i="1"/>
  <c r="C193" i="1" s="1"/>
  <c r="A193" i="1" s="1"/>
  <c r="D194" i="1"/>
  <c r="C194" i="1" s="1"/>
  <c r="A194" i="1" s="1"/>
  <c r="D195" i="1"/>
  <c r="C195" i="1" s="1"/>
  <c r="A195" i="1" s="1"/>
  <c r="D197" i="1"/>
  <c r="C197" i="1" s="1"/>
  <c r="A197" i="1" s="1"/>
  <c r="D188" i="1"/>
  <c r="C188" i="1" s="1"/>
  <c r="A188" i="1" s="1"/>
  <c r="I189" i="1"/>
  <c r="J189" i="1" s="1"/>
  <c r="L189" i="1" s="1"/>
  <c r="I190" i="1"/>
  <c r="J190" i="1" s="1"/>
  <c r="L190" i="1" s="1"/>
  <c r="I191" i="1"/>
  <c r="J191" i="1" s="1"/>
  <c r="L191" i="1" s="1"/>
  <c r="I192" i="1"/>
  <c r="J192" i="1" s="1"/>
  <c r="L192" i="1" s="1"/>
  <c r="I193" i="1"/>
  <c r="J193" i="1" s="1"/>
  <c r="L193" i="1" s="1"/>
  <c r="I194" i="1"/>
  <c r="J194" i="1" s="1"/>
  <c r="L194" i="1" s="1"/>
  <c r="I195" i="1"/>
  <c r="J195" i="1" s="1"/>
  <c r="L195" i="1" s="1"/>
  <c r="I197" i="1"/>
  <c r="J197" i="1" s="1"/>
  <c r="L197" i="1" s="1"/>
  <c r="I199" i="1"/>
  <c r="J199" i="1" s="1"/>
  <c r="L199" i="1" s="1"/>
  <c r="I201" i="1"/>
  <c r="J201" i="1" s="1"/>
  <c r="L201" i="1" s="1"/>
  <c r="I202" i="1"/>
  <c r="J202" i="1" s="1"/>
  <c r="L202" i="1" s="1"/>
  <c r="I203" i="1"/>
  <c r="J203" i="1" s="1"/>
  <c r="L203" i="1" s="1"/>
  <c r="I204" i="1"/>
  <c r="J204" i="1" s="1"/>
  <c r="L204" i="1" s="1"/>
  <c r="I205" i="1"/>
  <c r="J205" i="1" s="1"/>
  <c r="L205" i="1" s="1"/>
  <c r="I188" i="1"/>
  <c r="J188" i="1" s="1"/>
  <c r="L188" i="1" s="1"/>
  <c r="I82" i="1"/>
  <c r="J82" i="1" s="1"/>
  <c r="L82" i="1" s="1"/>
  <c r="D82" i="1"/>
  <c r="C82" i="1" s="1"/>
  <c r="A82" i="1" s="1"/>
  <c r="D115" i="1"/>
  <c r="C115" i="1" s="1"/>
  <c r="A115" i="1" s="1"/>
  <c r="I115" i="1"/>
  <c r="J115" i="1" s="1"/>
  <c r="L115" i="1" s="1"/>
  <c r="D113" i="1"/>
  <c r="C113" i="1" s="1"/>
  <c r="A113" i="1" s="1"/>
  <c r="I113" i="1"/>
  <c r="J113" i="1" s="1"/>
  <c r="L113" i="1" s="1"/>
  <c r="I117" i="1"/>
  <c r="D110" i="1"/>
  <c r="C110" i="1" s="1"/>
  <c r="A110" i="1" s="1"/>
  <c r="D111" i="1"/>
  <c r="C111" i="1" s="1"/>
  <c r="A111" i="1" s="1"/>
  <c r="D112" i="1"/>
  <c r="C112" i="1" s="1"/>
  <c r="A112" i="1" s="1"/>
  <c r="D114" i="1"/>
  <c r="C114" i="1" s="1"/>
  <c r="A114" i="1" s="1"/>
  <c r="D116" i="1"/>
  <c r="C116" i="1" s="1"/>
  <c r="A116" i="1" s="1"/>
  <c r="D117" i="1"/>
  <c r="D109" i="1"/>
  <c r="C109" i="1" s="1"/>
  <c r="A109" i="1" s="1"/>
  <c r="I110" i="1"/>
  <c r="J110" i="1" s="1"/>
  <c r="L110" i="1" s="1"/>
  <c r="I111" i="1"/>
  <c r="J111" i="1" s="1"/>
  <c r="L111" i="1" s="1"/>
  <c r="I112" i="1"/>
  <c r="J112" i="1" s="1"/>
  <c r="L112" i="1" s="1"/>
  <c r="I114" i="1"/>
  <c r="J114" i="1" s="1"/>
  <c r="L114" i="1" s="1"/>
  <c r="I116" i="1"/>
  <c r="J116" i="1" s="1"/>
  <c r="L116" i="1" s="1"/>
  <c r="I109" i="1"/>
  <c r="J109" i="1" s="1"/>
  <c r="L109" i="1" s="1"/>
  <c r="D79" i="1"/>
  <c r="I79" i="1"/>
  <c r="J79" i="1" s="1"/>
  <c r="L79" i="1" s="1"/>
  <c r="I80" i="1"/>
  <c r="J80" i="1" s="1"/>
  <c r="L80" i="1" s="1"/>
  <c r="I81" i="1"/>
  <c r="J81" i="1" s="1"/>
  <c r="L81" i="1" s="1"/>
  <c r="I83" i="1"/>
  <c r="J83" i="1" s="1"/>
  <c r="L83" i="1" s="1"/>
  <c r="I84" i="1"/>
  <c r="J84" i="1" s="1"/>
  <c r="L84" i="1" s="1"/>
  <c r="I85" i="1"/>
  <c r="J85" i="1" s="1"/>
  <c r="L85" i="1" s="1"/>
  <c r="D77" i="1"/>
  <c r="E77" i="1"/>
  <c r="D78" i="1"/>
  <c r="D80" i="1"/>
  <c r="C80" i="1" s="1"/>
  <c r="A80" i="1" s="1"/>
  <c r="D81" i="1"/>
  <c r="C81" i="1" s="1"/>
  <c r="A81" i="1" s="1"/>
  <c r="D83" i="1"/>
  <c r="C83" i="1" s="1"/>
  <c r="A83" i="1" s="1"/>
  <c r="D84" i="1"/>
  <c r="C84" i="1" s="1"/>
  <c r="A84" i="1" s="1"/>
  <c r="D85" i="1"/>
  <c r="C85" i="1" s="1"/>
  <c r="A85" i="1" s="1"/>
  <c r="C77" i="1" l="1"/>
  <c r="A77" i="1" s="1"/>
  <c r="C79" i="1"/>
  <c r="A79" i="1" s="1"/>
  <c r="D122" i="1"/>
  <c r="C122" i="1" s="1"/>
  <c r="A122" i="1" s="1"/>
  <c r="C117" i="1"/>
  <c r="A117" i="1" s="1"/>
  <c r="I121" i="1"/>
  <c r="J121" i="1" s="1"/>
  <c r="L121" i="1" s="1"/>
  <c r="J117" i="1"/>
  <c r="L117" i="1" s="1"/>
  <c r="I122" i="1"/>
  <c r="J122" i="1" s="1"/>
  <c r="L122" i="1" s="1"/>
  <c r="D121" i="1"/>
  <c r="C121" i="1" s="1"/>
  <c r="A121" i="1" s="1"/>
  <c r="I118" i="1"/>
  <c r="J118" i="1" s="1"/>
  <c r="L118" i="1" s="1"/>
  <c r="D119" i="1"/>
  <c r="C119" i="1" s="1"/>
  <c r="A119" i="1" s="1"/>
  <c r="D118" i="1"/>
  <c r="C118" i="1" s="1"/>
  <c r="A118" i="1" s="1"/>
  <c r="D127" i="1"/>
  <c r="C127" i="1" s="1"/>
  <c r="A127" i="1" s="1"/>
  <c r="D124" i="1"/>
  <c r="C124" i="1" s="1"/>
  <c r="A124" i="1" s="1"/>
  <c r="D120" i="1"/>
  <c r="C120" i="1" s="1"/>
  <c r="A120" i="1" s="1"/>
  <c r="D128" i="1"/>
  <c r="C128" i="1" s="1"/>
  <c r="A128" i="1" s="1"/>
  <c r="D126" i="1"/>
  <c r="C126" i="1" s="1"/>
  <c r="A126" i="1" s="1"/>
  <c r="D125" i="1"/>
  <c r="C125" i="1" s="1"/>
  <c r="A125" i="1" s="1"/>
  <c r="D123" i="1"/>
  <c r="C123" i="1" s="1"/>
  <c r="A123" i="1" s="1"/>
  <c r="I125" i="1"/>
  <c r="J125" i="1" s="1"/>
  <c r="L125" i="1" s="1"/>
  <c r="I127" i="1"/>
  <c r="J127" i="1" s="1"/>
  <c r="L127" i="1" s="1"/>
  <c r="I120" i="1"/>
  <c r="J120" i="1" s="1"/>
  <c r="L120" i="1" s="1"/>
  <c r="I126" i="1"/>
  <c r="J126" i="1" s="1"/>
  <c r="L126" i="1" s="1"/>
  <c r="I119" i="1"/>
  <c r="J119" i="1" s="1"/>
  <c r="L119" i="1" s="1"/>
  <c r="I124" i="1"/>
  <c r="J124" i="1" s="1"/>
  <c r="L124" i="1" s="1"/>
  <c r="I128" i="1"/>
  <c r="J128" i="1" s="1"/>
  <c r="L128" i="1" s="1"/>
  <c r="I123" i="1"/>
  <c r="J123" i="1" s="1"/>
  <c r="L123" i="1" s="1"/>
  <c r="H73" i="1"/>
  <c r="J73" i="1" s="1"/>
  <c r="L73" i="1" s="1"/>
  <c r="E74" i="1"/>
  <c r="C74" i="1" s="1"/>
  <c r="A74" i="1" s="1"/>
  <c r="E75" i="1"/>
  <c r="C75" i="1" s="1"/>
  <c r="A75" i="1" s="1"/>
  <c r="E76" i="1"/>
  <c r="C76" i="1" s="1"/>
  <c r="A76" i="1" s="1"/>
  <c r="E78" i="1"/>
  <c r="C78" i="1" s="1"/>
  <c r="A78" i="1" s="1"/>
  <c r="E73" i="1"/>
  <c r="C73" i="1" s="1"/>
  <c r="A73" i="1" s="1"/>
  <c r="J72" i="1"/>
  <c r="L72" i="1" s="1"/>
  <c r="C72" i="1"/>
  <c r="A72" i="1" s="1"/>
  <c r="C21" i="1" l="1"/>
  <c r="A21" i="1" s="1"/>
  <c r="C22" i="1"/>
  <c r="A22" i="1" s="1"/>
  <c r="C23" i="1"/>
  <c r="A23" i="1" s="1"/>
  <c r="C24" i="1"/>
  <c r="A24" i="1" s="1"/>
  <c r="C25" i="1"/>
  <c r="A25" i="1" s="1"/>
  <c r="C26" i="1"/>
  <c r="A26" i="1" s="1"/>
  <c r="C27" i="1"/>
  <c r="A27" i="1" s="1"/>
  <c r="C28" i="1"/>
  <c r="A28" i="1" s="1"/>
  <c r="C29" i="1"/>
  <c r="A29" i="1" s="1"/>
  <c r="C31" i="1"/>
  <c r="A31" i="1" s="1"/>
  <c r="C33" i="1"/>
  <c r="A33" i="1" s="1"/>
  <c r="C35" i="1"/>
  <c r="A35" i="1" s="1"/>
  <c r="C40" i="1"/>
  <c r="A40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1" i="1"/>
  <c r="L31" i="1" s="1"/>
  <c r="J40" i="1"/>
  <c r="L40" i="1" s="1"/>
  <c r="C44" i="1"/>
  <c r="A44" i="1" s="1"/>
  <c r="C45" i="1"/>
  <c r="A45" i="1" s="1"/>
  <c r="C47" i="1"/>
  <c r="A47" i="1" s="1"/>
  <c r="C42" i="1"/>
  <c r="A42" i="1" s="1"/>
  <c r="J44" i="1"/>
  <c r="L44" i="1" s="1"/>
  <c r="J45" i="1"/>
  <c r="L45" i="1" s="1"/>
  <c r="J42" i="1"/>
  <c r="L42" i="1" s="1"/>
  <c r="C38" i="1"/>
  <c r="A38" i="1" s="1"/>
  <c r="C36" i="1"/>
  <c r="A36" i="1" s="1"/>
  <c r="J35" i="1"/>
  <c r="L35" i="1" s="1"/>
  <c r="J36" i="1"/>
  <c r="L36" i="1" s="1"/>
  <c r="J38" i="1"/>
  <c r="L38" i="1" s="1"/>
  <c r="J33" i="1"/>
  <c r="L33" i="1" s="1"/>
  <c r="C15" i="1"/>
  <c r="A15" i="1" s="1"/>
  <c r="J15" i="1"/>
  <c r="L15" i="1" s="1"/>
  <c r="J47" i="1" l="1"/>
  <c r="L47" i="1" s="1"/>
  <c r="C13" i="1"/>
  <c r="A13" i="1" s="1"/>
  <c r="J13" i="1"/>
  <c r="L13" i="1" s="1"/>
  <c r="C9" i="1"/>
  <c r="A9" i="1" s="1"/>
  <c r="C10" i="1"/>
  <c r="A10" i="1" s="1"/>
  <c r="C11" i="1"/>
  <c r="A11" i="1" s="1"/>
  <c r="C12" i="1"/>
  <c r="A12" i="1" s="1"/>
  <c r="C14" i="1"/>
  <c r="A14" i="1" s="1"/>
  <c r="C16" i="1"/>
  <c r="A16" i="1" s="1"/>
  <c r="C17" i="1"/>
  <c r="A17" i="1" s="1"/>
  <c r="C8" i="1"/>
  <c r="A8" i="1" s="1"/>
  <c r="J9" i="1"/>
  <c r="L9" i="1" s="1"/>
  <c r="J10" i="1"/>
  <c r="L10" i="1" s="1"/>
  <c r="J11" i="1"/>
  <c r="L11" i="1" s="1"/>
  <c r="J12" i="1"/>
  <c r="L12" i="1" s="1"/>
  <c r="J14" i="1"/>
  <c r="L14" i="1" s="1"/>
  <c r="J16" i="1"/>
  <c r="L16" i="1" s="1"/>
  <c r="J17" i="1"/>
  <c r="L17" i="1" s="1"/>
  <c r="J8" i="1"/>
  <c r="L8" i="1" s="1"/>
  <c r="I23" i="1" l="1"/>
  <c r="J23" i="1" s="1"/>
  <c r="L23" i="1" s="1"/>
  <c r="I20" i="1"/>
  <c r="J20" i="1" s="1"/>
  <c r="L20" i="1" s="1"/>
  <c r="I22" i="1"/>
  <c r="J22" i="1" s="1"/>
  <c r="L22" i="1" s="1"/>
  <c r="I21" i="1"/>
  <c r="J21" i="1" s="1"/>
  <c r="L21" i="1" s="1"/>
  <c r="I18" i="1"/>
  <c r="J18" i="1" s="1"/>
  <c r="L18" i="1" s="1"/>
  <c r="I19" i="1"/>
  <c r="J19" i="1" s="1"/>
  <c r="L19" i="1" s="1"/>
  <c r="D19" i="1"/>
  <c r="C19" i="1" s="1"/>
  <c r="A19" i="1" s="1"/>
  <c r="D20" i="1"/>
  <c r="C20" i="1" s="1"/>
  <c r="A20" i="1" s="1"/>
  <c r="D18" i="1"/>
  <c r="C18" i="1" s="1"/>
  <c r="A18" i="1" s="1"/>
</calcChain>
</file>

<file path=xl/sharedStrings.xml><?xml version="1.0" encoding="utf-8"?>
<sst xmlns="http://schemas.openxmlformats.org/spreadsheetml/2006/main" count="429" uniqueCount="229">
  <si>
    <t>LEFT SIDE</t>
  </si>
  <si>
    <t>CENTERLINE                          CONTROL</t>
  </si>
  <si>
    <t>RIGHT SIDE</t>
  </si>
  <si>
    <t>REMARKS</t>
  </si>
  <si>
    <t>EDGE                           ELEVATION</t>
  </si>
  <si>
    <t>TRANSITION                        RATE</t>
  </si>
  <si>
    <t>ELEVATION                                           CORRECTION</t>
  </si>
  <si>
    <t>CROSS                                            SLOPE</t>
  </si>
  <si>
    <t>WIDTH</t>
  </si>
  <si>
    <t>STATION</t>
  </si>
  <si>
    <t>PROFILE                                              GRADE</t>
  </si>
  <si>
    <t>ELEVATION            CORRECTION</t>
  </si>
  <si>
    <t>11+50</t>
  </si>
  <si>
    <t>11+74.84</t>
  </si>
  <si>
    <t>SUPERELEVATION TABLE CURVE XX</t>
  </si>
  <si>
    <t>11+75</t>
  </si>
  <si>
    <t>143:1</t>
  </si>
  <si>
    <t>P.C.</t>
  </si>
  <si>
    <r>
      <t>P.I. STATION 426+83.77                    Dc = 4</t>
    </r>
    <r>
      <rPr>
        <b/>
        <vertAlign val="superscript"/>
        <sz val="11"/>
        <color rgb="FFFF0000"/>
        <rFont val="Times New Roman"/>
        <family val="1"/>
      </rPr>
      <t>o</t>
    </r>
    <r>
      <rPr>
        <b/>
        <sz val="11"/>
        <color rgb="FFFF0000"/>
        <rFont val="Times New Roman"/>
        <family val="1"/>
      </rPr>
      <t xml:space="preserve"> 15'</t>
    </r>
  </si>
  <si>
    <t>F.S.</t>
  </si>
  <si>
    <t>1/2 LEVEL</t>
  </si>
  <si>
    <t>LEVEL</t>
  </si>
  <si>
    <t>P.T.</t>
  </si>
  <si>
    <t>R.C.</t>
  </si>
  <si>
    <t>N.C.</t>
  </si>
  <si>
    <t>FLAT</t>
  </si>
  <si>
    <t>12+00</t>
  </si>
  <si>
    <t>13+00</t>
  </si>
  <si>
    <t>12+25</t>
  </si>
  <si>
    <t>12+50</t>
  </si>
  <si>
    <t>12+75</t>
  </si>
  <si>
    <t>13+25</t>
  </si>
  <si>
    <t>13+50</t>
  </si>
  <si>
    <t>12+49.26</t>
  </si>
  <si>
    <t>12+72.12</t>
  </si>
  <si>
    <t>13+16.08</t>
  </si>
  <si>
    <t>13+28.57</t>
  </si>
  <si>
    <t>13+51.43</t>
  </si>
  <si>
    <t>13+74.29</t>
  </si>
  <si>
    <t>13+75</t>
  </si>
  <si>
    <t>14+00</t>
  </si>
  <si>
    <t>14+25</t>
  </si>
  <si>
    <t>14+50</t>
  </si>
  <si>
    <t>14+75</t>
  </si>
  <si>
    <t>15+00</t>
  </si>
  <si>
    <t>15+25</t>
  </si>
  <si>
    <t>15+50</t>
  </si>
  <si>
    <t>15+75</t>
  </si>
  <si>
    <t>16+00</t>
  </si>
  <si>
    <t>16+25</t>
  </si>
  <si>
    <t>16+50</t>
  </si>
  <si>
    <t>16+75</t>
  </si>
  <si>
    <t>17+00</t>
  </si>
  <si>
    <t>17+25</t>
  </si>
  <si>
    <t>17+50</t>
  </si>
  <si>
    <t>141+25</t>
  </si>
  <si>
    <t>141+50</t>
  </si>
  <si>
    <t>141+75</t>
  </si>
  <si>
    <t>142+00</t>
  </si>
  <si>
    <t>142+25</t>
  </si>
  <si>
    <t>142+50</t>
  </si>
  <si>
    <t>142+75</t>
  </si>
  <si>
    <t>143+00</t>
  </si>
  <si>
    <t>143+25</t>
  </si>
  <si>
    <t>143+50</t>
  </si>
  <si>
    <t>143+75</t>
  </si>
  <si>
    <t>144+00</t>
  </si>
  <si>
    <t>144+25</t>
  </si>
  <si>
    <t>144+50</t>
  </si>
  <si>
    <t>144+75</t>
  </si>
  <si>
    <t>145+00</t>
  </si>
  <si>
    <t>145+25</t>
  </si>
  <si>
    <t>145+50</t>
  </si>
  <si>
    <t>145+75</t>
  </si>
  <si>
    <t>146+00</t>
  </si>
  <si>
    <t>146+25</t>
  </si>
  <si>
    <t>146+50</t>
  </si>
  <si>
    <t>146+75</t>
  </si>
  <si>
    <t>147+00</t>
  </si>
  <si>
    <t>147+25</t>
  </si>
  <si>
    <t>147+50</t>
  </si>
  <si>
    <t>147+75</t>
  </si>
  <si>
    <t>148+00</t>
  </si>
  <si>
    <t>148+25</t>
  </si>
  <si>
    <t>148+50</t>
  </si>
  <si>
    <t>148+75</t>
  </si>
  <si>
    <t>149+00</t>
  </si>
  <si>
    <t>149+25</t>
  </si>
  <si>
    <t>149+50</t>
  </si>
  <si>
    <t>149+75</t>
  </si>
  <si>
    <t>150+00</t>
  </si>
  <si>
    <t>150+25</t>
  </si>
  <si>
    <t>150+50</t>
  </si>
  <si>
    <t>150+75</t>
  </si>
  <si>
    <t>151+00</t>
  </si>
  <si>
    <t>151+25</t>
  </si>
  <si>
    <t>151+50</t>
  </si>
  <si>
    <t>151+75</t>
  </si>
  <si>
    <t>152+00</t>
  </si>
  <si>
    <t>152+25</t>
  </si>
  <si>
    <t>152+50</t>
  </si>
  <si>
    <t>152+75</t>
  </si>
  <si>
    <t>153+00</t>
  </si>
  <si>
    <t>153+25</t>
  </si>
  <si>
    <t>153+50</t>
  </si>
  <si>
    <t>153+75</t>
  </si>
  <si>
    <t>154+00</t>
  </si>
  <si>
    <t>154+25</t>
  </si>
  <si>
    <t>154+50</t>
  </si>
  <si>
    <t>154+75</t>
  </si>
  <si>
    <t>155+00</t>
  </si>
  <si>
    <t>155+25</t>
  </si>
  <si>
    <t>155+50</t>
  </si>
  <si>
    <t>155+75</t>
  </si>
  <si>
    <t>156+00</t>
  </si>
  <si>
    <t>156+25</t>
  </si>
  <si>
    <t>156+50</t>
  </si>
  <si>
    <t>156+75</t>
  </si>
  <si>
    <t>157+00</t>
  </si>
  <si>
    <t>157+25</t>
  </si>
  <si>
    <t>157+50</t>
  </si>
  <si>
    <t>157+75</t>
  </si>
  <si>
    <t>158+00</t>
  </si>
  <si>
    <t>158+25</t>
  </si>
  <si>
    <t>158+50</t>
  </si>
  <si>
    <t>158+75</t>
  </si>
  <si>
    <t>159+00</t>
  </si>
  <si>
    <t>159+25</t>
  </si>
  <si>
    <t>159+50</t>
  </si>
  <si>
    <t>159+75</t>
  </si>
  <si>
    <t>160+00</t>
  </si>
  <si>
    <t>160+25</t>
  </si>
  <si>
    <t>160+50</t>
  </si>
  <si>
    <t>160+75</t>
  </si>
  <si>
    <t>161+00</t>
  </si>
  <si>
    <t>161+25</t>
  </si>
  <si>
    <t>161+50</t>
  </si>
  <si>
    <t>161+75</t>
  </si>
  <si>
    <t>162+00</t>
  </si>
  <si>
    <t>162+25</t>
  </si>
  <si>
    <t>162+50</t>
  </si>
  <si>
    <t>162+75</t>
  </si>
  <si>
    <t>163+00</t>
  </si>
  <si>
    <t>163+25</t>
  </si>
  <si>
    <t>163+50</t>
  </si>
  <si>
    <t>163+75</t>
  </si>
  <si>
    <t>164+00</t>
  </si>
  <si>
    <t>164+25</t>
  </si>
  <si>
    <t>164+50</t>
  </si>
  <si>
    <t>164+75</t>
  </si>
  <si>
    <t>165+00</t>
  </si>
  <si>
    <t>165+25</t>
  </si>
  <si>
    <t>165+50</t>
  </si>
  <si>
    <t>165+75</t>
  </si>
  <si>
    <t>166+00</t>
  </si>
  <si>
    <t>166+25</t>
  </si>
  <si>
    <t>166+50</t>
  </si>
  <si>
    <t>166+75</t>
  </si>
  <si>
    <t>167+00</t>
  </si>
  <si>
    <t>167+25</t>
  </si>
  <si>
    <t>167+50</t>
  </si>
  <si>
    <t>167+75</t>
  </si>
  <si>
    <t>168+00</t>
  </si>
  <si>
    <t>168+25</t>
  </si>
  <si>
    <t>168+50</t>
  </si>
  <si>
    <t>168+75</t>
  </si>
  <si>
    <t>169+00</t>
  </si>
  <si>
    <t>169+25</t>
  </si>
  <si>
    <t>169+50</t>
  </si>
  <si>
    <t>169+75</t>
  </si>
  <si>
    <t>170+00</t>
  </si>
  <si>
    <t>170+25</t>
  </si>
  <si>
    <t>170+50</t>
  </si>
  <si>
    <t>143+94.76</t>
  </si>
  <si>
    <t>HOLD 0.008 LT</t>
  </si>
  <si>
    <t>HOLD -0.020 RT</t>
  </si>
  <si>
    <t>142+45.36</t>
  </si>
  <si>
    <t>142+70.26</t>
  </si>
  <si>
    <t>188:1</t>
  </si>
  <si>
    <t>149+01.89</t>
  </si>
  <si>
    <t>150+67.89</t>
  </si>
  <si>
    <t>152+72.89</t>
  </si>
  <si>
    <t>150+10.02</t>
  </si>
  <si>
    <t>150+34.69</t>
  </si>
  <si>
    <t>151+08.89</t>
  </si>
  <si>
    <t>151+39.35</t>
  </si>
  <si>
    <t>143+11.76</t>
  </si>
  <si>
    <t>167+22.00</t>
  </si>
  <si>
    <t>233:1</t>
  </si>
  <si>
    <t>213:1</t>
  </si>
  <si>
    <t>HOLD 0.019 LT</t>
  </si>
  <si>
    <t>169+09.43</t>
  </si>
  <si>
    <t>169+46.91</t>
  </si>
  <si>
    <t>169+53.94</t>
  </si>
  <si>
    <t>169+81.28</t>
  </si>
  <si>
    <t>MATCH EXISTING</t>
  </si>
  <si>
    <t>21+25</t>
  </si>
  <si>
    <t>21+50</t>
  </si>
  <si>
    <t>21+75</t>
  </si>
  <si>
    <t>22+00</t>
  </si>
  <si>
    <t>22+25</t>
  </si>
  <si>
    <t>HOLD 0.010 RT</t>
  </si>
  <si>
    <t>21+80.97</t>
  </si>
  <si>
    <t>94:1</t>
  </si>
  <si>
    <t>21+71.61</t>
  </si>
  <si>
    <t>21+27.18</t>
  </si>
  <si>
    <t>22+03.53</t>
  </si>
  <si>
    <t>17+75</t>
  </si>
  <si>
    <t>18+00</t>
  </si>
  <si>
    <t>18+25</t>
  </si>
  <si>
    <t>18+50</t>
  </si>
  <si>
    <t>18+75</t>
  </si>
  <si>
    <t>19+00</t>
  </si>
  <si>
    <t>19+25</t>
  </si>
  <si>
    <t>19+50</t>
  </si>
  <si>
    <t>16+31.02</t>
  </si>
  <si>
    <t>16+60.80</t>
  </si>
  <si>
    <t>152:1</t>
  </si>
  <si>
    <t>15+65.15</t>
  </si>
  <si>
    <t>15+40.91</t>
  </si>
  <si>
    <t>15+16.67</t>
  </si>
  <si>
    <t>16+01.25</t>
  </si>
  <si>
    <t>17+26.16</t>
  </si>
  <si>
    <t>HOLD R.C.</t>
  </si>
  <si>
    <t>17+51.96</t>
  </si>
  <si>
    <t>19+08.72</t>
  </si>
  <si>
    <t>18+02.98</t>
  </si>
  <si>
    <t>16+90.57</t>
  </si>
  <si>
    <t>172:1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</si>
</sst>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vertAlign val="superscript"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1" xfId="0" applyNumberFormat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F884-6F51-4CF8-99F3-3F4C34263815}">
  <dimension ref="A1:N231"/>
  <sheetViews>
    <sheetView tabSelected="1" topLeftCell="A55" workbookViewId="0">
      <selection activeCell="A61" sqref="A61:M69"/>
    </sheetView>
  </sheetViews>
  <sheetFormatPr defaultRowHeight="15" x14ac:dyDescent="0.25"/>
  <cols>
    <col min="1" max="3" width="8.5703125" customWidth="1"/>
    <col min="4" max="4" width="11.42578125" customWidth="1"/>
    <col min="5" max="5" width="8.5703125" customWidth="1"/>
    <col min="6" max="6" width="12.85546875" customWidth="1"/>
    <col min="7" max="7" width="11.42578125" customWidth="1"/>
    <col min="8" max="8" width="8.5703125" customWidth="1"/>
    <col min="9" max="9" width="11.42578125" customWidth="1"/>
    <col min="10" max="12" width="8.5703125" customWidth="1"/>
    <col min="13" max="13" width="20" customWidth="1"/>
    <col min="14" max="14" width="18" style="2" customWidth="1"/>
  </cols>
  <sheetData>
    <row r="1" spans="1:14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20" t="s">
        <v>0</v>
      </c>
      <c r="B5" s="21"/>
      <c r="C5" s="21"/>
      <c r="D5" s="21"/>
      <c r="E5" s="22"/>
      <c r="F5" s="26" t="s">
        <v>1</v>
      </c>
      <c r="G5" s="26"/>
      <c r="H5" s="27" t="s">
        <v>2</v>
      </c>
      <c r="I5" s="27"/>
      <c r="J5" s="27"/>
      <c r="K5" s="27"/>
      <c r="L5" s="27"/>
      <c r="M5" s="28" t="s">
        <v>3</v>
      </c>
    </row>
    <row r="6" spans="1:14" x14ac:dyDescent="0.25">
      <c r="A6" s="23"/>
      <c r="B6" s="24"/>
      <c r="C6" s="24"/>
      <c r="D6" s="24"/>
      <c r="E6" s="25"/>
      <c r="F6" s="26"/>
      <c r="G6" s="26"/>
      <c r="H6" s="27"/>
      <c r="I6" s="27"/>
      <c r="J6" s="27"/>
      <c r="K6" s="27"/>
      <c r="L6" s="27"/>
      <c r="M6" s="28"/>
    </row>
    <row r="7" spans="1:14" ht="131.25" customHeight="1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8</v>
      </c>
      <c r="I7" s="1" t="s">
        <v>7</v>
      </c>
      <c r="J7" s="1" t="s">
        <v>11</v>
      </c>
      <c r="K7" s="1" t="s">
        <v>5</v>
      </c>
      <c r="L7" s="1" t="s">
        <v>4</v>
      </c>
      <c r="M7" s="28"/>
    </row>
    <row r="8" spans="1:14" x14ac:dyDescent="0.25">
      <c r="A8" s="5">
        <f t="shared" ref="A8:A69" si="0">G8+C8</f>
        <v>830.40021292000006</v>
      </c>
      <c r="B8" s="6" t="s">
        <v>16</v>
      </c>
      <c r="C8" s="5">
        <f t="shared" ref="C8:C69" si="1">E8*D8</f>
        <v>2.1802129200000002</v>
      </c>
      <c r="D8" s="7">
        <v>6.948E-2</v>
      </c>
      <c r="E8" s="5">
        <v>31.379000000000001</v>
      </c>
      <c r="F8" s="4" t="s">
        <v>12</v>
      </c>
      <c r="G8" s="5">
        <v>828.22</v>
      </c>
      <c r="H8" s="5">
        <v>10</v>
      </c>
      <c r="I8" s="7">
        <v>-6.948E-2</v>
      </c>
      <c r="J8" s="5">
        <f t="shared" ref="J8:J69" si="2">H8*I8</f>
        <v>-0.69479999999999997</v>
      </c>
      <c r="K8" s="6" t="s">
        <v>16</v>
      </c>
      <c r="L8" s="5">
        <f t="shared" ref="L8:L69" si="3">G8+J8</f>
        <v>827.52520000000004</v>
      </c>
      <c r="M8" s="4"/>
      <c r="N8" s="3">
        <v>1150</v>
      </c>
    </row>
    <row r="9" spans="1:14" x14ac:dyDescent="0.25">
      <c r="A9" s="5">
        <f t="shared" si="0"/>
        <v>827.66583285360002</v>
      </c>
      <c r="B9" s="6" t="s">
        <v>16</v>
      </c>
      <c r="C9" s="5">
        <f t="shared" si="1"/>
        <v>0.68583285360000079</v>
      </c>
      <c r="D9" s="7">
        <f>$D$8-(((N9-$N$8)/25)*0.0175)</f>
        <v>5.2092000000000055E-2</v>
      </c>
      <c r="E9" s="5">
        <v>13.165800000000001</v>
      </c>
      <c r="F9" s="4" t="s">
        <v>13</v>
      </c>
      <c r="G9" s="5">
        <v>826.98</v>
      </c>
      <c r="H9" s="5">
        <v>10</v>
      </c>
      <c r="I9" s="7">
        <f>$I$8+(((N9-$N$8)/25)*0.0175)</f>
        <v>-5.2092000000000055E-2</v>
      </c>
      <c r="J9" s="5">
        <f t="shared" si="2"/>
        <v>-0.52092000000000049</v>
      </c>
      <c r="K9" s="6" t="s">
        <v>16</v>
      </c>
      <c r="L9" s="5">
        <f t="shared" si="3"/>
        <v>826.45907999999997</v>
      </c>
      <c r="M9" s="4" t="s">
        <v>17</v>
      </c>
      <c r="N9" s="3">
        <v>1174.8399999999999</v>
      </c>
    </row>
    <row r="10" spans="1:14" x14ac:dyDescent="0.25">
      <c r="A10" s="5">
        <f t="shared" si="0"/>
        <v>827.65168131400003</v>
      </c>
      <c r="B10" s="6" t="s">
        <v>16</v>
      </c>
      <c r="C10" s="5">
        <f t="shared" si="1"/>
        <v>0.68168131399999998</v>
      </c>
      <c r="D10" s="7">
        <f t="shared" ref="D10:D17" si="4">$D$8-(((N10-$N$8)/25)*0.0175)</f>
        <v>5.1979999999999998E-2</v>
      </c>
      <c r="E10" s="5">
        <v>13.1143</v>
      </c>
      <c r="F10" s="4" t="s">
        <v>15</v>
      </c>
      <c r="G10" s="5">
        <v>826.97</v>
      </c>
      <c r="H10" s="5">
        <v>10</v>
      </c>
      <c r="I10" s="7">
        <f t="shared" ref="I10:I17" si="5">$I$8+(((N10-$N$8)/25)*0.0175)</f>
        <v>-5.1979999999999998E-2</v>
      </c>
      <c r="J10" s="5">
        <f t="shared" si="2"/>
        <v>-0.51980000000000004</v>
      </c>
      <c r="K10" s="6" t="s">
        <v>16</v>
      </c>
      <c r="L10" s="5">
        <f t="shared" si="3"/>
        <v>826.4502</v>
      </c>
      <c r="M10" s="4"/>
      <c r="N10" s="3">
        <v>1175</v>
      </c>
    </row>
    <row r="11" spans="1:14" x14ac:dyDescent="0.25">
      <c r="A11" s="5">
        <f t="shared" si="0"/>
        <v>825.98479999999995</v>
      </c>
      <c r="B11" s="6" t="s">
        <v>16</v>
      </c>
      <c r="C11" s="5">
        <f t="shared" si="1"/>
        <v>0.3448</v>
      </c>
      <c r="D11" s="7">
        <f t="shared" si="4"/>
        <v>3.4479999999999997E-2</v>
      </c>
      <c r="E11" s="5">
        <v>10</v>
      </c>
      <c r="F11" s="4" t="s">
        <v>26</v>
      </c>
      <c r="G11" s="5">
        <v>825.64</v>
      </c>
      <c r="H11" s="5">
        <v>10</v>
      </c>
      <c r="I11" s="7">
        <f t="shared" si="5"/>
        <v>-3.4479999999999997E-2</v>
      </c>
      <c r="J11" s="5">
        <f t="shared" si="2"/>
        <v>-0.3448</v>
      </c>
      <c r="K11" s="6" t="s">
        <v>16</v>
      </c>
      <c r="L11" s="5">
        <f t="shared" si="3"/>
        <v>825.29520000000002</v>
      </c>
      <c r="M11" s="4"/>
      <c r="N11" s="3">
        <v>1200</v>
      </c>
    </row>
    <row r="12" spans="1:14" x14ac:dyDescent="0.25">
      <c r="A12" s="5">
        <f t="shared" si="0"/>
        <v>824.01980000000003</v>
      </c>
      <c r="B12" s="6" t="s">
        <v>16</v>
      </c>
      <c r="C12" s="5">
        <f t="shared" si="1"/>
        <v>0.16979999999999995</v>
      </c>
      <c r="D12" s="7">
        <f t="shared" si="4"/>
        <v>1.6979999999999995E-2</v>
      </c>
      <c r="E12" s="5">
        <v>10</v>
      </c>
      <c r="F12" s="4" t="s">
        <v>28</v>
      </c>
      <c r="G12" s="5">
        <v>823.85</v>
      </c>
      <c r="H12" s="5">
        <v>10</v>
      </c>
      <c r="I12" s="7">
        <f t="shared" si="5"/>
        <v>-1.6979999999999995E-2</v>
      </c>
      <c r="J12" s="5">
        <f t="shared" si="2"/>
        <v>-0.16979999999999995</v>
      </c>
      <c r="K12" s="6" t="s">
        <v>16</v>
      </c>
      <c r="L12" s="5">
        <f t="shared" si="3"/>
        <v>823.68020000000001</v>
      </c>
      <c r="M12" s="4"/>
      <c r="N12" s="3">
        <v>1225</v>
      </c>
    </row>
    <row r="13" spans="1:14" x14ac:dyDescent="0.25">
      <c r="A13" s="5">
        <f t="shared" si="0"/>
        <v>821.65998000000002</v>
      </c>
      <c r="B13" s="6" t="s">
        <v>16</v>
      </c>
      <c r="C13" s="5">
        <f t="shared" si="1"/>
        <v>-2.0000000000020002E-5</v>
      </c>
      <c r="D13" s="7">
        <f t="shared" si="4"/>
        <v>-2.0000000000020002E-6</v>
      </c>
      <c r="E13" s="5">
        <v>10</v>
      </c>
      <c r="F13" s="4" t="s">
        <v>33</v>
      </c>
      <c r="G13" s="5">
        <v>821.66</v>
      </c>
      <c r="H13" s="5">
        <v>10</v>
      </c>
      <c r="I13" s="7">
        <f t="shared" si="5"/>
        <v>2.0000000000020002E-6</v>
      </c>
      <c r="J13" s="5">
        <f t="shared" si="2"/>
        <v>2.0000000000020002E-5</v>
      </c>
      <c r="K13" s="6" t="s">
        <v>16</v>
      </c>
      <c r="L13" s="5">
        <f t="shared" si="3"/>
        <v>821.66001999999992</v>
      </c>
      <c r="M13" s="4" t="s">
        <v>21</v>
      </c>
      <c r="N13" s="3">
        <v>1249.26</v>
      </c>
    </row>
    <row r="14" spans="1:14" x14ac:dyDescent="0.25">
      <c r="A14" s="5">
        <f t="shared" si="0"/>
        <v>821.5748000000001</v>
      </c>
      <c r="B14" s="6" t="s">
        <v>16</v>
      </c>
      <c r="C14" s="5">
        <f t="shared" si="1"/>
        <v>-5.2000000000000657E-3</v>
      </c>
      <c r="D14" s="7">
        <f t="shared" si="4"/>
        <v>-5.2000000000000657E-4</v>
      </c>
      <c r="E14" s="5">
        <v>10</v>
      </c>
      <c r="F14" s="4" t="s">
        <v>29</v>
      </c>
      <c r="G14" s="5">
        <v>821.58</v>
      </c>
      <c r="H14" s="5">
        <v>10</v>
      </c>
      <c r="I14" s="7">
        <f t="shared" si="5"/>
        <v>5.2000000000000657E-4</v>
      </c>
      <c r="J14" s="5">
        <f t="shared" si="2"/>
        <v>5.2000000000000657E-3</v>
      </c>
      <c r="K14" s="6" t="s">
        <v>16</v>
      </c>
      <c r="L14" s="5">
        <f t="shared" si="3"/>
        <v>821.58519999999999</v>
      </c>
      <c r="M14" s="4"/>
      <c r="N14" s="3">
        <v>1250</v>
      </c>
    </row>
    <row r="15" spans="1:14" x14ac:dyDescent="0.25">
      <c r="A15" s="5">
        <f t="shared" si="0"/>
        <v>819.00995999999998</v>
      </c>
      <c r="B15" s="6" t="s">
        <v>16</v>
      </c>
      <c r="C15" s="5">
        <f t="shared" si="1"/>
        <v>-0.16003999999999935</v>
      </c>
      <c r="D15" s="7">
        <f t="shared" si="4"/>
        <v>-1.6003999999999935E-2</v>
      </c>
      <c r="E15" s="5">
        <v>10</v>
      </c>
      <c r="F15" s="4" t="s">
        <v>34</v>
      </c>
      <c r="G15" s="5">
        <v>819.17</v>
      </c>
      <c r="H15" s="5">
        <v>10</v>
      </c>
      <c r="I15" s="7">
        <f t="shared" si="5"/>
        <v>1.6003999999999935E-2</v>
      </c>
      <c r="J15" s="5">
        <f t="shared" si="2"/>
        <v>0.16003999999999935</v>
      </c>
      <c r="K15" s="6" t="s">
        <v>16</v>
      </c>
      <c r="L15" s="5">
        <f t="shared" si="3"/>
        <v>819.33003999999994</v>
      </c>
      <c r="M15" s="4" t="s">
        <v>23</v>
      </c>
      <c r="N15" s="3">
        <v>1272.1199999999999</v>
      </c>
    </row>
    <row r="16" spans="1:14" x14ac:dyDescent="0.25">
      <c r="A16" s="5">
        <f t="shared" si="0"/>
        <v>818.63980000000004</v>
      </c>
      <c r="B16" s="6" t="s">
        <v>16</v>
      </c>
      <c r="C16" s="5">
        <f t="shared" si="1"/>
        <v>-0.18020000000000008</v>
      </c>
      <c r="D16" s="7">
        <f t="shared" si="4"/>
        <v>-1.8020000000000008E-2</v>
      </c>
      <c r="E16" s="5">
        <v>10</v>
      </c>
      <c r="F16" s="4" t="s">
        <v>30</v>
      </c>
      <c r="G16" s="5">
        <v>818.82</v>
      </c>
      <c r="H16" s="5">
        <v>10</v>
      </c>
      <c r="I16" s="7">
        <f t="shared" si="5"/>
        <v>1.8020000000000008E-2</v>
      </c>
      <c r="J16" s="5">
        <f t="shared" si="2"/>
        <v>0.18020000000000008</v>
      </c>
      <c r="K16" s="6" t="s">
        <v>16</v>
      </c>
      <c r="L16" s="5">
        <f t="shared" si="3"/>
        <v>819.00020000000006</v>
      </c>
      <c r="M16" s="4"/>
      <c r="N16" s="3">
        <v>1275</v>
      </c>
    </row>
    <row r="17" spans="1:14" x14ac:dyDescent="0.25">
      <c r="A17" s="5">
        <f t="shared" si="0"/>
        <v>815.46480000000008</v>
      </c>
      <c r="B17" s="6" t="s">
        <v>16</v>
      </c>
      <c r="C17" s="5">
        <f t="shared" si="1"/>
        <v>-0.35520000000000007</v>
      </c>
      <c r="D17" s="7">
        <f t="shared" si="4"/>
        <v>-3.552000000000001E-2</v>
      </c>
      <c r="E17" s="5">
        <v>10</v>
      </c>
      <c r="F17" s="4" t="s">
        <v>27</v>
      </c>
      <c r="G17" s="5">
        <v>815.82</v>
      </c>
      <c r="H17" s="5">
        <v>10</v>
      </c>
      <c r="I17" s="7">
        <f t="shared" si="5"/>
        <v>3.552000000000001E-2</v>
      </c>
      <c r="J17" s="5">
        <f t="shared" si="2"/>
        <v>0.35520000000000007</v>
      </c>
      <c r="K17" s="6" t="s">
        <v>16</v>
      </c>
      <c r="L17" s="5">
        <f t="shared" si="3"/>
        <v>816.17520000000002</v>
      </c>
      <c r="M17" s="4" t="s">
        <v>19</v>
      </c>
      <c r="N17" s="3">
        <v>1300</v>
      </c>
    </row>
    <row r="18" spans="1:14" x14ac:dyDescent="0.25">
      <c r="A18" s="5">
        <f t="shared" si="0"/>
        <v>813.64735999999994</v>
      </c>
      <c r="B18" s="6" t="s">
        <v>16</v>
      </c>
      <c r="C18" s="5">
        <f t="shared" si="1"/>
        <v>-0.24264000000000061</v>
      </c>
      <c r="D18" s="7">
        <f>$D$17+(((N18-$N$17)/25)*0.0175)</f>
        <v>-2.426400000000006E-2</v>
      </c>
      <c r="E18" s="5">
        <v>10</v>
      </c>
      <c r="F18" s="4" t="s">
        <v>35</v>
      </c>
      <c r="G18" s="5">
        <v>813.89</v>
      </c>
      <c r="H18" s="5">
        <v>10</v>
      </c>
      <c r="I18" s="7">
        <f t="shared" ref="I18:I23" si="6">$I$17-(((N18-$N$17)/25)*0.0175)</f>
        <v>2.426400000000006E-2</v>
      </c>
      <c r="J18" s="5">
        <f t="shared" si="2"/>
        <v>0.24264000000000061</v>
      </c>
      <c r="K18" s="6" t="s">
        <v>16</v>
      </c>
      <c r="L18" s="5">
        <f t="shared" si="3"/>
        <v>814.13264000000004</v>
      </c>
      <c r="M18" s="4" t="s">
        <v>22</v>
      </c>
      <c r="N18" s="3">
        <v>1316.08</v>
      </c>
    </row>
    <row r="19" spans="1:14" x14ac:dyDescent="0.25">
      <c r="A19" s="5">
        <f t="shared" si="0"/>
        <v>812.63980000000004</v>
      </c>
      <c r="B19" s="6" t="s">
        <v>16</v>
      </c>
      <c r="C19" s="5">
        <f t="shared" si="1"/>
        <v>-0.18020000000000008</v>
      </c>
      <c r="D19" s="7">
        <f>$D$17+(((N19-$N$17)/25)*0.0175)</f>
        <v>-1.8020000000000008E-2</v>
      </c>
      <c r="E19" s="5">
        <v>10</v>
      </c>
      <c r="F19" s="4" t="s">
        <v>31</v>
      </c>
      <c r="G19" s="5">
        <v>812.82</v>
      </c>
      <c r="H19" s="5">
        <v>10</v>
      </c>
      <c r="I19" s="7">
        <f t="shared" si="6"/>
        <v>1.8020000000000008E-2</v>
      </c>
      <c r="J19" s="5">
        <f t="shared" si="2"/>
        <v>0.18020000000000008</v>
      </c>
      <c r="K19" s="6" t="s">
        <v>16</v>
      </c>
      <c r="L19" s="5">
        <f t="shared" si="3"/>
        <v>813.00020000000006</v>
      </c>
      <c r="M19" s="4"/>
      <c r="N19" s="3">
        <v>1325</v>
      </c>
    </row>
    <row r="20" spans="1:14" x14ac:dyDescent="0.25">
      <c r="A20" s="5">
        <f t="shared" si="0"/>
        <v>812.24478999999997</v>
      </c>
      <c r="B20" s="6" t="s">
        <v>16</v>
      </c>
      <c r="C20" s="5">
        <f t="shared" si="1"/>
        <v>-0.15521000000000057</v>
      </c>
      <c r="D20" s="7">
        <f>$D$17+(((N20-$N$17)/25)*0.0175)</f>
        <v>-1.5521000000000056E-2</v>
      </c>
      <c r="E20" s="5">
        <v>10</v>
      </c>
      <c r="F20" s="4" t="s">
        <v>36</v>
      </c>
      <c r="G20" s="5">
        <v>812.4</v>
      </c>
      <c r="H20" s="5">
        <v>10</v>
      </c>
      <c r="I20" s="7">
        <f t="shared" si="6"/>
        <v>1.5521000000000056E-2</v>
      </c>
      <c r="J20" s="5">
        <f t="shared" si="2"/>
        <v>0.15521000000000057</v>
      </c>
      <c r="K20" s="6" t="s">
        <v>16</v>
      </c>
      <c r="L20" s="5">
        <f t="shared" si="3"/>
        <v>812.55520999999999</v>
      </c>
      <c r="M20" s="4" t="s">
        <v>23</v>
      </c>
      <c r="N20" s="3">
        <v>1328.57</v>
      </c>
    </row>
    <row r="21" spans="1:14" x14ac:dyDescent="0.25">
      <c r="A21" s="5">
        <f t="shared" si="0"/>
        <v>809.66000000000008</v>
      </c>
      <c r="B21" s="4"/>
      <c r="C21" s="5">
        <f t="shared" si="1"/>
        <v>-0.16</v>
      </c>
      <c r="D21" s="7">
        <v>-1.6E-2</v>
      </c>
      <c r="E21" s="5">
        <v>10</v>
      </c>
      <c r="F21" s="4" t="s">
        <v>32</v>
      </c>
      <c r="G21" s="5">
        <v>809.82</v>
      </c>
      <c r="H21" s="5">
        <v>10</v>
      </c>
      <c r="I21" s="7">
        <f t="shared" si="6"/>
        <v>5.2000000000000657E-4</v>
      </c>
      <c r="J21" s="5">
        <f t="shared" si="2"/>
        <v>5.2000000000000657E-3</v>
      </c>
      <c r="K21" s="6" t="s">
        <v>16</v>
      </c>
      <c r="L21" s="5">
        <f t="shared" si="3"/>
        <v>809.8252</v>
      </c>
      <c r="M21" s="4"/>
      <c r="N21" s="3">
        <v>1350</v>
      </c>
    </row>
    <row r="22" spans="1:14" x14ac:dyDescent="0.25">
      <c r="A22" s="5">
        <f t="shared" si="0"/>
        <v>809.49</v>
      </c>
      <c r="B22" s="4"/>
      <c r="C22" s="5">
        <f t="shared" si="1"/>
        <v>-0.16</v>
      </c>
      <c r="D22" s="7">
        <v>-1.6E-2</v>
      </c>
      <c r="E22" s="5">
        <v>10</v>
      </c>
      <c r="F22" s="4" t="s">
        <v>37</v>
      </c>
      <c r="G22" s="5">
        <v>809.65</v>
      </c>
      <c r="H22" s="5">
        <v>10</v>
      </c>
      <c r="I22" s="7">
        <f t="shared" si="6"/>
        <v>-4.8100000000003695E-4</v>
      </c>
      <c r="J22" s="5">
        <f t="shared" si="2"/>
        <v>-4.8100000000003695E-3</v>
      </c>
      <c r="K22" s="6" t="s">
        <v>16</v>
      </c>
      <c r="L22" s="5">
        <f t="shared" si="3"/>
        <v>809.64518999999996</v>
      </c>
      <c r="M22" s="4" t="s">
        <v>20</v>
      </c>
      <c r="N22" s="3">
        <v>1351.43</v>
      </c>
    </row>
    <row r="23" spans="1:14" x14ac:dyDescent="0.25">
      <c r="A23" s="5">
        <f t="shared" si="0"/>
        <v>806.75</v>
      </c>
      <c r="B23" s="4"/>
      <c r="C23" s="5">
        <f t="shared" si="1"/>
        <v>-0.16</v>
      </c>
      <c r="D23" s="7">
        <v>-1.6E-2</v>
      </c>
      <c r="E23" s="5">
        <v>10</v>
      </c>
      <c r="F23" s="4" t="s">
        <v>38</v>
      </c>
      <c r="G23" s="5">
        <v>806.91</v>
      </c>
      <c r="H23" s="5">
        <v>10</v>
      </c>
      <c r="I23" s="7">
        <f t="shared" si="6"/>
        <v>-1.648299999999997E-2</v>
      </c>
      <c r="J23" s="5">
        <f t="shared" si="2"/>
        <v>-0.1648299999999997</v>
      </c>
      <c r="K23" s="6" t="s">
        <v>16</v>
      </c>
      <c r="L23" s="5">
        <f t="shared" si="3"/>
        <v>806.74516999999992</v>
      </c>
      <c r="M23" s="4" t="s">
        <v>24</v>
      </c>
      <c r="N23" s="3">
        <v>1374.29</v>
      </c>
    </row>
    <row r="24" spans="1:14" x14ac:dyDescent="0.25">
      <c r="A24" s="8">
        <f t="shared" si="0"/>
        <v>806.66000000000008</v>
      </c>
      <c r="B24" s="9"/>
      <c r="C24" s="8">
        <f t="shared" si="1"/>
        <v>-0.16</v>
      </c>
      <c r="D24" s="10">
        <v>-1.6E-2</v>
      </c>
      <c r="E24" s="8">
        <v>10</v>
      </c>
      <c r="F24" s="9" t="s">
        <v>39</v>
      </c>
      <c r="G24" s="8">
        <v>806.82</v>
      </c>
      <c r="H24" s="8">
        <v>10</v>
      </c>
      <c r="I24" s="10">
        <v>-1.6E-2</v>
      </c>
      <c r="J24" s="8">
        <f t="shared" si="2"/>
        <v>-0.16</v>
      </c>
      <c r="K24" s="9"/>
      <c r="L24" s="8">
        <f t="shared" si="3"/>
        <v>806.66000000000008</v>
      </c>
      <c r="M24" s="9"/>
      <c r="N24" s="11">
        <v>1375</v>
      </c>
    </row>
    <row r="25" spans="1:14" x14ac:dyDescent="0.25">
      <c r="A25" s="8">
        <f t="shared" si="0"/>
        <v>803.66000000000008</v>
      </c>
      <c r="B25" s="9"/>
      <c r="C25" s="8">
        <f t="shared" si="1"/>
        <v>-0.16</v>
      </c>
      <c r="D25" s="10">
        <v>-1.6E-2</v>
      </c>
      <c r="E25" s="8">
        <v>10</v>
      </c>
      <c r="F25" s="9" t="s">
        <v>40</v>
      </c>
      <c r="G25" s="8">
        <v>803.82</v>
      </c>
      <c r="H25" s="8">
        <v>10</v>
      </c>
      <c r="I25" s="10">
        <v>-1.6E-2</v>
      </c>
      <c r="J25" s="8">
        <f t="shared" si="2"/>
        <v>-0.16</v>
      </c>
      <c r="K25" s="9"/>
      <c r="L25" s="8">
        <f t="shared" si="3"/>
        <v>803.66000000000008</v>
      </c>
      <c r="M25" s="9"/>
      <c r="N25" s="11">
        <v>1400</v>
      </c>
    </row>
    <row r="26" spans="1:14" x14ac:dyDescent="0.25">
      <c r="A26" s="8">
        <f t="shared" si="0"/>
        <v>800.66000000000008</v>
      </c>
      <c r="B26" s="9"/>
      <c r="C26" s="8">
        <f t="shared" si="1"/>
        <v>-0.16</v>
      </c>
      <c r="D26" s="10">
        <v>-1.6E-2</v>
      </c>
      <c r="E26" s="8">
        <v>10</v>
      </c>
      <c r="F26" s="9" t="s">
        <v>41</v>
      </c>
      <c r="G26" s="8">
        <v>800.82</v>
      </c>
      <c r="H26" s="8">
        <v>10</v>
      </c>
      <c r="I26" s="10">
        <v>-1.6E-2</v>
      </c>
      <c r="J26" s="8">
        <f t="shared" si="2"/>
        <v>-0.16</v>
      </c>
      <c r="K26" s="9"/>
      <c r="L26" s="8">
        <f t="shared" si="3"/>
        <v>800.66000000000008</v>
      </c>
      <c r="M26" s="9"/>
      <c r="N26" s="11">
        <v>1425</v>
      </c>
    </row>
    <row r="27" spans="1:14" x14ac:dyDescent="0.25">
      <c r="A27" s="8">
        <f t="shared" si="0"/>
        <v>797.66000000000008</v>
      </c>
      <c r="B27" s="9"/>
      <c r="C27" s="8">
        <f t="shared" si="1"/>
        <v>-0.16</v>
      </c>
      <c r="D27" s="10">
        <v>-1.6E-2</v>
      </c>
      <c r="E27" s="8">
        <v>10</v>
      </c>
      <c r="F27" s="9" t="s">
        <v>42</v>
      </c>
      <c r="G27" s="8">
        <v>797.82</v>
      </c>
      <c r="H27" s="8">
        <v>10</v>
      </c>
      <c r="I27" s="10">
        <v>-1.6E-2</v>
      </c>
      <c r="J27" s="8">
        <f t="shared" si="2"/>
        <v>-0.16</v>
      </c>
      <c r="K27" s="9"/>
      <c r="L27" s="8">
        <f t="shared" si="3"/>
        <v>797.66000000000008</v>
      </c>
      <c r="M27" s="9"/>
      <c r="N27" s="11">
        <v>1450</v>
      </c>
    </row>
    <row r="28" spans="1:14" x14ac:dyDescent="0.25">
      <c r="A28" s="8">
        <f t="shared" si="0"/>
        <v>794.66000000000008</v>
      </c>
      <c r="B28" s="9"/>
      <c r="C28" s="8">
        <f t="shared" si="1"/>
        <v>-0.16</v>
      </c>
      <c r="D28" s="10">
        <v>-1.6E-2</v>
      </c>
      <c r="E28" s="8">
        <v>10</v>
      </c>
      <c r="F28" s="9" t="s">
        <v>43</v>
      </c>
      <c r="G28" s="8">
        <v>794.82</v>
      </c>
      <c r="H28" s="8">
        <v>10</v>
      </c>
      <c r="I28" s="10">
        <v>-1.6E-2</v>
      </c>
      <c r="J28" s="8">
        <f t="shared" si="2"/>
        <v>-0.16</v>
      </c>
      <c r="K28" s="9"/>
      <c r="L28" s="8">
        <f t="shared" si="3"/>
        <v>794.66000000000008</v>
      </c>
      <c r="M28" s="9"/>
      <c r="N28" s="11">
        <v>1475</v>
      </c>
    </row>
    <row r="29" spans="1:14" x14ac:dyDescent="0.25">
      <c r="A29" s="8">
        <f t="shared" si="0"/>
        <v>791.66000000000008</v>
      </c>
      <c r="B29" s="9"/>
      <c r="C29" s="8">
        <f t="shared" si="1"/>
        <v>-0.16</v>
      </c>
      <c r="D29" s="10">
        <v>-1.6E-2</v>
      </c>
      <c r="E29" s="8">
        <v>10</v>
      </c>
      <c r="F29" s="9" t="s">
        <v>44</v>
      </c>
      <c r="G29" s="8">
        <v>791.82</v>
      </c>
      <c r="H29" s="8">
        <v>10</v>
      </c>
      <c r="I29" s="10">
        <v>-1.6E-2</v>
      </c>
      <c r="J29" s="8">
        <f t="shared" si="2"/>
        <v>-0.16</v>
      </c>
      <c r="K29" s="9"/>
      <c r="L29" s="8">
        <f t="shared" si="3"/>
        <v>791.66000000000008</v>
      </c>
      <c r="M29" s="9"/>
      <c r="N29" s="11">
        <v>1500</v>
      </c>
    </row>
    <row r="30" spans="1:14" x14ac:dyDescent="0.25">
      <c r="A30" s="13">
        <f t="shared" si="0"/>
        <v>789.66000000000008</v>
      </c>
      <c r="B30" s="14"/>
      <c r="C30" s="13">
        <f t="shared" si="1"/>
        <v>-0.16</v>
      </c>
      <c r="D30" s="15">
        <v>-1.6E-2</v>
      </c>
      <c r="E30" s="13">
        <v>10</v>
      </c>
      <c r="F30" s="14" t="s">
        <v>220</v>
      </c>
      <c r="G30" s="13">
        <v>789.82</v>
      </c>
      <c r="H30" s="13">
        <v>10</v>
      </c>
      <c r="I30" s="7">
        <f t="shared" ref="I30:I37" si="7">$I$39-((($N$39-N30))/1520)</f>
        <v>-1.6230263157894678E-2</v>
      </c>
      <c r="J30" s="13">
        <f t="shared" si="2"/>
        <v>-0.16230263157894678</v>
      </c>
      <c r="K30" s="6" t="s">
        <v>217</v>
      </c>
      <c r="L30" s="13">
        <f t="shared" si="3"/>
        <v>789.65769736842105</v>
      </c>
      <c r="M30" s="14" t="s">
        <v>24</v>
      </c>
      <c r="N30" s="16">
        <v>1516.67</v>
      </c>
    </row>
    <row r="31" spans="1:14" x14ac:dyDescent="0.25">
      <c r="A31" s="13">
        <f t="shared" si="0"/>
        <v>788.66000000000008</v>
      </c>
      <c r="B31" s="14"/>
      <c r="C31" s="13">
        <f t="shared" si="1"/>
        <v>-0.16</v>
      </c>
      <c r="D31" s="15">
        <v>-1.6E-2</v>
      </c>
      <c r="E31" s="13">
        <v>10</v>
      </c>
      <c r="F31" s="14" t="s">
        <v>45</v>
      </c>
      <c r="G31" s="13">
        <v>788.82</v>
      </c>
      <c r="H31" s="13">
        <v>10</v>
      </c>
      <c r="I31" s="7">
        <f t="shared" si="7"/>
        <v>-1.0749999999999996E-2</v>
      </c>
      <c r="J31" s="13">
        <f t="shared" si="2"/>
        <v>-0.10749999999999996</v>
      </c>
      <c r="K31" s="6" t="s">
        <v>217</v>
      </c>
      <c r="L31" s="13">
        <f t="shared" si="3"/>
        <v>788.71250000000009</v>
      </c>
      <c r="M31" s="14"/>
      <c r="N31" s="16">
        <v>1525</v>
      </c>
    </row>
    <row r="32" spans="1:14" x14ac:dyDescent="0.25">
      <c r="A32" s="13">
        <f t="shared" si="0"/>
        <v>786.75</v>
      </c>
      <c r="B32" s="14"/>
      <c r="C32" s="13">
        <f t="shared" si="1"/>
        <v>-0.16</v>
      </c>
      <c r="D32" s="15">
        <v>-1.6E-2</v>
      </c>
      <c r="E32" s="13">
        <v>10</v>
      </c>
      <c r="F32" s="14" t="s">
        <v>219</v>
      </c>
      <c r="G32" s="13">
        <v>786.91</v>
      </c>
      <c r="H32" s="13">
        <v>10</v>
      </c>
      <c r="I32" s="7">
        <f t="shared" si="7"/>
        <v>-2.8289473684204453E-4</v>
      </c>
      <c r="J32" s="13">
        <f t="shared" si="2"/>
        <v>-2.8289473684204453E-3</v>
      </c>
      <c r="K32" s="6" t="s">
        <v>217</v>
      </c>
      <c r="L32" s="13">
        <f t="shared" si="3"/>
        <v>786.9071710526315</v>
      </c>
      <c r="M32" s="14" t="s">
        <v>20</v>
      </c>
      <c r="N32" s="16">
        <v>1540.91</v>
      </c>
    </row>
    <row r="33" spans="1:14" x14ac:dyDescent="0.25">
      <c r="A33" s="5">
        <f t="shared" si="0"/>
        <v>785.66000000000008</v>
      </c>
      <c r="C33" s="5">
        <f t="shared" si="1"/>
        <v>-0.16</v>
      </c>
      <c r="D33" s="7">
        <v>-1.6E-2</v>
      </c>
      <c r="E33" s="5">
        <v>10</v>
      </c>
      <c r="F33" s="4" t="s">
        <v>46</v>
      </c>
      <c r="G33" s="5">
        <v>785.82</v>
      </c>
      <c r="H33" s="5">
        <v>10</v>
      </c>
      <c r="I33" s="7">
        <f t="shared" si="7"/>
        <v>5.6973684210526385E-3</v>
      </c>
      <c r="J33" s="5">
        <f t="shared" si="2"/>
        <v>5.6973684210526385E-2</v>
      </c>
      <c r="K33" s="6" t="s">
        <v>217</v>
      </c>
      <c r="L33" s="5">
        <f t="shared" si="3"/>
        <v>785.87697368421061</v>
      </c>
      <c r="M33" s="4"/>
      <c r="N33" s="3">
        <v>1550</v>
      </c>
    </row>
    <row r="34" spans="1:14" x14ac:dyDescent="0.25">
      <c r="A34" s="5">
        <f t="shared" si="0"/>
        <v>783.85335526315794</v>
      </c>
      <c r="B34" s="6" t="s">
        <v>217</v>
      </c>
      <c r="C34" s="5">
        <f t="shared" si="1"/>
        <v>-0.15664473684210595</v>
      </c>
      <c r="D34" s="7">
        <f t="shared" ref="D34:D37" si="8">$D$39+((($N$39-N34))/1520)</f>
        <v>-1.5664473684210596E-2</v>
      </c>
      <c r="E34" s="5">
        <v>10</v>
      </c>
      <c r="F34" s="4" t="s">
        <v>218</v>
      </c>
      <c r="G34" s="5">
        <v>784.01</v>
      </c>
      <c r="H34" s="5">
        <v>10</v>
      </c>
      <c r="I34" s="7">
        <f t="shared" si="7"/>
        <v>1.5664473684210596E-2</v>
      </c>
      <c r="J34" s="5">
        <f t="shared" si="2"/>
        <v>0.15664473684210595</v>
      </c>
      <c r="K34" s="6" t="s">
        <v>217</v>
      </c>
      <c r="L34" s="5">
        <f t="shared" si="3"/>
        <v>784.16664473684204</v>
      </c>
      <c r="M34" s="4" t="s">
        <v>23</v>
      </c>
      <c r="N34" s="3">
        <v>1565.15</v>
      </c>
    </row>
    <row r="35" spans="1:14" x14ac:dyDescent="0.25">
      <c r="A35" s="5">
        <f t="shared" si="0"/>
        <v>782.59855263157897</v>
      </c>
      <c r="B35" s="6" t="s">
        <v>217</v>
      </c>
      <c r="C35" s="5">
        <f t="shared" si="1"/>
        <v>-0.22144736842105273</v>
      </c>
      <c r="D35" s="7">
        <f t="shared" si="8"/>
        <v>-2.2144736842105273E-2</v>
      </c>
      <c r="E35" s="5">
        <v>10</v>
      </c>
      <c r="F35" s="4" t="s">
        <v>47</v>
      </c>
      <c r="G35" s="5">
        <v>782.82</v>
      </c>
      <c r="H35" s="5">
        <v>10</v>
      </c>
      <c r="I35" s="7">
        <f t="shared" si="7"/>
        <v>2.2144736842105273E-2</v>
      </c>
      <c r="J35" s="5">
        <f t="shared" si="2"/>
        <v>0.22144736842105273</v>
      </c>
      <c r="K35" s="6" t="s">
        <v>217</v>
      </c>
      <c r="L35" s="5">
        <f t="shared" si="3"/>
        <v>783.04144736842113</v>
      </c>
      <c r="M35" s="4"/>
      <c r="N35" s="3">
        <v>1575</v>
      </c>
    </row>
    <row r="36" spans="1:14" x14ac:dyDescent="0.25">
      <c r="A36" s="5">
        <f t="shared" si="0"/>
        <v>779.43407894736845</v>
      </c>
      <c r="B36" s="6" t="s">
        <v>217</v>
      </c>
      <c r="C36" s="5">
        <f t="shared" si="1"/>
        <v>-0.385921052631579</v>
      </c>
      <c r="D36" s="7">
        <f t="shared" si="8"/>
        <v>-3.85921052631579E-2</v>
      </c>
      <c r="E36" s="5">
        <v>10</v>
      </c>
      <c r="F36" s="4" t="s">
        <v>48</v>
      </c>
      <c r="G36" s="5">
        <v>779.82</v>
      </c>
      <c r="H36" s="5">
        <v>10</v>
      </c>
      <c r="I36" s="7">
        <f t="shared" si="7"/>
        <v>3.85921052631579E-2</v>
      </c>
      <c r="J36" s="5">
        <f t="shared" si="2"/>
        <v>0.385921052631579</v>
      </c>
      <c r="K36" s="6" t="s">
        <v>217</v>
      </c>
      <c r="L36" s="5">
        <f t="shared" si="3"/>
        <v>780.20592105263165</v>
      </c>
      <c r="M36" s="4"/>
      <c r="N36" s="3">
        <v>1600</v>
      </c>
    </row>
    <row r="37" spans="1:14" x14ac:dyDescent="0.25">
      <c r="A37" s="5">
        <f t="shared" si="0"/>
        <v>779.27585526315784</v>
      </c>
      <c r="B37" s="6" t="s">
        <v>217</v>
      </c>
      <c r="C37" s="5">
        <f t="shared" si="1"/>
        <v>-0.39414473684210533</v>
      </c>
      <c r="D37" s="7">
        <f t="shared" si="8"/>
        <v>-3.9414473684210534E-2</v>
      </c>
      <c r="E37" s="5">
        <v>10</v>
      </c>
      <c r="F37" s="4" t="s">
        <v>221</v>
      </c>
      <c r="G37" s="5">
        <v>779.67</v>
      </c>
      <c r="H37" s="5">
        <v>10</v>
      </c>
      <c r="I37" s="7">
        <f t="shared" si="7"/>
        <v>3.9414473684210534E-2</v>
      </c>
      <c r="J37" s="5">
        <f t="shared" si="2"/>
        <v>0.39414473684210533</v>
      </c>
      <c r="K37" s="6" t="s">
        <v>217</v>
      </c>
      <c r="L37" s="5">
        <f t="shared" si="3"/>
        <v>780.06414473684208</v>
      </c>
      <c r="M37" s="4" t="s">
        <v>17</v>
      </c>
      <c r="N37" s="3">
        <v>1601.25</v>
      </c>
    </row>
    <row r="38" spans="1:14" x14ac:dyDescent="0.25">
      <c r="A38" s="5">
        <f t="shared" si="0"/>
        <v>776.26960526315793</v>
      </c>
      <c r="B38" s="6" t="s">
        <v>217</v>
      </c>
      <c r="C38" s="5">
        <f t="shared" si="1"/>
        <v>-0.55039473684210538</v>
      </c>
      <c r="D38" s="7">
        <f>$D$39+((($N$39-N38))/1520)</f>
        <v>-5.5039473684210534E-2</v>
      </c>
      <c r="E38" s="5">
        <v>10</v>
      </c>
      <c r="F38" s="4" t="s">
        <v>49</v>
      </c>
      <c r="G38" s="5">
        <v>776.82</v>
      </c>
      <c r="H38" s="5">
        <v>10</v>
      </c>
      <c r="I38" s="7">
        <f>$I$39-((($N$39-N38))/1520)</f>
        <v>5.5039473684210534E-2</v>
      </c>
      <c r="J38" s="5">
        <f t="shared" si="2"/>
        <v>0.55039473684210538</v>
      </c>
      <c r="K38" s="6" t="s">
        <v>217</v>
      </c>
      <c r="L38" s="5">
        <f t="shared" si="3"/>
        <v>777.37039473684217</v>
      </c>
      <c r="M38" s="4"/>
      <c r="N38" s="3">
        <v>1625</v>
      </c>
    </row>
    <row r="39" spans="1:14" x14ac:dyDescent="0.25">
      <c r="A39" s="5">
        <f t="shared" si="0"/>
        <v>775.51</v>
      </c>
      <c r="B39" s="6"/>
      <c r="C39" s="5">
        <f t="shared" si="1"/>
        <v>-0.59</v>
      </c>
      <c r="D39" s="7">
        <v>-5.8999999999999997E-2</v>
      </c>
      <c r="E39" s="5">
        <v>10</v>
      </c>
      <c r="F39" s="4" t="s">
        <v>215</v>
      </c>
      <c r="G39" s="5">
        <v>776.1</v>
      </c>
      <c r="H39" s="5">
        <v>10</v>
      </c>
      <c r="I39" s="7">
        <v>5.8999999999999997E-2</v>
      </c>
      <c r="J39" s="5">
        <f t="shared" si="2"/>
        <v>0.59</v>
      </c>
      <c r="K39" s="6"/>
      <c r="L39" s="5">
        <f t="shared" si="3"/>
        <v>776.69</v>
      </c>
      <c r="M39" s="4" t="s">
        <v>19</v>
      </c>
      <c r="N39" s="3">
        <v>1631.02</v>
      </c>
    </row>
    <row r="40" spans="1:14" x14ac:dyDescent="0.25">
      <c r="A40" s="5">
        <f t="shared" si="0"/>
        <v>773.23</v>
      </c>
      <c r="B40" s="4"/>
      <c r="C40" s="5">
        <f t="shared" si="1"/>
        <v>-0.59</v>
      </c>
      <c r="D40" s="7">
        <v>-5.8999999999999997E-2</v>
      </c>
      <c r="E40" s="5">
        <v>10</v>
      </c>
      <c r="F40" s="4" t="s">
        <v>50</v>
      </c>
      <c r="G40" s="5">
        <v>773.82</v>
      </c>
      <c r="H40" s="5">
        <v>10</v>
      </c>
      <c r="I40" s="7">
        <v>5.8999999999999997E-2</v>
      </c>
      <c r="J40" s="5">
        <f t="shared" si="2"/>
        <v>0.59</v>
      </c>
      <c r="K40" s="6"/>
      <c r="L40" s="5">
        <f t="shared" si="3"/>
        <v>774.41000000000008</v>
      </c>
      <c r="M40" s="4"/>
      <c r="N40" s="3">
        <v>1650</v>
      </c>
    </row>
    <row r="41" spans="1:14" x14ac:dyDescent="0.25">
      <c r="A41" s="5">
        <f t="shared" si="0"/>
        <v>771.93999999999994</v>
      </c>
      <c r="B41" s="4"/>
      <c r="C41" s="5">
        <f t="shared" si="1"/>
        <v>-0.59</v>
      </c>
      <c r="D41" s="7">
        <v>-5.8999999999999997E-2</v>
      </c>
      <c r="E41" s="5">
        <v>10</v>
      </c>
      <c r="F41" s="4" t="s">
        <v>216</v>
      </c>
      <c r="G41" s="5">
        <v>772.53</v>
      </c>
      <c r="H41" s="5">
        <v>10</v>
      </c>
      <c r="I41" s="7">
        <v>5.8999999999999997E-2</v>
      </c>
      <c r="J41" s="5">
        <f t="shared" si="2"/>
        <v>0.59</v>
      </c>
      <c r="K41" s="6"/>
      <c r="L41" s="5">
        <f t="shared" si="3"/>
        <v>773.12</v>
      </c>
      <c r="M41" s="4" t="s">
        <v>19</v>
      </c>
      <c r="N41" s="3">
        <v>1660.8</v>
      </c>
    </row>
    <row r="42" spans="1:14" x14ac:dyDescent="0.25">
      <c r="A42" s="5">
        <f t="shared" si="0"/>
        <v>770.3234210526316</v>
      </c>
      <c r="B42" s="6" t="s">
        <v>217</v>
      </c>
      <c r="C42" s="5">
        <f t="shared" si="1"/>
        <v>-0.49657894736842073</v>
      </c>
      <c r="D42" s="7">
        <f>$D$41-((($N$41-N42))/1520)</f>
        <v>-4.9657894736842075E-2</v>
      </c>
      <c r="E42" s="5">
        <v>10</v>
      </c>
      <c r="F42" s="4" t="s">
        <v>51</v>
      </c>
      <c r="G42" s="5">
        <v>770.82</v>
      </c>
      <c r="H42" s="5">
        <v>10</v>
      </c>
      <c r="I42" s="7">
        <f>$I$41+((($N$41-N42))/1520)</f>
        <v>4.9657894736842075E-2</v>
      </c>
      <c r="J42" s="5">
        <f t="shared" si="2"/>
        <v>0.49657894736842073</v>
      </c>
      <c r="K42" s="6" t="s">
        <v>217</v>
      </c>
      <c r="L42" s="5">
        <f t="shared" si="3"/>
        <v>771.3165789473685</v>
      </c>
      <c r="M42" s="4"/>
      <c r="N42" s="3">
        <v>1675</v>
      </c>
    </row>
    <row r="43" spans="1:14" x14ac:dyDescent="0.25">
      <c r="A43" s="5">
        <f t="shared" si="0"/>
        <v>768.56585526315791</v>
      </c>
      <c r="B43" s="6" t="s">
        <v>217</v>
      </c>
      <c r="C43" s="5">
        <f t="shared" si="1"/>
        <v>-0.39414473684210533</v>
      </c>
      <c r="D43" s="7">
        <f>$D$41-((($N$41-N43))/1520)</f>
        <v>-3.9414473684210534E-2</v>
      </c>
      <c r="E43" s="5">
        <v>10</v>
      </c>
      <c r="F43" s="4" t="s">
        <v>227</v>
      </c>
      <c r="G43" s="5">
        <v>768.96</v>
      </c>
      <c r="H43" s="5">
        <v>10</v>
      </c>
      <c r="I43" s="7">
        <f>$I$41+((($N$41-N43))/1520)</f>
        <v>3.9414473684210534E-2</v>
      </c>
      <c r="J43" s="5">
        <f t="shared" si="2"/>
        <v>0.39414473684210533</v>
      </c>
      <c r="K43" s="6" t="s">
        <v>217</v>
      </c>
      <c r="L43" s="5">
        <f t="shared" si="3"/>
        <v>769.35414473684216</v>
      </c>
      <c r="M43" s="4" t="s">
        <v>22</v>
      </c>
      <c r="N43" s="3">
        <v>1690.57</v>
      </c>
    </row>
    <row r="44" spans="1:14" x14ac:dyDescent="0.25">
      <c r="A44" s="5">
        <f t="shared" si="0"/>
        <v>767.48789473684212</v>
      </c>
      <c r="B44" s="6" t="s">
        <v>217</v>
      </c>
      <c r="C44" s="5">
        <f t="shared" si="1"/>
        <v>-0.3321052631578944</v>
      </c>
      <c r="D44" s="7">
        <f t="shared" ref="D44:D45" si="9">$D$41-((($N$41-N44))/1520)</f>
        <v>-3.321052631578944E-2</v>
      </c>
      <c r="E44" s="5">
        <v>10</v>
      </c>
      <c r="F44" s="4" t="s">
        <v>52</v>
      </c>
      <c r="G44" s="5">
        <v>767.82</v>
      </c>
      <c r="H44" s="5">
        <v>10</v>
      </c>
      <c r="I44" s="7">
        <f t="shared" ref="I44:I46" si="10">$I$41+((($N$41-N44))/1520)</f>
        <v>3.321052631578944E-2</v>
      </c>
      <c r="J44" s="5">
        <f t="shared" si="2"/>
        <v>0.3321052631578944</v>
      </c>
      <c r="K44" s="6" t="s">
        <v>217</v>
      </c>
      <c r="L44" s="5">
        <f t="shared" si="3"/>
        <v>768.15210526315798</v>
      </c>
      <c r="M44" s="4"/>
      <c r="N44" s="3">
        <v>1700</v>
      </c>
    </row>
    <row r="45" spans="1:14" x14ac:dyDescent="0.25">
      <c r="A45" s="5">
        <f t="shared" si="0"/>
        <v>764.65236842105264</v>
      </c>
      <c r="B45" s="6" t="s">
        <v>217</v>
      </c>
      <c r="C45" s="5">
        <f t="shared" si="1"/>
        <v>-0.16763157894736808</v>
      </c>
      <c r="D45" s="7">
        <f t="shared" si="9"/>
        <v>-1.6763157894736806E-2</v>
      </c>
      <c r="E45" s="5">
        <v>10</v>
      </c>
      <c r="F45" s="4" t="s">
        <v>53</v>
      </c>
      <c r="G45" s="5">
        <v>764.82</v>
      </c>
      <c r="H45" s="5">
        <v>10</v>
      </c>
      <c r="I45" s="7">
        <f t="shared" si="10"/>
        <v>1.6763157894736806E-2</v>
      </c>
      <c r="J45" s="5">
        <f t="shared" si="2"/>
        <v>0.16763157894736808</v>
      </c>
      <c r="K45" s="6" t="s">
        <v>217</v>
      </c>
      <c r="L45" s="5">
        <f t="shared" si="3"/>
        <v>764.98763157894746</v>
      </c>
      <c r="M45" s="4"/>
      <c r="N45" s="3">
        <v>1725</v>
      </c>
    </row>
    <row r="46" spans="1:14" x14ac:dyDescent="0.25">
      <c r="A46" s="5">
        <f t="shared" si="0"/>
        <v>764.52</v>
      </c>
      <c r="B46" s="6" t="s">
        <v>217</v>
      </c>
      <c r="C46" s="5">
        <f t="shared" si="1"/>
        <v>-0.15999999999999909</v>
      </c>
      <c r="D46" s="7">
        <f>$D$41-((($N$41-N46))/1520)</f>
        <v>-1.599999999999991E-2</v>
      </c>
      <c r="E46" s="5">
        <v>10</v>
      </c>
      <c r="F46" s="4" t="s">
        <v>222</v>
      </c>
      <c r="G46" s="5">
        <v>764.68</v>
      </c>
      <c r="H46" s="5">
        <v>10</v>
      </c>
      <c r="I46" s="7">
        <f t="shared" si="10"/>
        <v>1.599999999999991E-2</v>
      </c>
      <c r="J46" s="5">
        <f t="shared" si="2"/>
        <v>0.15999999999999909</v>
      </c>
      <c r="K46" s="6" t="s">
        <v>217</v>
      </c>
      <c r="L46" s="5">
        <f t="shared" si="3"/>
        <v>764.83999999999992</v>
      </c>
      <c r="M46" s="4" t="s">
        <v>223</v>
      </c>
      <c r="N46" s="3">
        <v>1726.16</v>
      </c>
    </row>
    <row r="47" spans="1:14" x14ac:dyDescent="0.25">
      <c r="A47" s="5">
        <f t="shared" si="0"/>
        <v>761.66000000000008</v>
      </c>
      <c r="B47" s="6"/>
      <c r="C47" s="5">
        <f t="shared" si="1"/>
        <v>-0.16</v>
      </c>
      <c r="D47" s="7">
        <v>-1.6E-2</v>
      </c>
      <c r="E47" s="5">
        <v>10</v>
      </c>
      <c r="F47" s="4" t="s">
        <v>54</v>
      </c>
      <c r="G47" s="5">
        <v>761.82</v>
      </c>
      <c r="H47" s="5">
        <v>10</v>
      </c>
      <c r="I47" s="7">
        <v>1.6E-2</v>
      </c>
      <c r="J47" s="5">
        <f t="shared" si="2"/>
        <v>0.16</v>
      </c>
      <c r="K47" s="6"/>
      <c r="L47" s="5">
        <f t="shared" si="3"/>
        <v>761.98</v>
      </c>
      <c r="M47" s="4"/>
      <c r="N47" s="3">
        <v>1750</v>
      </c>
    </row>
    <row r="48" spans="1:14" x14ac:dyDescent="0.25">
      <c r="A48" s="5">
        <f t="shared" si="0"/>
        <v>761.43000000000006</v>
      </c>
      <c r="B48" s="6" t="s">
        <v>228</v>
      </c>
      <c r="C48" s="5">
        <f t="shared" si="1"/>
        <v>-0.16000000000000014</v>
      </c>
      <c r="D48" s="7">
        <f>$D$53+((($N$53-N48))/1720)</f>
        <v>-1.6000000000000014E-2</v>
      </c>
      <c r="E48" s="5">
        <v>10</v>
      </c>
      <c r="F48" s="4" t="s">
        <v>224</v>
      </c>
      <c r="G48" s="5">
        <v>761.59</v>
      </c>
      <c r="H48" s="5">
        <v>10</v>
      </c>
      <c r="I48" s="7">
        <f>$I$53-((($N$53-N48))/1720)</f>
        <v>1.6000000000000014E-2</v>
      </c>
      <c r="J48" s="5">
        <f t="shared" si="2"/>
        <v>0.16000000000000014</v>
      </c>
      <c r="K48" s="6" t="s">
        <v>228</v>
      </c>
      <c r="L48" s="5">
        <f t="shared" si="3"/>
        <v>761.75</v>
      </c>
      <c r="M48" s="4" t="s">
        <v>23</v>
      </c>
      <c r="N48" s="3">
        <v>1751.96</v>
      </c>
    </row>
    <row r="49" spans="1:14" x14ac:dyDescent="0.25">
      <c r="A49" s="5">
        <f t="shared" si="0"/>
        <v>758.64604651162801</v>
      </c>
      <c r="B49" s="6" t="s">
        <v>228</v>
      </c>
      <c r="C49" s="5">
        <f t="shared" si="1"/>
        <v>-0.29395348837209295</v>
      </c>
      <c r="D49" s="7">
        <f>$D$53+((($N$53-N49))/1720)</f>
        <v>-2.9395348837209297E-2</v>
      </c>
      <c r="E49" s="5">
        <v>10</v>
      </c>
      <c r="F49" s="4" t="s">
        <v>207</v>
      </c>
      <c r="G49" s="5">
        <v>758.94</v>
      </c>
      <c r="H49" s="5">
        <v>10</v>
      </c>
      <c r="I49" s="7">
        <f>$I$53-((($N$53-N49))/1720)</f>
        <v>2.9395348837209297E-2</v>
      </c>
      <c r="J49" s="5">
        <f t="shared" si="2"/>
        <v>0.29395348837209295</v>
      </c>
      <c r="K49" s="6" t="s">
        <v>228</v>
      </c>
      <c r="L49" s="5">
        <f t="shared" si="3"/>
        <v>759.23395348837209</v>
      </c>
      <c r="M49" s="4"/>
      <c r="N49" s="3">
        <v>1775</v>
      </c>
    </row>
    <row r="50" spans="1:14" x14ac:dyDescent="0.25">
      <c r="A50" s="5">
        <f t="shared" si="0"/>
        <v>755.83069767441862</v>
      </c>
      <c r="B50" s="6" t="s">
        <v>228</v>
      </c>
      <c r="C50" s="5">
        <f t="shared" si="1"/>
        <v>-0.43930232558139537</v>
      </c>
      <c r="D50" s="7">
        <f>$D$53+((($N$53-N50))/1720)</f>
        <v>-4.3930232558139534E-2</v>
      </c>
      <c r="E50" s="5">
        <v>10</v>
      </c>
      <c r="F50" s="4" t="s">
        <v>208</v>
      </c>
      <c r="G50" s="5">
        <v>756.27</v>
      </c>
      <c r="H50" s="5">
        <v>10</v>
      </c>
      <c r="I50" s="7">
        <f>$I$53-((($N$53-N50))/1720)</f>
        <v>4.3930232558139534E-2</v>
      </c>
      <c r="J50" s="5">
        <f t="shared" si="2"/>
        <v>0.43930232558139537</v>
      </c>
      <c r="K50" s="6" t="s">
        <v>228</v>
      </c>
      <c r="L50" s="5">
        <f t="shared" si="3"/>
        <v>756.70930232558135</v>
      </c>
      <c r="M50" s="4"/>
      <c r="N50" s="3">
        <v>1800</v>
      </c>
    </row>
    <row r="51" spans="1:14" x14ac:dyDescent="0.25">
      <c r="A51" s="5">
        <f t="shared" si="0"/>
        <v>755.51337209302324</v>
      </c>
      <c r="B51" s="6" t="s">
        <v>228</v>
      </c>
      <c r="C51" s="5">
        <f t="shared" si="1"/>
        <v>-0.45662790697674427</v>
      </c>
      <c r="D51" s="7">
        <f>$D$53+((($N$53-N51))/1720)</f>
        <v>-4.5662790697674427E-2</v>
      </c>
      <c r="E51" s="5">
        <v>10</v>
      </c>
      <c r="F51" s="4" t="s">
        <v>226</v>
      </c>
      <c r="G51" s="5">
        <v>755.97</v>
      </c>
      <c r="H51" s="5">
        <v>10</v>
      </c>
      <c r="I51" s="7">
        <f>$I$53-((($N$53-N51))/1720)</f>
        <v>4.5662790697674427E-2</v>
      </c>
      <c r="J51" s="5">
        <f t="shared" si="2"/>
        <v>0.45662790697674427</v>
      </c>
      <c r="K51" s="6" t="s">
        <v>228</v>
      </c>
      <c r="L51" s="5">
        <f t="shared" si="3"/>
        <v>756.42662790697682</v>
      </c>
      <c r="M51" s="4" t="s">
        <v>17</v>
      </c>
      <c r="N51" s="3">
        <v>1802.98</v>
      </c>
    </row>
    <row r="52" spans="1:14" x14ac:dyDescent="0.25">
      <c r="A52" s="5">
        <f t="shared" si="0"/>
        <v>753.25534883720934</v>
      </c>
      <c r="B52" s="6" t="s">
        <v>228</v>
      </c>
      <c r="C52" s="5">
        <f t="shared" si="1"/>
        <v>-0.58465116279069762</v>
      </c>
      <c r="D52" s="7">
        <f>$D$53+((($N$53-N52))/1720)</f>
        <v>-5.8465116279069765E-2</v>
      </c>
      <c r="E52" s="5">
        <v>10</v>
      </c>
      <c r="F52" s="4" t="s">
        <v>209</v>
      </c>
      <c r="G52" s="5">
        <v>753.84</v>
      </c>
      <c r="H52" s="5">
        <v>10</v>
      </c>
      <c r="I52" s="7">
        <f>$I$53-((($N$53-N52))/1720)</f>
        <v>5.8465116279069765E-2</v>
      </c>
      <c r="J52" s="5">
        <f t="shared" si="2"/>
        <v>0.58465116279069762</v>
      </c>
      <c r="K52" s="6" t="s">
        <v>228</v>
      </c>
      <c r="L52" s="5">
        <f t="shared" si="3"/>
        <v>754.42465116279072</v>
      </c>
      <c r="M52" s="4"/>
      <c r="N52" s="3">
        <v>1825</v>
      </c>
    </row>
    <row r="53" spans="1:14" x14ac:dyDescent="0.25">
      <c r="A53" s="5">
        <f t="shared" si="0"/>
        <v>750.9</v>
      </c>
      <c r="B53" s="6"/>
      <c r="C53" s="5">
        <f t="shared" si="1"/>
        <v>-0.73</v>
      </c>
      <c r="D53" s="7">
        <v>-7.2999999999999995E-2</v>
      </c>
      <c r="E53" s="17">
        <v>10</v>
      </c>
      <c r="F53" s="4" t="s">
        <v>210</v>
      </c>
      <c r="G53" s="5">
        <v>751.63</v>
      </c>
      <c r="H53" s="5">
        <v>10</v>
      </c>
      <c r="I53" s="7">
        <v>7.2999999999999995E-2</v>
      </c>
      <c r="J53" s="5">
        <f t="shared" si="2"/>
        <v>0.73</v>
      </c>
      <c r="K53" s="6" t="s">
        <v>228</v>
      </c>
      <c r="L53" s="5">
        <f t="shared" si="3"/>
        <v>752.36</v>
      </c>
      <c r="M53" s="4" t="s">
        <v>19</v>
      </c>
      <c r="N53" s="3">
        <v>1850</v>
      </c>
    </row>
    <row r="54" spans="1:14" x14ac:dyDescent="0.25">
      <c r="A54" s="5">
        <f t="shared" si="0"/>
        <v>748.93163454545459</v>
      </c>
      <c r="B54" s="6"/>
      <c r="C54" s="5">
        <f t="shared" si="1"/>
        <v>-0.70836545454545452</v>
      </c>
      <c r="D54" s="7">
        <v>-7.2999999999999995E-2</v>
      </c>
      <c r="E54" s="17">
        <f t="shared" ref="E54:E56" si="11">$E$58-((N54-$N$58)/55)</f>
        <v>9.7036363636363632</v>
      </c>
      <c r="F54" s="4" t="s">
        <v>211</v>
      </c>
      <c r="G54" s="5">
        <v>749.64</v>
      </c>
      <c r="H54" s="5">
        <v>10</v>
      </c>
      <c r="I54" s="7">
        <f>$I$53+((($N$53-N54))/1720)</f>
        <v>5.8465116279069765E-2</v>
      </c>
      <c r="J54" s="5">
        <f t="shared" si="2"/>
        <v>0.58465116279069762</v>
      </c>
      <c r="K54" s="6" t="s">
        <v>228</v>
      </c>
      <c r="L54" s="5">
        <f t="shared" si="3"/>
        <v>750.22465116279068</v>
      </c>
      <c r="M54" s="4"/>
      <c r="N54" s="3">
        <v>1875</v>
      </c>
    </row>
    <row r="55" spans="1:14" x14ac:dyDescent="0.25">
      <c r="A55" s="5">
        <f t="shared" si="0"/>
        <v>747.20481636363638</v>
      </c>
      <c r="B55" s="6"/>
      <c r="C55" s="5">
        <f t="shared" si="1"/>
        <v>-0.67518363636363621</v>
      </c>
      <c r="D55" s="7">
        <v>-7.2999999999999995E-2</v>
      </c>
      <c r="E55" s="17">
        <f t="shared" si="11"/>
        <v>9.2490909090909081</v>
      </c>
      <c r="F55" s="4" t="s">
        <v>212</v>
      </c>
      <c r="G55" s="5">
        <v>747.88</v>
      </c>
      <c r="H55" s="5">
        <v>10</v>
      </c>
      <c r="I55" s="7">
        <f t="shared" ref="I55:I57" si="12">$I$53+((($N$53-N55))/1720)</f>
        <v>4.3930232558139534E-2</v>
      </c>
      <c r="J55" s="5">
        <f t="shared" si="2"/>
        <v>0.43930232558139537</v>
      </c>
      <c r="K55" s="6" t="s">
        <v>228</v>
      </c>
      <c r="L55" s="5">
        <f t="shared" si="3"/>
        <v>748.31930232558136</v>
      </c>
      <c r="M55" s="4"/>
      <c r="N55" s="3">
        <v>1900</v>
      </c>
    </row>
    <row r="56" spans="1:14" x14ac:dyDescent="0.25">
      <c r="A56" s="5">
        <f t="shared" si="0"/>
        <v>746.65639018181821</v>
      </c>
      <c r="B56" s="6" t="s">
        <v>228</v>
      </c>
      <c r="C56" s="5">
        <f t="shared" si="1"/>
        <v>-0.66360981818181841</v>
      </c>
      <c r="D56" s="7">
        <f>$D$58+((($N$58-N56))/1720)</f>
        <v>-7.3000000000000023E-2</v>
      </c>
      <c r="E56" s="17">
        <f t="shared" si="11"/>
        <v>9.0905454545454543</v>
      </c>
      <c r="F56" s="4" t="s">
        <v>225</v>
      </c>
      <c r="G56" s="5">
        <v>747.32</v>
      </c>
      <c r="H56" s="5">
        <v>10</v>
      </c>
      <c r="I56" s="7">
        <f t="shared" si="12"/>
        <v>3.8860465116279053E-2</v>
      </c>
      <c r="J56" s="5">
        <f t="shared" si="2"/>
        <v>0.38860465116279053</v>
      </c>
      <c r="K56" s="6" t="s">
        <v>228</v>
      </c>
      <c r="L56" s="5">
        <f t="shared" si="3"/>
        <v>747.70860465116289</v>
      </c>
      <c r="M56" s="4"/>
      <c r="N56" s="3">
        <v>1908.72</v>
      </c>
    </row>
    <row r="57" spans="1:14" x14ac:dyDescent="0.25">
      <c r="A57" s="5">
        <f t="shared" si="0"/>
        <v>745.62475678646933</v>
      </c>
      <c r="B57" s="6" t="s">
        <v>228</v>
      </c>
      <c r="C57" s="5">
        <f t="shared" si="1"/>
        <v>-0.72524321353065546</v>
      </c>
      <c r="D57" s="7">
        <f>$D$58+((($N$58-N57))/1720)</f>
        <v>-8.2465116279069772E-2</v>
      </c>
      <c r="E57" s="17">
        <f>$E$58-((N57-$N$58)/55)</f>
        <v>8.7945454545454549</v>
      </c>
      <c r="F57" s="4" t="s">
        <v>213</v>
      </c>
      <c r="G57" s="5">
        <v>746.35</v>
      </c>
      <c r="H57" s="5">
        <v>10</v>
      </c>
      <c r="I57" s="7">
        <f t="shared" si="12"/>
        <v>2.9395348837209297E-2</v>
      </c>
      <c r="J57" s="5">
        <f t="shared" si="2"/>
        <v>0.29395348837209295</v>
      </c>
      <c r="K57" s="6" t="s">
        <v>228</v>
      </c>
      <c r="L57" s="5">
        <f t="shared" si="3"/>
        <v>746.64395348837206</v>
      </c>
      <c r="M57" s="4"/>
      <c r="N57" s="3">
        <v>1925</v>
      </c>
    </row>
    <row r="58" spans="1:14" x14ac:dyDescent="0.25">
      <c r="A58" s="5">
        <f t="shared" si="0"/>
        <v>744.23101999999994</v>
      </c>
      <c r="B58" s="6" t="s">
        <v>228</v>
      </c>
      <c r="C58" s="5">
        <f t="shared" si="1"/>
        <v>-0.80898000000000003</v>
      </c>
      <c r="D58" s="7">
        <v>-9.7000000000000003E-2</v>
      </c>
      <c r="E58" s="5">
        <v>8.34</v>
      </c>
      <c r="F58" s="4" t="s">
        <v>214</v>
      </c>
      <c r="G58" s="5">
        <v>745.04</v>
      </c>
      <c r="H58" s="5">
        <v>10.14</v>
      </c>
      <c r="I58" s="7">
        <f>$I$53+((($N$53-N58))/1720)</f>
        <v>1.4860465116279066E-2</v>
      </c>
      <c r="J58" s="5">
        <f t="shared" si="2"/>
        <v>0.15068511627906975</v>
      </c>
      <c r="K58" s="6" t="s">
        <v>228</v>
      </c>
      <c r="L58" s="5">
        <f t="shared" si="3"/>
        <v>745.19068511627904</v>
      </c>
      <c r="M58" s="4" t="s">
        <v>195</v>
      </c>
      <c r="N58" s="3">
        <v>1950</v>
      </c>
    </row>
    <row r="59" spans="1:14" x14ac:dyDescent="0.25">
      <c r="A59" s="5"/>
      <c r="B59" s="4"/>
      <c r="C59" s="5"/>
      <c r="D59" s="4"/>
      <c r="E59" s="5"/>
      <c r="F59" s="4"/>
      <c r="G59" s="5"/>
      <c r="H59" s="5"/>
      <c r="I59" s="7"/>
      <c r="J59" s="5"/>
      <c r="K59" s="4"/>
      <c r="L59" s="5"/>
      <c r="M59" s="4"/>
      <c r="N59" s="3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4" x14ac:dyDescent="0.25">
      <c r="A61" s="5">
        <f t="shared" si="0"/>
        <v>960.9531459079991</v>
      </c>
      <c r="B61" s="6" t="s">
        <v>203</v>
      </c>
      <c r="C61" s="5">
        <f t="shared" si="1"/>
        <v>0.98314590799910329</v>
      </c>
      <c r="D61" s="7">
        <f>$D$69+(($N$69-N61)/936.73)</f>
        <v>4.9754347570804817E-2</v>
      </c>
      <c r="E61" s="5">
        <v>19.760000000000002</v>
      </c>
      <c r="F61" s="4" t="s">
        <v>196</v>
      </c>
      <c r="G61" s="5">
        <v>959.97</v>
      </c>
      <c r="H61" s="5">
        <v>21.61</v>
      </c>
      <c r="I61" s="7">
        <f>$I$66-(($N$66-N61)/936.73)</f>
        <v>-4.9750408335379241E-2</v>
      </c>
      <c r="J61" s="5">
        <f t="shared" si="2"/>
        <v>-1.0751063241275454</v>
      </c>
      <c r="K61" s="6" t="s">
        <v>203</v>
      </c>
      <c r="L61" s="5">
        <f t="shared" si="3"/>
        <v>958.89489367587248</v>
      </c>
      <c r="M61" s="4"/>
      <c r="N61" s="2">
        <v>2125</v>
      </c>
    </row>
    <row r="62" spans="1:14" x14ac:dyDescent="0.25">
      <c r="A62" s="5">
        <f t="shared" si="0"/>
        <v>960.81515097178487</v>
      </c>
      <c r="B62" s="6" t="s">
        <v>203</v>
      </c>
      <c r="C62" s="5">
        <f t="shared" si="1"/>
        <v>0.84515097178482912</v>
      </c>
      <c r="D62" s="7">
        <f>$D$69+(($N$69-N62)/936.73)</f>
        <v>4.7427102793761451E-2</v>
      </c>
      <c r="E62" s="5">
        <v>17.82</v>
      </c>
      <c r="F62" s="4" t="s">
        <v>205</v>
      </c>
      <c r="G62" s="5">
        <v>959.97</v>
      </c>
      <c r="H62" s="5">
        <v>20.25</v>
      </c>
      <c r="I62" s="7">
        <f>$I$66-(($N$66-N62)/936.73)</f>
        <v>-4.7423163558335868E-2</v>
      </c>
      <c r="J62" s="5">
        <f t="shared" si="2"/>
        <v>-0.96031906205630135</v>
      </c>
      <c r="K62" s="6" t="s">
        <v>203</v>
      </c>
      <c r="L62" s="5">
        <f t="shared" si="3"/>
        <v>959.0096809379437</v>
      </c>
      <c r="M62" s="4" t="s">
        <v>17</v>
      </c>
      <c r="N62" s="2">
        <v>2127.1799999999998</v>
      </c>
    </row>
    <row r="63" spans="1:14" x14ac:dyDescent="0.25">
      <c r="A63" s="5">
        <f t="shared" si="0"/>
        <v>960.15065760678101</v>
      </c>
      <c r="B63" s="6" t="s">
        <v>203</v>
      </c>
      <c r="C63" s="5">
        <f t="shared" si="1"/>
        <v>0.23065760678103614</v>
      </c>
      <c r="D63" s="7">
        <f>$D$69+(($N$69-N63)/936.73)</f>
        <v>2.3065760678103613E-2</v>
      </c>
      <c r="E63" s="5">
        <v>10</v>
      </c>
      <c r="F63" s="4" t="s">
        <v>197</v>
      </c>
      <c r="G63" s="5">
        <v>959.92</v>
      </c>
      <c r="H63" s="5">
        <v>12.75</v>
      </c>
      <c r="I63" s="7">
        <f>$I$66-(($N$66-N63)/936.73)</f>
        <v>-2.3061821442678036E-2</v>
      </c>
      <c r="J63" s="5">
        <f t="shared" si="2"/>
        <v>-0.29403822339414498</v>
      </c>
      <c r="K63" s="6" t="s">
        <v>203</v>
      </c>
      <c r="L63" s="5">
        <f t="shared" si="3"/>
        <v>959.62596177660578</v>
      </c>
      <c r="M63" s="4"/>
      <c r="N63" s="2">
        <v>2150</v>
      </c>
    </row>
    <row r="64" spans="1:14" x14ac:dyDescent="0.25">
      <c r="A64" s="5">
        <f t="shared" si="0"/>
        <v>959.86996146168053</v>
      </c>
      <c r="B64" s="6" t="s">
        <v>203</v>
      </c>
      <c r="C64" s="5">
        <f t="shared" si="1"/>
        <v>-3.8538319474465399E-5</v>
      </c>
      <c r="D64" s="7">
        <f>$D$69+(($N$69-N64)/936.73)</f>
        <v>-3.8538319474465399E-6</v>
      </c>
      <c r="E64" s="5">
        <v>10</v>
      </c>
      <c r="F64" s="4" t="s">
        <v>204</v>
      </c>
      <c r="G64" s="5">
        <v>959.87</v>
      </c>
      <c r="H64" s="5">
        <v>10.02</v>
      </c>
      <c r="I64" s="7">
        <f>$I$66-(($N$66-N64)/936.73)</f>
        <v>7.7930673730193523E-6</v>
      </c>
      <c r="J64" s="5">
        <f t="shared" si="2"/>
        <v>7.8086535077653908E-5</v>
      </c>
      <c r="K64" s="6" t="s">
        <v>203</v>
      </c>
      <c r="L64" s="5">
        <f t="shared" si="3"/>
        <v>959.87007808653505</v>
      </c>
      <c r="M64" s="4" t="s">
        <v>25</v>
      </c>
      <c r="N64" s="2">
        <v>2171.61</v>
      </c>
    </row>
    <row r="65" spans="1:14" x14ac:dyDescent="0.25">
      <c r="A65" s="5">
        <f t="shared" si="0"/>
        <v>959.83377173785402</v>
      </c>
      <c r="B65" s="6" t="s">
        <v>203</v>
      </c>
      <c r="C65" s="5">
        <f t="shared" si="1"/>
        <v>-3.6228262145975923E-2</v>
      </c>
      <c r="D65" s="7">
        <f>$D$69+(($N$69-N65)/936.73)</f>
        <v>-3.6228262145975923E-3</v>
      </c>
      <c r="E65" s="5">
        <v>10</v>
      </c>
      <c r="F65" s="4" t="s">
        <v>198</v>
      </c>
      <c r="G65" s="5">
        <v>959.87</v>
      </c>
      <c r="H65" s="5">
        <v>10</v>
      </c>
      <c r="I65" s="7">
        <f>$I$66-(($N$66-N65)/936.73)</f>
        <v>3.626765450023166E-3</v>
      </c>
      <c r="J65" s="5">
        <f t="shared" si="2"/>
        <v>3.6267654500231658E-2</v>
      </c>
      <c r="K65" s="6" t="s">
        <v>203</v>
      </c>
      <c r="L65" s="5">
        <f t="shared" si="3"/>
        <v>959.9062676545002</v>
      </c>
      <c r="M65" s="4"/>
      <c r="N65" s="2">
        <v>2175</v>
      </c>
    </row>
    <row r="66" spans="1:14" x14ac:dyDescent="0.25">
      <c r="A66" s="5">
        <f t="shared" si="0"/>
        <v>959.75003939235432</v>
      </c>
      <c r="B66" s="6" t="s">
        <v>203</v>
      </c>
      <c r="C66" s="5">
        <f t="shared" si="1"/>
        <v>-9.9960607645744257E-2</v>
      </c>
      <c r="D66" s="7">
        <f>$D$69+(($N$69-N66)/936.73)</f>
        <v>-9.9960607645744257E-3</v>
      </c>
      <c r="E66" s="5">
        <v>10</v>
      </c>
      <c r="F66" s="4" t="s">
        <v>202</v>
      </c>
      <c r="G66" s="5">
        <v>959.85</v>
      </c>
      <c r="H66" s="5">
        <v>10</v>
      </c>
      <c r="I66" s="7">
        <v>0.01</v>
      </c>
      <c r="J66" s="5">
        <f t="shared" si="2"/>
        <v>0.1</v>
      </c>
      <c r="K66" s="6" t="s">
        <v>203</v>
      </c>
      <c r="L66" s="5">
        <f t="shared" si="3"/>
        <v>959.95</v>
      </c>
      <c r="M66" s="4" t="s">
        <v>201</v>
      </c>
      <c r="N66" s="2">
        <v>2180.9699999999998</v>
      </c>
    </row>
    <row r="67" spans="1:14" x14ac:dyDescent="0.25">
      <c r="A67" s="5">
        <f t="shared" si="0"/>
        <v>959.50688586892693</v>
      </c>
      <c r="B67" s="6" t="s">
        <v>203</v>
      </c>
      <c r="C67" s="5">
        <f t="shared" si="1"/>
        <v>-0.30311413107298796</v>
      </c>
      <c r="D67" s="7">
        <f>$D$69+(($N$69-N67)/936.73)</f>
        <v>-3.0311413107298797E-2</v>
      </c>
      <c r="E67" s="5">
        <v>10</v>
      </c>
      <c r="F67" s="4" t="s">
        <v>199</v>
      </c>
      <c r="G67" s="5">
        <v>959.81</v>
      </c>
      <c r="H67" s="5">
        <v>10</v>
      </c>
      <c r="I67" s="7">
        <v>0.01</v>
      </c>
      <c r="J67" s="5">
        <f t="shared" si="2"/>
        <v>0.1</v>
      </c>
      <c r="K67" s="6" t="s">
        <v>203</v>
      </c>
      <c r="L67" s="5">
        <f t="shared" si="3"/>
        <v>959.91</v>
      </c>
      <c r="M67" s="4"/>
      <c r="N67" s="2">
        <v>2200</v>
      </c>
    </row>
    <row r="68" spans="1:14" x14ac:dyDescent="0.25">
      <c r="A68" s="5">
        <f t="shared" si="0"/>
        <v>959.4692015842345</v>
      </c>
      <c r="B68" s="6" t="s">
        <v>203</v>
      </c>
      <c r="C68" s="5">
        <f t="shared" si="1"/>
        <v>-0.3407984157654842</v>
      </c>
      <c r="D68" s="7">
        <f>$D$69+(($N$69-N68)/936.73)</f>
        <v>-3.407984157654842E-2</v>
      </c>
      <c r="E68" s="5">
        <v>10</v>
      </c>
      <c r="F68" s="4" t="s">
        <v>206</v>
      </c>
      <c r="G68" s="5">
        <v>959.81</v>
      </c>
      <c r="H68" s="5">
        <v>10</v>
      </c>
      <c r="I68" s="7">
        <v>0.01</v>
      </c>
      <c r="J68" s="5">
        <f t="shared" si="2"/>
        <v>0.1</v>
      </c>
      <c r="K68" s="6" t="s">
        <v>203</v>
      </c>
      <c r="L68" s="5">
        <f t="shared" si="3"/>
        <v>959.91</v>
      </c>
      <c r="M68" s="4" t="s">
        <v>22</v>
      </c>
      <c r="N68" s="2">
        <v>2203.5300000000002</v>
      </c>
    </row>
    <row r="69" spans="1:14" x14ac:dyDescent="0.25">
      <c r="A69" s="5">
        <f t="shared" si="0"/>
        <v>959.20709999999997</v>
      </c>
      <c r="B69" s="6" t="s">
        <v>203</v>
      </c>
      <c r="C69" s="5">
        <f t="shared" si="1"/>
        <v>-0.55289999999999995</v>
      </c>
      <c r="D69" s="4">
        <v>-5.7000000000000002E-2</v>
      </c>
      <c r="E69" s="5">
        <v>9.6999999999999993</v>
      </c>
      <c r="F69" s="4" t="s">
        <v>200</v>
      </c>
      <c r="G69" s="5">
        <v>959.76</v>
      </c>
      <c r="H69" s="5">
        <v>10.029999999999999</v>
      </c>
      <c r="I69" s="7">
        <v>0.01</v>
      </c>
      <c r="J69" s="5">
        <f t="shared" si="2"/>
        <v>0.1003</v>
      </c>
      <c r="K69" s="6" t="s">
        <v>203</v>
      </c>
      <c r="L69" s="5">
        <f t="shared" si="3"/>
        <v>959.86029999999994</v>
      </c>
      <c r="M69" s="4" t="s">
        <v>195</v>
      </c>
      <c r="N69" s="2">
        <v>2225</v>
      </c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4" x14ac:dyDescent="0.25">
      <c r="A72" s="5">
        <f t="shared" ref="A72:A135" si="13">G72+C72</f>
        <v>733.39784000000009</v>
      </c>
      <c r="B72" s="4"/>
      <c r="C72" s="5">
        <f t="shared" ref="C72:C135" si="14">E72*D72</f>
        <v>6.7840000000000011E-2</v>
      </c>
      <c r="D72" s="7">
        <v>8.0000000000000002E-3</v>
      </c>
      <c r="E72" s="4">
        <v>8.48</v>
      </c>
      <c r="F72" s="4" t="s">
        <v>55</v>
      </c>
      <c r="G72" s="4">
        <v>733.33</v>
      </c>
      <c r="H72" s="4">
        <v>10.33</v>
      </c>
      <c r="I72" s="7">
        <v>-0.02</v>
      </c>
      <c r="J72" s="5">
        <f t="shared" ref="J72:J135" si="15">H72*I72</f>
        <v>-0.20660000000000001</v>
      </c>
      <c r="K72" s="4"/>
      <c r="L72" s="5">
        <f t="shared" ref="L72:L135" si="16">G72+J72</f>
        <v>733.12340000000006</v>
      </c>
      <c r="M72" s="4" t="s">
        <v>195</v>
      </c>
      <c r="N72" s="2">
        <v>14125</v>
      </c>
    </row>
    <row r="73" spans="1:14" x14ac:dyDescent="0.25">
      <c r="A73" s="5">
        <f t="shared" si="13"/>
        <v>734.32147636363641</v>
      </c>
      <c r="B73" s="4"/>
      <c r="C73" s="5">
        <f t="shared" si="14"/>
        <v>7.1476363636363643E-2</v>
      </c>
      <c r="D73" s="18">
        <v>8.0000000000000002E-3</v>
      </c>
      <c r="E73" s="17">
        <f>$E$72+((N73-$N$72)/55)</f>
        <v>8.9345454545454555</v>
      </c>
      <c r="F73" s="4" t="s">
        <v>56</v>
      </c>
      <c r="G73" s="5">
        <v>734.25</v>
      </c>
      <c r="H73" s="17">
        <f>$H$72+((N73-$N$72)/55)</f>
        <v>10.784545454545455</v>
      </c>
      <c r="I73" s="7">
        <v>-0.02</v>
      </c>
      <c r="J73" s="5">
        <f t="shared" si="15"/>
        <v>-0.2156909090909091</v>
      </c>
      <c r="K73" s="4"/>
      <c r="L73" s="5">
        <f t="shared" si="16"/>
        <v>734.03430909090912</v>
      </c>
      <c r="M73" s="4"/>
      <c r="N73" s="2">
        <v>14150</v>
      </c>
    </row>
    <row r="74" spans="1:14" x14ac:dyDescent="0.25">
      <c r="A74" s="5">
        <f t="shared" si="13"/>
        <v>735.47511272727274</v>
      </c>
      <c r="B74" s="4"/>
      <c r="C74" s="5">
        <f t="shared" si="14"/>
        <v>7.5112727272727275E-2</v>
      </c>
      <c r="D74" s="7">
        <v>8.0000000000000002E-3</v>
      </c>
      <c r="E74" s="5">
        <f t="shared" ref="E74:E78" si="17">$E$72+((N74-$N$72)/55)</f>
        <v>9.3890909090909087</v>
      </c>
      <c r="F74" s="4" t="s">
        <v>57</v>
      </c>
      <c r="G74" s="5">
        <v>735.4</v>
      </c>
      <c r="H74" s="5">
        <v>11</v>
      </c>
      <c r="I74" s="7">
        <v>-0.02</v>
      </c>
      <c r="J74" s="5">
        <f t="shared" si="15"/>
        <v>-0.22</v>
      </c>
      <c r="K74" s="4"/>
      <c r="L74" s="5">
        <f t="shared" si="16"/>
        <v>735.18</v>
      </c>
      <c r="M74" s="4"/>
      <c r="N74" s="2">
        <v>14175</v>
      </c>
    </row>
    <row r="75" spans="1:14" x14ac:dyDescent="0.25">
      <c r="A75" s="5">
        <f t="shared" si="13"/>
        <v>736.8587490909091</v>
      </c>
      <c r="B75" s="4"/>
      <c r="C75" s="5">
        <f t="shared" si="14"/>
        <v>7.8749090909090907E-2</v>
      </c>
      <c r="D75" s="18">
        <v>8.0000000000000002E-3</v>
      </c>
      <c r="E75" s="17">
        <f t="shared" si="17"/>
        <v>9.8436363636363637</v>
      </c>
      <c r="F75" s="4" t="s">
        <v>58</v>
      </c>
      <c r="G75" s="5">
        <v>736.78</v>
      </c>
      <c r="H75" s="5">
        <v>11</v>
      </c>
      <c r="I75" s="7">
        <v>-0.02</v>
      </c>
      <c r="J75" s="5">
        <f t="shared" si="15"/>
        <v>-0.22</v>
      </c>
      <c r="K75" s="4"/>
      <c r="L75" s="5">
        <f t="shared" si="16"/>
        <v>736.56</v>
      </c>
      <c r="M75" s="4"/>
      <c r="N75" s="2">
        <v>14200</v>
      </c>
    </row>
    <row r="76" spans="1:14" x14ac:dyDescent="0.25">
      <c r="A76" s="5">
        <f t="shared" si="13"/>
        <v>738.46238545454548</v>
      </c>
      <c r="B76" s="4"/>
      <c r="C76" s="5">
        <f t="shared" si="14"/>
        <v>8.2385454545454553E-2</v>
      </c>
      <c r="D76" s="7">
        <v>8.0000000000000002E-3</v>
      </c>
      <c r="E76" s="5">
        <f t="shared" si="17"/>
        <v>10.298181818181819</v>
      </c>
      <c r="F76" s="4" t="s">
        <v>59</v>
      </c>
      <c r="G76" s="5">
        <v>738.38</v>
      </c>
      <c r="H76" s="5">
        <v>11</v>
      </c>
      <c r="I76" s="7">
        <v>-0.02</v>
      </c>
      <c r="J76" s="5">
        <f t="shared" si="15"/>
        <v>-0.22</v>
      </c>
      <c r="K76" s="4"/>
      <c r="L76" s="5">
        <f t="shared" si="16"/>
        <v>738.16</v>
      </c>
      <c r="M76" s="4"/>
      <c r="N76" s="2">
        <v>14225</v>
      </c>
    </row>
    <row r="77" spans="1:14" x14ac:dyDescent="0.25">
      <c r="A77" s="5">
        <f t="shared" si="13"/>
        <v>739.85534690909094</v>
      </c>
      <c r="B77" s="6" t="s">
        <v>178</v>
      </c>
      <c r="C77" s="5">
        <f t="shared" si="14"/>
        <v>8.5346909090911027E-2</v>
      </c>
      <c r="D77" s="7">
        <f t="shared" ref="D77:D85" si="18">$D$86-(($N$86-N77)/2075)</f>
        <v>8.0000000000001736E-3</v>
      </c>
      <c r="E77" s="5">
        <f t="shared" si="17"/>
        <v>10.668363636363647</v>
      </c>
      <c r="F77" s="4" t="s">
        <v>176</v>
      </c>
      <c r="G77" s="5">
        <v>739.77</v>
      </c>
      <c r="H77" s="5">
        <v>11</v>
      </c>
      <c r="I77" s="7">
        <v>-0.02</v>
      </c>
      <c r="J77" s="5">
        <f t="shared" si="15"/>
        <v>-0.22</v>
      </c>
      <c r="K77" s="4"/>
      <c r="L77" s="5">
        <f t="shared" si="16"/>
        <v>739.55</v>
      </c>
      <c r="M77" s="4" t="s">
        <v>174</v>
      </c>
      <c r="N77" s="2">
        <v>14245.36</v>
      </c>
    </row>
    <row r="78" spans="1:14" x14ac:dyDescent="0.25">
      <c r="A78" s="5">
        <f t="shared" si="13"/>
        <v>740.20006647097489</v>
      </c>
      <c r="B78" s="6" t="s">
        <v>178</v>
      </c>
      <c r="C78" s="5">
        <f t="shared" si="14"/>
        <v>0.11006647097480722</v>
      </c>
      <c r="D78" s="7">
        <f t="shared" si="18"/>
        <v>1.023614457831315E-2</v>
      </c>
      <c r="E78" s="17">
        <f t="shared" si="17"/>
        <v>10.752727272727274</v>
      </c>
      <c r="F78" s="4" t="s">
        <v>60</v>
      </c>
      <c r="G78" s="5">
        <v>740.09</v>
      </c>
      <c r="H78" s="5">
        <v>11</v>
      </c>
      <c r="I78" s="7">
        <v>-0.02</v>
      </c>
      <c r="J78" s="5">
        <f t="shared" si="15"/>
        <v>-0.22</v>
      </c>
      <c r="K78" s="4"/>
      <c r="L78" s="5">
        <f t="shared" si="16"/>
        <v>739.87</v>
      </c>
      <c r="M78" s="4"/>
      <c r="N78" s="2">
        <v>14250</v>
      </c>
    </row>
    <row r="79" spans="1:14" x14ac:dyDescent="0.25">
      <c r="A79" s="5">
        <f t="shared" si="13"/>
        <v>741.7</v>
      </c>
      <c r="B79" s="6" t="s">
        <v>178</v>
      </c>
      <c r="C79" s="5">
        <f t="shared" si="14"/>
        <v>0.22000000000000003</v>
      </c>
      <c r="D79" s="7">
        <f t="shared" si="18"/>
        <v>2.0000000000000004E-2</v>
      </c>
      <c r="E79" s="5">
        <v>11</v>
      </c>
      <c r="F79" s="4" t="s">
        <v>177</v>
      </c>
      <c r="G79" s="5">
        <v>741.48</v>
      </c>
      <c r="H79" s="5">
        <v>11</v>
      </c>
      <c r="I79" s="7">
        <f t="shared" ref="I79:I85" si="19">$I$86+(($N$86-N79)/2075)</f>
        <v>-2.0000000000000004E-2</v>
      </c>
      <c r="J79" s="5">
        <f t="shared" si="15"/>
        <v>-0.22000000000000003</v>
      </c>
      <c r="K79" s="6" t="s">
        <v>178</v>
      </c>
      <c r="L79" s="5">
        <f t="shared" si="16"/>
        <v>741.26</v>
      </c>
      <c r="M79" s="4" t="s">
        <v>175</v>
      </c>
      <c r="N79" s="2">
        <v>14270.26</v>
      </c>
    </row>
    <row r="80" spans="1:14" x14ac:dyDescent="0.25">
      <c r="A80" s="5">
        <f t="shared" si="13"/>
        <v>742.0451277108433</v>
      </c>
      <c r="B80" s="6" t="s">
        <v>178</v>
      </c>
      <c r="C80" s="5">
        <f t="shared" si="14"/>
        <v>0.24512771084337232</v>
      </c>
      <c r="D80" s="7">
        <f t="shared" si="18"/>
        <v>2.2284337349397484E-2</v>
      </c>
      <c r="E80" s="5">
        <v>11</v>
      </c>
      <c r="F80" s="4" t="s">
        <v>61</v>
      </c>
      <c r="G80" s="5">
        <v>741.8</v>
      </c>
      <c r="H80" s="5">
        <v>11</v>
      </c>
      <c r="I80" s="7">
        <f t="shared" si="19"/>
        <v>-2.2284337349397484E-2</v>
      </c>
      <c r="J80" s="5">
        <f t="shared" si="15"/>
        <v>-0.24512771084337232</v>
      </c>
      <c r="K80" s="6" t="s">
        <v>178</v>
      </c>
      <c r="L80" s="5">
        <f t="shared" si="16"/>
        <v>741.55487228915661</v>
      </c>
      <c r="M80" s="4"/>
      <c r="N80" s="2">
        <v>14275</v>
      </c>
    </row>
    <row r="81" spans="1:14" x14ac:dyDescent="0.25">
      <c r="A81" s="5">
        <f t="shared" si="13"/>
        <v>743.88765783132533</v>
      </c>
      <c r="B81" s="6" t="s">
        <v>178</v>
      </c>
      <c r="C81" s="5">
        <f t="shared" si="14"/>
        <v>0.37765783132530006</v>
      </c>
      <c r="D81" s="7">
        <f t="shared" si="18"/>
        <v>3.4332530120481826E-2</v>
      </c>
      <c r="E81" s="5">
        <v>11</v>
      </c>
      <c r="F81" s="4" t="s">
        <v>62</v>
      </c>
      <c r="G81" s="5">
        <v>743.51</v>
      </c>
      <c r="H81" s="5">
        <v>11</v>
      </c>
      <c r="I81" s="7">
        <f t="shared" si="19"/>
        <v>-3.4332530120481826E-2</v>
      </c>
      <c r="J81" s="5">
        <f t="shared" si="15"/>
        <v>-0.37765783132530006</v>
      </c>
      <c r="K81" s="6" t="s">
        <v>178</v>
      </c>
      <c r="L81" s="5">
        <f t="shared" si="16"/>
        <v>743.13234216867465</v>
      </c>
      <c r="M81" s="4"/>
      <c r="N81" s="2">
        <v>14300</v>
      </c>
    </row>
    <row r="82" spans="1:14" x14ac:dyDescent="0.25">
      <c r="A82" s="5">
        <f t="shared" si="13"/>
        <v>744.7600000000001</v>
      </c>
      <c r="B82" s="6" t="s">
        <v>178</v>
      </c>
      <c r="C82" s="5">
        <f t="shared" si="14"/>
        <v>0.44</v>
      </c>
      <c r="D82" s="7">
        <f t="shared" si="18"/>
        <v>0.04</v>
      </c>
      <c r="E82" s="5">
        <v>11</v>
      </c>
      <c r="F82" s="4" t="s">
        <v>186</v>
      </c>
      <c r="G82" s="5">
        <v>744.32</v>
      </c>
      <c r="H82" s="5">
        <v>11</v>
      </c>
      <c r="I82" s="7">
        <f t="shared" si="19"/>
        <v>-0.04</v>
      </c>
      <c r="J82" s="5">
        <f t="shared" si="15"/>
        <v>-0.44</v>
      </c>
      <c r="K82" s="6" t="s">
        <v>178</v>
      </c>
      <c r="L82" s="5">
        <f t="shared" si="16"/>
        <v>743.88</v>
      </c>
      <c r="M82" s="4" t="s">
        <v>17</v>
      </c>
      <c r="N82" s="2">
        <v>14311.76</v>
      </c>
    </row>
    <row r="83" spans="1:14" x14ac:dyDescent="0.25">
      <c r="A83" s="5">
        <f t="shared" si="13"/>
        <v>745.74018795180723</v>
      </c>
      <c r="B83" s="6" t="s">
        <v>178</v>
      </c>
      <c r="C83" s="5">
        <f t="shared" si="14"/>
        <v>0.51018795180722776</v>
      </c>
      <c r="D83" s="7">
        <f t="shared" si="18"/>
        <v>4.638072289156616E-2</v>
      </c>
      <c r="E83" s="5">
        <v>11</v>
      </c>
      <c r="F83" s="4" t="s">
        <v>63</v>
      </c>
      <c r="G83" s="5">
        <v>745.23</v>
      </c>
      <c r="H83" s="5">
        <v>11</v>
      </c>
      <c r="I83" s="7">
        <f t="shared" si="19"/>
        <v>-4.638072289156616E-2</v>
      </c>
      <c r="J83" s="5">
        <f t="shared" si="15"/>
        <v>-0.51018795180722776</v>
      </c>
      <c r="K83" s="6" t="s">
        <v>178</v>
      </c>
      <c r="L83" s="5">
        <f t="shared" si="16"/>
        <v>744.71981204819281</v>
      </c>
      <c r="M83" s="4"/>
      <c r="N83" s="2">
        <v>14325</v>
      </c>
    </row>
    <row r="84" spans="1:14" x14ac:dyDescent="0.25">
      <c r="A84" s="5">
        <f t="shared" si="13"/>
        <v>747.58271807228925</v>
      </c>
      <c r="B84" s="6" t="s">
        <v>178</v>
      </c>
      <c r="C84" s="5">
        <f t="shared" si="14"/>
        <v>0.64271807228915556</v>
      </c>
      <c r="D84" s="7">
        <f t="shared" si="18"/>
        <v>5.8428915662650502E-2</v>
      </c>
      <c r="E84" s="5">
        <v>11</v>
      </c>
      <c r="F84" s="4" t="s">
        <v>64</v>
      </c>
      <c r="G84" s="5">
        <v>746.94</v>
      </c>
      <c r="H84" s="5">
        <v>11</v>
      </c>
      <c r="I84" s="7">
        <f t="shared" si="19"/>
        <v>-5.8428915662650502E-2</v>
      </c>
      <c r="J84" s="5">
        <f t="shared" si="15"/>
        <v>-0.64271807228915556</v>
      </c>
      <c r="K84" s="6" t="s">
        <v>178</v>
      </c>
      <c r="L84" s="5">
        <f t="shared" si="16"/>
        <v>746.29728192771086</v>
      </c>
      <c r="M84" s="4"/>
      <c r="N84" s="2">
        <v>14350</v>
      </c>
    </row>
    <row r="85" spans="1:14" x14ac:dyDescent="0.25">
      <c r="A85" s="5">
        <f t="shared" si="13"/>
        <v>749.42524819277105</v>
      </c>
      <c r="B85" s="6" t="s">
        <v>178</v>
      </c>
      <c r="C85" s="5">
        <f t="shared" si="14"/>
        <v>0.77524819277108326</v>
      </c>
      <c r="D85" s="7">
        <f t="shared" si="18"/>
        <v>7.0477108433734836E-2</v>
      </c>
      <c r="E85" s="5">
        <v>11</v>
      </c>
      <c r="F85" s="4" t="s">
        <v>65</v>
      </c>
      <c r="G85" s="5">
        <v>748.65</v>
      </c>
      <c r="H85" s="5">
        <v>11</v>
      </c>
      <c r="I85" s="7">
        <f t="shared" si="19"/>
        <v>-7.0477108433734836E-2</v>
      </c>
      <c r="J85" s="5">
        <f t="shared" si="15"/>
        <v>-0.77524819277108326</v>
      </c>
      <c r="K85" s="6" t="s">
        <v>178</v>
      </c>
      <c r="L85" s="5">
        <f t="shared" si="16"/>
        <v>747.8747518072289</v>
      </c>
      <c r="M85" s="4"/>
      <c r="N85" s="2">
        <v>14375</v>
      </c>
    </row>
    <row r="86" spans="1:14" x14ac:dyDescent="0.25">
      <c r="A86" s="5">
        <f t="shared" si="13"/>
        <v>750.89</v>
      </c>
      <c r="B86" s="6"/>
      <c r="C86" s="5">
        <f t="shared" si="14"/>
        <v>0.88</v>
      </c>
      <c r="D86" s="7">
        <v>0.08</v>
      </c>
      <c r="E86" s="5">
        <v>11</v>
      </c>
      <c r="F86" s="4" t="s">
        <v>173</v>
      </c>
      <c r="G86" s="5">
        <v>750.01</v>
      </c>
      <c r="H86" s="5">
        <v>11</v>
      </c>
      <c r="I86" s="7">
        <v>-0.08</v>
      </c>
      <c r="J86" s="5">
        <f t="shared" si="15"/>
        <v>-0.88</v>
      </c>
      <c r="K86" s="6"/>
      <c r="L86" s="5">
        <f t="shared" si="16"/>
        <v>749.13</v>
      </c>
      <c r="M86" s="4" t="s">
        <v>19</v>
      </c>
      <c r="N86" s="2">
        <v>14394.76</v>
      </c>
    </row>
    <row r="87" spans="1:14" x14ac:dyDescent="0.25">
      <c r="A87" s="5">
        <f t="shared" si="13"/>
        <v>751.24</v>
      </c>
      <c r="B87" s="4"/>
      <c r="C87" s="5">
        <f t="shared" si="14"/>
        <v>0.88</v>
      </c>
      <c r="D87" s="7">
        <v>0.08</v>
      </c>
      <c r="E87" s="5">
        <v>11</v>
      </c>
      <c r="F87" s="4" t="s">
        <v>66</v>
      </c>
      <c r="G87" s="5">
        <v>750.36</v>
      </c>
      <c r="H87" s="5">
        <v>11</v>
      </c>
      <c r="I87" s="7">
        <v>-0.08</v>
      </c>
      <c r="J87" s="5">
        <f t="shared" si="15"/>
        <v>-0.88</v>
      </c>
      <c r="K87" s="4"/>
      <c r="L87" s="5">
        <f t="shared" si="16"/>
        <v>749.48</v>
      </c>
      <c r="M87" s="4"/>
      <c r="N87" s="2">
        <v>14400</v>
      </c>
    </row>
    <row r="88" spans="1:14" x14ac:dyDescent="0.25">
      <c r="A88" s="5">
        <f t="shared" si="13"/>
        <v>752.96</v>
      </c>
      <c r="B88" s="4"/>
      <c r="C88" s="5">
        <f t="shared" si="14"/>
        <v>0.88</v>
      </c>
      <c r="D88" s="7">
        <v>0.08</v>
      </c>
      <c r="E88" s="5">
        <v>11</v>
      </c>
      <c r="F88" s="4" t="s">
        <v>67</v>
      </c>
      <c r="G88" s="5">
        <v>752.08</v>
      </c>
      <c r="H88" s="5">
        <v>11</v>
      </c>
      <c r="I88" s="7">
        <v>-0.08</v>
      </c>
      <c r="J88" s="5">
        <f t="shared" si="15"/>
        <v>-0.88</v>
      </c>
      <c r="K88" s="4"/>
      <c r="L88" s="5">
        <f t="shared" si="16"/>
        <v>751.2</v>
      </c>
      <c r="M88" s="4"/>
      <c r="N88" s="2">
        <v>14425</v>
      </c>
    </row>
    <row r="89" spans="1:14" x14ac:dyDescent="0.25">
      <c r="A89" s="5">
        <f t="shared" si="13"/>
        <v>754.67</v>
      </c>
      <c r="B89" s="4"/>
      <c r="C89" s="5">
        <f t="shared" si="14"/>
        <v>0.88</v>
      </c>
      <c r="D89" s="7">
        <v>0.08</v>
      </c>
      <c r="E89" s="5">
        <v>11</v>
      </c>
      <c r="F89" s="4" t="s">
        <v>68</v>
      </c>
      <c r="G89" s="5">
        <v>753.79</v>
      </c>
      <c r="H89" s="5">
        <v>11</v>
      </c>
      <c r="I89" s="7">
        <v>-0.08</v>
      </c>
      <c r="J89" s="5">
        <f t="shared" si="15"/>
        <v>-0.88</v>
      </c>
      <c r="K89" s="4"/>
      <c r="L89" s="5">
        <f t="shared" si="16"/>
        <v>752.91</v>
      </c>
      <c r="M89" s="4"/>
      <c r="N89" s="2">
        <v>14450</v>
      </c>
    </row>
    <row r="90" spans="1:14" x14ac:dyDescent="0.25">
      <c r="A90" s="5">
        <f t="shared" si="13"/>
        <v>756.42</v>
      </c>
      <c r="B90" s="4"/>
      <c r="C90" s="5">
        <f t="shared" si="14"/>
        <v>0.88</v>
      </c>
      <c r="D90" s="7">
        <v>0.08</v>
      </c>
      <c r="E90" s="5">
        <v>11</v>
      </c>
      <c r="F90" s="4" t="s">
        <v>69</v>
      </c>
      <c r="G90" s="5">
        <v>755.54</v>
      </c>
      <c r="H90" s="5">
        <v>11</v>
      </c>
      <c r="I90" s="7">
        <v>-0.08</v>
      </c>
      <c r="J90" s="5">
        <f t="shared" si="15"/>
        <v>-0.88</v>
      </c>
      <c r="K90" s="4"/>
      <c r="L90" s="5">
        <f t="shared" si="16"/>
        <v>754.66</v>
      </c>
      <c r="M90" s="4"/>
      <c r="N90" s="2">
        <v>14475</v>
      </c>
    </row>
    <row r="91" spans="1:14" x14ac:dyDescent="0.25">
      <c r="A91" s="5">
        <f t="shared" si="13"/>
        <v>758.22</v>
      </c>
      <c r="B91" s="4"/>
      <c r="C91" s="5">
        <f t="shared" si="14"/>
        <v>0.88</v>
      </c>
      <c r="D91" s="7">
        <v>0.08</v>
      </c>
      <c r="E91" s="5">
        <v>11</v>
      </c>
      <c r="F91" s="4" t="s">
        <v>70</v>
      </c>
      <c r="G91" s="5">
        <v>757.34</v>
      </c>
      <c r="H91" s="5">
        <v>11</v>
      </c>
      <c r="I91" s="7">
        <v>-0.08</v>
      </c>
      <c r="J91" s="5">
        <f t="shared" si="15"/>
        <v>-0.88</v>
      </c>
      <c r="K91" s="4"/>
      <c r="L91" s="5">
        <f t="shared" si="16"/>
        <v>756.46</v>
      </c>
      <c r="M91" s="4"/>
      <c r="N91" s="2">
        <v>14500</v>
      </c>
    </row>
    <row r="92" spans="1:14" x14ac:dyDescent="0.25">
      <c r="A92" s="5">
        <f t="shared" si="13"/>
        <v>760.08</v>
      </c>
      <c r="B92" s="4"/>
      <c r="C92" s="5">
        <f t="shared" si="14"/>
        <v>0.88</v>
      </c>
      <c r="D92" s="7">
        <v>0.08</v>
      </c>
      <c r="E92" s="5">
        <v>11</v>
      </c>
      <c r="F92" s="4" t="s">
        <v>71</v>
      </c>
      <c r="G92" s="5">
        <v>759.2</v>
      </c>
      <c r="H92" s="5">
        <v>11</v>
      </c>
      <c r="I92" s="7">
        <v>-0.08</v>
      </c>
      <c r="J92" s="5">
        <f t="shared" si="15"/>
        <v>-0.88</v>
      </c>
      <c r="K92" s="4"/>
      <c r="L92" s="5">
        <f t="shared" si="16"/>
        <v>758.32</v>
      </c>
      <c r="M92" s="4"/>
      <c r="N92" s="2">
        <v>14525</v>
      </c>
    </row>
    <row r="93" spans="1:14" x14ac:dyDescent="0.25">
      <c r="A93" s="5">
        <f t="shared" si="13"/>
        <v>761.98</v>
      </c>
      <c r="B93" s="4"/>
      <c r="C93" s="5">
        <f t="shared" si="14"/>
        <v>0.88</v>
      </c>
      <c r="D93" s="7">
        <v>0.08</v>
      </c>
      <c r="E93" s="5">
        <v>11</v>
      </c>
      <c r="F93" s="4" t="s">
        <v>72</v>
      </c>
      <c r="G93" s="5">
        <v>761.1</v>
      </c>
      <c r="H93" s="5">
        <v>11</v>
      </c>
      <c r="I93" s="7">
        <v>-0.08</v>
      </c>
      <c r="J93" s="5">
        <f t="shared" si="15"/>
        <v>-0.88</v>
      </c>
      <c r="K93" s="4"/>
      <c r="L93" s="5">
        <f t="shared" si="16"/>
        <v>760.22</v>
      </c>
      <c r="M93" s="4"/>
      <c r="N93" s="2">
        <v>14550</v>
      </c>
    </row>
    <row r="94" spans="1:14" x14ac:dyDescent="0.25">
      <c r="A94" s="5">
        <f t="shared" si="13"/>
        <v>763.93999999999994</v>
      </c>
      <c r="B94" s="4"/>
      <c r="C94" s="5">
        <f t="shared" si="14"/>
        <v>0.88</v>
      </c>
      <c r="D94" s="7">
        <v>0.08</v>
      </c>
      <c r="E94" s="5">
        <v>11</v>
      </c>
      <c r="F94" s="4" t="s">
        <v>73</v>
      </c>
      <c r="G94" s="5">
        <v>763.06</v>
      </c>
      <c r="H94" s="5">
        <v>11</v>
      </c>
      <c r="I94" s="7">
        <v>-0.08</v>
      </c>
      <c r="J94" s="5">
        <f t="shared" si="15"/>
        <v>-0.88</v>
      </c>
      <c r="K94" s="4"/>
      <c r="L94" s="5">
        <f t="shared" si="16"/>
        <v>762.18</v>
      </c>
      <c r="M94" s="4"/>
      <c r="N94" s="2">
        <v>14575</v>
      </c>
    </row>
    <row r="95" spans="1:14" x14ac:dyDescent="0.25">
      <c r="A95" s="5">
        <f t="shared" si="13"/>
        <v>765.95</v>
      </c>
      <c r="B95" s="4"/>
      <c r="C95" s="5">
        <f t="shared" si="14"/>
        <v>0.88</v>
      </c>
      <c r="D95" s="7">
        <v>0.08</v>
      </c>
      <c r="E95" s="5">
        <v>11</v>
      </c>
      <c r="F95" s="4" t="s">
        <v>74</v>
      </c>
      <c r="G95" s="5">
        <v>765.07</v>
      </c>
      <c r="H95" s="5">
        <v>11</v>
      </c>
      <c r="I95" s="7">
        <v>-0.08</v>
      </c>
      <c r="J95" s="5">
        <f t="shared" si="15"/>
        <v>-0.88</v>
      </c>
      <c r="K95" s="4"/>
      <c r="L95" s="5">
        <f t="shared" si="16"/>
        <v>764.19</v>
      </c>
      <c r="M95" s="4"/>
      <c r="N95" s="2">
        <v>14600</v>
      </c>
    </row>
    <row r="96" spans="1:14" x14ac:dyDescent="0.25">
      <c r="A96" s="5">
        <f t="shared" si="13"/>
        <v>768.02</v>
      </c>
      <c r="B96" s="4"/>
      <c r="C96" s="5">
        <f t="shared" si="14"/>
        <v>0.88</v>
      </c>
      <c r="D96" s="7">
        <v>0.08</v>
      </c>
      <c r="E96" s="5">
        <v>11</v>
      </c>
      <c r="F96" s="4" t="s">
        <v>75</v>
      </c>
      <c r="G96" s="5">
        <v>767.14</v>
      </c>
      <c r="H96" s="5">
        <v>11</v>
      </c>
      <c r="I96" s="7">
        <v>-0.08</v>
      </c>
      <c r="J96" s="5">
        <f t="shared" si="15"/>
        <v>-0.88</v>
      </c>
      <c r="K96" s="4"/>
      <c r="L96" s="5">
        <f t="shared" si="16"/>
        <v>766.26</v>
      </c>
      <c r="M96" s="4"/>
      <c r="N96" s="2">
        <v>14625</v>
      </c>
    </row>
    <row r="97" spans="1:14" x14ac:dyDescent="0.25">
      <c r="A97" s="5">
        <f t="shared" si="13"/>
        <v>770.13</v>
      </c>
      <c r="B97" s="4"/>
      <c r="C97" s="5">
        <f t="shared" si="14"/>
        <v>0.88</v>
      </c>
      <c r="D97" s="7">
        <v>0.08</v>
      </c>
      <c r="E97" s="5">
        <v>11</v>
      </c>
      <c r="F97" s="4" t="s">
        <v>76</v>
      </c>
      <c r="G97" s="5">
        <v>769.25</v>
      </c>
      <c r="H97" s="5">
        <v>11</v>
      </c>
      <c r="I97" s="7">
        <v>-0.08</v>
      </c>
      <c r="J97" s="5">
        <f t="shared" si="15"/>
        <v>-0.88</v>
      </c>
      <c r="K97" s="4"/>
      <c r="L97" s="5">
        <f t="shared" si="16"/>
        <v>768.37</v>
      </c>
      <c r="M97" s="4"/>
      <c r="N97" s="2">
        <v>14650</v>
      </c>
    </row>
    <row r="98" spans="1:14" x14ac:dyDescent="0.25">
      <c r="A98" s="5">
        <f t="shared" si="13"/>
        <v>772.28</v>
      </c>
      <c r="B98" s="4"/>
      <c r="C98" s="5">
        <f t="shared" si="14"/>
        <v>0.88</v>
      </c>
      <c r="D98" s="7">
        <v>0.08</v>
      </c>
      <c r="E98" s="5">
        <v>11</v>
      </c>
      <c r="F98" s="4" t="s">
        <v>77</v>
      </c>
      <c r="G98" s="5">
        <v>771.4</v>
      </c>
      <c r="H98" s="5">
        <v>11</v>
      </c>
      <c r="I98" s="7">
        <v>-0.08</v>
      </c>
      <c r="J98" s="5">
        <f t="shared" si="15"/>
        <v>-0.88</v>
      </c>
      <c r="K98" s="4"/>
      <c r="L98" s="5">
        <f t="shared" si="16"/>
        <v>770.52</v>
      </c>
      <c r="M98" s="4"/>
      <c r="N98" s="2">
        <v>14675</v>
      </c>
    </row>
    <row r="99" spans="1:14" x14ac:dyDescent="0.25">
      <c r="A99" s="5">
        <f t="shared" si="13"/>
        <v>774.43999999999994</v>
      </c>
      <c r="B99" s="4"/>
      <c r="C99" s="5">
        <f t="shared" si="14"/>
        <v>0.88</v>
      </c>
      <c r="D99" s="7">
        <v>0.08</v>
      </c>
      <c r="E99" s="5">
        <v>11</v>
      </c>
      <c r="F99" s="4" t="s">
        <v>78</v>
      </c>
      <c r="G99" s="5">
        <v>773.56</v>
      </c>
      <c r="H99" s="5">
        <v>11</v>
      </c>
      <c r="I99" s="7">
        <v>-0.08</v>
      </c>
      <c r="J99" s="5">
        <f t="shared" si="15"/>
        <v>-0.88</v>
      </c>
      <c r="K99" s="4"/>
      <c r="L99" s="5">
        <f t="shared" si="16"/>
        <v>772.68</v>
      </c>
      <c r="M99" s="4"/>
      <c r="N99" s="2">
        <v>14700</v>
      </c>
    </row>
    <row r="100" spans="1:14" x14ac:dyDescent="0.25">
      <c r="A100" s="5">
        <f t="shared" si="13"/>
        <v>776.59</v>
      </c>
      <c r="B100" s="4"/>
      <c r="C100" s="5">
        <f t="shared" si="14"/>
        <v>0.88</v>
      </c>
      <c r="D100" s="7">
        <v>0.08</v>
      </c>
      <c r="E100" s="5">
        <v>11</v>
      </c>
      <c r="F100" s="4" t="s">
        <v>79</v>
      </c>
      <c r="G100" s="5">
        <v>775.71</v>
      </c>
      <c r="H100" s="5">
        <v>11</v>
      </c>
      <c r="I100" s="7">
        <v>-0.08</v>
      </c>
      <c r="J100" s="5">
        <f t="shared" si="15"/>
        <v>-0.88</v>
      </c>
      <c r="K100" s="4"/>
      <c r="L100" s="5">
        <f t="shared" si="16"/>
        <v>774.83</v>
      </c>
      <c r="M100" s="4"/>
      <c r="N100" s="2">
        <v>14725</v>
      </c>
    </row>
    <row r="101" spans="1:14" x14ac:dyDescent="0.25">
      <c r="A101" s="5">
        <f t="shared" si="13"/>
        <v>778.74</v>
      </c>
      <c r="B101" s="4"/>
      <c r="C101" s="5">
        <f t="shared" si="14"/>
        <v>0.88</v>
      </c>
      <c r="D101" s="7">
        <v>0.08</v>
      </c>
      <c r="E101" s="5">
        <v>11</v>
      </c>
      <c r="F101" s="4" t="s">
        <v>80</v>
      </c>
      <c r="G101" s="5">
        <v>777.86</v>
      </c>
      <c r="H101" s="5">
        <v>11</v>
      </c>
      <c r="I101" s="7">
        <v>-0.08</v>
      </c>
      <c r="J101" s="5">
        <f t="shared" si="15"/>
        <v>-0.88</v>
      </c>
      <c r="K101" s="4"/>
      <c r="L101" s="5">
        <f t="shared" si="16"/>
        <v>776.98</v>
      </c>
      <c r="M101" s="4"/>
      <c r="N101" s="2">
        <v>14750</v>
      </c>
    </row>
    <row r="102" spans="1:14" x14ac:dyDescent="0.25">
      <c r="A102" s="5">
        <f t="shared" si="13"/>
        <v>780.89</v>
      </c>
      <c r="B102" s="4"/>
      <c r="C102" s="5">
        <f t="shared" si="14"/>
        <v>0.88</v>
      </c>
      <c r="D102" s="7">
        <v>0.08</v>
      </c>
      <c r="E102" s="5">
        <v>11</v>
      </c>
      <c r="F102" s="4" t="s">
        <v>81</v>
      </c>
      <c r="G102" s="5">
        <v>780.01</v>
      </c>
      <c r="H102" s="5">
        <v>11</v>
      </c>
      <c r="I102" s="7">
        <v>-0.08</v>
      </c>
      <c r="J102" s="5">
        <f t="shared" si="15"/>
        <v>-0.88</v>
      </c>
      <c r="K102" s="4"/>
      <c r="L102" s="5">
        <f t="shared" si="16"/>
        <v>779.13</v>
      </c>
      <c r="M102" s="4"/>
      <c r="N102" s="2">
        <v>14775</v>
      </c>
    </row>
    <row r="103" spans="1:14" x14ac:dyDescent="0.25">
      <c r="A103" s="5">
        <f t="shared" si="13"/>
        <v>783.05</v>
      </c>
      <c r="B103" s="4"/>
      <c r="C103" s="5">
        <f t="shared" si="14"/>
        <v>0.88</v>
      </c>
      <c r="D103" s="7">
        <v>0.08</v>
      </c>
      <c r="E103" s="5">
        <v>11</v>
      </c>
      <c r="F103" s="4" t="s">
        <v>82</v>
      </c>
      <c r="G103" s="5">
        <v>782.17</v>
      </c>
      <c r="H103" s="5">
        <v>11</v>
      </c>
      <c r="I103" s="7">
        <v>-0.08</v>
      </c>
      <c r="J103" s="5">
        <f t="shared" si="15"/>
        <v>-0.88</v>
      </c>
      <c r="K103" s="4"/>
      <c r="L103" s="5">
        <f t="shared" si="16"/>
        <v>781.29</v>
      </c>
      <c r="M103" s="4"/>
      <c r="N103" s="2">
        <v>14800</v>
      </c>
    </row>
    <row r="104" spans="1:14" x14ac:dyDescent="0.25">
      <c r="A104" s="5">
        <f t="shared" si="13"/>
        <v>785.2</v>
      </c>
      <c r="B104" s="4"/>
      <c r="C104" s="5">
        <f t="shared" si="14"/>
        <v>0.88</v>
      </c>
      <c r="D104" s="7">
        <v>0.08</v>
      </c>
      <c r="E104" s="5">
        <v>11</v>
      </c>
      <c r="F104" s="4" t="s">
        <v>83</v>
      </c>
      <c r="G104" s="5">
        <v>784.32</v>
      </c>
      <c r="H104" s="5">
        <v>11</v>
      </c>
      <c r="I104" s="7">
        <v>-0.08</v>
      </c>
      <c r="J104" s="5">
        <f t="shared" si="15"/>
        <v>-0.88</v>
      </c>
      <c r="K104" s="4"/>
      <c r="L104" s="5">
        <f t="shared" si="16"/>
        <v>783.44</v>
      </c>
      <c r="M104" s="4"/>
      <c r="N104" s="2">
        <v>14825</v>
      </c>
    </row>
    <row r="105" spans="1:14" x14ac:dyDescent="0.25">
      <c r="A105" s="5">
        <f t="shared" si="13"/>
        <v>787.35</v>
      </c>
      <c r="B105" s="4"/>
      <c r="C105" s="5">
        <f t="shared" si="14"/>
        <v>0.88</v>
      </c>
      <c r="D105" s="7">
        <v>0.08</v>
      </c>
      <c r="E105" s="5">
        <v>11</v>
      </c>
      <c r="F105" s="4" t="s">
        <v>84</v>
      </c>
      <c r="G105" s="5">
        <v>786.47</v>
      </c>
      <c r="H105" s="5">
        <v>11</v>
      </c>
      <c r="I105" s="7">
        <v>-0.08</v>
      </c>
      <c r="J105" s="5">
        <f t="shared" si="15"/>
        <v>-0.88</v>
      </c>
      <c r="K105" s="4"/>
      <c r="L105" s="5">
        <f t="shared" si="16"/>
        <v>785.59</v>
      </c>
      <c r="M105" s="4"/>
      <c r="N105" s="2">
        <v>14850</v>
      </c>
    </row>
    <row r="106" spans="1:14" x14ac:dyDescent="0.25">
      <c r="A106" s="5">
        <f t="shared" si="13"/>
        <v>789.51</v>
      </c>
      <c r="B106" s="4"/>
      <c r="C106" s="5">
        <f t="shared" si="14"/>
        <v>0.88</v>
      </c>
      <c r="D106" s="7">
        <v>0.08</v>
      </c>
      <c r="E106" s="5">
        <v>11</v>
      </c>
      <c r="F106" s="4" t="s">
        <v>85</v>
      </c>
      <c r="G106" s="5">
        <v>788.63</v>
      </c>
      <c r="H106" s="5">
        <v>11</v>
      </c>
      <c r="I106" s="7">
        <v>-0.08</v>
      </c>
      <c r="J106" s="5">
        <f t="shared" si="15"/>
        <v>-0.88</v>
      </c>
      <c r="K106" s="4"/>
      <c r="L106" s="5">
        <f t="shared" si="16"/>
        <v>787.75</v>
      </c>
      <c r="M106" s="4"/>
      <c r="N106" s="2">
        <v>14875</v>
      </c>
    </row>
    <row r="107" spans="1:14" x14ac:dyDescent="0.25">
      <c r="A107" s="5">
        <f t="shared" si="13"/>
        <v>791.66</v>
      </c>
      <c r="B107" s="4"/>
      <c r="C107" s="5">
        <f t="shared" si="14"/>
        <v>0.88</v>
      </c>
      <c r="D107" s="7">
        <v>0.08</v>
      </c>
      <c r="E107" s="5">
        <v>11</v>
      </c>
      <c r="F107" s="4" t="s">
        <v>86</v>
      </c>
      <c r="G107" s="5">
        <v>790.78</v>
      </c>
      <c r="H107" s="5">
        <v>11</v>
      </c>
      <c r="I107" s="7">
        <v>-0.08</v>
      </c>
      <c r="J107" s="5">
        <f t="shared" si="15"/>
        <v>-0.88</v>
      </c>
      <c r="K107" s="4"/>
      <c r="L107" s="5">
        <f t="shared" si="16"/>
        <v>789.9</v>
      </c>
      <c r="M107" s="4"/>
      <c r="N107" s="2">
        <v>14900</v>
      </c>
    </row>
    <row r="108" spans="1:14" x14ac:dyDescent="0.25">
      <c r="A108" s="5">
        <f t="shared" si="13"/>
        <v>791.82</v>
      </c>
      <c r="B108" s="6"/>
      <c r="C108" s="5">
        <f t="shared" si="14"/>
        <v>0.88</v>
      </c>
      <c r="D108" s="7">
        <v>0.08</v>
      </c>
      <c r="E108" s="5">
        <v>11</v>
      </c>
      <c r="F108" s="4" t="s">
        <v>179</v>
      </c>
      <c r="G108" s="5">
        <v>790.94</v>
      </c>
      <c r="H108" s="5">
        <v>11</v>
      </c>
      <c r="I108" s="7">
        <v>-0.08</v>
      </c>
      <c r="J108" s="5">
        <f t="shared" si="15"/>
        <v>-0.88</v>
      </c>
      <c r="K108" s="6"/>
      <c r="L108" s="5">
        <f t="shared" si="16"/>
        <v>790.06000000000006</v>
      </c>
      <c r="M108" s="4" t="s">
        <v>19</v>
      </c>
      <c r="N108" s="2">
        <v>14901.89</v>
      </c>
    </row>
    <row r="109" spans="1:14" x14ac:dyDescent="0.25">
      <c r="A109" s="5">
        <f t="shared" si="13"/>
        <v>793.6874891566265</v>
      </c>
      <c r="B109" s="6" t="s">
        <v>178</v>
      </c>
      <c r="C109" s="5">
        <f t="shared" si="14"/>
        <v>0.75748915662650296</v>
      </c>
      <c r="D109" s="7">
        <f>$D$108+(($N$108-N109)/2075)</f>
        <v>6.8862650602409356E-2</v>
      </c>
      <c r="E109" s="5">
        <v>11</v>
      </c>
      <c r="F109" s="4" t="s">
        <v>87</v>
      </c>
      <c r="G109" s="5">
        <v>792.93</v>
      </c>
      <c r="H109" s="5">
        <v>11</v>
      </c>
      <c r="I109" s="7">
        <f t="shared" ref="I109:I117" si="20">$I$108-(($N$108-N109)/2075)</f>
        <v>-6.8862650602409356E-2</v>
      </c>
      <c r="J109" s="5">
        <f t="shared" si="15"/>
        <v>-0.75748915662650296</v>
      </c>
      <c r="K109" s="6" t="s">
        <v>178</v>
      </c>
      <c r="L109" s="5">
        <f t="shared" si="16"/>
        <v>792.1725108433734</v>
      </c>
      <c r="M109" s="4"/>
      <c r="N109" s="2">
        <v>14925</v>
      </c>
    </row>
    <row r="110" spans="1:14" x14ac:dyDescent="0.25">
      <c r="A110" s="5">
        <f t="shared" si="13"/>
        <v>795.7049590361446</v>
      </c>
      <c r="B110" s="6" t="s">
        <v>178</v>
      </c>
      <c r="C110" s="5">
        <f t="shared" si="14"/>
        <v>0.62495903614457526</v>
      </c>
      <c r="D110" s="7">
        <f t="shared" ref="D110:D117" si="21">$D$108+(($N$108-N110)/2075)</f>
        <v>5.6814457831325021E-2</v>
      </c>
      <c r="E110" s="5">
        <v>11</v>
      </c>
      <c r="F110" s="4" t="s">
        <v>88</v>
      </c>
      <c r="G110" s="5">
        <v>795.08</v>
      </c>
      <c r="H110" s="5">
        <v>11</v>
      </c>
      <c r="I110" s="7">
        <f t="shared" si="20"/>
        <v>-5.6814457831325021E-2</v>
      </c>
      <c r="J110" s="5">
        <f t="shared" si="15"/>
        <v>-0.62495903614457526</v>
      </c>
      <c r="K110" s="6" t="s">
        <v>178</v>
      </c>
      <c r="L110" s="5">
        <f t="shared" si="16"/>
        <v>794.45504096385548</v>
      </c>
      <c r="M110" s="4"/>
      <c r="N110" s="2">
        <v>14950</v>
      </c>
    </row>
    <row r="111" spans="1:14" x14ac:dyDescent="0.25">
      <c r="A111" s="5">
        <f t="shared" si="13"/>
        <v>797.73242891566269</v>
      </c>
      <c r="B111" s="6" t="s">
        <v>178</v>
      </c>
      <c r="C111" s="5">
        <f t="shared" si="14"/>
        <v>0.49242891566264757</v>
      </c>
      <c r="D111" s="7">
        <f t="shared" si="21"/>
        <v>4.4766265060240687E-2</v>
      </c>
      <c r="E111" s="5">
        <v>11</v>
      </c>
      <c r="F111" s="4" t="s">
        <v>89</v>
      </c>
      <c r="G111" s="5">
        <v>797.24</v>
      </c>
      <c r="H111" s="5">
        <v>11</v>
      </c>
      <c r="I111" s="7">
        <f t="shared" si="20"/>
        <v>-4.4766265060240687E-2</v>
      </c>
      <c r="J111" s="5">
        <f t="shared" si="15"/>
        <v>-0.49242891566264757</v>
      </c>
      <c r="K111" s="6" t="s">
        <v>178</v>
      </c>
      <c r="L111" s="5">
        <f t="shared" si="16"/>
        <v>796.74757108433732</v>
      </c>
      <c r="M111" s="4"/>
      <c r="N111" s="2">
        <v>14975</v>
      </c>
    </row>
    <row r="112" spans="1:14" x14ac:dyDescent="0.25">
      <c r="A112" s="5">
        <f t="shared" si="13"/>
        <v>799.74989879518068</v>
      </c>
      <c r="B112" s="6" t="s">
        <v>178</v>
      </c>
      <c r="C112" s="5">
        <f t="shared" si="14"/>
        <v>0.35989879518071982</v>
      </c>
      <c r="D112" s="7">
        <f t="shared" si="21"/>
        <v>3.2718072289156346E-2</v>
      </c>
      <c r="E112" s="5">
        <v>11</v>
      </c>
      <c r="F112" s="4" t="s">
        <v>90</v>
      </c>
      <c r="G112" s="5">
        <v>799.39</v>
      </c>
      <c r="H112" s="5">
        <v>11</v>
      </c>
      <c r="I112" s="7">
        <f t="shared" si="20"/>
        <v>-3.2718072289156346E-2</v>
      </c>
      <c r="J112" s="5">
        <f t="shared" si="15"/>
        <v>-0.35989879518071982</v>
      </c>
      <c r="K112" s="6" t="s">
        <v>178</v>
      </c>
      <c r="L112" s="5">
        <f t="shared" si="16"/>
        <v>799.03010120481929</v>
      </c>
      <c r="M112" s="4"/>
      <c r="N112" s="2">
        <v>15000</v>
      </c>
    </row>
    <row r="113" spans="1:14" x14ac:dyDescent="0.25">
      <c r="A113" s="5">
        <f t="shared" si="13"/>
        <v>800.55678072289152</v>
      </c>
      <c r="B113" s="6" t="s">
        <v>178</v>
      </c>
      <c r="C113" s="5">
        <f t="shared" si="14"/>
        <v>0.30678072289156089</v>
      </c>
      <c r="D113" s="7">
        <f t="shared" si="21"/>
        <v>2.7889156626505533E-2</v>
      </c>
      <c r="E113" s="5">
        <v>11</v>
      </c>
      <c r="F113" s="4" t="s">
        <v>182</v>
      </c>
      <c r="G113" s="5">
        <v>800.25</v>
      </c>
      <c r="H113" s="5">
        <v>11</v>
      </c>
      <c r="I113" s="7">
        <f t="shared" si="20"/>
        <v>-2.7889156626505533E-2</v>
      </c>
      <c r="J113" s="5">
        <f t="shared" si="15"/>
        <v>-0.30678072289156089</v>
      </c>
      <c r="K113" s="6" t="s">
        <v>178</v>
      </c>
      <c r="L113" s="5">
        <f t="shared" si="16"/>
        <v>799.94321927710848</v>
      </c>
      <c r="M113" s="4" t="s">
        <v>22</v>
      </c>
      <c r="N113" s="2">
        <v>15010.02</v>
      </c>
    </row>
    <row r="114" spans="1:14" x14ac:dyDescent="0.25">
      <c r="A114" s="5">
        <f t="shared" si="13"/>
        <v>801.76736867469879</v>
      </c>
      <c r="B114" s="6" t="s">
        <v>178</v>
      </c>
      <c r="C114" s="5">
        <f t="shared" si="14"/>
        <v>0.22736867469879213</v>
      </c>
      <c r="D114" s="7">
        <f t="shared" si="21"/>
        <v>2.0669879518072011E-2</v>
      </c>
      <c r="E114" s="5">
        <v>11</v>
      </c>
      <c r="F114" s="4" t="s">
        <v>91</v>
      </c>
      <c r="G114" s="5">
        <v>801.54</v>
      </c>
      <c r="H114" s="5">
        <v>11</v>
      </c>
      <c r="I114" s="7">
        <f t="shared" si="20"/>
        <v>-2.0669879518072011E-2</v>
      </c>
      <c r="J114" s="5">
        <f t="shared" si="15"/>
        <v>-0.22736867469879213</v>
      </c>
      <c r="K114" s="6" t="s">
        <v>178</v>
      </c>
      <c r="L114" s="5">
        <f t="shared" si="16"/>
        <v>801.31263132530114</v>
      </c>
      <c r="M114" s="4"/>
      <c r="N114" s="2">
        <v>15025</v>
      </c>
    </row>
    <row r="115" spans="1:14" x14ac:dyDescent="0.25">
      <c r="A115" s="5">
        <f t="shared" si="13"/>
        <v>802.55600000000004</v>
      </c>
      <c r="B115" s="6" t="s">
        <v>178</v>
      </c>
      <c r="C115" s="5">
        <f t="shared" si="14"/>
        <v>0.17599999999999422</v>
      </c>
      <c r="D115" s="7">
        <f t="shared" si="21"/>
        <v>1.5999999999999473E-2</v>
      </c>
      <c r="E115" s="5">
        <v>11</v>
      </c>
      <c r="F115" s="4" t="s">
        <v>183</v>
      </c>
      <c r="G115" s="5">
        <v>802.38</v>
      </c>
      <c r="H115" s="5">
        <v>11</v>
      </c>
      <c r="I115" s="7">
        <f t="shared" si="20"/>
        <v>-1.5999999999999473E-2</v>
      </c>
      <c r="J115" s="5">
        <f t="shared" si="15"/>
        <v>-0.17599999999999422</v>
      </c>
      <c r="K115" s="6" t="s">
        <v>178</v>
      </c>
      <c r="L115" s="5">
        <f t="shared" si="16"/>
        <v>802.20399999999995</v>
      </c>
      <c r="M115" s="4" t="s">
        <v>23</v>
      </c>
      <c r="N115" s="2">
        <v>15034.69</v>
      </c>
    </row>
    <row r="116" spans="1:14" x14ac:dyDescent="0.25">
      <c r="A116" s="5">
        <f t="shared" si="13"/>
        <v>803.80483855421687</v>
      </c>
      <c r="B116" s="6" t="s">
        <v>178</v>
      </c>
      <c r="C116" s="5">
        <f t="shared" si="14"/>
        <v>9.4838554216864365E-2</v>
      </c>
      <c r="D116" s="7">
        <f t="shared" si="21"/>
        <v>8.6216867469876696E-3</v>
      </c>
      <c r="E116" s="5">
        <v>11</v>
      </c>
      <c r="F116" s="4" t="s">
        <v>92</v>
      </c>
      <c r="G116" s="5">
        <v>803.71</v>
      </c>
      <c r="H116" s="5">
        <v>11</v>
      </c>
      <c r="I116" s="7">
        <f t="shared" si="20"/>
        <v>-8.6216867469876696E-3</v>
      </c>
      <c r="J116" s="5">
        <f t="shared" si="15"/>
        <v>-9.4838554216864365E-2</v>
      </c>
      <c r="K116" s="6" t="s">
        <v>178</v>
      </c>
      <c r="L116" s="5">
        <f t="shared" si="16"/>
        <v>803.6151614457832</v>
      </c>
      <c r="M116" s="4"/>
      <c r="N116" s="2">
        <v>15050</v>
      </c>
    </row>
    <row r="117" spans="1:14" x14ac:dyDescent="0.25">
      <c r="A117" s="5">
        <f t="shared" si="13"/>
        <v>805.28</v>
      </c>
      <c r="B117" s="6" t="s">
        <v>178</v>
      </c>
      <c r="C117" s="5">
        <f t="shared" si="14"/>
        <v>0</v>
      </c>
      <c r="D117" s="7">
        <f t="shared" si="21"/>
        <v>0</v>
      </c>
      <c r="E117" s="5">
        <v>11</v>
      </c>
      <c r="F117" s="4" t="s">
        <v>180</v>
      </c>
      <c r="G117" s="5">
        <v>805.28</v>
      </c>
      <c r="H117" s="5">
        <v>11</v>
      </c>
      <c r="I117" s="7">
        <f t="shared" si="20"/>
        <v>0</v>
      </c>
      <c r="J117" s="5">
        <f t="shared" si="15"/>
        <v>0</v>
      </c>
      <c r="K117" s="6" t="s">
        <v>178</v>
      </c>
      <c r="L117" s="5">
        <f t="shared" si="16"/>
        <v>805.28</v>
      </c>
      <c r="M117" s="4" t="s">
        <v>25</v>
      </c>
      <c r="N117" s="2">
        <v>15067.89</v>
      </c>
    </row>
    <row r="118" spans="1:14" x14ac:dyDescent="0.25">
      <c r="A118" s="5">
        <f t="shared" si="13"/>
        <v>805.87947902439021</v>
      </c>
      <c r="B118" s="6" t="s">
        <v>188</v>
      </c>
      <c r="C118" s="5">
        <f t="shared" si="14"/>
        <v>-3.0520975609758597E-2</v>
      </c>
      <c r="D118" s="7">
        <f t="shared" ref="D118:D128" si="22">$D$117+(($N$117-N118)/2562.5)</f>
        <v>-2.7746341463416907E-3</v>
      </c>
      <c r="E118" s="5">
        <v>11</v>
      </c>
      <c r="F118" s="4" t="s">
        <v>93</v>
      </c>
      <c r="G118" s="5">
        <v>805.91</v>
      </c>
      <c r="H118" s="5">
        <v>11</v>
      </c>
      <c r="I118" s="7">
        <f t="shared" ref="I118:I128" si="23">$I$117-(($N$117-N118)/2562.5)</f>
        <v>2.7746341463416907E-3</v>
      </c>
      <c r="J118" s="5">
        <f t="shared" si="15"/>
        <v>3.0520975609758597E-2</v>
      </c>
      <c r="K118" s="6" t="s">
        <v>188</v>
      </c>
      <c r="L118" s="5">
        <f t="shared" si="16"/>
        <v>805.94052097560973</v>
      </c>
      <c r="M118" s="4"/>
      <c r="N118" s="2">
        <v>15075</v>
      </c>
    </row>
    <row r="119" spans="1:14" x14ac:dyDescent="0.25">
      <c r="A119" s="5">
        <f t="shared" si="13"/>
        <v>808.00216195121948</v>
      </c>
      <c r="B119" s="6" t="s">
        <v>188</v>
      </c>
      <c r="C119" s="5">
        <f t="shared" si="14"/>
        <v>-0.1378380487804903</v>
      </c>
      <c r="D119" s="7">
        <f t="shared" si="22"/>
        <v>-1.25307317073173E-2</v>
      </c>
      <c r="E119" s="5">
        <v>11</v>
      </c>
      <c r="F119" s="4" t="s">
        <v>94</v>
      </c>
      <c r="G119" s="5">
        <v>808.14</v>
      </c>
      <c r="H119" s="5">
        <v>11</v>
      </c>
      <c r="I119" s="7">
        <f t="shared" si="23"/>
        <v>1.25307317073173E-2</v>
      </c>
      <c r="J119" s="5">
        <f t="shared" si="15"/>
        <v>0.1378380487804903</v>
      </c>
      <c r="K119" s="6" t="s">
        <v>188</v>
      </c>
      <c r="L119" s="5">
        <f t="shared" si="16"/>
        <v>808.2778380487805</v>
      </c>
      <c r="M119" s="4"/>
      <c r="N119" s="2">
        <v>15100</v>
      </c>
    </row>
    <row r="120" spans="1:14" x14ac:dyDescent="0.25">
      <c r="A120" s="5">
        <f t="shared" si="13"/>
        <v>808.774</v>
      </c>
      <c r="B120" s="6" t="s">
        <v>188</v>
      </c>
      <c r="C120" s="5">
        <f t="shared" si="14"/>
        <v>-0.17599999999999999</v>
      </c>
      <c r="D120" s="7">
        <f t="shared" si="22"/>
        <v>-1.6E-2</v>
      </c>
      <c r="E120" s="5">
        <v>11</v>
      </c>
      <c r="F120" s="4" t="s">
        <v>184</v>
      </c>
      <c r="G120" s="5">
        <v>808.95</v>
      </c>
      <c r="H120" s="5">
        <v>11</v>
      </c>
      <c r="I120" s="7">
        <f t="shared" si="23"/>
        <v>1.6E-2</v>
      </c>
      <c r="J120" s="5">
        <f t="shared" si="15"/>
        <v>0.17599999999999999</v>
      </c>
      <c r="K120" s="6" t="s">
        <v>188</v>
      </c>
      <c r="L120" s="5">
        <f t="shared" si="16"/>
        <v>809.12600000000009</v>
      </c>
      <c r="M120" s="4" t="s">
        <v>23</v>
      </c>
      <c r="N120" s="2">
        <v>15108.89</v>
      </c>
    </row>
    <row r="121" spans="1:14" x14ac:dyDescent="0.25">
      <c r="A121" s="5">
        <f t="shared" si="13"/>
        <v>810.16484487804871</v>
      </c>
      <c r="B121" s="6" t="s">
        <v>188</v>
      </c>
      <c r="C121" s="5">
        <f t="shared" si="14"/>
        <v>-0.24515512195122202</v>
      </c>
      <c r="D121" s="7">
        <f t="shared" si="22"/>
        <v>-2.228682926829291E-2</v>
      </c>
      <c r="E121" s="5">
        <v>11</v>
      </c>
      <c r="F121" s="4" t="s">
        <v>95</v>
      </c>
      <c r="G121" s="5">
        <v>810.41</v>
      </c>
      <c r="H121" s="5">
        <v>11</v>
      </c>
      <c r="I121" s="7">
        <f t="shared" si="23"/>
        <v>2.228682926829291E-2</v>
      </c>
      <c r="J121" s="5">
        <f t="shared" si="15"/>
        <v>0.24515512195122202</v>
      </c>
      <c r="K121" s="6" t="s">
        <v>188</v>
      </c>
      <c r="L121" s="5">
        <f t="shared" si="16"/>
        <v>810.65515512195122</v>
      </c>
      <c r="M121" s="4"/>
      <c r="N121" s="2">
        <v>15125</v>
      </c>
    </row>
    <row r="122" spans="1:14" x14ac:dyDescent="0.25">
      <c r="A122" s="5">
        <f t="shared" si="13"/>
        <v>811.41324487804877</v>
      </c>
      <c r="B122" s="6" t="s">
        <v>188</v>
      </c>
      <c r="C122" s="5">
        <f t="shared" si="14"/>
        <v>-0.30675512195122356</v>
      </c>
      <c r="D122" s="7">
        <f t="shared" si="22"/>
        <v>-2.7886829268293053E-2</v>
      </c>
      <c r="E122" s="5">
        <v>11</v>
      </c>
      <c r="F122" s="4" t="s">
        <v>185</v>
      </c>
      <c r="G122" s="5">
        <v>811.72</v>
      </c>
      <c r="H122" s="5">
        <v>11</v>
      </c>
      <c r="I122" s="7">
        <f t="shared" si="23"/>
        <v>2.7886829268293053E-2</v>
      </c>
      <c r="J122" s="5">
        <f t="shared" si="15"/>
        <v>0.30675512195122356</v>
      </c>
      <c r="K122" s="6" t="s">
        <v>188</v>
      </c>
      <c r="L122" s="5">
        <f t="shared" si="16"/>
        <v>812.02675512195128</v>
      </c>
      <c r="M122" s="4" t="s">
        <v>17</v>
      </c>
      <c r="N122" s="2">
        <v>15139.35</v>
      </c>
    </row>
    <row r="123" spans="1:14" x14ac:dyDescent="0.25">
      <c r="A123" s="5">
        <f t="shared" si="13"/>
        <v>812.35752780487803</v>
      </c>
      <c r="B123" s="6" t="s">
        <v>188</v>
      </c>
      <c r="C123" s="5">
        <f t="shared" si="14"/>
        <v>-0.35247219512195371</v>
      </c>
      <c r="D123" s="7">
        <f t="shared" si="22"/>
        <v>-3.2042926829268521E-2</v>
      </c>
      <c r="E123" s="5">
        <v>11</v>
      </c>
      <c r="F123" s="4" t="s">
        <v>96</v>
      </c>
      <c r="G123" s="5">
        <v>812.71</v>
      </c>
      <c r="H123" s="5">
        <v>11</v>
      </c>
      <c r="I123" s="7">
        <f t="shared" si="23"/>
        <v>3.2042926829268521E-2</v>
      </c>
      <c r="J123" s="5">
        <f t="shared" si="15"/>
        <v>0.35247219512195371</v>
      </c>
      <c r="K123" s="6" t="s">
        <v>188</v>
      </c>
      <c r="L123" s="5">
        <f t="shared" si="16"/>
        <v>813.06247219512204</v>
      </c>
      <c r="M123" s="4"/>
      <c r="N123" s="2">
        <v>15150</v>
      </c>
    </row>
    <row r="124" spans="1:14" x14ac:dyDescent="0.25">
      <c r="A124" s="5">
        <f t="shared" si="13"/>
        <v>814.57021073170733</v>
      </c>
      <c r="B124" s="6" t="s">
        <v>188</v>
      </c>
      <c r="C124" s="5">
        <f t="shared" si="14"/>
        <v>-0.45978926829268546</v>
      </c>
      <c r="D124" s="7">
        <f t="shared" si="22"/>
        <v>-4.1799024390244133E-2</v>
      </c>
      <c r="E124" s="5">
        <v>11</v>
      </c>
      <c r="F124" s="4" t="s">
        <v>97</v>
      </c>
      <c r="G124" s="5">
        <v>815.03</v>
      </c>
      <c r="H124" s="5">
        <v>11</v>
      </c>
      <c r="I124" s="7">
        <f t="shared" si="23"/>
        <v>4.1799024390244133E-2</v>
      </c>
      <c r="J124" s="5">
        <f t="shared" si="15"/>
        <v>0.45978926829268546</v>
      </c>
      <c r="K124" s="6" t="s">
        <v>188</v>
      </c>
      <c r="L124" s="5">
        <f t="shared" si="16"/>
        <v>815.48978926829261</v>
      </c>
      <c r="M124" s="4"/>
      <c r="N124" s="2">
        <v>15175</v>
      </c>
    </row>
    <row r="125" spans="1:14" x14ac:dyDescent="0.25">
      <c r="A125" s="5">
        <f t="shared" si="13"/>
        <v>816.81289365853661</v>
      </c>
      <c r="B125" s="6" t="s">
        <v>188</v>
      </c>
      <c r="C125" s="5">
        <f t="shared" si="14"/>
        <v>-0.5671063414634171</v>
      </c>
      <c r="D125" s="7">
        <f t="shared" si="22"/>
        <v>-5.1555121951219737E-2</v>
      </c>
      <c r="E125" s="5">
        <v>11</v>
      </c>
      <c r="F125" s="4" t="s">
        <v>98</v>
      </c>
      <c r="G125" s="5">
        <v>817.38</v>
      </c>
      <c r="H125" s="5">
        <v>11</v>
      </c>
      <c r="I125" s="7">
        <f t="shared" si="23"/>
        <v>5.1555121951219737E-2</v>
      </c>
      <c r="J125" s="5">
        <f t="shared" si="15"/>
        <v>0.5671063414634171</v>
      </c>
      <c r="K125" s="6" t="s">
        <v>188</v>
      </c>
      <c r="L125" s="5">
        <f t="shared" si="16"/>
        <v>817.94710634146338</v>
      </c>
      <c r="M125" s="4"/>
      <c r="N125" s="2">
        <v>15200</v>
      </c>
    </row>
    <row r="126" spans="1:14" x14ac:dyDescent="0.25">
      <c r="A126" s="5">
        <f t="shared" si="13"/>
        <v>819.04557658536589</v>
      </c>
      <c r="B126" s="6" t="s">
        <v>188</v>
      </c>
      <c r="C126" s="5">
        <f t="shared" si="14"/>
        <v>-0.67442341463414879</v>
      </c>
      <c r="D126" s="7">
        <f t="shared" si="22"/>
        <v>-6.1311219512195349E-2</v>
      </c>
      <c r="E126" s="5">
        <v>11</v>
      </c>
      <c r="F126" s="4" t="s">
        <v>99</v>
      </c>
      <c r="G126" s="5">
        <v>819.72</v>
      </c>
      <c r="H126" s="5">
        <v>11</v>
      </c>
      <c r="I126" s="7">
        <f t="shared" si="23"/>
        <v>6.1311219512195349E-2</v>
      </c>
      <c r="J126" s="5">
        <f t="shared" si="15"/>
        <v>0.67442341463414879</v>
      </c>
      <c r="K126" s="6" t="s">
        <v>188</v>
      </c>
      <c r="L126" s="5">
        <f t="shared" si="16"/>
        <v>820.39442341463416</v>
      </c>
      <c r="M126" s="4"/>
      <c r="N126" s="2">
        <v>15225</v>
      </c>
    </row>
    <row r="127" spans="1:14" x14ac:dyDescent="0.25">
      <c r="A127" s="5">
        <f t="shared" si="13"/>
        <v>821.28825951219517</v>
      </c>
      <c r="B127" s="6" t="s">
        <v>188</v>
      </c>
      <c r="C127" s="5">
        <f t="shared" si="14"/>
        <v>-0.78174048780488059</v>
      </c>
      <c r="D127" s="7">
        <f t="shared" si="22"/>
        <v>-7.106731707317096E-2</v>
      </c>
      <c r="E127" s="5">
        <v>11</v>
      </c>
      <c r="F127" s="4" t="s">
        <v>100</v>
      </c>
      <c r="G127" s="5">
        <v>822.07</v>
      </c>
      <c r="H127" s="5">
        <v>11</v>
      </c>
      <c r="I127" s="7">
        <f t="shared" si="23"/>
        <v>7.106731707317096E-2</v>
      </c>
      <c r="J127" s="5">
        <f t="shared" si="15"/>
        <v>0.78174048780488059</v>
      </c>
      <c r="K127" s="6" t="s">
        <v>188</v>
      </c>
      <c r="L127" s="5">
        <f t="shared" si="16"/>
        <v>822.85174048780493</v>
      </c>
      <c r="M127" s="4"/>
      <c r="N127" s="2">
        <v>15250</v>
      </c>
    </row>
    <row r="128" spans="1:14" x14ac:dyDescent="0.25">
      <c r="A128" s="5">
        <f t="shared" si="13"/>
        <v>823.34</v>
      </c>
      <c r="B128" s="6"/>
      <c r="C128" s="5">
        <f t="shared" si="14"/>
        <v>-0.88</v>
      </c>
      <c r="D128" s="7">
        <f t="shared" si="22"/>
        <v>-0.08</v>
      </c>
      <c r="E128" s="5">
        <v>11</v>
      </c>
      <c r="F128" s="4" t="s">
        <v>181</v>
      </c>
      <c r="G128" s="5">
        <v>824.22</v>
      </c>
      <c r="H128" s="5">
        <v>11</v>
      </c>
      <c r="I128" s="7">
        <f t="shared" si="23"/>
        <v>0.08</v>
      </c>
      <c r="J128" s="5">
        <f t="shared" si="15"/>
        <v>0.88</v>
      </c>
      <c r="K128" s="6"/>
      <c r="L128" s="5">
        <f t="shared" si="16"/>
        <v>825.1</v>
      </c>
      <c r="M128" s="4" t="s">
        <v>19</v>
      </c>
      <c r="N128" s="2">
        <v>15272.89</v>
      </c>
    </row>
    <row r="129" spans="1:14" x14ac:dyDescent="0.25">
      <c r="A129" s="5">
        <f t="shared" si="13"/>
        <v>823.53</v>
      </c>
      <c r="B129" s="4"/>
      <c r="C129" s="5">
        <f t="shared" si="14"/>
        <v>-0.88</v>
      </c>
      <c r="D129" s="7">
        <v>-0.08</v>
      </c>
      <c r="E129" s="5">
        <v>11</v>
      </c>
      <c r="F129" s="4" t="s">
        <v>101</v>
      </c>
      <c r="G129" s="5">
        <v>824.41</v>
      </c>
      <c r="H129" s="5">
        <v>11</v>
      </c>
      <c r="I129" s="7">
        <v>0.08</v>
      </c>
      <c r="J129" s="5">
        <f t="shared" si="15"/>
        <v>0.88</v>
      </c>
      <c r="K129" s="4"/>
      <c r="L129" s="5">
        <f t="shared" si="16"/>
        <v>825.29</v>
      </c>
      <c r="M129" s="4"/>
      <c r="N129" s="2">
        <v>15275</v>
      </c>
    </row>
    <row r="130" spans="1:14" x14ac:dyDescent="0.25">
      <c r="A130" s="5">
        <f t="shared" si="13"/>
        <v>825.88</v>
      </c>
      <c r="B130" s="4"/>
      <c r="C130" s="5">
        <f t="shared" si="14"/>
        <v>-0.88</v>
      </c>
      <c r="D130" s="7">
        <v>-0.08</v>
      </c>
      <c r="E130" s="5">
        <v>11</v>
      </c>
      <c r="F130" s="4" t="s">
        <v>102</v>
      </c>
      <c r="G130" s="5">
        <v>826.76</v>
      </c>
      <c r="H130" s="5">
        <v>11</v>
      </c>
      <c r="I130" s="7">
        <v>0.08</v>
      </c>
      <c r="J130" s="5">
        <f t="shared" si="15"/>
        <v>0.88</v>
      </c>
      <c r="K130" s="4"/>
      <c r="L130" s="5">
        <f t="shared" si="16"/>
        <v>827.64</v>
      </c>
      <c r="M130" s="4"/>
      <c r="N130" s="2">
        <v>15300</v>
      </c>
    </row>
    <row r="131" spans="1:14" x14ac:dyDescent="0.25">
      <c r="A131" s="5">
        <f t="shared" si="13"/>
        <v>828.22</v>
      </c>
      <c r="B131" s="4"/>
      <c r="C131" s="5">
        <f t="shared" si="14"/>
        <v>-0.88</v>
      </c>
      <c r="D131" s="7">
        <v>-0.08</v>
      </c>
      <c r="E131" s="5">
        <v>11</v>
      </c>
      <c r="F131" s="4" t="s">
        <v>103</v>
      </c>
      <c r="G131" s="5">
        <v>829.1</v>
      </c>
      <c r="H131" s="5">
        <v>11</v>
      </c>
      <c r="I131" s="7">
        <v>0.08</v>
      </c>
      <c r="J131" s="5">
        <f t="shared" si="15"/>
        <v>0.88</v>
      </c>
      <c r="K131" s="4"/>
      <c r="L131" s="5">
        <f t="shared" si="16"/>
        <v>829.98</v>
      </c>
      <c r="M131" s="4"/>
      <c r="N131" s="2">
        <v>15325</v>
      </c>
    </row>
    <row r="132" spans="1:14" x14ac:dyDescent="0.25">
      <c r="A132" s="5">
        <f t="shared" si="13"/>
        <v>830.57</v>
      </c>
      <c r="B132" s="4"/>
      <c r="C132" s="5">
        <f t="shared" si="14"/>
        <v>-0.88</v>
      </c>
      <c r="D132" s="7">
        <v>-0.08</v>
      </c>
      <c r="E132" s="5">
        <v>11</v>
      </c>
      <c r="F132" s="4" t="s">
        <v>104</v>
      </c>
      <c r="G132" s="5">
        <v>831.45</v>
      </c>
      <c r="H132" s="5">
        <v>11</v>
      </c>
      <c r="I132" s="7">
        <v>0.08</v>
      </c>
      <c r="J132" s="5">
        <f t="shared" si="15"/>
        <v>0.88</v>
      </c>
      <c r="K132" s="4"/>
      <c r="L132" s="5">
        <f t="shared" si="16"/>
        <v>832.33</v>
      </c>
      <c r="M132" s="4"/>
      <c r="N132" s="2">
        <v>15350</v>
      </c>
    </row>
    <row r="133" spans="1:14" x14ac:dyDescent="0.25">
      <c r="A133" s="5">
        <f t="shared" si="13"/>
        <v>832.91</v>
      </c>
      <c r="B133" s="4"/>
      <c r="C133" s="5">
        <f t="shared" si="14"/>
        <v>-0.88</v>
      </c>
      <c r="D133" s="7">
        <v>-0.08</v>
      </c>
      <c r="E133" s="5">
        <v>11</v>
      </c>
      <c r="F133" s="4" t="s">
        <v>105</v>
      </c>
      <c r="G133" s="5">
        <v>833.79</v>
      </c>
      <c r="H133" s="5">
        <v>11</v>
      </c>
      <c r="I133" s="7">
        <v>0.08</v>
      </c>
      <c r="J133" s="5">
        <f t="shared" si="15"/>
        <v>0.88</v>
      </c>
      <c r="K133" s="4"/>
      <c r="L133" s="5">
        <f t="shared" si="16"/>
        <v>834.67</v>
      </c>
      <c r="M133" s="4"/>
      <c r="N133" s="2">
        <v>15375</v>
      </c>
    </row>
    <row r="134" spans="1:14" x14ac:dyDescent="0.25">
      <c r="A134" s="5">
        <f t="shared" si="13"/>
        <v>835.26</v>
      </c>
      <c r="B134" s="4"/>
      <c r="C134" s="5">
        <f t="shared" si="14"/>
        <v>-0.88</v>
      </c>
      <c r="D134" s="7">
        <v>-0.08</v>
      </c>
      <c r="E134" s="5">
        <v>11</v>
      </c>
      <c r="F134" s="4" t="s">
        <v>106</v>
      </c>
      <c r="G134" s="5">
        <v>836.14</v>
      </c>
      <c r="H134" s="5">
        <v>11</v>
      </c>
      <c r="I134" s="7">
        <v>0.08</v>
      </c>
      <c r="J134" s="5">
        <f t="shared" si="15"/>
        <v>0.88</v>
      </c>
      <c r="K134" s="4"/>
      <c r="L134" s="5">
        <f t="shared" si="16"/>
        <v>837.02</v>
      </c>
      <c r="M134" s="4"/>
      <c r="N134" s="2">
        <v>15400</v>
      </c>
    </row>
    <row r="135" spans="1:14" x14ac:dyDescent="0.25">
      <c r="A135" s="5">
        <f t="shared" si="13"/>
        <v>837.6</v>
      </c>
      <c r="B135" s="4"/>
      <c r="C135" s="5">
        <f t="shared" si="14"/>
        <v>-0.88</v>
      </c>
      <c r="D135" s="7">
        <v>-0.08</v>
      </c>
      <c r="E135" s="5">
        <v>11</v>
      </c>
      <c r="F135" s="4" t="s">
        <v>107</v>
      </c>
      <c r="G135" s="5">
        <v>838.48</v>
      </c>
      <c r="H135" s="5">
        <v>11</v>
      </c>
      <c r="I135" s="7">
        <v>0.08</v>
      </c>
      <c r="J135" s="5">
        <f t="shared" si="15"/>
        <v>0.88</v>
      </c>
      <c r="K135" s="4"/>
      <c r="L135" s="5">
        <f t="shared" si="16"/>
        <v>839.36</v>
      </c>
      <c r="M135" s="4"/>
      <c r="N135" s="2">
        <v>15425</v>
      </c>
    </row>
    <row r="136" spans="1:14" x14ac:dyDescent="0.25">
      <c r="A136" s="5">
        <f t="shared" ref="A136:A199" si="24">G136+C136</f>
        <v>839.95</v>
      </c>
      <c r="B136" s="4"/>
      <c r="C136" s="5">
        <f t="shared" ref="C136:C199" si="25">E136*D136</f>
        <v>-0.88</v>
      </c>
      <c r="D136" s="7">
        <v>-0.08</v>
      </c>
      <c r="E136" s="5">
        <v>11</v>
      </c>
      <c r="F136" s="4" t="s">
        <v>108</v>
      </c>
      <c r="G136" s="5">
        <v>840.83</v>
      </c>
      <c r="H136" s="5">
        <v>11</v>
      </c>
      <c r="I136" s="7">
        <v>0.08</v>
      </c>
      <c r="J136" s="5">
        <f t="shared" ref="J136:J198" si="26">H136*I136</f>
        <v>0.88</v>
      </c>
      <c r="K136" s="4"/>
      <c r="L136" s="5">
        <f t="shared" ref="L136:L198" si="27">G136+J136</f>
        <v>841.71</v>
      </c>
      <c r="M136" s="4"/>
      <c r="N136" s="2">
        <v>15450</v>
      </c>
    </row>
    <row r="137" spans="1:14" x14ac:dyDescent="0.25">
      <c r="A137" s="5">
        <f t="shared" si="24"/>
        <v>842.29</v>
      </c>
      <c r="B137" s="4"/>
      <c r="C137" s="5">
        <f t="shared" si="25"/>
        <v>-0.88</v>
      </c>
      <c r="D137" s="7">
        <v>-0.08</v>
      </c>
      <c r="E137" s="5">
        <v>11</v>
      </c>
      <c r="F137" s="4" t="s">
        <v>109</v>
      </c>
      <c r="G137" s="5">
        <v>843.17</v>
      </c>
      <c r="H137" s="5">
        <v>11</v>
      </c>
      <c r="I137" s="7">
        <v>0.08</v>
      </c>
      <c r="J137" s="5">
        <f t="shared" si="26"/>
        <v>0.88</v>
      </c>
      <c r="K137" s="4"/>
      <c r="L137" s="5">
        <f t="shared" si="27"/>
        <v>844.05</v>
      </c>
      <c r="M137" s="4"/>
      <c r="N137" s="2">
        <v>15475</v>
      </c>
    </row>
    <row r="138" spans="1:14" x14ac:dyDescent="0.25">
      <c r="A138" s="5">
        <f t="shared" si="24"/>
        <v>844.64</v>
      </c>
      <c r="B138" s="4"/>
      <c r="C138" s="5">
        <f t="shared" si="25"/>
        <v>-0.88</v>
      </c>
      <c r="D138" s="7">
        <v>-0.08</v>
      </c>
      <c r="E138" s="5">
        <v>11</v>
      </c>
      <c r="F138" s="4" t="s">
        <v>110</v>
      </c>
      <c r="G138" s="5">
        <v>845.52</v>
      </c>
      <c r="H138" s="5">
        <v>11</v>
      </c>
      <c r="I138" s="7">
        <v>0.08</v>
      </c>
      <c r="J138" s="5">
        <f t="shared" si="26"/>
        <v>0.88</v>
      </c>
      <c r="K138" s="4"/>
      <c r="L138" s="5">
        <f t="shared" si="27"/>
        <v>846.4</v>
      </c>
      <c r="M138" s="4"/>
      <c r="N138" s="2">
        <v>15500</v>
      </c>
    </row>
    <row r="139" spans="1:14" x14ac:dyDescent="0.25">
      <c r="A139" s="5">
        <f t="shared" si="24"/>
        <v>846.98</v>
      </c>
      <c r="B139" s="4"/>
      <c r="C139" s="5">
        <f t="shared" si="25"/>
        <v>-0.88</v>
      </c>
      <c r="D139" s="7">
        <v>-0.08</v>
      </c>
      <c r="E139" s="5">
        <v>11</v>
      </c>
      <c r="F139" s="4" t="s">
        <v>111</v>
      </c>
      <c r="G139" s="5">
        <v>847.86</v>
      </c>
      <c r="H139" s="5">
        <v>11</v>
      </c>
      <c r="I139" s="7">
        <v>0.08</v>
      </c>
      <c r="J139" s="5">
        <f t="shared" si="26"/>
        <v>0.88</v>
      </c>
      <c r="K139" s="4"/>
      <c r="L139" s="5">
        <f t="shared" si="27"/>
        <v>848.74</v>
      </c>
      <c r="M139" s="4"/>
      <c r="N139" s="2">
        <v>15525</v>
      </c>
    </row>
    <row r="140" spans="1:14" x14ac:dyDescent="0.25">
      <c r="A140" s="5">
        <f t="shared" si="24"/>
        <v>849.32</v>
      </c>
      <c r="B140" s="4"/>
      <c r="C140" s="5">
        <f t="shared" si="25"/>
        <v>-0.88</v>
      </c>
      <c r="D140" s="7">
        <v>-0.08</v>
      </c>
      <c r="E140" s="5">
        <v>11</v>
      </c>
      <c r="F140" s="4" t="s">
        <v>112</v>
      </c>
      <c r="G140" s="5">
        <v>850.2</v>
      </c>
      <c r="H140" s="5">
        <v>11</v>
      </c>
      <c r="I140" s="7">
        <v>0.08</v>
      </c>
      <c r="J140" s="5">
        <f t="shared" si="26"/>
        <v>0.88</v>
      </c>
      <c r="K140" s="4"/>
      <c r="L140" s="5">
        <f t="shared" si="27"/>
        <v>851.08</v>
      </c>
      <c r="M140" s="4"/>
      <c r="N140" s="2">
        <v>15550</v>
      </c>
    </row>
    <row r="141" spans="1:14" x14ac:dyDescent="0.25">
      <c r="A141" s="5">
        <f t="shared" si="24"/>
        <v>851.67</v>
      </c>
      <c r="B141" s="4"/>
      <c r="C141" s="5">
        <f t="shared" si="25"/>
        <v>-0.88</v>
      </c>
      <c r="D141" s="7">
        <v>-0.08</v>
      </c>
      <c r="E141" s="5">
        <v>11</v>
      </c>
      <c r="F141" s="4" t="s">
        <v>113</v>
      </c>
      <c r="G141" s="5">
        <v>852.55</v>
      </c>
      <c r="H141" s="5">
        <v>11</v>
      </c>
      <c r="I141" s="7">
        <v>0.08</v>
      </c>
      <c r="J141" s="5">
        <f t="shared" si="26"/>
        <v>0.88</v>
      </c>
      <c r="K141" s="4"/>
      <c r="L141" s="5">
        <f t="shared" si="27"/>
        <v>853.43</v>
      </c>
      <c r="M141" s="4"/>
      <c r="N141" s="2">
        <v>15575</v>
      </c>
    </row>
    <row r="142" spans="1:14" x14ac:dyDescent="0.25">
      <c r="A142" s="5">
        <f t="shared" si="24"/>
        <v>854.01</v>
      </c>
      <c r="B142" s="4"/>
      <c r="C142" s="5">
        <f t="shared" si="25"/>
        <v>-0.88</v>
      </c>
      <c r="D142" s="7">
        <v>-0.08</v>
      </c>
      <c r="E142" s="5">
        <v>11</v>
      </c>
      <c r="F142" s="4" t="s">
        <v>114</v>
      </c>
      <c r="G142" s="5">
        <v>854.89</v>
      </c>
      <c r="H142" s="5">
        <v>11</v>
      </c>
      <c r="I142" s="7">
        <v>0.08</v>
      </c>
      <c r="J142" s="5">
        <f t="shared" si="26"/>
        <v>0.88</v>
      </c>
      <c r="K142" s="4"/>
      <c r="L142" s="5">
        <f t="shared" si="27"/>
        <v>855.77</v>
      </c>
      <c r="M142" s="4"/>
      <c r="N142" s="2">
        <v>15600</v>
      </c>
    </row>
    <row r="143" spans="1:14" x14ac:dyDescent="0.25">
      <c r="A143" s="5">
        <f t="shared" si="24"/>
        <v>856.36</v>
      </c>
      <c r="B143" s="4"/>
      <c r="C143" s="5">
        <f t="shared" si="25"/>
        <v>-0.88</v>
      </c>
      <c r="D143" s="7">
        <v>-0.08</v>
      </c>
      <c r="E143" s="5">
        <v>11</v>
      </c>
      <c r="F143" s="4" t="s">
        <v>115</v>
      </c>
      <c r="G143" s="5">
        <v>857.24</v>
      </c>
      <c r="H143" s="5">
        <v>11</v>
      </c>
      <c r="I143" s="7">
        <v>0.08</v>
      </c>
      <c r="J143" s="5">
        <f t="shared" si="26"/>
        <v>0.88</v>
      </c>
      <c r="K143" s="4"/>
      <c r="L143" s="5">
        <f t="shared" si="27"/>
        <v>858.12</v>
      </c>
      <c r="M143" s="4"/>
      <c r="N143" s="2">
        <v>15625</v>
      </c>
    </row>
    <row r="144" spans="1:14" x14ac:dyDescent="0.25">
      <c r="A144" s="5">
        <f t="shared" si="24"/>
        <v>858.7</v>
      </c>
      <c r="B144" s="4"/>
      <c r="C144" s="5">
        <f t="shared" si="25"/>
        <v>-0.88</v>
      </c>
      <c r="D144" s="7">
        <v>-0.08</v>
      </c>
      <c r="E144" s="5">
        <v>11</v>
      </c>
      <c r="F144" s="4" t="s">
        <v>116</v>
      </c>
      <c r="G144" s="5">
        <v>859.58</v>
      </c>
      <c r="H144" s="5">
        <v>11</v>
      </c>
      <c r="I144" s="7">
        <v>0.08</v>
      </c>
      <c r="J144" s="5">
        <f t="shared" si="26"/>
        <v>0.88</v>
      </c>
      <c r="K144" s="4"/>
      <c r="L144" s="5">
        <f t="shared" si="27"/>
        <v>860.46</v>
      </c>
      <c r="M144" s="4"/>
      <c r="N144" s="2">
        <v>15650</v>
      </c>
    </row>
    <row r="145" spans="1:14" x14ac:dyDescent="0.25">
      <c r="A145" s="5">
        <f t="shared" si="24"/>
        <v>861.05</v>
      </c>
      <c r="B145" s="4"/>
      <c r="C145" s="5">
        <f t="shared" si="25"/>
        <v>-0.88</v>
      </c>
      <c r="D145" s="7">
        <v>-0.08</v>
      </c>
      <c r="E145" s="5">
        <v>11</v>
      </c>
      <c r="F145" s="4" t="s">
        <v>117</v>
      </c>
      <c r="G145" s="5">
        <v>861.93</v>
      </c>
      <c r="H145" s="5">
        <v>11</v>
      </c>
      <c r="I145" s="7">
        <v>0.08</v>
      </c>
      <c r="J145" s="5">
        <f t="shared" si="26"/>
        <v>0.88</v>
      </c>
      <c r="K145" s="4"/>
      <c r="L145" s="5">
        <f t="shared" si="27"/>
        <v>862.81</v>
      </c>
      <c r="M145" s="4"/>
      <c r="N145" s="2">
        <v>15675</v>
      </c>
    </row>
    <row r="146" spans="1:14" x14ac:dyDescent="0.25">
      <c r="A146" s="5">
        <f t="shared" si="24"/>
        <v>863.39</v>
      </c>
      <c r="B146" s="4"/>
      <c r="C146" s="5">
        <f t="shared" si="25"/>
        <v>-0.88</v>
      </c>
      <c r="D146" s="7">
        <v>-0.08</v>
      </c>
      <c r="E146" s="5">
        <v>11</v>
      </c>
      <c r="F146" s="4" t="s">
        <v>118</v>
      </c>
      <c r="G146" s="5">
        <v>864.27</v>
      </c>
      <c r="H146" s="5">
        <v>11</v>
      </c>
      <c r="I146" s="7">
        <v>0.08</v>
      </c>
      <c r="J146" s="5">
        <f t="shared" si="26"/>
        <v>0.88</v>
      </c>
      <c r="K146" s="4"/>
      <c r="L146" s="5">
        <f t="shared" si="27"/>
        <v>865.15</v>
      </c>
      <c r="M146" s="4"/>
      <c r="N146" s="2">
        <v>15700</v>
      </c>
    </row>
    <row r="147" spans="1:14" x14ac:dyDescent="0.25">
      <c r="A147" s="5">
        <f t="shared" si="24"/>
        <v>865.74</v>
      </c>
      <c r="B147" s="4"/>
      <c r="C147" s="5">
        <f t="shared" si="25"/>
        <v>-0.88</v>
      </c>
      <c r="D147" s="7">
        <v>-0.08</v>
      </c>
      <c r="E147" s="5">
        <v>11</v>
      </c>
      <c r="F147" s="4" t="s">
        <v>119</v>
      </c>
      <c r="G147" s="5">
        <v>866.62</v>
      </c>
      <c r="H147" s="5">
        <v>11</v>
      </c>
      <c r="I147" s="7">
        <v>0.08</v>
      </c>
      <c r="J147" s="5">
        <f t="shared" si="26"/>
        <v>0.88</v>
      </c>
      <c r="K147" s="4"/>
      <c r="L147" s="5">
        <f t="shared" si="27"/>
        <v>867.5</v>
      </c>
      <c r="M147" s="4"/>
      <c r="N147" s="2">
        <v>15725</v>
      </c>
    </row>
    <row r="148" spans="1:14" x14ac:dyDescent="0.25">
      <c r="A148" s="5">
        <f t="shared" si="24"/>
        <v>868.08</v>
      </c>
      <c r="B148" s="4"/>
      <c r="C148" s="5">
        <f t="shared" si="25"/>
        <v>-0.88</v>
      </c>
      <c r="D148" s="7">
        <v>-0.08</v>
      </c>
      <c r="E148" s="5">
        <v>11</v>
      </c>
      <c r="F148" s="4" t="s">
        <v>120</v>
      </c>
      <c r="G148" s="5">
        <v>868.96</v>
      </c>
      <c r="H148" s="5">
        <v>11</v>
      </c>
      <c r="I148" s="7">
        <v>0.08</v>
      </c>
      <c r="J148" s="5">
        <f t="shared" si="26"/>
        <v>0.88</v>
      </c>
      <c r="K148" s="4"/>
      <c r="L148" s="5">
        <f t="shared" si="27"/>
        <v>869.84</v>
      </c>
      <c r="M148" s="4"/>
      <c r="N148" s="2">
        <v>15750</v>
      </c>
    </row>
    <row r="149" spans="1:14" x14ac:dyDescent="0.25">
      <c r="A149" s="5">
        <f t="shared" si="24"/>
        <v>870.43</v>
      </c>
      <c r="B149" s="4"/>
      <c r="C149" s="5">
        <f t="shared" si="25"/>
        <v>-0.88</v>
      </c>
      <c r="D149" s="7">
        <v>-0.08</v>
      </c>
      <c r="E149" s="5">
        <v>11</v>
      </c>
      <c r="F149" s="4" t="s">
        <v>121</v>
      </c>
      <c r="G149" s="5">
        <v>871.31</v>
      </c>
      <c r="H149" s="5">
        <v>11</v>
      </c>
      <c r="I149" s="7">
        <v>0.08</v>
      </c>
      <c r="J149" s="5">
        <f t="shared" si="26"/>
        <v>0.88</v>
      </c>
      <c r="K149" s="4"/>
      <c r="L149" s="5">
        <f t="shared" si="27"/>
        <v>872.18999999999994</v>
      </c>
      <c r="M149" s="4"/>
      <c r="N149" s="2">
        <v>15775</v>
      </c>
    </row>
    <row r="150" spans="1:14" x14ac:dyDescent="0.25">
      <c r="A150" s="5">
        <f t="shared" si="24"/>
        <v>872.77</v>
      </c>
      <c r="B150" s="4"/>
      <c r="C150" s="5">
        <f t="shared" si="25"/>
        <v>-0.88</v>
      </c>
      <c r="D150" s="7">
        <v>-0.08</v>
      </c>
      <c r="E150" s="5">
        <v>11</v>
      </c>
      <c r="F150" s="4" t="s">
        <v>122</v>
      </c>
      <c r="G150" s="5">
        <v>873.65</v>
      </c>
      <c r="H150" s="5">
        <v>11</v>
      </c>
      <c r="I150" s="7">
        <v>0.08</v>
      </c>
      <c r="J150" s="5">
        <f t="shared" si="26"/>
        <v>0.88</v>
      </c>
      <c r="K150" s="4"/>
      <c r="L150" s="5">
        <f t="shared" si="27"/>
        <v>874.53</v>
      </c>
      <c r="M150" s="4"/>
      <c r="N150" s="2">
        <v>15800</v>
      </c>
    </row>
    <row r="151" spans="1:14" x14ac:dyDescent="0.25">
      <c r="A151" s="5">
        <f t="shared" si="24"/>
        <v>875.12</v>
      </c>
      <c r="B151" s="4"/>
      <c r="C151" s="5">
        <f t="shared" si="25"/>
        <v>-0.88</v>
      </c>
      <c r="D151" s="7">
        <v>-0.08</v>
      </c>
      <c r="E151" s="5">
        <v>11</v>
      </c>
      <c r="F151" s="4" t="s">
        <v>123</v>
      </c>
      <c r="G151" s="5">
        <v>876</v>
      </c>
      <c r="H151" s="5">
        <v>11</v>
      </c>
      <c r="I151" s="7">
        <v>0.08</v>
      </c>
      <c r="J151" s="5">
        <f t="shared" si="26"/>
        <v>0.88</v>
      </c>
      <c r="K151" s="4"/>
      <c r="L151" s="5">
        <f t="shared" si="27"/>
        <v>876.88</v>
      </c>
      <c r="M151" s="4"/>
      <c r="N151" s="2">
        <v>15825</v>
      </c>
    </row>
    <row r="152" spans="1:14" x14ac:dyDescent="0.25">
      <c r="A152" s="5">
        <f t="shared" si="24"/>
        <v>877.46</v>
      </c>
      <c r="B152" s="4"/>
      <c r="C152" s="5">
        <f t="shared" si="25"/>
        <v>-0.88</v>
      </c>
      <c r="D152" s="7">
        <v>-0.08</v>
      </c>
      <c r="E152" s="5">
        <v>11</v>
      </c>
      <c r="F152" s="4" t="s">
        <v>124</v>
      </c>
      <c r="G152" s="5">
        <v>878.34</v>
      </c>
      <c r="H152" s="5">
        <v>11</v>
      </c>
      <c r="I152" s="7">
        <v>0.08</v>
      </c>
      <c r="J152" s="5">
        <f t="shared" si="26"/>
        <v>0.88</v>
      </c>
      <c r="K152" s="4"/>
      <c r="L152" s="5">
        <f t="shared" si="27"/>
        <v>879.22</v>
      </c>
      <c r="M152" s="4"/>
      <c r="N152" s="2">
        <v>15850</v>
      </c>
    </row>
    <row r="153" spans="1:14" x14ac:dyDescent="0.25">
      <c r="A153" s="5">
        <f t="shared" si="24"/>
        <v>879.81000000000006</v>
      </c>
      <c r="B153" s="4"/>
      <c r="C153" s="5">
        <f t="shared" si="25"/>
        <v>-0.88</v>
      </c>
      <c r="D153" s="7">
        <v>-0.08</v>
      </c>
      <c r="E153" s="5">
        <v>11</v>
      </c>
      <c r="F153" s="4" t="s">
        <v>125</v>
      </c>
      <c r="G153" s="5">
        <v>880.69</v>
      </c>
      <c r="H153" s="5">
        <v>11</v>
      </c>
      <c r="I153" s="7">
        <v>0.08</v>
      </c>
      <c r="J153" s="5">
        <f t="shared" si="26"/>
        <v>0.88</v>
      </c>
      <c r="K153" s="4"/>
      <c r="L153" s="5">
        <f t="shared" si="27"/>
        <v>881.57</v>
      </c>
      <c r="M153" s="4"/>
      <c r="N153" s="2">
        <v>15875</v>
      </c>
    </row>
    <row r="154" spans="1:14" x14ac:dyDescent="0.25">
      <c r="A154" s="5">
        <f t="shared" si="24"/>
        <v>882.15</v>
      </c>
      <c r="B154" s="4"/>
      <c r="C154" s="5">
        <f t="shared" si="25"/>
        <v>-0.88</v>
      </c>
      <c r="D154" s="7">
        <v>-0.08</v>
      </c>
      <c r="E154" s="5">
        <v>11</v>
      </c>
      <c r="F154" s="4" t="s">
        <v>126</v>
      </c>
      <c r="G154" s="5">
        <v>883.03</v>
      </c>
      <c r="H154" s="5">
        <v>11</v>
      </c>
      <c r="I154" s="7">
        <v>0.08</v>
      </c>
      <c r="J154" s="5">
        <f t="shared" si="26"/>
        <v>0.88</v>
      </c>
      <c r="K154" s="4"/>
      <c r="L154" s="5">
        <f t="shared" si="27"/>
        <v>883.91</v>
      </c>
      <c r="M154" s="4"/>
      <c r="N154" s="2">
        <v>15900</v>
      </c>
    </row>
    <row r="155" spans="1:14" x14ac:dyDescent="0.25">
      <c r="A155" s="5">
        <f t="shared" si="24"/>
        <v>884.49</v>
      </c>
      <c r="B155" s="4"/>
      <c r="C155" s="5">
        <f t="shared" si="25"/>
        <v>-0.88</v>
      </c>
      <c r="D155" s="7">
        <v>-0.08</v>
      </c>
      <c r="E155" s="5">
        <v>11</v>
      </c>
      <c r="F155" s="4" t="s">
        <v>127</v>
      </c>
      <c r="G155" s="5">
        <v>885.37</v>
      </c>
      <c r="H155" s="5">
        <v>11</v>
      </c>
      <c r="I155" s="7">
        <v>0.08</v>
      </c>
      <c r="J155" s="5">
        <f t="shared" si="26"/>
        <v>0.88</v>
      </c>
      <c r="K155" s="4"/>
      <c r="L155" s="5">
        <f t="shared" si="27"/>
        <v>886.25</v>
      </c>
      <c r="M155" s="4"/>
      <c r="N155" s="2">
        <v>15925</v>
      </c>
    </row>
    <row r="156" spans="1:14" x14ac:dyDescent="0.25">
      <c r="A156" s="5">
        <f t="shared" si="24"/>
        <v>886.84</v>
      </c>
      <c r="B156" s="4"/>
      <c r="C156" s="5">
        <f t="shared" si="25"/>
        <v>-0.88</v>
      </c>
      <c r="D156" s="7">
        <v>-0.08</v>
      </c>
      <c r="E156" s="5">
        <v>11</v>
      </c>
      <c r="F156" s="4" t="s">
        <v>128</v>
      </c>
      <c r="G156" s="5">
        <v>887.72</v>
      </c>
      <c r="H156" s="5">
        <v>11</v>
      </c>
      <c r="I156" s="7">
        <v>0.08</v>
      </c>
      <c r="J156" s="5">
        <f t="shared" si="26"/>
        <v>0.88</v>
      </c>
      <c r="K156" s="4"/>
      <c r="L156" s="5">
        <f t="shared" si="27"/>
        <v>888.6</v>
      </c>
      <c r="M156" s="4"/>
      <c r="N156" s="2">
        <v>15950</v>
      </c>
    </row>
    <row r="157" spans="1:14" x14ac:dyDescent="0.25">
      <c r="A157" s="5">
        <f t="shared" si="24"/>
        <v>889.18</v>
      </c>
      <c r="B157" s="4"/>
      <c r="C157" s="5">
        <f t="shared" si="25"/>
        <v>-0.88</v>
      </c>
      <c r="D157" s="7">
        <v>-0.08</v>
      </c>
      <c r="E157" s="5">
        <v>11</v>
      </c>
      <c r="F157" s="4" t="s">
        <v>129</v>
      </c>
      <c r="G157" s="5">
        <v>890.06</v>
      </c>
      <c r="H157" s="5">
        <v>11</v>
      </c>
      <c r="I157" s="7">
        <v>0.08</v>
      </c>
      <c r="J157" s="5">
        <f t="shared" si="26"/>
        <v>0.88</v>
      </c>
      <c r="K157" s="4"/>
      <c r="L157" s="5">
        <f t="shared" si="27"/>
        <v>890.93999999999994</v>
      </c>
      <c r="M157" s="4"/>
      <c r="N157" s="2">
        <v>15975</v>
      </c>
    </row>
    <row r="158" spans="1:14" x14ac:dyDescent="0.25">
      <c r="A158" s="5">
        <f t="shared" si="24"/>
        <v>891.53</v>
      </c>
      <c r="B158" s="4"/>
      <c r="C158" s="5">
        <f t="shared" si="25"/>
        <v>-0.88</v>
      </c>
      <c r="D158" s="7">
        <v>-0.08</v>
      </c>
      <c r="E158" s="5">
        <v>11</v>
      </c>
      <c r="F158" s="4" t="s">
        <v>130</v>
      </c>
      <c r="G158" s="5">
        <v>892.41</v>
      </c>
      <c r="H158" s="5">
        <v>11</v>
      </c>
      <c r="I158" s="7">
        <v>0.08</v>
      </c>
      <c r="J158" s="5">
        <f t="shared" si="26"/>
        <v>0.88</v>
      </c>
      <c r="K158" s="4"/>
      <c r="L158" s="5">
        <f t="shared" si="27"/>
        <v>893.29</v>
      </c>
      <c r="M158" s="4"/>
      <c r="N158" s="2">
        <v>16000</v>
      </c>
    </row>
    <row r="159" spans="1:14" x14ac:dyDescent="0.25">
      <c r="A159" s="5">
        <f t="shared" si="24"/>
        <v>893.87</v>
      </c>
      <c r="B159" s="4"/>
      <c r="C159" s="5">
        <f t="shared" si="25"/>
        <v>-0.88</v>
      </c>
      <c r="D159" s="7">
        <v>-0.08</v>
      </c>
      <c r="E159" s="5">
        <v>11</v>
      </c>
      <c r="F159" s="4" t="s">
        <v>131</v>
      </c>
      <c r="G159" s="5">
        <v>894.75</v>
      </c>
      <c r="H159" s="5">
        <v>11</v>
      </c>
      <c r="I159" s="7">
        <v>0.08</v>
      </c>
      <c r="J159" s="5">
        <f t="shared" si="26"/>
        <v>0.88</v>
      </c>
      <c r="K159" s="4"/>
      <c r="L159" s="5">
        <f t="shared" si="27"/>
        <v>895.63</v>
      </c>
      <c r="M159" s="4"/>
      <c r="N159" s="2">
        <v>16025</v>
      </c>
    </row>
    <row r="160" spans="1:14" x14ac:dyDescent="0.25">
      <c r="A160" s="5">
        <f t="shared" si="24"/>
        <v>896.22</v>
      </c>
      <c r="B160" s="4"/>
      <c r="C160" s="5">
        <f t="shared" si="25"/>
        <v>-0.88</v>
      </c>
      <c r="D160" s="7">
        <v>-0.08</v>
      </c>
      <c r="E160" s="5">
        <v>11</v>
      </c>
      <c r="F160" s="4" t="s">
        <v>132</v>
      </c>
      <c r="G160" s="5">
        <v>897.1</v>
      </c>
      <c r="H160" s="5">
        <v>11</v>
      </c>
      <c r="I160" s="7">
        <v>0.08</v>
      </c>
      <c r="J160" s="5">
        <f t="shared" si="26"/>
        <v>0.88</v>
      </c>
      <c r="K160" s="4"/>
      <c r="L160" s="5">
        <f t="shared" si="27"/>
        <v>897.98</v>
      </c>
      <c r="M160" s="4"/>
      <c r="N160" s="2">
        <v>16050</v>
      </c>
    </row>
    <row r="161" spans="1:14" x14ac:dyDescent="0.25">
      <c r="A161" s="5">
        <f t="shared" si="24"/>
        <v>898.56000000000006</v>
      </c>
      <c r="B161" s="4"/>
      <c r="C161" s="5">
        <f t="shared" si="25"/>
        <v>-0.88</v>
      </c>
      <c r="D161" s="7">
        <v>-0.08</v>
      </c>
      <c r="E161" s="5">
        <v>11</v>
      </c>
      <c r="F161" s="4" t="s">
        <v>133</v>
      </c>
      <c r="G161" s="5">
        <v>899.44</v>
      </c>
      <c r="H161" s="5">
        <v>11</v>
      </c>
      <c r="I161" s="7">
        <v>0.08</v>
      </c>
      <c r="J161" s="5">
        <f t="shared" si="26"/>
        <v>0.88</v>
      </c>
      <c r="K161" s="4"/>
      <c r="L161" s="5">
        <f t="shared" si="27"/>
        <v>900.32</v>
      </c>
      <c r="M161" s="4"/>
      <c r="N161" s="2">
        <v>16075</v>
      </c>
    </row>
    <row r="162" spans="1:14" x14ac:dyDescent="0.25">
      <c r="A162" s="5">
        <f t="shared" si="24"/>
        <v>900.91</v>
      </c>
      <c r="B162" s="4"/>
      <c r="C162" s="5">
        <f t="shared" si="25"/>
        <v>-0.88</v>
      </c>
      <c r="D162" s="7">
        <v>-0.08</v>
      </c>
      <c r="E162" s="5">
        <v>11</v>
      </c>
      <c r="F162" s="4" t="s">
        <v>134</v>
      </c>
      <c r="G162" s="5">
        <v>901.79</v>
      </c>
      <c r="H162" s="5">
        <v>11</v>
      </c>
      <c r="I162" s="7">
        <v>0.08</v>
      </c>
      <c r="J162" s="5">
        <f t="shared" si="26"/>
        <v>0.88</v>
      </c>
      <c r="K162" s="4"/>
      <c r="L162" s="5">
        <f t="shared" si="27"/>
        <v>902.67</v>
      </c>
      <c r="M162" s="4"/>
      <c r="N162" s="2">
        <v>16100</v>
      </c>
    </row>
    <row r="163" spans="1:14" x14ac:dyDescent="0.25">
      <c r="A163" s="5">
        <f t="shared" si="24"/>
        <v>903.25</v>
      </c>
      <c r="B163" s="4"/>
      <c r="C163" s="5">
        <f t="shared" si="25"/>
        <v>-0.88</v>
      </c>
      <c r="D163" s="7">
        <v>-0.08</v>
      </c>
      <c r="E163" s="5">
        <v>11</v>
      </c>
      <c r="F163" s="4" t="s">
        <v>135</v>
      </c>
      <c r="G163" s="5">
        <v>904.13</v>
      </c>
      <c r="H163" s="5">
        <v>11</v>
      </c>
      <c r="I163" s="7">
        <v>0.08</v>
      </c>
      <c r="J163" s="5">
        <f t="shared" si="26"/>
        <v>0.88</v>
      </c>
      <c r="K163" s="4"/>
      <c r="L163" s="5">
        <f t="shared" si="27"/>
        <v>905.01</v>
      </c>
      <c r="M163" s="4"/>
      <c r="N163" s="2">
        <v>16125</v>
      </c>
    </row>
    <row r="164" spans="1:14" x14ac:dyDescent="0.25">
      <c r="A164" s="5">
        <f t="shared" si="24"/>
        <v>905.6</v>
      </c>
      <c r="B164" s="4"/>
      <c r="C164" s="5">
        <f t="shared" si="25"/>
        <v>-0.88</v>
      </c>
      <c r="D164" s="7">
        <v>-0.08</v>
      </c>
      <c r="E164" s="5">
        <v>11</v>
      </c>
      <c r="F164" s="4" t="s">
        <v>136</v>
      </c>
      <c r="G164" s="5">
        <v>906.48</v>
      </c>
      <c r="H164" s="5">
        <v>11</v>
      </c>
      <c r="I164" s="7">
        <v>0.08</v>
      </c>
      <c r="J164" s="5">
        <f t="shared" si="26"/>
        <v>0.88</v>
      </c>
      <c r="K164" s="4"/>
      <c r="L164" s="5">
        <f t="shared" si="27"/>
        <v>907.36</v>
      </c>
      <c r="M164" s="4"/>
      <c r="N164" s="2">
        <v>16150</v>
      </c>
    </row>
    <row r="165" spans="1:14" x14ac:dyDescent="0.25">
      <c r="A165" s="5">
        <f t="shared" si="24"/>
        <v>907.94</v>
      </c>
      <c r="B165" s="4"/>
      <c r="C165" s="5">
        <f t="shared" si="25"/>
        <v>-0.88</v>
      </c>
      <c r="D165" s="7">
        <v>-0.08</v>
      </c>
      <c r="E165" s="5">
        <v>11</v>
      </c>
      <c r="F165" s="4" t="s">
        <v>137</v>
      </c>
      <c r="G165" s="5">
        <v>908.82</v>
      </c>
      <c r="H165" s="5">
        <v>11</v>
      </c>
      <c r="I165" s="7">
        <v>0.08</v>
      </c>
      <c r="J165" s="5">
        <f t="shared" si="26"/>
        <v>0.88</v>
      </c>
      <c r="K165" s="4"/>
      <c r="L165" s="5">
        <f t="shared" si="27"/>
        <v>909.7</v>
      </c>
      <c r="M165" s="4"/>
      <c r="N165" s="2">
        <v>16175</v>
      </c>
    </row>
    <row r="166" spans="1:14" x14ac:dyDescent="0.25">
      <c r="A166" s="5">
        <f t="shared" si="24"/>
        <v>910.29</v>
      </c>
      <c r="B166" s="4"/>
      <c r="C166" s="5">
        <f t="shared" si="25"/>
        <v>-0.88</v>
      </c>
      <c r="D166" s="7">
        <v>-0.08</v>
      </c>
      <c r="E166" s="5">
        <v>11</v>
      </c>
      <c r="F166" s="4" t="s">
        <v>138</v>
      </c>
      <c r="G166" s="5">
        <v>911.17</v>
      </c>
      <c r="H166" s="5">
        <v>11</v>
      </c>
      <c r="I166" s="7">
        <v>0.08</v>
      </c>
      <c r="J166" s="5">
        <f t="shared" si="26"/>
        <v>0.88</v>
      </c>
      <c r="K166" s="4"/>
      <c r="L166" s="5">
        <f t="shared" si="27"/>
        <v>912.05</v>
      </c>
      <c r="M166" s="4"/>
      <c r="N166" s="2">
        <v>16200</v>
      </c>
    </row>
    <row r="167" spans="1:14" x14ac:dyDescent="0.25">
      <c r="A167" s="5">
        <f t="shared" si="24"/>
        <v>912.63</v>
      </c>
      <c r="B167" s="4"/>
      <c r="C167" s="5">
        <f t="shared" si="25"/>
        <v>-0.88</v>
      </c>
      <c r="D167" s="7">
        <v>-0.08</v>
      </c>
      <c r="E167" s="5">
        <v>11</v>
      </c>
      <c r="F167" s="4" t="s">
        <v>139</v>
      </c>
      <c r="G167" s="5">
        <v>913.51</v>
      </c>
      <c r="H167" s="5">
        <v>11</v>
      </c>
      <c r="I167" s="7">
        <v>0.08</v>
      </c>
      <c r="J167" s="5">
        <f t="shared" si="26"/>
        <v>0.88</v>
      </c>
      <c r="K167" s="4"/>
      <c r="L167" s="5">
        <f t="shared" si="27"/>
        <v>914.39</v>
      </c>
      <c r="M167" s="4"/>
      <c r="N167" s="2">
        <v>16225</v>
      </c>
    </row>
    <row r="168" spans="1:14" x14ac:dyDescent="0.25">
      <c r="A168" s="5">
        <f t="shared" si="24"/>
        <v>914.98</v>
      </c>
      <c r="B168" s="4"/>
      <c r="C168" s="5">
        <f t="shared" si="25"/>
        <v>-0.88</v>
      </c>
      <c r="D168" s="7">
        <v>-0.08</v>
      </c>
      <c r="E168" s="5">
        <v>11</v>
      </c>
      <c r="F168" s="4" t="s">
        <v>140</v>
      </c>
      <c r="G168" s="5">
        <v>915.86</v>
      </c>
      <c r="H168" s="5">
        <v>11</v>
      </c>
      <c r="I168" s="7">
        <v>0.08</v>
      </c>
      <c r="J168" s="5">
        <f t="shared" si="26"/>
        <v>0.88</v>
      </c>
      <c r="K168" s="4"/>
      <c r="L168" s="5">
        <f t="shared" si="27"/>
        <v>916.74</v>
      </c>
      <c r="M168" s="4"/>
      <c r="N168" s="2">
        <v>16250</v>
      </c>
    </row>
    <row r="169" spans="1:14" x14ac:dyDescent="0.25">
      <c r="A169" s="5">
        <f t="shared" si="24"/>
        <v>917.32</v>
      </c>
      <c r="B169" s="4"/>
      <c r="C169" s="5">
        <f t="shared" si="25"/>
        <v>-0.88</v>
      </c>
      <c r="D169" s="7">
        <v>-0.08</v>
      </c>
      <c r="E169" s="5">
        <v>11</v>
      </c>
      <c r="F169" s="4" t="s">
        <v>141</v>
      </c>
      <c r="G169" s="5">
        <v>918.2</v>
      </c>
      <c r="H169" s="5">
        <v>11</v>
      </c>
      <c r="I169" s="7">
        <v>0.08</v>
      </c>
      <c r="J169" s="5">
        <f t="shared" si="26"/>
        <v>0.88</v>
      </c>
      <c r="K169" s="4"/>
      <c r="L169" s="5">
        <f t="shared" si="27"/>
        <v>919.08</v>
      </c>
      <c r="M169" s="4"/>
      <c r="N169" s="2">
        <v>16275</v>
      </c>
    </row>
    <row r="170" spans="1:14" x14ac:dyDescent="0.25">
      <c r="A170" s="5">
        <f t="shared" si="24"/>
        <v>919.67</v>
      </c>
      <c r="B170" s="4"/>
      <c r="C170" s="5">
        <f t="shared" si="25"/>
        <v>-0.88</v>
      </c>
      <c r="D170" s="7">
        <v>-0.08</v>
      </c>
      <c r="E170" s="5">
        <v>11</v>
      </c>
      <c r="F170" s="4" t="s">
        <v>142</v>
      </c>
      <c r="G170" s="5">
        <v>920.55</v>
      </c>
      <c r="H170" s="5">
        <v>11</v>
      </c>
      <c r="I170" s="7">
        <v>0.08</v>
      </c>
      <c r="J170" s="5">
        <f t="shared" si="26"/>
        <v>0.88</v>
      </c>
      <c r="K170" s="4"/>
      <c r="L170" s="5">
        <f t="shared" si="27"/>
        <v>921.43</v>
      </c>
      <c r="M170" s="4"/>
      <c r="N170" s="2">
        <v>16300</v>
      </c>
    </row>
    <row r="171" spans="1:14" x14ac:dyDescent="0.25">
      <c r="A171" s="5">
        <f t="shared" si="24"/>
        <v>922.01</v>
      </c>
      <c r="B171" s="4"/>
      <c r="C171" s="5">
        <f t="shared" si="25"/>
        <v>-0.88</v>
      </c>
      <c r="D171" s="7">
        <v>-0.08</v>
      </c>
      <c r="E171" s="5">
        <v>11</v>
      </c>
      <c r="F171" s="4" t="s">
        <v>143</v>
      </c>
      <c r="G171" s="5">
        <v>922.89</v>
      </c>
      <c r="H171" s="5">
        <v>11</v>
      </c>
      <c r="I171" s="7">
        <v>0.08</v>
      </c>
      <c r="J171" s="5">
        <f t="shared" si="26"/>
        <v>0.88</v>
      </c>
      <c r="K171" s="4"/>
      <c r="L171" s="5">
        <f t="shared" si="27"/>
        <v>923.77</v>
      </c>
      <c r="M171" s="4"/>
      <c r="N171" s="2">
        <v>16325</v>
      </c>
    </row>
    <row r="172" spans="1:14" x14ac:dyDescent="0.25">
      <c r="A172" s="5">
        <f t="shared" si="24"/>
        <v>924.35</v>
      </c>
      <c r="B172" s="4"/>
      <c r="C172" s="5">
        <f t="shared" si="25"/>
        <v>-0.88</v>
      </c>
      <c r="D172" s="7">
        <v>-0.08</v>
      </c>
      <c r="E172" s="5">
        <v>11</v>
      </c>
      <c r="F172" s="4" t="s">
        <v>144</v>
      </c>
      <c r="G172" s="5">
        <v>925.23</v>
      </c>
      <c r="H172" s="5">
        <v>11</v>
      </c>
      <c r="I172" s="7">
        <v>0.08</v>
      </c>
      <c r="J172" s="5">
        <f t="shared" si="26"/>
        <v>0.88</v>
      </c>
      <c r="K172" s="4"/>
      <c r="L172" s="5">
        <f t="shared" si="27"/>
        <v>926.11</v>
      </c>
      <c r="M172" s="4"/>
      <c r="N172" s="2">
        <v>16350</v>
      </c>
    </row>
    <row r="173" spans="1:14" x14ac:dyDescent="0.25">
      <c r="A173" s="5">
        <f t="shared" si="24"/>
        <v>926.7</v>
      </c>
      <c r="B173" s="4"/>
      <c r="C173" s="5">
        <f t="shared" si="25"/>
        <v>-0.88</v>
      </c>
      <c r="D173" s="7">
        <v>-0.08</v>
      </c>
      <c r="E173" s="5">
        <v>11</v>
      </c>
      <c r="F173" s="4" t="s">
        <v>145</v>
      </c>
      <c r="G173" s="5">
        <v>927.58</v>
      </c>
      <c r="H173" s="5">
        <v>11</v>
      </c>
      <c r="I173" s="7">
        <v>0.08</v>
      </c>
      <c r="J173" s="5">
        <f t="shared" si="26"/>
        <v>0.88</v>
      </c>
      <c r="K173" s="4"/>
      <c r="L173" s="5">
        <f t="shared" si="27"/>
        <v>928.46</v>
      </c>
      <c r="M173" s="4"/>
      <c r="N173" s="2">
        <v>16375</v>
      </c>
    </row>
    <row r="174" spans="1:14" x14ac:dyDescent="0.25">
      <c r="A174" s="5">
        <f t="shared" si="24"/>
        <v>929.04</v>
      </c>
      <c r="B174" s="4"/>
      <c r="C174" s="5">
        <f t="shared" si="25"/>
        <v>-0.88</v>
      </c>
      <c r="D174" s="7">
        <v>-0.08</v>
      </c>
      <c r="E174" s="5">
        <v>11</v>
      </c>
      <c r="F174" s="4" t="s">
        <v>146</v>
      </c>
      <c r="G174" s="5">
        <v>929.92</v>
      </c>
      <c r="H174" s="5">
        <v>11</v>
      </c>
      <c r="I174" s="7">
        <v>0.08</v>
      </c>
      <c r="J174" s="5">
        <f t="shared" si="26"/>
        <v>0.88</v>
      </c>
      <c r="K174" s="4"/>
      <c r="L174" s="5">
        <f t="shared" si="27"/>
        <v>930.8</v>
      </c>
      <c r="M174" s="4"/>
      <c r="N174" s="2">
        <v>16400</v>
      </c>
    </row>
    <row r="175" spans="1:14" x14ac:dyDescent="0.25">
      <c r="A175" s="5">
        <f t="shared" si="24"/>
        <v>931.39</v>
      </c>
      <c r="B175" s="4"/>
      <c r="C175" s="5">
        <f t="shared" si="25"/>
        <v>-0.88</v>
      </c>
      <c r="D175" s="7">
        <v>-0.08</v>
      </c>
      <c r="E175" s="5">
        <v>11</v>
      </c>
      <c r="F175" s="4" t="s">
        <v>147</v>
      </c>
      <c r="G175" s="5">
        <v>932.27</v>
      </c>
      <c r="H175" s="5">
        <v>11</v>
      </c>
      <c r="I175" s="7">
        <v>0.08</v>
      </c>
      <c r="J175" s="5">
        <f t="shared" si="26"/>
        <v>0.88</v>
      </c>
      <c r="K175" s="4"/>
      <c r="L175" s="5">
        <f t="shared" si="27"/>
        <v>933.15</v>
      </c>
      <c r="M175" s="4"/>
      <c r="N175" s="2">
        <v>16425</v>
      </c>
    </row>
    <row r="176" spans="1:14" x14ac:dyDescent="0.25">
      <c r="A176" s="5">
        <f t="shared" si="24"/>
        <v>933.71</v>
      </c>
      <c r="B176" s="4"/>
      <c r="C176" s="5">
        <f t="shared" si="25"/>
        <v>-0.88</v>
      </c>
      <c r="D176" s="7">
        <v>-0.08</v>
      </c>
      <c r="E176" s="5">
        <v>11</v>
      </c>
      <c r="F176" s="4" t="s">
        <v>148</v>
      </c>
      <c r="G176" s="5">
        <v>934.59</v>
      </c>
      <c r="H176" s="5">
        <v>11</v>
      </c>
      <c r="I176" s="7">
        <v>0.08</v>
      </c>
      <c r="J176" s="5">
        <f t="shared" si="26"/>
        <v>0.88</v>
      </c>
      <c r="K176" s="4"/>
      <c r="L176" s="5">
        <f t="shared" si="27"/>
        <v>935.47</v>
      </c>
      <c r="M176" s="4"/>
      <c r="N176" s="2">
        <v>16450</v>
      </c>
    </row>
    <row r="177" spans="1:14" x14ac:dyDescent="0.25">
      <c r="A177" s="5">
        <f t="shared" si="24"/>
        <v>935.98</v>
      </c>
      <c r="B177" s="4"/>
      <c r="C177" s="5">
        <f t="shared" si="25"/>
        <v>-0.88</v>
      </c>
      <c r="D177" s="7">
        <v>-0.08</v>
      </c>
      <c r="E177" s="5">
        <v>11</v>
      </c>
      <c r="F177" s="4" t="s">
        <v>149</v>
      </c>
      <c r="G177" s="5">
        <v>936.86</v>
      </c>
      <c r="H177" s="5">
        <v>11</v>
      </c>
      <c r="I177" s="7">
        <v>0.08</v>
      </c>
      <c r="J177" s="5">
        <f t="shared" si="26"/>
        <v>0.88</v>
      </c>
      <c r="K177" s="4"/>
      <c r="L177" s="5">
        <f t="shared" si="27"/>
        <v>937.74</v>
      </c>
      <c r="M177" s="4"/>
      <c r="N177" s="2">
        <v>16475</v>
      </c>
    </row>
    <row r="178" spans="1:14" x14ac:dyDescent="0.25">
      <c r="A178" s="5">
        <f t="shared" si="24"/>
        <v>938.21</v>
      </c>
      <c r="B178" s="4"/>
      <c r="C178" s="5">
        <f t="shared" si="25"/>
        <v>-0.88</v>
      </c>
      <c r="D178" s="7">
        <v>-0.08</v>
      </c>
      <c r="E178" s="5">
        <v>11</v>
      </c>
      <c r="F178" s="4" t="s">
        <v>150</v>
      </c>
      <c r="G178" s="5">
        <v>939.09</v>
      </c>
      <c r="H178" s="5">
        <v>11</v>
      </c>
      <c r="I178" s="7">
        <v>0.08</v>
      </c>
      <c r="J178" s="5">
        <f t="shared" si="26"/>
        <v>0.88</v>
      </c>
      <c r="K178" s="4"/>
      <c r="L178" s="5">
        <f t="shared" si="27"/>
        <v>939.97</v>
      </c>
      <c r="M178" s="4"/>
      <c r="N178" s="2">
        <v>16500</v>
      </c>
    </row>
    <row r="179" spans="1:14" x14ac:dyDescent="0.25">
      <c r="A179" s="5">
        <f t="shared" si="24"/>
        <v>940.39</v>
      </c>
      <c r="B179" s="4"/>
      <c r="C179" s="5">
        <f t="shared" si="25"/>
        <v>-0.88</v>
      </c>
      <c r="D179" s="7">
        <v>-0.08</v>
      </c>
      <c r="E179" s="5">
        <v>11</v>
      </c>
      <c r="F179" s="4" t="s">
        <v>151</v>
      </c>
      <c r="G179" s="5">
        <v>941.27</v>
      </c>
      <c r="H179" s="5">
        <v>11</v>
      </c>
      <c r="I179" s="7">
        <v>0.08</v>
      </c>
      <c r="J179" s="5">
        <f t="shared" si="26"/>
        <v>0.88</v>
      </c>
      <c r="K179" s="4"/>
      <c r="L179" s="5">
        <f t="shared" si="27"/>
        <v>942.15</v>
      </c>
      <c r="M179" s="4"/>
      <c r="N179" s="2">
        <v>16525</v>
      </c>
    </row>
    <row r="180" spans="1:14" x14ac:dyDescent="0.25">
      <c r="A180" s="5">
        <f t="shared" si="24"/>
        <v>942.52</v>
      </c>
      <c r="B180" s="4"/>
      <c r="C180" s="5">
        <f t="shared" si="25"/>
        <v>-0.88</v>
      </c>
      <c r="D180" s="7">
        <v>-0.08</v>
      </c>
      <c r="E180" s="5">
        <v>11</v>
      </c>
      <c r="F180" s="4" t="s">
        <v>152</v>
      </c>
      <c r="G180" s="5">
        <v>943.4</v>
      </c>
      <c r="H180" s="5">
        <v>11</v>
      </c>
      <c r="I180" s="7">
        <v>0.08</v>
      </c>
      <c r="J180" s="5">
        <f t="shared" si="26"/>
        <v>0.88</v>
      </c>
      <c r="K180" s="4"/>
      <c r="L180" s="5">
        <f t="shared" si="27"/>
        <v>944.28</v>
      </c>
      <c r="M180" s="4"/>
      <c r="N180" s="2">
        <v>16550</v>
      </c>
    </row>
    <row r="181" spans="1:14" x14ac:dyDescent="0.25">
      <c r="A181" s="5">
        <f t="shared" si="24"/>
        <v>944.61</v>
      </c>
      <c r="B181" s="4"/>
      <c r="C181" s="5">
        <f t="shared" si="25"/>
        <v>-0.88</v>
      </c>
      <c r="D181" s="7">
        <v>-0.08</v>
      </c>
      <c r="E181" s="5">
        <v>11</v>
      </c>
      <c r="F181" s="4" t="s">
        <v>153</v>
      </c>
      <c r="G181" s="5">
        <v>945.49</v>
      </c>
      <c r="H181" s="5">
        <v>11</v>
      </c>
      <c r="I181" s="7">
        <v>0.08</v>
      </c>
      <c r="J181" s="5">
        <f t="shared" si="26"/>
        <v>0.88</v>
      </c>
      <c r="K181" s="4"/>
      <c r="L181" s="5">
        <f t="shared" si="27"/>
        <v>946.37</v>
      </c>
      <c r="M181" s="4"/>
      <c r="N181" s="2">
        <v>16575</v>
      </c>
    </row>
    <row r="182" spans="1:14" x14ac:dyDescent="0.25">
      <c r="A182" s="5">
        <f t="shared" si="24"/>
        <v>946.65</v>
      </c>
      <c r="B182" s="4"/>
      <c r="C182" s="5">
        <f t="shared" si="25"/>
        <v>-0.88</v>
      </c>
      <c r="D182" s="7">
        <v>-0.08</v>
      </c>
      <c r="E182" s="5">
        <v>11</v>
      </c>
      <c r="F182" s="4" t="s">
        <v>154</v>
      </c>
      <c r="G182" s="5">
        <v>947.53</v>
      </c>
      <c r="H182" s="5">
        <v>11</v>
      </c>
      <c r="I182" s="7">
        <v>0.08</v>
      </c>
      <c r="J182" s="5">
        <f t="shared" si="26"/>
        <v>0.88</v>
      </c>
      <c r="K182" s="4"/>
      <c r="L182" s="5">
        <f t="shared" si="27"/>
        <v>948.41</v>
      </c>
      <c r="M182" s="4"/>
      <c r="N182" s="2">
        <v>16600</v>
      </c>
    </row>
    <row r="183" spans="1:14" x14ac:dyDescent="0.25">
      <c r="A183" s="5">
        <f t="shared" si="24"/>
        <v>948.64</v>
      </c>
      <c r="B183" s="4"/>
      <c r="C183" s="5">
        <f t="shared" si="25"/>
        <v>-0.88</v>
      </c>
      <c r="D183" s="7">
        <v>-0.08</v>
      </c>
      <c r="E183" s="5">
        <v>11</v>
      </c>
      <c r="F183" s="4" t="s">
        <v>155</v>
      </c>
      <c r="G183" s="5">
        <v>949.52</v>
      </c>
      <c r="H183" s="5">
        <v>11</v>
      </c>
      <c r="I183" s="7">
        <v>0.08</v>
      </c>
      <c r="J183" s="5">
        <f t="shared" si="26"/>
        <v>0.88</v>
      </c>
      <c r="K183" s="4"/>
      <c r="L183" s="5">
        <f t="shared" si="27"/>
        <v>950.4</v>
      </c>
      <c r="M183" s="4"/>
      <c r="N183" s="2">
        <v>16625</v>
      </c>
    </row>
    <row r="184" spans="1:14" x14ac:dyDescent="0.25">
      <c r="A184" s="5">
        <f t="shared" si="24"/>
        <v>950.58</v>
      </c>
      <c r="B184" s="4"/>
      <c r="C184" s="5">
        <f t="shared" si="25"/>
        <v>-0.88</v>
      </c>
      <c r="D184" s="7">
        <v>-0.08</v>
      </c>
      <c r="E184" s="5">
        <v>11</v>
      </c>
      <c r="F184" s="4" t="s">
        <v>156</v>
      </c>
      <c r="G184" s="5">
        <v>951.46</v>
      </c>
      <c r="H184" s="5">
        <v>11</v>
      </c>
      <c r="I184" s="7">
        <v>0.08</v>
      </c>
      <c r="J184" s="5">
        <f t="shared" si="26"/>
        <v>0.88</v>
      </c>
      <c r="K184" s="4"/>
      <c r="L184" s="5">
        <f t="shared" si="27"/>
        <v>952.34</v>
      </c>
      <c r="M184" s="4"/>
      <c r="N184" s="2">
        <v>16650</v>
      </c>
    </row>
    <row r="185" spans="1:14" x14ac:dyDescent="0.25">
      <c r="A185" s="5">
        <f t="shared" si="24"/>
        <v>952.48</v>
      </c>
      <c r="B185" s="4"/>
      <c r="C185" s="5">
        <f t="shared" si="25"/>
        <v>-0.88</v>
      </c>
      <c r="D185" s="7">
        <v>-0.08</v>
      </c>
      <c r="E185" s="5">
        <v>11</v>
      </c>
      <c r="F185" s="4" t="s">
        <v>157</v>
      </c>
      <c r="G185" s="5">
        <v>953.36</v>
      </c>
      <c r="H185" s="5">
        <v>11</v>
      </c>
      <c r="I185" s="7">
        <v>0.08</v>
      </c>
      <c r="J185" s="5">
        <f t="shared" si="26"/>
        <v>0.88</v>
      </c>
      <c r="K185" s="4"/>
      <c r="L185" s="5">
        <f t="shared" si="27"/>
        <v>954.24</v>
      </c>
      <c r="M185" s="4"/>
      <c r="N185" s="2">
        <v>16675</v>
      </c>
    </row>
    <row r="186" spans="1:14" x14ac:dyDescent="0.25">
      <c r="A186" s="5">
        <f t="shared" si="24"/>
        <v>954.33</v>
      </c>
      <c r="B186" s="4"/>
      <c r="C186" s="5">
        <f t="shared" si="25"/>
        <v>-0.88</v>
      </c>
      <c r="D186" s="7">
        <v>-0.08</v>
      </c>
      <c r="E186" s="5">
        <v>11</v>
      </c>
      <c r="F186" s="4" t="s">
        <v>158</v>
      </c>
      <c r="G186" s="5">
        <v>955.21</v>
      </c>
      <c r="H186" s="5">
        <v>11</v>
      </c>
      <c r="I186" s="7">
        <v>0.08</v>
      </c>
      <c r="J186" s="5">
        <f t="shared" si="26"/>
        <v>0.88</v>
      </c>
      <c r="K186" s="4"/>
      <c r="L186" s="5">
        <f t="shared" si="27"/>
        <v>956.09</v>
      </c>
      <c r="M186" s="4"/>
      <c r="N186" s="2">
        <v>16700</v>
      </c>
    </row>
    <row r="187" spans="1:14" x14ac:dyDescent="0.25">
      <c r="A187" s="5">
        <f t="shared" si="24"/>
        <v>955.92</v>
      </c>
      <c r="B187" s="6"/>
      <c r="C187" s="5">
        <f t="shared" si="25"/>
        <v>-0.88</v>
      </c>
      <c r="D187" s="7">
        <v>-0.08</v>
      </c>
      <c r="E187" s="5">
        <v>11</v>
      </c>
      <c r="F187" s="4" t="s">
        <v>187</v>
      </c>
      <c r="G187" s="5">
        <v>956.8</v>
      </c>
      <c r="H187" s="5">
        <v>11</v>
      </c>
      <c r="I187" s="7">
        <v>0.08</v>
      </c>
      <c r="J187" s="5">
        <f t="shared" si="26"/>
        <v>0.88</v>
      </c>
      <c r="K187" s="6"/>
      <c r="L187" s="5">
        <f t="shared" si="27"/>
        <v>957.68</v>
      </c>
      <c r="M187" s="4" t="s">
        <v>19</v>
      </c>
      <c r="N187" s="2">
        <v>16722</v>
      </c>
    </row>
    <row r="188" spans="1:14" x14ac:dyDescent="0.25">
      <c r="A188" s="5">
        <f t="shared" si="24"/>
        <v>956.14408536585279</v>
      </c>
      <c r="B188" s="6" t="s">
        <v>189</v>
      </c>
      <c r="C188" s="5">
        <f t="shared" si="25"/>
        <v>-0.86591463414720027</v>
      </c>
      <c r="D188" s="7">
        <f t="shared" ref="D188:D200" si="28">$D$187-(($N$187-N188)/2342.857143)</f>
        <v>-7.8719512195200028E-2</v>
      </c>
      <c r="E188" s="5">
        <v>11</v>
      </c>
      <c r="F188" s="4" t="s">
        <v>159</v>
      </c>
      <c r="G188" s="5">
        <v>957.01</v>
      </c>
      <c r="H188" s="5">
        <v>11</v>
      </c>
      <c r="I188" s="7">
        <f t="shared" ref="I188:I205" si="29">$I$187+(($N$187-N188)/2342.857143)</f>
        <v>7.8719512195200028E-2</v>
      </c>
      <c r="J188" s="5">
        <f t="shared" si="26"/>
        <v>0.86591463414720027</v>
      </c>
      <c r="K188" s="6" t="s">
        <v>189</v>
      </c>
      <c r="L188" s="5">
        <f t="shared" si="27"/>
        <v>957.87591463414719</v>
      </c>
      <c r="M188" s="4"/>
      <c r="N188" s="2">
        <v>16725</v>
      </c>
    </row>
    <row r="189" spans="1:14" x14ac:dyDescent="0.25">
      <c r="A189" s="5">
        <f t="shared" si="24"/>
        <v>958.02146341462617</v>
      </c>
      <c r="B189" s="6" t="s">
        <v>189</v>
      </c>
      <c r="C189" s="5">
        <f t="shared" si="25"/>
        <v>-0.7485365853738698</v>
      </c>
      <c r="D189" s="18">
        <f t="shared" si="28"/>
        <v>-6.8048780488533619E-2</v>
      </c>
      <c r="E189" s="5">
        <v>11</v>
      </c>
      <c r="F189" s="4" t="s">
        <v>160</v>
      </c>
      <c r="G189" s="5">
        <v>958.77</v>
      </c>
      <c r="H189" s="5">
        <v>11</v>
      </c>
      <c r="I189" s="7">
        <f t="shared" si="29"/>
        <v>6.8048780488533619E-2</v>
      </c>
      <c r="J189" s="5">
        <f t="shared" si="26"/>
        <v>0.7485365853738698</v>
      </c>
      <c r="K189" s="6" t="s">
        <v>189</v>
      </c>
      <c r="L189" s="5">
        <f t="shared" si="27"/>
        <v>959.51853658537379</v>
      </c>
      <c r="M189" s="4"/>
      <c r="N189" s="2">
        <v>16750</v>
      </c>
    </row>
    <row r="190" spans="1:14" x14ac:dyDescent="0.25">
      <c r="A190" s="5">
        <f t="shared" si="24"/>
        <v>959.84884146339948</v>
      </c>
      <c r="B190" s="6" t="s">
        <v>189</v>
      </c>
      <c r="C190" s="5">
        <f t="shared" si="25"/>
        <v>-0.63115853660053922</v>
      </c>
      <c r="D190" s="7">
        <f t="shared" si="28"/>
        <v>-5.7378048781867197E-2</v>
      </c>
      <c r="E190" s="5">
        <v>11</v>
      </c>
      <c r="F190" s="4" t="s">
        <v>161</v>
      </c>
      <c r="G190" s="5">
        <v>960.48</v>
      </c>
      <c r="H190" s="5">
        <v>11</v>
      </c>
      <c r="I190" s="7">
        <f t="shared" si="29"/>
        <v>5.7378048781867197E-2</v>
      </c>
      <c r="J190" s="5">
        <f t="shared" si="26"/>
        <v>0.63115853660053922</v>
      </c>
      <c r="K190" s="6" t="s">
        <v>189</v>
      </c>
      <c r="L190" s="5">
        <f t="shared" si="27"/>
        <v>961.11115853660056</v>
      </c>
      <c r="M190" s="4"/>
      <c r="N190" s="2">
        <v>16775</v>
      </c>
    </row>
    <row r="191" spans="1:14" x14ac:dyDescent="0.25">
      <c r="A191" s="5">
        <f t="shared" si="24"/>
        <v>961.62621951217272</v>
      </c>
      <c r="B191" s="6" t="s">
        <v>189</v>
      </c>
      <c r="C191" s="5">
        <f t="shared" si="25"/>
        <v>-0.51378048782720853</v>
      </c>
      <c r="D191" s="18">
        <f t="shared" si="28"/>
        <v>-4.6707317075200774E-2</v>
      </c>
      <c r="E191" s="5">
        <v>11</v>
      </c>
      <c r="F191" s="4" t="s">
        <v>162</v>
      </c>
      <c r="G191" s="5">
        <v>962.14</v>
      </c>
      <c r="H191" s="5">
        <v>11</v>
      </c>
      <c r="I191" s="7">
        <f t="shared" si="29"/>
        <v>4.6707317075200774E-2</v>
      </c>
      <c r="J191" s="5">
        <f t="shared" si="26"/>
        <v>0.51378048782720853</v>
      </c>
      <c r="K191" s="6" t="s">
        <v>189</v>
      </c>
      <c r="L191" s="5">
        <f t="shared" si="27"/>
        <v>962.65378048782725</v>
      </c>
      <c r="M191" s="4"/>
      <c r="N191" s="2">
        <v>16800</v>
      </c>
    </row>
    <row r="192" spans="1:14" x14ac:dyDescent="0.25">
      <c r="A192" s="5">
        <f t="shared" si="24"/>
        <v>963.35359756094613</v>
      </c>
      <c r="B192" s="6" t="s">
        <v>189</v>
      </c>
      <c r="C192" s="5">
        <f t="shared" si="25"/>
        <v>-0.39640243905387795</v>
      </c>
      <c r="D192" s="7">
        <f t="shared" si="28"/>
        <v>-3.6036585368534359E-2</v>
      </c>
      <c r="E192" s="5">
        <v>11</v>
      </c>
      <c r="F192" s="4" t="s">
        <v>163</v>
      </c>
      <c r="G192" s="5">
        <v>963.75</v>
      </c>
      <c r="H192" s="5">
        <v>11</v>
      </c>
      <c r="I192" s="7">
        <f t="shared" si="29"/>
        <v>3.6036585368534359E-2</v>
      </c>
      <c r="J192" s="5">
        <f t="shared" si="26"/>
        <v>0.39640243905387795</v>
      </c>
      <c r="K192" s="6" t="s">
        <v>189</v>
      </c>
      <c r="L192" s="5">
        <f t="shared" si="27"/>
        <v>964.14640243905387</v>
      </c>
      <c r="M192" s="4"/>
      <c r="N192" s="2">
        <v>16825</v>
      </c>
    </row>
    <row r="193" spans="1:14" x14ac:dyDescent="0.25">
      <c r="A193" s="5">
        <f t="shared" si="24"/>
        <v>965.04097560971945</v>
      </c>
      <c r="B193" s="6" t="s">
        <v>189</v>
      </c>
      <c r="C193" s="5">
        <f t="shared" si="25"/>
        <v>-0.27902439028054737</v>
      </c>
      <c r="D193" s="18">
        <f t="shared" si="28"/>
        <v>-2.5365853661867943E-2</v>
      </c>
      <c r="E193" s="5">
        <v>11</v>
      </c>
      <c r="F193" s="4" t="s">
        <v>164</v>
      </c>
      <c r="G193" s="5">
        <v>965.32</v>
      </c>
      <c r="H193" s="5">
        <v>11</v>
      </c>
      <c r="I193" s="7">
        <f t="shared" si="29"/>
        <v>2.5365853661867943E-2</v>
      </c>
      <c r="J193" s="5">
        <f t="shared" si="26"/>
        <v>0.27902439028054737</v>
      </c>
      <c r="K193" s="6" t="s">
        <v>189</v>
      </c>
      <c r="L193" s="5">
        <f t="shared" si="27"/>
        <v>965.59902439028065</v>
      </c>
      <c r="M193" s="4"/>
      <c r="N193" s="2">
        <v>16850</v>
      </c>
    </row>
    <row r="194" spans="1:14" x14ac:dyDescent="0.25">
      <c r="A194" s="5">
        <f t="shared" si="24"/>
        <v>966.67835365849282</v>
      </c>
      <c r="B194" s="6" t="s">
        <v>189</v>
      </c>
      <c r="C194" s="5">
        <f t="shared" si="25"/>
        <v>-0.16164634150721674</v>
      </c>
      <c r="D194" s="7">
        <f t="shared" si="28"/>
        <v>-1.4695121955201521E-2</v>
      </c>
      <c r="E194" s="5">
        <v>11</v>
      </c>
      <c r="F194" s="4" t="s">
        <v>165</v>
      </c>
      <c r="G194" s="5">
        <v>966.84</v>
      </c>
      <c r="H194" s="5">
        <v>11</v>
      </c>
      <c r="I194" s="7">
        <f t="shared" si="29"/>
        <v>1.4695121955201521E-2</v>
      </c>
      <c r="J194" s="5">
        <f t="shared" si="26"/>
        <v>0.16164634150721674</v>
      </c>
      <c r="K194" s="6" t="s">
        <v>189</v>
      </c>
      <c r="L194" s="5">
        <f t="shared" si="27"/>
        <v>967.00164634150724</v>
      </c>
      <c r="M194" s="4"/>
      <c r="N194" s="2">
        <v>16875</v>
      </c>
    </row>
    <row r="195" spans="1:14" x14ac:dyDescent="0.25">
      <c r="A195" s="5">
        <f t="shared" si="24"/>
        <v>968.26573170726601</v>
      </c>
      <c r="B195" s="6" t="s">
        <v>189</v>
      </c>
      <c r="C195" s="5">
        <f t="shared" si="25"/>
        <v>-4.426829273388623E-2</v>
      </c>
      <c r="D195" s="18">
        <f t="shared" si="28"/>
        <v>-4.0243902485351118E-3</v>
      </c>
      <c r="E195" s="5">
        <v>11</v>
      </c>
      <c r="F195" s="4" t="s">
        <v>166</v>
      </c>
      <c r="G195" s="5">
        <v>968.31</v>
      </c>
      <c r="H195" s="5">
        <v>11</v>
      </c>
      <c r="I195" s="7">
        <f t="shared" si="29"/>
        <v>4.0243902485351118E-3</v>
      </c>
      <c r="J195" s="5">
        <f t="shared" si="26"/>
        <v>4.426829273388623E-2</v>
      </c>
      <c r="K195" s="6" t="s">
        <v>189</v>
      </c>
      <c r="L195" s="5">
        <f t="shared" si="27"/>
        <v>968.35426829273388</v>
      </c>
      <c r="M195" s="4"/>
      <c r="N195" s="2">
        <v>16900</v>
      </c>
    </row>
    <row r="196" spans="1:14" x14ac:dyDescent="0.25">
      <c r="A196" s="5">
        <f t="shared" si="24"/>
        <v>968.85000670726345</v>
      </c>
      <c r="B196" s="6" t="s">
        <v>189</v>
      </c>
      <c r="C196" s="5">
        <f t="shared" si="25"/>
        <v>6.7072634154369259E-6</v>
      </c>
      <c r="D196" s="18">
        <f t="shared" si="28"/>
        <v>6.0975121958517509E-7</v>
      </c>
      <c r="E196" s="5">
        <v>11</v>
      </c>
      <c r="F196" s="4" t="s">
        <v>191</v>
      </c>
      <c r="G196" s="5">
        <v>968.85</v>
      </c>
      <c r="H196" s="5">
        <v>11</v>
      </c>
      <c r="I196" s="7">
        <f t="shared" si="29"/>
        <v>-6.0975121958517509E-7</v>
      </c>
      <c r="J196" s="5">
        <f t="shared" si="26"/>
        <v>-6.7072634154369259E-6</v>
      </c>
      <c r="K196" s="6" t="s">
        <v>189</v>
      </c>
      <c r="L196" s="5">
        <f t="shared" si="27"/>
        <v>968.8499932927366</v>
      </c>
      <c r="M196" s="4"/>
      <c r="N196" s="2">
        <v>16909.43</v>
      </c>
    </row>
    <row r="197" spans="1:14" x14ac:dyDescent="0.25">
      <c r="A197" s="5">
        <f t="shared" si="24"/>
        <v>969.81310975603947</v>
      </c>
      <c r="B197" s="6" t="s">
        <v>189</v>
      </c>
      <c r="C197" s="5">
        <f t="shared" si="25"/>
        <v>7.3109756039444418E-2</v>
      </c>
      <c r="D197" s="7">
        <f t="shared" si="28"/>
        <v>6.6463414581313107E-3</v>
      </c>
      <c r="E197" s="5">
        <v>11</v>
      </c>
      <c r="F197" s="4" t="s">
        <v>167</v>
      </c>
      <c r="G197" s="5">
        <v>969.74</v>
      </c>
      <c r="H197" s="5">
        <v>11</v>
      </c>
      <c r="I197" s="7">
        <f t="shared" si="29"/>
        <v>-6.6463414581313107E-3</v>
      </c>
      <c r="J197" s="5">
        <f t="shared" si="26"/>
        <v>-7.3109756039444418E-2</v>
      </c>
      <c r="K197" s="6" t="s">
        <v>189</v>
      </c>
      <c r="L197" s="5">
        <f t="shared" si="27"/>
        <v>969.66689024396055</v>
      </c>
      <c r="M197" s="4"/>
      <c r="N197" s="2">
        <v>16925</v>
      </c>
    </row>
    <row r="198" spans="1:14" x14ac:dyDescent="0.25">
      <c r="A198" s="5">
        <f t="shared" si="24"/>
        <v>971.12597987798449</v>
      </c>
      <c r="B198" s="6" t="s">
        <v>189</v>
      </c>
      <c r="C198" s="5">
        <f t="shared" si="25"/>
        <v>0.17597987798439074</v>
      </c>
      <c r="D198" s="7">
        <f t="shared" si="28"/>
        <v>1.5998170725853703E-2</v>
      </c>
      <c r="E198" s="5">
        <v>11</v>
      </c>
      <c r="F198" s="4" t="s">
        <v>192</v>
      </c>
      <c r="G198" s="5">
        <v>970.95</v>
      </c>
      <c r="H198" s="5">
        <v>11</v>
      </c>
      <c r="I198" s="7">
        <f t="shared" si="29"/>
        <v>-1.5998170725853703E-2</v>
      </c>
      <c r="J198" s="5">
        <f t="shared" si="26"/>
        <v>-0.17597987798439074</v>
      </c>
      <c r="K198" s="6" t="s">
        <v>189</v>
      </c>
      <c r="L198" s="5">
        <f t="shared" si="27"/>
        <v>970.7740201220156</v>
      </c>
      <c r="M198" s="4" t="s">
        <v>23</v>
      </c>
      <c r="N198" s="2">
        <v>16946.91</v>
      </c>
    </row>
    <row r="199" spans="1:14" x14ac:dyDescent="0.25">
      <c r="A199" s="5">
        <f t="shared" si="24"/>
        <v>971.30048780481275</v>
      </c>
      <c r="B199" s="6" t="s">
        <v>189</v>
      </c>
      <c r="C199" s="5">
        <f t="shared" si="25"/>
        <v>0.19048780481277505</v>
      </c>
      <c r="D199" s="18">
        <f t="shared" si="28"/>
        <v>1.7317073164797733E-2</v>
      </c>
      <c r="E199" s="5">
        <v>11</v>
      </c>
      <c r="F199" s="4" t="s">
        <v>168</v>
      </c>
      <c r="G199" s="5">
        <v>971.11</v>
      </c>
      <c r="H199" s="5">
        <v>11</v>
      </c>
      <c r="I199" s="7">
        <f t="shared" si="29"/>
        <v>-1.7317073164797733E-2</v>
      </c>
      <c r="J199" s="5">
        <f t="shared" ref="J199:J205" si="30">H199*I199</f>
        <v>-0.19048780481277505</v>
      </c>
      <c r="K199" s="6" t="s">
        <v>189</v>
      </c>
      <c r="L199" s="5">
        <f t="shared" ref="L199:L205" si="31">G199+J199</f>
        <v>970.91951219518728</v>
      </c>
      <c r="M199" s="4"/>
      <c r="N199" s="2">
        <v>16950</v>
      </c>
    </row>
    <row r="200" spans="1:14" x14ac:dyDescent="0.25">
      <c r="A200" s="5">
        <f t="shared" ref="A200:A205" si="32">G200+C200</f>
        <v>971.53898658529954</v>
      </c>
      <c r="B200" s="6" t="s">
        <v>189</v>
      </c>
      <c r="C200" s="5">
        <f t="shared" ref="C200:C205" si="33">E200*D200</f>
        <v>0.2089865852994458</v>
      </c>
      <c r="D200" s="7">
        <f t="shared" si="28"/>
        <v>1.8998780481767799E-2</v>
      </c>
      <c r="E200" s="5">
        <v>11</v>
      </c>
      <c r="F200" s="4" t="s">
        <v>193</v>
      </c>
      <c r="G200" s="5">
        <v>971.33</v>
      </c>
      <c r="H200" s="5">
        <v>11</v>
      </c>
      <c r="I200" s="7">
        <f t="shared" si="29"/>
        <v>-1.8998780481767799E-2</v>
      </c>
      <c r="J200" s="5">
        <f t="shared" si="30"/>
        <v>-0.2089865852994458</v>
      </c>
      <c r="K200" s="6" t="s">
        <v>189</v>
      </c>
      <c r="L200" s="5">
        <f t="shared" si="31"/>
        <v>971.12101341470054</v>
      </c>
      <c r="M200" s="4" t="s">
        <v>190</v>
      </c>
      <c r="N200" s="2">
        <v>16953.939999999999</v>
      </c>
    </row>
    <row r="201" spans="1:14" x14ac:dyDescent="0.25">
      <c r="A201" s="5">
        <f t="shared" si="32"/>
        <v>972.65899999999999</v>
      </c>
      <c r="B201" s="4"/>
      <c r="C201" s="5">
        <f t="shared" si="33"/>
        <v>0.20899999999999999</v>
      </c>
      <c r="D201" s="7">
        <v>1.9E-2</v>
      </c>
      <c r="E201" s="5">
        <v>11</v>
      </c>
      <c r="F201" s="4" t="s">
        <v>169</v>
      </c>
      <c r="G201" s="5">
        <v>972.45</v>
      </c>
      <c r="H201" s="5">
        <v>11</v>
      </c>
      <c r="I201" s="7">
        <f t="shared" si="29"/>
        <v>-2.7987804871464142E-2</v>
      </c>
      <c r="J201" s="5">
        <f t="shared" si="30"/>
        <v>-0.30786585358610558</v>
      </c>
      <c r="K201" s="6" t="s">
        <v>189</v>
      </c>
      <c r="L201" s="5">
        <f t="shared" si="31"/>
        <v>972.14213414641392</v>
      </c>
      <c r="M201" s="4"/>
      <c r="N201" s="2">
        <v>16975</v>
      </c>
    </row>
    <row r="202" spans="1:14" x14ac:dyDescent="0.25">
      <c r="A202" s="5">
        <f t="shared" si="32"/>
        <v>972.97899999999993</v>
      </c>
      <c r="B202" s="4"/>
      <c r="C202" s="5">
        <f t="shared" si="33"/>
        <v>0.20899999999999999</v>
      </c>
      <c r="D202" s="7">
        <v>1.9E-2</v>
      </c>
      <c r="E202" s="5">
        <v>11</v>
      </c>
      <c r="F202" s="4" t="s">
        <v>194</v>
      </c>
      <c r="G202" s="5">
        <v>972.77</v>
      </c>
      <c r="H202" s="5">
        <v>11</v>
      </c>
      <c r="I202" s="7">
        <f t="shared" si="29"/>
        <v>-3.0668292676178252E-2</v>
      </c>
      <c r="J202" s="5">
        <f t="shared" si="30"/>
        <v>-0.33735121943796076</v>
      </c>
      <c r="K202" s="6" t="s">
        <v>189</v>
      </c>
      <c r="L202" s="5">
        <f t="shared" si="31"/>
        <v>972.43264878056198</v>
      </c>
      <c r="M202" s="4" t="s">
        <v>22</v>
      </c>
      <c r="N202" s="2">
        <v>16981.28</v>
      </c>
    </row>
    <row r="203" spans="1:14" x14ac:dyDescent="0.25">
      <c r="A203" s="5">
        <f t="shared" si="32"/>
        <v>973.9363607272727</v>
      </c>
      <c r="B203" s="4"/>
      <c r="C203" s="5">
        <f t="shared" si="33"/>
        <v>0.20636072727272725</v>
      </c>
      <c r="D203" s="18">
        <v>1.9E-2</v>
      </c>
      <c r="E203" s="17">
        <f>$E$205+(($N$205-N203)/55)</f>
        <v>10.861090909090908</v>
      </c>
      <c r="F203" s="4" t="s">
        <v>170</v>
      </c>
      <c r="G203" s="5">
        <v>973.73</v>
      </c>
      <c r="H203" s="5">
        <v>11</v>
      </c>
      <c r="I203" s="7">
        <f t="shared" si="29"/>
        <v>-3.8658536578130565E-2</v>
      </c>
      <c r="J203" s="5">
        <f t="shared" si="30"/>
        <v>-0.42524390235943621</v>
      </c>
      <c r="K203" s="6" t="s">
        <v>189</v>
      </c>
      <c r="L203" s="5">
        <f t="shared" si="31"/>
        <v>973.30475609764062</v>
      </c>
      <c r="M203" s="4"/>
      <c r="N203" s="2">
        <v>17000</v>
      </c>
    </row>
    <row r="204" spans="1:14" x14ac:dyDescent="0.25">
      <c r="A204" s="5">
        <f t="shared" si="32"/>
        <v>975.16772436363635</v>
      </c>
      <c r="B204" s="4"/>
      <c r="C204" s="5">
        <f t="shared" si="33"/>
        <v>0.19772436363636364</v>
      </c>
      <c r="D204" s="7">
        <v>1.9E-2</v>
      </c>
      <c r="E204" s="5">
        <f>$E$205+(($N$205-N204)/55)</f>
        <v>10.406545454545455</v>
      </c>
      <c r="F204" s="4" t="s">
        <v>171</v>
      </c>
      <c r="G204" s="5">
        <v>974.97</v>
      </c>
      <c r="H204" s="5">
        <v>11</v>
      </c>
      <c r="I204" s="7">
        <f t="shared" si="29"/>
        <v>-4.9329268284796987E-2</v>
      </c>
      <c r="J204" s="5">
        <f t="shared" si="30"/>
        <v>-0.5426219511327669</v>
      </c>
      <c r="K204" s="6" t="s">
        <v>189</v>
      </c>
      <c r="L204" s="5">
        <f t="shared" si="31"/>
        <v>974.42737804886724</v>
      </c>
      <c r="M204" s="4"/>
      <c r="N204" s="2">
        <v>17025</v>
      </c>
    </row>
    <row r="205" spans="1:14" x14ac:dyDescent="0.25">
      <c r="A205" s="5">
        <f t="shared" si="32"/>
        <v>976.36908799999992</v>
      </c>
      <c r="B205" s="4"/>
      <c r="C205" s="5">
        <f t="shared" si="33"/>
        <v>0.18908800000000001</v>
      </c>
      <c r="D205" s="7">
        <v>1.9E-2</v>
      </c>
      <c r="E205" s="17">
        <v>9.952</v>
      </c>
      <c r="F205" s="4" t="s">
        <v>172</v>
      </c>
      <c r="G205" s="5">
        <v>976.18</v>
      </c>
      <c r="H205" s="5">
        <v>10.6</v>
      </c>
      <c r="I205" s="7">
        <f t="shared" si="29"/>
        <v>-5.9999999991463396E-2</v>
      </c>
      <c r="J205" s="5">
        <f t="shared" si="30"/>
        <v>-0.63599999990951195</v>
      </c>
      <c r="K205" s="6" t="s">
        <v>189</v>
      </c>
      <c r="L205" s="5">
        <f t="shared" si="31"/>
        <v>975.54400000009048</v>
      </c>
      <c r="M205" s="4" t="s">
        <v>195</v>
      </c>
      <c r="N205" s="2">
        <v>17050</v>
      </c>
    </row>
    <row r="206" spans="1:14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4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4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</sheetData>
  <mergeCells count="6">
    <mergeCell ref="A1:M2"/>
    <mergeCell ref="A3:M4"/>
    <mergeCell ref="A5:E6"/>
    <mergeCell ref="F5:G6"/>
    <mergeCell ref="H5:L6"/>
    <mergeCell ref="M5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Hague</dc:creator>
  <cp:lastModifiedBy>Darrell Hague</cp:lastModifiedBy>
  <dcterms:created xsi:type="dcterms:W3CDTF">2020-04-15T17:24:13Z</dcterms:created>
  <dcterms:modified xsi:type="dcterms:W3CDTF">2020-06-12T12:33:37Z</dcterms:modified>
</cp:coreProperties>
</file>