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IK\TR\PIKTR0026_Germany\99204\roadway\engapps\Ditch Analysis\"/>
    </mc:Choice>
  </mc:AlternateContent>
  <bookViews>
    <workbookView xWindow="0" yWindow="0" windowWidth="28800" windowHeight="14010"/>
  </bookViews>
  <sheets>
    <sheet name="DR1" sheetId="1" r:id="rId1"/>
    <sheet name="DR2 (alt) (2)" sheetId="15" r:id="rId2"/>
    <sheet name="DR3 (alt)" sheetId="16" r:id="rId3"/>
    <sheet name="DL4 (alt)" sheetId="8" r:id="rId4"/>
    <sheet name="DL5" sheetId="9" r:id="rId5"/>
    <sheet name="DL6" sheetId="10" r:id="rId6"/>
    <sheet name="DL7" sheetId="11" r:id="rId7"/>
    <sheet name="DL8" sheetId="13" r:id="rId8"/>
    <sheet name="DR2" sheetId="4" r:id="rId9"/>
    <sheet name="DR2 (alt)" sheetId="14" r:id="rId10"/>
    <sheet name="DR3" sheetId="5" r:id="rId11"/>
    <sheet name="DL4" sheetId="7" r:id="rId12"/>
    <sheet name="RANDOM" sheetId="3" r:id="rId13"/>
  </sheets>
  <definedNames>
    <definedName name="_xlnm.Print_Area" localSheetId="3">'DL4 (alt)'!$B$3:$K$27</definedName>
    <definedName name="_xlnm.Print_Area" localSheetId="4">'DL5'!$B$3:$K$27</definedName>
    <definedName name="_xlnm.Print_Area" localSheetId="5">'DL6'!$B$3:$K$27</definedName>
    <definedName name="_xlnm.Print_Area" localSheetId="6">'DL7'!$B$3:$K$27</definedName>
    <definedName name="_xlnm.Print_Area" localSheetId="7">'DL8'!$B$3:$K$27</definedName>
    <definedName name="_xlnm.Print_Area" localSheetId="0">'DR1'!$B$3:$K$27</definedName>
    <definedName name="_xlnm.Print_Area" localSheetId="1">'DR2 (alt) (2)'!$B$3:$K$27</definedName>
    <definedName name="_xlnm.Print_Area" localSheetId="2">'DR3 (alt)'!$B$3:$K$27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3" l="1"/>
  <c r="C16" i="10"/>
  <c r="C24" i="10"/>
  <c r="C24" i="9"/>
  <c r="C24" i="8"/>
  <c r="I18" i="16" l="1"/>
  <c r="H16" i="16" s="1"/>
  <c r="C16" i="16" s="1"/>
  <c r="J7" i="16"/>
  <c r="C7" i="16" s="1"/>
  <c r="H10" i="3"/>
  <c r="I18" i="3"/>
  <c r="H16" i="3" s="1"/>
  <c r="I18" i="15"/>
  <c r="H16" i="15" s="1"/>
  <c r="C16" i="15" s="1"/>
  <c r="J7" i="15"/>
  <c r="C7" i="15" s="1"/>
  <c r="I12" i="14"/>
  <c r="H10" i="14" s="1"/>
  <c r="C10" i="14" s="1"/>
  <c r="J4" i="14"/>
  <c r="C4" i="14" s="1"/>
  <c r="C24" i="16" l="1"/>
  <c r="C24" i="15"/>
  <c r="C17" i="14"/>
  <c r="I18" i="13"/>
  <c r="H16" i="13" s="1"/>
  <c r="C16" i="13" s="1"/>
  <c r="J7" i="13"/>
  <c r="C7" i="13"/>
  <c r="I18" i="11"/>
  <c r="H16" i="11" s="1"/>
  <c r="C16" i="11" s="1"/>
  <c r="J7" i="11"/>
  <c r="C7" i="11" s="1"/>
  <c r="C24" i="11" s="1"/>
  <c r="I18" i="10"/>
  <c r="H16" i="10" s="1"/>
  <c r="J7" i="10"/>
  <c r="C7" i="10" s="1"/>
  <c r="I18" i="9"/>
  <c r="H16" i="9" s="1"/>
  <c r="C16" i="9" s="1"/>
  <c r="J7" i="9"/>
  <c r="C7" i="9" s="1"/>
  <c r="I18" i="8"/>
  <c r="H16" i="8" s="1"/>
  <c r="C16" i="8" s="1"/>
  <c r="J7" i="8"/>
  <c r="C7" i="8" s="1"/>
  <c r="J4" i="7"/>
  <c r="C4" i="7" s="1"/>
  <c r="I12" i="7"/>
  <c r="H10" i="7" s="1"/>
  <c r="C10" i="7" s="1"/>
  <c r="C17" i="7" l="1"/>
  <c r="I12" i="5"/>
  <c r="H10" i="5" s="1"/>
  <c r="C10" i="5" s="1"/>
  <c r="J4" i="5"/>
  <c r="C4" i="5"/>
  <c r="I12" i="4"/>
  <c r="H10" i="4" s="1"/>
  <c r="C10" i="4" s="1"/>
  <c r="J4" i="4"/>
  <c r="C4" i="4"/>
  <c r="J13" i="3"/>
  <c r="I12" i="3" s="1"/>
  <c r="C10" i="3" s="1"/>
  <c r="J4" i="3"/>
  <c r="C4" i="3" s="1"/>
  <c r="J19" i="1"/>
  <c r="I18" i="1" s="1"/>
  <c r="H16" i="1" s="1"/>
  <c r="C16" i="1" s="1"/>
  <c r="J7" i="1"/>
  <c r="C7" i="1" s="1"/>
  <c r="C17" i="5" l="1"/>
  <c r="C17" i="4"/>
  <c r="C18" i="3"/>
  <c r="C24" i="1"/>
</calcChain>
</file>

<file path=xl/sharedStrings.xml><?xml version="1.0" encoding="utf-8"?>
<sst xmlns="http://schemas.openxmlformats.org/spreadsheetml/2006/main" count="275" uniqueCount="27">
  <si>
    <t>Overland flow</t>
  </si>
  <si>
    <t>Shallow concentrated flow</t>
  </si>
  <si>
    <t xml:space="preserve">ts = </t>
  </si>
  <si>
    <t xml:space="preserve">C = </t>
  </si>
  <si>
    <t xml:space="preserve">L = </t>
  </si>
  <si>
    <t xml:space="preserve">s = </t>
  </si>
  <si>
    <t xml:space="preserve">ele. 1 = </t>
  </si>
  <si>
    <t xml:space="preserve">ele. 2 = </t>
  </si>
  <si>
    <t>tc =</t>
  </si>
  <si>
    <t>V =</t>
  </si>
  <si>
    <t>k =</t>
  </si>
  <si>
    <t>s =</t>
  </si>
  <si>
    <t>ele. 1 =</t>
  </si>
  <si>
    <t>ele. 2 =</t>
  </si>
  <si>
    <t xml:space="preserve">t0 = </t>
  </si>
  <si>
    <t>d</t>
  </si>
  <si>
    <t>td =</t>
  </si>
  <si>
    <t>t_c =</t>
  </si>
  <si>
    <t xml:space="preserve">t_s = </t>
  </si>
  <si>
    <t xml:space="preserve">t_0 = </t>
  </si>
  <si>
    <t xml:space="preserve">high point elevation = </t>
  </si>
  <si>
    <t xml:space="preserve">low point elevation = </t>
  </si>
  <si>
    <t>min.</t>
  </si>
  <si>
    <t>so</t>
  </si>
  <si>
    <t>&lt; 15 min.</t>
  </si>
  <si>
    <t>Time of concentration</t>
  </si>
  <si>
    <t>Shallow concentrated flow (not needed b/c overland is over 300' or less)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</si>
</sst>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4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/>
    <xf numFmtId="0" fontId="1" fillId="0" borderId="0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347662</xdr:colOff>
      <xdr:row>3</xdr:row>
      <xdr:rowOff>71437</xdr:rowOff>
    </xdr:from>
    <xdr:ext cx="1488484" cy="36099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2786062" y="642937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1.8(1.1−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)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2786062" y="642937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𝑡_0=  (1.8(1.1−𝐶)〖(𝐿)〗^(1∕2))/𝑠^(1∕2)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271462</xdr:colOff>
      <xdr:row>12</xdr:row>
      <xdr:rowOff>100012</xdr:rowOff>
    </xdr:from>
    <xdr:ext cx="606961" cy="31694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2100262" y="2386012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60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2100262" y="2386012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𝑡_𝑠=  𝐿/60𝑉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309562</xdr:colOff>
      <xdr:row>13</xdr:row>
      <xdr:rowOff>23812</xdr:rowOff>
    </xdr:from>
    <xdr:ext cx="949491" cy="17774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3967162" y="2500312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=3.281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𝑘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0.5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3967162" y="2500312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𝑉=3.281𝑘𝑠^0.5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414337</xdr:colOff>
      <xdr:row>25</xdr:row>
      <xdr:rowOff>4762</xdr:rowOff>
    </xdr:from>
    <xdr:ext cx="72885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1023937" y="4576762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1023937" y="4576762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𝑡_𝑐=𝑡_0+𝑡_𝑠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304800</xdr:colOff>
      <xdr:row>3</xdr:row>
      <xdr:rowOff>57150</xdr:rowOff>
    </xdr:from>
    <xdr:ext cx="1488484" cy="36099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2743200" y="628650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1.8(1.1−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)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2743200" y="628650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𝑡_0=  (1.8(1.1−𝐶)〖(𝐿)〗^(1∕2))/𝑠^(1∕2)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228600</xdr:colOff>
      <xdr:row>12</xdr:row>
      <xdr:rowOff>85725</xdr:rowOff>
    </xdr:from>
    <xdr:ext cx="606961" cy="31694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2057400" y="2371725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60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2057400" y="2371725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𝑡_𝑠=  𝐿/60𝑉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266700</xdr:colOff>
      <xdr:row>13</xdr:row>
      <xdr:rowOff>9525</xdr:rowOff>
    </xdr:from>
    <xdr:ext cx="949491" cy="17774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3924300" y="2486025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=3.281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𝑘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0.5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3924300" y="2486025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𝑉=3.281𝑘𝑠^0.5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371475</xdr:colOff>
      <xdr:row>24</xdr:row>
      <xdr:rowOff>180975</xdr:rowOff>
    </xdr:from>
    <xdr:ext cx="72885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981075" y="4562475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981075" y="4562475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𝑡_𝑐=𝑡_0+𝑡_𝑠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3</xdr:row>
      <xdr:rowOff>66675</xdr:rowOff>
    </xdr:from>
    <xdr:ext cx="1488484" cy="36099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2733675" y="638175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1.8(1.1−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)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2733675" y="638175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𝑡_0=  (1.8(1.1−𝐶)〖(𝐿)〗^(1∕2))/𝑠^(1∕2)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219075</xdr:colOff>
      <xdr:row>12</xdr:row>
      <xdr:rowOff>95250</xdr:rowOff>
    </xdr:from>
    <xdr:ext cx="606961" cy="31694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2047875" y="2381250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60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2047875" y="2381250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𝑡_𝑠=  𝐿/60𝑉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257175</xdr:colOff>
      <xdr:row>13</xdr:row>
      <xdr:rowOff>19050</xdr:rowOff>
    </xdr:from>
    <xdr:ext cx="949491" cy="17774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3914775" y="2495550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=3.281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𝑘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0.5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3914775" y="2495550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𝑉=3.281𝑘𝑠^0.5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361950</xdr:colOff>
      <xdr:row>25</xdr:row>
      <xdr:rowOff>0</xdr:rowOff>
    </xdr:from>
    <xdr:ext cx="72885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971550" y="4762500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971550" y="4762500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𝑡_𝑐=𝑡_0+𝑡_𝑠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361950</xdr:colOff>
      <xdr:row>3</xdr:row>
      <xdr:rowOff>76200</xdr:rowOff>
    </xdr:from>
    <xdr:ext cx="1488484" cy="36099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2800350" y="647700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1.8(1.1−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)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2800350" y="647700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𝑡_0=  (1.8(1.1−𝐶)〖(𝐿)〗^(1∕2))/𝑠^(1∕2)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285750</xdr:colOff>
      <xdr:row>12</xdr:row>
      <xdr:rowOff>104775</xdr:rowOff>
    </xdr:from>
    <xdr:ext cx="606961" cy="31694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2114550" y="2390775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60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2114550" y="2390775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𝑡_𝑠=  𝐿/60𝑉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323850</xdr:colOff>
      <xdr:row>13</xdr:row>
      <xdr:rowOff>28575</xdr:rowOff>
    </xdr:from>
    <xdr:ext cx="949491" cy="17774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3981450" y="2505075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=3.281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𝑘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0.5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3981450" y="2505075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𝑉=3.281𝑘𝑠^0.5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428625</xdr:colOff>
      <xdr:row>25</xdr:row>
      <xdr:rowOff>9525</xdr:rowOff>
    </xdr:from>
    <xdr:ext cx="72885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1038225" y="4772025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1038225" y="4772025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𝑡_𝑐=𝑡_0+𝑡_𝑠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400050</xdr:colOff>
      <xdr:row>3</xdr:row>
      <xdr:rowOff>66675</xdr:rowOff>
    </xdr:from>
    <xdr:ext cx="1488484" cy="36099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2838450" y="638175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1.8(1.1−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)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2838450" y="638175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𝑡_0=  (1.8(1.1−𝐶)〖(𝐿)〗^(1∕2))/𝑠^(1∕2)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323850</xdr:colOff>
      <xdr:row>12</xdr:row>
      <xdr:rowOff>95250</xdr:rowOff>
    </xdr:from>
    <xdr:ext cx="606961" cy="31694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2152650" y="2381250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60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2152650" y="2381250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𝑡_𝑠=  𝐿/60𝑉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361950</xdr:colOff>
      <xdr:row>13</xdr:row>
      <xdr:rowOff>19050</xdr:rowOff>
    </xdr:from>
    <xdr:ext cx="949491" cy="17774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4019550" y="2495550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=3.281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𝑘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0.5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4019550" y="2495550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𝑉=3.281𝑘𝑠^0.5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466725</xdr:colOff>
      <xdr:row>25</xdr:row>
      <xdr:rowOff>0</xdr:rowOff>
    </xdr:from>
    <xdr:ext cx="72885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1076325" y="4762500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1076325" y="4762500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𝑡_𝑐=𝑡_0+𝑡_𝑠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3</xdr:row>
      <xdr:rowOff>76200</xdr:rowOff>
    </xdr:from>
    <xdr:ext cx="1488484" cy="36099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2809875" y="647700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1.8(1.1−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)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2809875" y="647700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𝑡_0=  (1.8(1.1−𝐶)〖(𝐿)〗^(1∕2))/𝑠^(1∕2)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295275</xdr:colOff>
      <xdr:row>12</xdr:row>
      <xdr:rowOff>104775</xdr:rowOff>
    </xdr:from>
    <xdr:ext cx="606961" cy="31694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2124075" y="2390775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60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2124075" y="2390775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𝑡_𝑠=  𝐿/60𝑉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333375</xdr:colOff>
      <xdr:row>13</xdr:row>
      <xdr:rowOff>28575</xdr:rowOff>
    </xdr:from>
    <xdr:ext cx="949491" cy="17774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3990975" y="2505075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=3.281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𝑘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0.5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3990975" y="2505075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𝑉=3.281𝑘𝑠^0.5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438150</xdr:colOff>
      <xdr:row>25</xdr:row>
      <xdr:rowOff>9525</xdr:rowOff>
    </xdr:from>
    <xdr:ext cx="72885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1047750" y="4772025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1047750" y="4772025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𝑡_𝑐=𝑡_0+𝑡_𝑠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361950</xdr:colOff>
      <xdr:row>3</xdr:row>
      <xdr:rowOff>66675</xdr:rowOff>
    </xdr:from>
    <xdr:ext cx="1488484" cy="36099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2800350" y="638175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1.8(1.1−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)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2800350" y="638175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𝑡_0=  (1.8(1.1−𝐶)〖(𝐿)〗^(1∕2))/𝑠^(1∕2)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285750</xdr:colOff>
      <xdr:row>12</xdr:row>
      <xdr:rowOff>95250</xdr:rowOff>
    </xdr:from>
    <xdr:ext cx="606961" cy="31694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2114550" y="2381250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60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2114550" y="2381250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𝑡_𝑠=  𝐿/60𝑉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323850</xdr:colOff>
      <xdr:row>13</xdr:row>
      <xdr:rowOff>19050</xdr:rowOff>
    </xdr:from>
    <xdr:ext cx="949491" cy="17774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3981450" y="2495550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=3.281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𝑘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0.5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3981450" y="2495550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𝑉=3.281𝑘𝑠^0.5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428625</xdr:colOff>
      <xdr:row>25</xdr:row>
      <xdr:rowOff>0</xdr:rowOff>
    </xdr:from>
    <xdr:ext cx="72885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1038225" y="4762500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1038225" y="4762500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𝑡_𝑐=𝑡_0+𝑡_𝑠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390525</xdr:colOff>
      <xdr:row>3</xdr:row>
      <xdr:rowOff>85725</xdr:rowOff>
    </xdr:from>
    <xdr:ext cx="1488484" cy="36099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2828925" y="657225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1.8(1.1−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)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p>
                            <m:f>
                              <m:fPr>
                                <m:type m:val="lin"/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den>
                            </m:f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2828925" y="657225"/>
              <a:ext cx="1488484" cy="3609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𝑡_0=  (1.8(1.1−𝐶)〖(𝐿)〗^(1∕2))/𝑠^(1∕2)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314325</xdr:colOff>
      <xdr:row>12</xdr:row>
      <xdr:rowOff>114300</xdr:rowOff>
    </xdr:from>
    <xdr:ext cx="606961" cy="31694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2143125" y="2400300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60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2143125" y="2400300"/>
              <a:ext cx="606961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𝑡_𝑠=  𝐿/60𝑉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352425</xdr:colOff>
      <xdr:row>13</xdr:row>
      <xdr:rowOff>38100</xdr:rowOff>
    </xdr:from>
    <xdr:ext cx="949491" cy="17774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4010025" y="2514600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=3.281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𝑘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0.5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4010025" y="2514600"/>
              <a:ext cx="949491" cy="177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𝑉=3.281𝑘𝑠^0.5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457200</xdr:colOff>
      <xdr:row>25</xdr:row>
      <xdr:rowOff>19050</xdr:rowOff>
    </xdr:from>
    <xdr:ext cx="72885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1066800" y="4781550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1066800" y="4781550"/>
              <a:ext cx="728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𝑡_𝑐=𝑡_0+𝑡_𝑠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30"/>
  <sheetViews>
    <sheetView tabSelected="1" zoomScaleNormal="100" workbookViewId="0">
      <selection activeCell="N27" sqref="N27"/>
    </sheetView>
  </sheetViews>
  <sheetFormatPr defaultRowHeight="15" x14ac:dyDescent="0.25"/>
  <sheetData>
    <row r="3" spans="2:11" x14ac:dyDescent="0.25">
      <c r="B3" s="5" t="s">
        <v>0</v>
      </c>
      <c r="C3" s="6"/>
      <c r="D3" s="6"/>
      <c r="E3" s="6"/>
      <c r="F3" s="6"/>
      <c r="G3" s="6"/>
      <c r="H3" s="6"/>
      <c r="I3" s="6"/>
      <c r="J3" s="6"/>
      <c r="K3" s="7"/>
    </row>
    <row r="4" spans="2:11" x14ac:dyDescent="0.25">
      <c r="B4" s="8"/>
      <c r="C4" s="9"/>
      <c r="D4" s="9"/>
      <c r="E4" s="9"/>
      <c r="F4" s="9"/>
      <c r="G4" s="9"/>
      <c r="H4" s="9"/>
      <c r="I4" s="9"/>
      <c r="J4" s="9"/>
      <c r="K4" s="10"/>
    </row>
    <row r="5" spans="2:11" x14ac:dyDescent="0.25">
      <c r="B5" s="8"/>
      <c r="C5" s="9"/>
      <c r="D5" s="9"/>
      <c r="E5" s="9"/>
      <c r="F5" s="9"/>
      <c r="G5" s="9"/>
      <c r="H5" s="9"/>
      <c r="I5" s="9"/>
      <c r="J5" s="9"/>
      <c r="K5" s="10"/>
    </row>
    <row r="6" spans="2:11" x14ac:dyDescent="0.25">
      <c r="B6" s="8"/>
      <c r="C6" s="9"/>
      <c r="D6" s="9"/>
      <c r="E6" s="9"/>
      <c r="F6" s="9"/>
      <c r="G6" s="9"/>
      <c r="H6" s="9"/>
      <c r="I6" s="9"/>
      <c r="J6" s="9"/>
      <c r="K6" s="10"/>
    </row>
    <row r="7" spans="2:11" x14ac:dyDescent="0.25">
      <c r="B7" s="19" t="s">
        <v>19</v>
      </c>
      <c r="C7" s="20">
        <f>1.8*(1.1-F7)*H7^(1/2)/J7^(1/3)</f>
        <v>7.6530398603056264</v>
      </c>
      <c r="D7" s="21" t="s">
        <v>22</v>
      </c>
      <c r="E7" s="13" t="s">
        <v>3</v>
      </c>
      <c r="F7" s="11">
        <v>0.31</v>
      </c>
      <c r="G7" s="13" t="s">
        <v>4</v>
      </c>
      <c r="H7" s="11">
        <v>300</v>
      </c>
      <c r="I7" s="13" t="s">
        <v>5</v>
      </c>
      <c r="J7" s="11">
        <f>((K8-K9)/H7)*100</f>
        <v>33.333333333333329</v>
      </c>
      <c r="K7" s="14"/>
    </row>
    <row r="8" spans="2:11" x14ac:dyDescent="0.25">
      <c r="B8" s="15"/>
      <c r="C8" s="12"/>
      <c r="D8" s="12"/>
      <c r="E8" s="12"/>
      <c r="F8" s="12"/>
      <c r="G8" s="12"/>
      <c r="H8" s="12"/>
      <c r="I8" s="12"/>
      <c r="J8" s="13" t="s">
        <v>20</v>
      </c>
      <c r="K8" s="16">
        <v>835</v>
      </c>
    </row>
    <row r="9" spans="2:11" x14ac:dyDescent="0.25">
      <c r="B9" s="15"/>
      <c r="C9" s="12"/>
      <c r="D9" s="12"/>
      <c r="E9" s="12"/>
      <c r="F9" s="12"/>
      <c r="G9" s="12"/>
      <c r="H9" s="12"/>
      <c r="I9" s="12"/>
      <c r="J9" s="13" t="s">
        <v>21</v>
      </c>
      <c r="K9" s="16">
        <v>735</v>
      </c>
    </row>
    <row r="10" spans="2:11" x14ac:dyDescent="0.25">
      <c r="B10" s="15"/>
      <c r="C10" s="12"/>
      <c r="D10" s="12"/>
      <c r="E10" s="12"/>
      <c r="F10" s="12"/>
      <c r="G10" s="12"/>
      <c r="H10" s="12"/>
      <c r="I10" s="12"/>
      <c r="J10" s="12"/>
      <c r="K10" s="14"/>
    </row>
    <row r="11" spans="2:11" x14ac:dyDescent="0.25">
      <c r="B11" s="15"/>
      <c r="C11" s="12"/>
      <c r="D11" s="12"/>
      <c r="E11" s="12"/>
      <c r="F11" s="12"/>
      <c r="G11" s="12"/>
      <c r="H11" s="12"/>
      <c r="I11" s="12"/>
      <c r="J11" s="12"/>
      <c r="K11" s="14"/>
    </row>
    <row r="12" spans="2:11" x14ac:dyDescent="0.25">
      <c r="B12" s="5" t="s">
        <v>1</v>
      </c>
      <c r="C12" s="6"/>
      <c r="D12" s="6"/>
      <c r="E12" s="6"/>
      <c r="F12" s="6"/>
      <c r="G12" s="6"/>
      <c r="H12" s="6"/>
      <c r="I12" s="6"/>
      <c r="J12" s="6"/>
      <c r="K12" s="7"/>
    </row>
    <row r="13" spans="2:11" x14ac:dyDescent="0.25">
      <c r="B13" s="8"/>
      <c r="C13" s="9"/>
      <c r="D13" s="9"/>
      <c r="E13" s="9"/>
      <c r="F13" s="9"/>
      <c r="G13" s="9"/>
      <c r="H13" s="9"/>
      <c r="I13" s="9"/>
      <c r="J13" s="9"/>
      <c r="K13" s="14"/>
    </row>
    <row r="14" spans="2:11" x14ac:dyDescent="0.25">
      <c r="B14" s="8"/>
      <c r="C14" s="9"/>
      <c r="D14" s="9"/>
      <c r="E14" s="9"/>
      <c r="F14" s="9"/>
      <c r="G14" s="9"/>
      <c r="H14" s="9"/>
      <c r="I14" s="9"/>
      <c r="J14" s="9"/>
      <c r="K14" s="14"/>
    </row>
    <row r="15" spans="2:11" x14ac:dyDescent="0.25">
      <c r="B15" s="8"/>
      <c r="C15" s="9"/>
      <c r="D15" s="9"/>
      <c r="E15" s="9"/>
      <c r="F15" s="9"/>
      <c r="G15" s="9"/>
      <c r="H15" s="9"/>
      <c r="I15" s="9"/>
      <c r="J15" s="9"/>
      <c r="K15" s="14"/>
    </row>
    <row r="16" spans="2:11" x14ac:dyDescent="0.25">
      <c r="B16" s="19" t="s">
        <v>18</v>
      </c>
      <c r="C16" s="20">
        <f>F16/60/H16</f>
        <v>17.179950205218219</v>
      </c>
      <c r="D16" s="21" t="s">
        <v>22</v>
      </c>
      <c r="E16" s="13" t="s">
        <v>4</v>
      </c>
      <c r="F16" s="11">
        <v>844</v>
      </c>
      <c r="G16" s="13" t="s">
        <v>9</v>
      </c>
      <c r="H16" s="11">
        <f>3.281*I17*I18^(1/2)</f>
        <v>0.81878390208570417</v>
      </c>
      <c r="I16" s="12"/>
      <c r="J16" s="12"/>
      <c r="K16" s="14"/>
    </row>
    <row r="17" spans="2:11" x14ac:dyDescent="0.25">
      <c r="B17" s="15"/>
      <c r="C17" s="12"/>
      <c r="D17" s="12"/>
      <c r="E17" s="12"/>
      <c r="F17" s="12"/>
      <c r="G17" s="12"/>
      <c r="H17" s="13" t="s">
        <v>10</v>
      </c>
      <c r="I17" s="11">
        <v>7.5999999999999998E-2</v>
      </c>
      <c r="J17" s="12"/>
      <c r="K17" s="14"/>
    </row>
    <row r="18" spans="2:11" x14ac:dyDescent="0.25">
      <c r="B18" s="15"/>
      <c r="C18" s="12"/>
      <c r="D18" s="12"/>
      <c r="E18" s="12"/>
      <c r="F18" s="12"/>
      <c r="G18" s="12"/>
      <c r="H18" s="13" t="s">
        <v>11</v>
      </c>
      <c r="I18" s="11">
        <f>((J19-J20)/F16)*100</f>
        <v>10.781990521327014</v>
      </c>
      <c r="J18" s="12"/>
      <c r="K18" s="14"/>
    </row>
    <row r="19" spans="2:11" x14ac:dyDescent="0.25">
      <c r="B19" s="15"/>
      <c r="C19" s="12"/>
      <c r="D19" s="12"/>
      <c r="E19" s="12"/>
      <c r="F19" s="12"/>
      <c r="G19" s="12"/>
      <c r="H19" s="12"/>
      <c r="I19" s="13" t="s">
        <v>20</v>
      </c>
      <c r="J19" s="11">
        <f>K9</f>
        <v>735</v>
      </c>
      <c r="K19" s="14"/>
    </row>
    <row r="20" spans="2:11" x14ac:dyDescent="0.25">
      <c r="B20" s="15"/>
      <c r="C20" s="12"/>
      <c r="D20" s="12"/>
      <c r="E20" s="12"/>
      <c r="F20" s="12"/>
      <c r="G20" s="12"/>
      <c r="H20" s="12"/>
      <c r="I20" s="13" t="s">
        <v>21</v>
      </c>
      <c r="J20" s="11">
        <v>644</v>
      </c>
      <c r="K20" s="14"/>
    </row>
    <row r="21" spans="2:11" x14ac:dyDescent="0.25">
      <c r="B21" s="15"/>
      <c r="C21" s="12"/>
      <c r="D21" s="12"/>
      <c r="E21" s="12"/>
      <c r="F21" s="12"/>
      <c r="G21" s="12"/>
      <c r="H21" s="12"/>
      <c r="I21" s="13"/>
      <c r="J21" s="12"/>
      <c r="K21" s="14"/>
    </row>
    <row r="22" spans="2:11" x14ac:dyDescent="0.25">
      <c r="B22" s="5" t="s">
        <v>25</v>
      </c>
      <c r="C22" s="31"/>
      <c r="D22" s="31"/>
      <c r="E22" s="31"/>
      <c r="F22" s="31"/>
      <c r="G22" s="31"/>
      <c r="H22" s="31"/>
      <c r="I22" s="31"/>
      <c r="J22" s="31"/>
      <c r="K22" s="32"/>
    </row>
    <row r="23" spans="2:11" x14ac:dyDescent="0.25">
      <c r="B23" s="15"/>
      <c r="C23" s="12"/>
      <c r="D23" s="12"/>
      <c r="E23" s="12"/>
      <c r="F23" s="12"/>
      <c r="G23" s="12"/>
      <c r="H23" s="12"/>
      <c r="I23" s="12"/>
      <c r="J23" s="12"/>
      <c r="K23" s="14"/>
    </row>
    <row r="24" spans="2:11" x14ac:dyDescent="0.25">
      <c r="B24" s="27" t="s">
        <v>17</v>
      </c>
      <c r="C24" s="28">
        <f>C7+C16</f>
        <v>24.832990065523845</v>
      </c>
      <c r="D24" s="29" t="s">
        <v>22</v>
      </c>
      <c r="E24" s="26"/>
      <c r="F24" s="26"/>
      <c r="G24" s="30"/>
      <c r="H24" s="25"/>
      <c r="I24" s="24"/>
      <c r="J24" s="12"/>
      <c r="K24" s="14"/>
    </row>
    <row r="25" spans="2:11" x14ac:dyDescent="0.25">
      <c r="B25" s="15"/>
      <c r="C25" s="12"/>
      <c r="D25" s="12"/>
      <c r="E25" s="12"/>
      <c r="F25" s="12"/>
      <c r="G25" s="12"/>
      <c r="H25" s="12"/>
      <c r="I25" s="12"/>
      <c r="J25" s="12"/>
      <c r="K25" s="14"/>
    </row>
    <row r="26" spans="2:11" x14ac:dyDescent="0.25">
      <c r="B26" s="15"/>
      <c r="C26" s="12"/>
      <c r="D26" s="12"/>
      <c r="E26" s="12"/>
      <c r="F26" s="12"/>
      <c r="G26" s="12"/>
      <c r="H26" s="12"/>
      <c r="I26" s="12"/>
      <c r="J26" s="12"/>
      <c r="K26" s="14"/>
    </row>
    <row r="27" spans="2:11" x14ac:dyDescent="0.25">
      <c r="B27" s="22"/>
      <c r="C27" s="17"/>
      <c r="D27" s="17"/>
      <c r="E27" s="17"/>
      <c r="F27" s="17"/>
      <c r="G27" s="17"/>
      <c r="H27" s="17"/>
      <c r="I27" s="17"/>
      <c r="J27" s="17"/>
      <c r="K27" s="18"/>
    </row>
    <row r="30" spans="2:11" x14ac:dyDescent="0.25">
      <c r="E30" s="26" t="s">
        <v>24</v>
      </c>
      <c r="F30" s="26" t="s">
        <v>23</v>
      </c>
      <c r="G30" s="27" t="s">
        <v>17</v>
      </c>
      <c r="H30" s="28">
        <v>15</v>
      </c>
      <c r="I30" s="29" t="s">
        <v>22</v>
      </c>
    </row>
  </sheetData>
  <mergeCells count="3">
    <mergeCell ref="B22:K22"/>
    <mergeCell ref="B3:K3"/>
    <mergeCell ref="B12:K12"/>
  </mergeCells>
  <pageMargins left="0.7" right="0.7" top="0.75" bottom="0.75" header="0.3" footer="0.3"/>
  <pageSetup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7"/>
  <sheetViews>
    <sheetView workbookViewId="0">
      <selection activeCell="J13" sqref="J13:J14"/>
    </sheetView>
  </sheetViews>
  <sheetFormatPr defaultRowHeight="15" x14ac:dyDescent="0.25"/>
  <sheetData>
    <row r="3" spans="2:11" x14ac:dyDescent="0.25">
      <c r="B3" s="4" t="s">
        <v>0</v>
      </c>
      <c r="C3" s="4"/>
      <c r="D3" s="4"/>
    </row>
    <row r="4" spans="2:11" x14ac:dyDescent="0.25">
      <c r="B4" s="1" t="s">
        <v>14</v>
      </c>
      <c r="C4">
        <f>1.8*(1.1-F4)*H4^(1/2)/J4^(1/3)</f>
        <v>9.7884864242434713</v>
      </c>
      <c r="E4" s="1" t="s">
        <v>3</v>
      </c>
      <c r="F4">
        <v>0.32</v>
      </c>
      <c r="G4" s="1" t="s">
        <v>4</v>
      </c>
      <c r="H4">
        <v>300</v>
      </c>
      <c r="I4" s="1" t="s">
        <v>5</v>
      </c>
      <c r="J4">
        <f>((K5-K6)/H4)*100</f>
        <v>15.333333333333332</v>
      </c>
    </row>
    <row r="5" spans="2:11" x14ac:dyDescent="0.25">
      <c r="J5" s="1" t="s">
        <v>6</v>
      </c>
      <c r="K5">
        <v>891</v>
      </c>
    </row>
    <row r="6" spans="2:11" x14ac:dyDescent="0.25">
      <c r="F6" t="s">
        <v>15</v>
      </c>
      <c r="J6" s="1" t="s">
        <v>7</v>
      </c>
      <c r="K6">
        <v>845</v>
      </c>
    </row>
    <row r="9" spans="2:11" x14ac:dyDescent="0.25">
      <c r="B9" s="4" t="s">
        <v>1</v>
      </c>
      <c r="C9" s="4"/>
      <c r="D9" s="4"/>
    </row>
    <row r="10" spans="2:11" x14ac:dyDescent="0.25">
      <c r="B10" s="1" t="s">
        <v>2</v>
      </c>
      <c r="C10">
        <f>F10/60/H10</f>
        <v>6.3561943052588701</v>
      </c>
      <c r="E10" s="1" t="s">
        <v>4</v>
      </c>
      <c r="F10">
        <v>545</v>
      </c>
      <c r="G10" s="1" t="s">
        <v>9</v>
      </c>
      <c r="H10">
        <f>3.281*I11*I12^(1/2)</f>
        <v>1.4290521807708323</v>
      </c>
    </row>
    <row r="11" spans="2:11" x14ac:dyDescent="0.25">
      <c r="H11" s="1" t="s">
        <v>10</v>
      </c>
      <c r="I11">
        <v>7.5999999999999998E-2</v>
      </c>
    </row>
    <row r="12" spans="2:11" x14ac:dyDescent="0.25">
      <c r="H12" s="1" t="s">
        <v>11</v>
      </c>
      <c r="I12">
        <f>((J13-J14)/F10)*100</f>
        <v>32.844036697247709</v>
      </c>
    </row>
    <row r="13" spans="2:11" x14ac:dyDescent="0.25">
      <c r="I13" s="1" t="s">
        <v>12</v>
      </c>
      <c r="J13">
        <v>845</v>
      </c>
    </row>
    <row r="14" spans="2:11" x14ac:dyDescent="0.25">
      <c r="I14" s="1" t="s">
        <v>13</v>
      </c>
      <c r="J14">
        <v>666</v>
      </c>
    </row>
    <row r="15" spans="2:11" x14ac:dyDescent="0.25">
      <c r="I15" s="1"/>
    </row>
    <row r="17" spans="2:4" x14ac:dyDescent="0.25">
      <c r="B17" s="2" t="s">
        <v>8</v>
      </c>
      <c r="C17" s="3">
        <f>C4+C10</f>
        <v>16.14468072950234</v>
      </c>
      <c r="D17" s="3"/>
    </row>
  </sheetData>
  <mergeCells count="2">
    <mergeCell ref="B3:D3"/>
    <mergeCell ref="B9:D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7"/>
  <sheetViews>
    <sheetView workbookViewId="0">
      <selection activeCell="F24" sqref="F24"/>
    </sheetView>
  </sheetViews>
  <sheetFormatPr defaultRowHeight="15" x14ac:dyDescent="0.25"/>
  <sheetData>
    <row r="3" spans="2:11" x14ac:dyDescent="0.25">
      <c r="B3" s="4" t="s">
        <v>0</v>
      </c>
      <c r="C3" s="4"/>
      <c r="D3" s="4"/>
    </row>
    <row r="4" spans="2:11" x14ac:dyDescent="0.25">
      <c r="B4" s="1" t="s">
        <v>14</v>
      </c>
      <c r="C4">
        <f>1.8*(1.1-F4)*H4^(1/2)/J4^(1/3)</f>
        <v>7.0909816790092135</v>
      </c>
      <c r="E4" s="1" t="s">
        <v>3</v>
      </c>
      <c r="F4">
        <v>0.32</v>
      </c>
      <c r="G4" s="1" t="s">
        <v>4</v>
      </c>
      <c r="H4">
        <v>300</v>
      </c>
      <c r="I4" s="1" t="s">
        <v>5</v>
      </c>
      <c r="J4">
        <f>((K5-K6)/H4)*100</f>
        <v>40.333333333333329</v>
      </c>
    </row>
    <row r="5" spans="2:11" x14ac:dyDescent="0.25">
      <c r="J5" s="1" t="s">
        <v>6</v>
      </c>
      <c r="K5">
        <v>837</v>
      </c>
    </row>
    <row r="6" spans="2:11" x14ac:dyDescent="0.25">
      <c r="F6" t="s">
        <v>15</v>
      </c>
      <c r="J6" s="1" t="s">
        <v>7</v>
      </c>
      <c r="K6">
        <v>716</v>
      </c>
    </row>
    <row r="9" spans="2:11" x14ac:dyDescent="0.25">
      <c r="B9" s="4" t="s">
        <v>1</v>
      </c>
      <c r="C9" s="4"/>
      <c r="D9" s="4"/>
    </row>
    <row r="10" spans="2:11" x14ac:dyDescent="0.25">
      <c r="B10" s="1" t="s">
        <v>2</v>
      </c>
      <c r="C10">
        <f>F10/60/H10</f>
        <v>1.7191883520217348</v>
      </c>
      <c r="E10" s="1" t="s">
        <v>4</v>
      </c>
      <c r="F10">
        <v>148</v>
      </c>
      <c r="G10" s="1" t="s">
        <v>9</v>
      </c>
      <c r="H10">
        <f>3.281*I11*I12^(1/2)</f>
        <v>1.4347855857480134</v>
      </c>
    </row>
    <row r="11" spans="2:11" x14ac:dyDescent="0.25">
      <c r="H11" s="1" t="s">
        <v>10</v>
      </c>
      <c r="I11">
        <v>7.5999999999999998E-2</v>
      </c>
    </row>
    <row r="12" spans="2:11" x14ac:dyDescent="0.25">
      <c r="H12" s="1" t="s">
        <v>11</v>
      </c>
      <c r="I12">
        <f>((J13-J14)/F10)*100</f>
        <v>33.108108108108105</v>
      </c>
    </row>
    <row r="13" spans="2:11" x14ac:dyDescent="0.25">
      <c r="I13" s="1" t="s">
        <v>12</v>
      </c>
      <c r="J13">
        <v>716</v>
      </c>
    </row>
    <row r="14" spans="2:11" x14ac:dyDescent="0.25">
      <c r="I14" s="1" t="s">
        <v>13</v>
      </c>
      <c r="J14">
        <v>667</v>
      </c>
    </row>
    <row r="15" spans="2:11" x14ac:dyDescent="0.25">
      <c r="I15" s="1"/>
    </row>
    <row r="17" spans="2:4" x14ac:dyDescent="0.25">
      <c r="B17" s="2" t="s">
        <v>8</v>
      </c>
      <c r="C17" s="3">
        <f>C4+C10</f>
        <v>8.8101700310309479</v>
      </c>
      <c r="D17" s="3"/>
    </row>
  </sheetData>
  <mergeCells count="2">
    <mergeCell ref="B3:D3"/>
    <mergeCell ref="B9:D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7"/>
  <sheetViews>
    <sheetView workbookViewId="0">
      <selection activeCell="E6" sqref="E6"/>
    </sheetView>
  </sheetViews>
  <sheetFormatPr defaultRowHeight="15" x14ac:dyDescent="0.25"/>
  <sheetData>
    <row r="3" spans="2:11" x14ac:dyDescent="0.25">
      <c r="B3" s="4" t="s">
        <v>0</v>
      </c>
      <c r="C3" s="4"/>
      <c r="D3" s="4"/>
    </row>
    <row r="4" spans="2:11" x14ac:dyDescent="0.25">
      <c r="B4" s="1" t="s">
        <v>14</v>
      </c>
      <c r="C4">
        <f>1.8*(1.1-F4)*H4^(1/2)/J4^(1/3)</f>
        <v>5.7631787400946388</v>
      </c>
      <c r="E4" s="1" t="s">
        <v>3</v>
      </c>
      <c r="F4">
        <v>0.31</v>
      </c>
      <c r="G4" s="1" t="s">
        <v>4</v>
      </c>
      <c r="H4">
        <v>137</v>
      </c>
      <c r="I4" s="1" t="s">
        <v>5</v>
      </c>
      <c r="J4">
        <f>((K5-K6)/H4)*100</f>
        <v>24.087591240875913</v>
      </c>
    </row>
    <row r="5" spans="2:11" x14ac:dyDescent="0.25">
      <c r="J5" s="1" t="s">
        <v>6</v>
      </c>
      <c r="K5">
        <v>678</v>
      </c>
    </row>
    <row r="6" spans="2:11" x14ac:dyDescent="0.25">
      <c r="J6" s="1" t="s">
        <v>7</v>
      </c>
      <c r="K6">
        <v>645</v>
      </c>
    </row>
    <row r="9" spans="2:11" x14ac:dyDescent="0.25">
      <c r="B9" s="4" t="s">
        <v>1</v>
      </c>
      <c r="C9" s="4"/>
      <c r="D9" s="4"/>
    </row>
    <row r="10" spans="2:11" x14ac:dyDescent="0.25">
      <c r="B10" s="1" t="s">
        <v>2</v>
      </c>
      <c r="C10" t="e">
        <f>F10/60/H10</f>
        <v>#DIV/0!</v>
      </c>
      <c r="E10" s="1" t="s">
        <v>4</v>
      </c>
      <c r="G10" s="1" t="s">
        <v>9</v>
      </c>
      <c r="H10" t="e">
        <f>3.281*I11*I12^(1/2)</f>
        <v>#DIV/0!</v>
      </c>
    </row>
    <row r="11" spans="2:11" x14ac:dyDescent="0.25">
      <c r="H11" s="1" t="s">
        <v>10</v>
      </c>
      <c r="I11">
        <v>7.5999999999999998E-2</v>
      </c>
    </row>
    <row r="12" spans="2:11" x14ac:dyDescent="0.25">
      <c r="H12" s="1" t="s">
        <v>11</v>
      </c>
      <c r="I12" t="e">
        <f>((J13-J14)/F10)*100</f>
        <v>#DIV/0!</v>
      </c>
    </row>
    <row r="13" spans="2:11" x14ac:dyDescent="0.25">
      <c r="I13" s="1" t="s">
        <v>12</v>
      </c>
    </row>
    <row r="14" spans="2:11" x14ac:dyDescent="0.25">
      <c r="I14" s="1" t="s">
        <v>13</v>
      </c>
    </row>
    <row r="15" spans="2:11" x14ac:dyDescent="0.25">
      <c r="I15" s="1"/>
    </row>
    <row r="17" spans="2:4" x14ac:dyDescent="0.25">
      <c r="B17" s="2" t="s">
        <v>8</v>
      </c>
      <c r="C17" s="3" t="e">
        <f>C4+C10</f>
        <v>#DIV/0!</v>
      </c>
      <c r="D17" s="3"/>
    </row>
  </sheetData>
  <mergeCells count="2">
    <mergeCell ref="B3:D3"/>
    <mergeCell ref="B9:D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0"/>
  <sheetViews>
    <sheetView workbookViewId="0">
      <selection activeCell="F19" sqref="F19"/>
    </sheetView>
  </sheetViews>
  <sheetFormatPr defaultRowHeight="15" x14ac:dyDescent="0.25"/>
  <sheetData>
    <row r="3" spans="2:11" x14ac:dyDescent="0.25">
      <c r="B3" s="4" t="s">
        <v>0</v>
      </c>
      <c r="C3" s="4"/>
      <c r="D3" s="4"/>
    </row>
    <row r="4" spans="2:11" x14ac:dyDescent="0.25">
      <c r="B4" s="1" t="s">
        <v>14</v>
      </c>
      <c r="C4">
        <f>1.8*(1.1-F4)*H4^(1/2)/J4^(1/3)</f>
        <v>7.0909816790092135</v>
      </c>
      <c r="E4" s="1" t="s">
        <v>3</v>
      </c>
      <c r="F4">
        <v>0.32</v>
      </c>
      <c r="G4" s="1" t="s">
        <v>4</v>
      </c>
      <c r="H4">
        <v>300</v>
      </c>
      <c r="I4" s="1" t="s">
        <v>5</v>
      </c>
      <c r="J4">
        <f>((K5-K6)/H4)*100</f>
        <v>40.333333333333329</v>
      </c>
    </row>
    <row r="5" spans="2:11" x14ac:dyDescent="0.25">
      <c r="J5" s="1" t="s">
        <v>6</v>
      </c>
      <c r="K5">
        <v>837</v>
      </c>
    </row>
    <row r="6" spans="2:11" x14ac:dyDescent="0.25">
      <c r="J6" s="1" t="s">
        <v>7</v>
      </c>
      <c r="K6">
        <v>716</v>
      </c>
    </row>
    <row r="9" spans="2:11" x14ac:dyDescent="0.25">
      <c r="B9" s="4" t="s">
        <v>1</v>
      </c>
      <c r="C9" s="4"/>
      <c r="D9" s="4"/>
    </row>
    <row r="10" spans="2:11" x14ac:dyDescent="0.25">
      <c r="B10" s="1" t="s">
        <v>2</v>
      </c>
      <c r="C10">
        <f>F10/60/H10</f>
        <v>1.5143952874012234</v>
      </c>
      <c r="E10" s="1" t="s">
        <v>4</v>
      </c>
      <c r="F10">
        <v>136</v>
      </c>
      <c r="G10" s="1" t="s">
        <v>9</v>
      </c>
      <c r="H10">
        <f>3.281*I11*I12^(1/2)</f>
        <v>1.4967470418878401</v>
      </c>
    </row>
    <row r="11" spans="2:11" x14ac:dyDescent="0.25">
      <c r="H11" s="1" t="s">
        <v>10</v>
      </c>
      <c r="I11">
        <v>7.5999999999999998E-2</v>
      </c>
    </row>
    <row r="12" spans="2:11" x14ac:dyDescent="0.25">
      <c r="H12" s="1" t="s">
        <v>11</v>
      </c>
      <c r="I12">
        <f>((J13-J14)/F10)*100</f>
        <v>36.029411764705884</v>
      </c>
    </row>
    <row r="13" spans="2:11" x14ac:dyDescent="0.25">
      <c r="I13" s="1" t="s">
        <v>12</v>
      </c>
      <c r="J13">
        <f>K6</f>
        <v>716</v>
      </c>
    </row>
    <row r="14" spans="2:11" x14ac:dyDescent="0.25">
      <c r="I14" s="1" t="s">
        <v>13</v>
      </c>
      <c r="J14">
        <v>667</v>
      </c>
    </row>
    <row r="15" spans="2:11" x14ac:dyDescent="0.25">
      <c r="I15" s="1"/>
    </row>
    <row r="16" spans="2:11" x14ac:dyDescent="0.25">
      <c r="B16" s="1" t="s">
        <v>16</v>
      </c>
      <c r="E16" s="1" t="s">
        <v>4</v>
      </c>
      <c r="F16">
        <v>288</v>
      </c>
      <c r="G16" s="1" t="s">
        <v>9</v>
      </c>
      <c r="H16">
        <f>3.281*I17*I18^(1/2)</f>
        <v>0</v>
      </c>
    </row>
    <row r="17" spans="2:9" x14ac:dyDescent="0.25">
      <c r="H17" s="1" t="s">
        <v>10</v>
      </c>
      <c r="I17">
        <v>7.5999999999999998E-2</v>
      </c>
    </row>
    <row r="18" spans="2:9" x14ac:dyDescent="0.25">
      <c r="B18" s="2" t="s">
        <v>8</v>
      </c>
      <c r="C18" s="3">
        <f>C4+C10</f>
        <v>8.6053769664104376</v>
      </c>
      <c r="D18" s="3"/>
      <c r="H18" s="1" t="s">
        <v>11</v>
      </c>
      <c r="I18">
        <f>((J19-J20)/F16)*100</f>
        <v>0</v>
      </c>
    </row>
    <row r="19" spans="2:9" x14ac:dyDescent="0.25">
      <c r="I19" s="1" t="s">
        <v>12</v>
      </c>
    </row>
    <row r="20" spans="2:9" x14ac:dyDescent="0.25">
      <c r="I20" s="1" t="s">
        <v>13</v>
      </c>
    </row>
  </sheetData>
  <mergeCells count="2">
    <mergeCell ref="B3:D3"/>
    <mergeCell ref="B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7"/>
  <sheetViews>
    <sheetView workbookViewId="0">
      <selection activeCell="G36" sqref="G36"/>
    </sheetView>
  </sheetViews>
  <sheetFormatPr defaultRowHeight="15" x14ac:dyDescent="0.25"/>
  <sheetData>
    <row r="3" spans="2:11" x14ac:dyDescent="0.25">
      <c r="B3" s="5" t="s">
        <v>0</v>
      </c>
      <c r="C3" s="6"/>
      <c r="D3" s="6"/>
      <c r="E3" s="6"/>
      <c r="F3" s="6"/>
      <c r="G3" s="6"/>
      <c r="H3" s="6"/>
      <c r="I3" s="6"/>
      <c r="J3" s="6"/>
      <c r="K3" s="7"/>
    </row>
    <row r="4" spans="2:11" x14ac:dyDescent="0.25">
      <c r="B4" s="8"/>
      <c r="C4" s="9"/>
      <c r="D4" s="9"/>
      <c r="E4" s="12"/>
      <c r="F4" s="12"/>
      <c r="G4" s="12"/>
      <c r="H4" s="12"/>
      <c r="I4" s="12"/>
      <c r="J4" s="12"/>
      <c r="K4" s="14"/>
    </row>
    <row r="5" spans="2:11" x14ac:dyDescent="0.25">
      <c r="B5" s="8"/>
      <c r="C5" s="9"/>
      <c r="D5" s="9"/>
      <c r="E5" s="12"/>
      <c r="F5" s="12"/>
      <c r="G5" s="12"/>
      <c r="H5" s="12"/>
      <c r="I5" s="12"/>
      <c r="J5" s="12"/>
      <c r="K5" s="14"/>
    </row>
    <row r="6" spans="2:11" x14ac:dyDescent="0.25">
      <c r="B6" s="8"/>
      <c r="C6" s="9"/>
      <c r="D6" s="9"/>
      <c r="E6" s="12"/>
      <c r="F6" s="12"/>
      <c r="G6" s="12"/>
      <c r="H6" s="12"/>
      <c r="I6" s="12"/>
      <c r="J6" s="12"/>
      <c r="K6" s="14"/>
    </row>
    <row r="7" spans="2:11" x14ac:dyDescent="0.25">
      <c r="B7" s="19" t="s">
        <v>14</v>
      </c>
      <c r="C7" s="20">
        <f>1.8*(1.1-F7)*H7^(1/2)/J7^(1/3)</f>
        <v>9.337046683267296</v>
      </c>
      <c r="D7" s="21" t="s">
        <v>22</v>
      </c>
      <c r="E7" s="13" t="s">
        <v>3</v>
      </c>
      <c r="F7" s="11">
        <v>0.32</v>
      </c>
      <c r="G7" s="13" t="s">
        <v>4</v>
      </c>
      <c r="H7" s="11">
        <v>300</v>
      </c>
      <c r="I7" s="13" t="s">
        <v>5</v>
      </c>
      <c r="J7" s="11">
        <f>((K8-K9)/H7)*100</f>
        <v>17.666666666666668</v>
      </c>
      <c r="K7" s="14"/>
    </row>
    <row r="8" spans="2:11" x14ac:dyDescent="0.25">
      <c r="B8" s="15"/>
      <c r="C8" s="12"/>
      <c r="D8" s="12"/>
      <c r="E8" s="12"/>
      <c r="F8" s="12"/>
      <c r="G8" s="12"/>
      <c r="H8" s="12"/>
      <c r="I8" s="12"/>
      <c r="J8" s="13" t="s">
        <v>20</v>
      </c>
      <c r="K8" s="16">
        <v>891</v>
      </c>
    </row>
    <row r="9" spans="2:11" x14ac:dyDescent="0.25">
      <c r="B9" s="15"/>
      <c r="C9" s="12"/>
      <c r="D9" s="12"/>
      <c r="E9" s="12"/>
      <c r="F9" s="12" t="s">
        <v>15</v>
      </c>
      <c r="G9" s="12"/>
      <c r="H9" s="12"/>
      <c r="I9" s="12"/>
      <c r="J9" s="13" t="s">
        <v>21</v>
      </c>
      <c r="K9" s="16">
        <v>838</v>
      </c>
    </row>
    <row r="10" spans="2:11" x14ac:dyDescent="0.25">
      <c r="B10" s="15"/>
      <c r="C10" s="12"/>
      <c r="D10" s="12"/>
      <c r="E10" s="12"/>
      <c r="F10" s="12"/>
      <c r="G10" s="12"/>
      <c r="H10" s="12"/>
      <c r="I10" s="12"/>
      <c r="J10" s="12"/>
      <c r="K10" s="14"/>
    </row>
    <row r="11" spans="2:11" x14ac:dyDescent="0.25">
      <c r="B11" s="15"/>
      <c r="C11" s="12"/>
      <c r="D11" s="12"/>
      <c r="E11" s="12"/>
      <c r="F11" s="12"/>
      <c r="G11" s="12"/>
      <c r="H11" s="12"/>
      <c r="I11" s="12"/>
      <c r="J11" s="12"/>
      <c r="K11" s="14"/>
    </row>
    <row r="12" spans="2:11" x14ac:dyDescent="0.25">
      <c r="B12" s="5" t="s">
        <v>1</v>
      </c>
      <c r="C12" s="6"/>
      <c r="D12" s="6"/>
      <c r="E12" s="6"/>
      <c r="F12" s="6"/>
      <c r="G12" s="6"/>
      <c r="H12" s="6"/>
      <c r="I12" s="6"/>
      <c r="J12" s="6"/>
      <c r="K12" s="7"/>
    </row>
    <row r="13" spans="2:11" x14ac:dyDescent="0.25">
      <c r="B13" s="8"/>
      <c r="C13" s="9"/>
      <c r="D13" s="9"/>
      <c r="E13" s="12"/>
      <c r="F13" s="12"/>
      <c r="G13" s="12"/>
      <c r="H13" s="12"/>
      <c r="I13" s="12"/>
      <c r="J13" s="12"/>
      <c r="K13" s="14"/>
    </row>
    <row r="14" spans="2:11" x14ac:dyDescent="0.25">
      <c r="B14" s="8"/>
      <c r="C14" s="9"/>
      <c r="D14" s="9"/>
      <c r="E14" s="12"/>
      <c r="F14" s="12"/>
      <c r="G14" s="12"/>
      <c r="H14" s="12"/>
      <c r="I14" s="12"/>
      <c r="J14" s="12"/>
      <c r="K14" s="14"/>
    </row>
    <row r="15" spans="2:11" x14ac:dyDescent="0.25">
      <c r="B15" s="8"/>
      <c r="C15" s="9"/>
      <c r="D15" s="9"/>
      <c r="E15" s="12"/>
      <c r="F15" s="12"/>
      <c r="G15" s="12"/>
      <c r="H15" s="12"/>
      <c r="I15" s="12"/>
      <c r="J15" s="12"/>
      <c r="K15" s="14"/>
    </row>
    <row r="16" spans="2:11" x14ac:dyDescent="0.25">
      <c r="B16" s="19" t="s">
        <v>2</v>
      </c>
      <c r="C16" s="20">
        <f>F16/60/H16</f>
        <v>22.544704036790858</v>
      </c>
      <c r="D16" s="21" t="s">
        <v>22</v>
      </c>
      <c r="E16" s="13" t="s">
        <v>4</v>
      </c>
      <c r="F16" s="11">
        <v>1302</v>
      </c>
      <c r="G16" s="13" t="s">
        <v>9</v>
      </c>
      <c r="H16" s="11">
        <f>3.281*I17*I18^(1/2)</f>
        <v>0.96253204143144311</v>
      </c>
      <c r="I16" s="12"/>
      <c r="J16" s="12"/>
      <c r="K16" s="14"/>
    </row>
    <row r="17" spans="2:11" x14ac:dyDescent="0.25">
      <c r="B17" s="15"/>
      <c r="C17" s="12"/>
      <c r="D17" s="12"/>
      <c r="E17" s="12"/>
      <c r="F17" s="12"/>
      <c r="G17" s="12"/>
      <c r="H17" s="13" t="s">
        <v>10</v>
      </c>
      <c r="I17" s="11">
        <v>7.5999999999999998E-2</v>
      </c>
      <c r="J17" s="12"/>
      <c r="K17" s="14"/>
    </row>
    <row r="18" spans="2:11" x14ac:dyDescent="0.25">
      <c r="B18" s="15"/>
      <c r="C18" s="12"/>
      <c r="D18" s="12"/>
      <c r="E18" s="12"/>
      <c r="F18" s="12"/>
      <c r="G18" s="12"/>
      <c r="H18" s="13" t="s">
        <v>11</v>
      </c>
      <c r="I18" s="11">
        <f>((J19-J20)/F16)*100</f>
        <v>14.90015360983103</v>
      </c>
      <c r="J18" s="12"/>
      <c r="K18" s="14"/>
    </row>
    <row r="19" spans="2:11" x14ac:dyDescent="0.25">
      <c r="B19" s="15"/>
      <c r="C19" s="12"/>
      <c r="D19" s="12"/>
      <c r="E19" s="12"/>
      <c r="F19" s="12"/>
      <c r="G19" s="12"/>
      <c r="H19" s="12"/>
      <c r="I19" s="13" t="s">
        <v>20</v>
      </c>
      <c r="J19" s="11">
        <v>838</v>
      </c>
      <c r="K19" s="14"/>
    </row>
    <row r="20" spans="2:11" x14ac:dyDescent="0.25">
      <c r="B20" s="15"/>
      <c r="C20" s="12"/>
      <c r="D20" s="12"/>
      <c r="E20" s="12"/>
      <c r="F20" s="12"/>
      <c r="G20" s="12"/>
      <c r="H20" s="12"/>
      <c r="I20" s="13" t="s">
        <v>21</v>
      </c>
      <c r="J20" s="11">
        <v>644</v>
      </c>
      <c r="K20" s="14"/>
    </row>
    <row r="21" spans="2:11" x14ac:dyDescent="0.25">
      <c r="B21" s="15"/>
      <c r="C21" s="12"/>
      <c r="D21" s="12"/>
      <c r="E21" s="12"/>
      <c r="F21" s="12"/>
      <c r="G21" s="12"/>
      <c r="H21" s="12"/>
      <c r="I21" s="13"/>
      <c r="J21" s="12"/>
      <c r="K21" s="14"/>
    </row>
    <row r="22" spans="2:11" x14ac:dyDescent="0.25">
      <c r="B22" s="5" t="s">
        <v>25</v>
      </c>
      <c r="C22" s="6"/>
      <c r="D22" s="6"/>
      <c r="E22" s="6"/>
      <c r="F22" s="6"/>
      <c r="G22" s="6"/>
      <c r="H22" s="6"/>
      <c r="I22" s="6"/>
      <c r="J22" s="6"/>
      <c r="K22" s="7"/>
    </row>
    <row r="23" spans="2:11" x14ac:dyDescent="0.25">
      <c r="B23" s="15"/>
      <c r="C23" s="12"/>
      <c r="D23" s="12"/>
      <c r="E23" s="12"/>
      <c r="F23" s="12"/>
      <c r="G23" s="12"/>
      <c r="H23" s="12"/>
      <c r="I23" s="12"/>
      <c r="J23" s="12"/>
      <c r="K23" s="14"/>
    </row>
    <row r="24" spans="2:11" x14ac:dyDescent="0.25">
      <c r="B24" s="27" t="s">
        <v>8</v>
      </c>
      <c r="C24" s="28">
        <f>C7+C16</f>
        <v>31.881750720058154</v>
      </c>
      <c r="D24" s="29" t="s">
        <v>22</v>
      </c>
      <c r="E24" s="12"/>
      <c r="F24" s="12"/>
      <c r="G24" s="12"/>
      <c r="H24" s="12"/>
      <c r="I24" s="12"/>
      <c r="J24" s="12"/>
      <c r="K24" s="14"/>
    </row>
    <row r="25" spans="2:11" x14ac:dyDescent="0.25">
      <c r="B25" s="15"/>
      <c r="C25" s="12"/>
      <c r="D25" s="12"/>
      <c r="E25" s="12"/>
      <c r="F25" s="12"/>
      <c r="G25" s="12"/>
      <c r="H25" s="12"/>
      <c r="I25" s="12"/>
      <c r="J25" s="12"/>
      <c r="K25" s="14"/>
    </row>
    <row r="26" spans="2:11" x14ac:dyDescent="0.25">
      <c r="B26" s="15"/>
      <c r="C26" s="12"/>
      <c r="D26" s="12"/>
      <c r="E26" s="12"/>
      <c r="F26" s="12"/>
      <c r="G26" s="12"/>
      <c r="H26" s="12"/>
      <c r="I26" s="12"/>
      <c r="J26" s="12"/>
      <c r="K26" s="14"/>
    </row>
    <row r="27" spans="2:11" x14ac:dyDescent="0.25">
      <c r="B27" s="22"/>
      <c r="C27" s="17"/>
      <c r="D27" s="17"/>
      <c r="E27" s="17"/>
      <c r="F27" s="17"/>
      <c r="G27" s="17"/>
      <c r="H27" s="17"/>
      <c r="I27" s="17"/>
      <c r="J27" s="17"/>
      <c r="K27" s="18"/>
    </row>
  </sheetData>
  <mergeCells count="3">
    <mergeCell ref="B3:K3"/>
    <mergeCell ref="B12:K12"/>
    <mergeCell ref="B22:K22"/>
  </mergeCells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7"/>
  <sheetViews>
    <sheetView workbookViewId="0">
      <selection activeCell="G36" sqref="G36"/>
    </sheetView>
  </sheetViews>
  <sheetFormatPr defaultRowHeight="15" x14ac:dyDescent="0.25"/>
  <sheetData>
    <row r="3" spans="2:11" x14ac:dyDescent="0.25">
      <c r="B3" s="5" t="s">
        <v>0</v>
      </c>
      <c r="C3" s="6"/>
      <c r="D3" s="6"/>
      <c r="E3" s="6"/>
      <c r="F3" s="6"/>
      <c r="G3" s="6"/>
      <c r="H3" s="6"/>
      <c r="I3" s="6"/>
      <c r="J3" s="6"/>
      <c r="K3" s="7"/>
    </row>
    <row r="4" spans="2:11" x14ac:dyDescent="0.25">
      <c r="B4" s="8"/>
      <c r="C4" s="9"/>
      <c r="D4" s="9"/>
      <c r="E4" s="9"/>
      <c r="F4" s="9"/>
      <c r="G4" s="9"/>
      <c r="H4" s="9"/>
      <c r="I4" s="9"/>
      <c r="J4" s="9"/>
      <c r="K4" s="10"/>
    </row>
    <row r="5" spans="2:11" x14ac:dyDescent="0.25">
      <c r="B5" s="8"/>
      <c r="C5" s="9"/>
      <c r="D5" s="9"/>
      <c r="E5" s="9"/>
      <c r="F5" s="9"/>
      <c r="G5" s="9"/>
      <c r="H5" s="9"/>
      <c r="I5" s="9"/>
      <c r="J5" s="9"/>
      <c r="K5" s="10"/>
    </row>
    <row r="6" spans="2:11" x14ac:dyDescent="0.25">
      <c r="B6" s="8"/>
      <c r="C6" s="9"/>
      <c r="D6" s="9"/>
      <c r="E6" s="9"/>
      <c r="F6" s="9"/>
      <c r="G6" s="9"/>
      <c r="H6" s="9"/>
      <c r="I6" s="9"/>
      <c r="J6" s="9"/>
      <c r="K6" s="10"/>
    </row>
    <row r="7" spans="2:11" x14ac:dyDescent="0.25">
      <c r="B7" s="19" t="s">
        <v>14</v>
      </c>
      <c r="C7" s="20">
        <f>1.8*(1.1-F7)*H7^(1/2)/J7^(1/3)</f>
        <v>9.9139798399389019</v>
      </c>
      <c r="D7" s="21" t="s">
        <v>22</v>
      </c>
      <c r="E7" s="13" t="s">
        <v>3</v>
      </c>
      <c r="F7" s="11">
        <v>0.31</v>
      </c>
      <c r="G7" s="13" t="s">
        <v>4</v>
      </c>
      <c r="H7" s="11">
        <v>300</v>
      </c>
      <c r="I7" s="13" t="s">
        <v>5</v>
      </c>
      <c r="J7" s="11">
        <f>((K8-K9)/H7)*100</f>
        <v>15.333333333333332</v>
      </c>
      <c r="K7" s="14"/>
    </row>
    <row r="8" spans="2:11" x14ac:dyDescent="0.25">
      <c r="B8" s="15"/>
      <c r="C8" s="12"/>
      <c r="D8" s="12"/>
      <c r="E8" s="12"/>
      <c r="F8" s="12"/>
      <c r="G8" s="12"/>
      <c r="H8" s="12"/>
      <c r="I8" s="12"/>
      <c r="J8" s="13" t="s">
        <v>20</v>
      </c>
      <c r="K8" s="16">
        <v>891</v>
      </c>
    </row>
    <row r="9" spans="2:11" x14ac:dyDescent="0.25">
      <c r="B9" s="15"/>
      <c r="C9" s="12"/>
      <c r="D9" s="12"/>
      <c r="E9" s="12"/>
      <c r="F9" s="12"/>
      <c r="G9" s="12"/>
      <c r="H9" s="12"/>
      <c r="I9" s="12"/>
      <c r="J9" s="13" t="s">
        <v>21</v>
      </c>
      <c r="K9" s="16">
        <v>845</v>
      </c>
    </row>
    <row r="10" spans="2:11" x14ac:dyDescent="0.25">
      <c r="B10" s="15"/>
      <c r="C10" s="12"/>
      <c r="D10" s="12"/>
      <c r="E10" s="12"/>
      <c r="F10" s="12"/>
      <c r="G10" s="12"/>
      <c r="H10" s="12"/>
      <c r="I10" s="12"/>
      <c r="J10" s="12"/>
      <c r="K10" s="14"/>
    </row>
    <row r="11" spans="2:11" x14ac:dyDescent="0.25">
      <c r="B11" s="15"/>
      <c r="C11" s="12"/>
      <c r="D11" s="12"/>
      <c r="E11" s="12"/>
      <c r="F11" s="12"/>
      <c r="G11" s="12"/>
      <c r="H11" s="12"/>
      <c r="I11" s="12"/>
      <c r="J11" s="12"/>
      <c r="K11" s="14"/>
    </row>
    <row r="12" spans="2:11" x14ac:dyDescent="0.25">
      <c r="B12" s="5" t="s">
        <v>1</v>
      </c>
      <c r="C12" s="6"/>
      <c r="D12" s="6"/>
      <c r="E12" s="6"/>
      <c r="F12" s="6"/>
      <c r="G12" s="6"/>
      <c r="H12" s="6"/>
      <c r="I12" s="6"/>
      <c r="J12" s="6"/>
      <c r="K12" s="7"/>
    </row>
    <row r="13" spans="2:11" x14ac:dyDescent="0.25">
      <c r="B13" s="8"/>
      <c r="C13" s="9"/>
      <c r="D13" s="9"/>
      <c r="E13" s="9"/>
      <c r="F13" s="9"/>
      <c r="G13" s="9"/>
      <c r="H13" s="9"/>
      <c r="I13" s="9"/>
      <c r="J13" s="9"/>
      <c r="K13" s="10"/>
    </row>
    <row r="14" spans="2:11" x14ac:dyDescent="0.25">
      <c r="B14" s="8"/>
      <c r="C14" s="9"/>
      <c r="D14" s="9"/>
      <c r="E14" s="9"/>
      <c r="F14" s="9"/>
      <c r="G14" s="9"/>
      <c r="H14" s="9"/>
      <c r="I14" s="9"/>
      <c r="J14" s="9"/>
      <c r="K14" s="10"/>
    </row>
    <row r="15" spans="2:11" x14ac:dyDescent="0.25">
      <c r="B15" s="8"/>
      <c r="C15" s="9"/>
      <c r="D15" s="9"/>
      <c r="E15" s="9"/>
      <c r="F15" s="9"/>
      <c r="G15" s="9"/>
      <c r="H15" s="9"/>
      <c r="I15" s="9"/>
      <c r="J15" s="9"/>
      <c r="K15" s="10"/>
    </row>
    <row r="16" spans="2:11" x14ac:dyDescent="0.25">
      <c r="B16" s="19" t="s">
        <v>2</v>
      </c>
      <c r="C16" s="20">
        <f>F16/60/H16</f>
        <v>6.3561943052588701</v>
      </c>
      <c r="D16" s="21" t="s">
        <v>22</v>
      </c>
      <c r="E16" s="13" t="s">
        <v>4</v>
      </c>
      <c r="F16" s="11">
        <v>545</v>
      </c>
      <c r="G16" s="13" t="s">
        <v>9</v>
      </c>
      <c r="H16" s="11">
        <f>3.281*I17*I18^(1/2)</f>
        <v>1.4290521807708323</v>
      </c>
      <c r="I16" s="12"/>
      <c r="J16" s="12"/>
      <c r="K16" s="14"/>
    </row>
    <row r="17" spans="2:11" x14ac:dyDescent="0.25">
      <c r="B17" s="15"/>
      <c r="C17" s="12"/>
      <c r="D17" s="12"/>
      <c r="E17" s="12"/>
      <c r="F17" s="12"/>
      <c r="G17" s="12"/>
      <c r="H17" s="13" t="s">
        <v>10</v>
      </c>
      <c r="I17" s="11">
        <v>7.5999999999999998E-2</v>
      </c>
      <c r="J17" s="12"/>
      <c r="K17" s="14"/>
    </row>
    <row r="18" spans="2:11" x14ac:dyDescent="0.25">
      <c r="B18" s="15"/>
      <c r="C18" s="12"/>
      <c r="D18" s="12"/>
      <c r="E18" s="12"/>
      <c r="F18" s="12"/>
      <c r="G18" s="12"/>
      <c r="H18" s="13" t="s">
        <v>11</v>
      </c>
      <c r="I18" s="11">
        <f>((J19-J20)/F16)*100</f>
        <v>32.844036697247709</v>
      </c>
      <c r="J18" s="12"/>
      <c r="K18" s="14"/>
    </row>
    <row r="19" spans="2:11" x14ac:dyDescent="0.25">
      <c r="B19" s="15"/>
      <c r="C19" s="12"/>
      <c r="D19" s="12"/>
      <c r="E19" s="12"/>
      <c r="F19" s="12"/>
      <c r="G19" s="12"/>
      <c r="H19" s="12"/>
      <c r="I19" s="13" t="s">
        <v>20</v>
      </c>
      <c r="J19" s="11">
        <v>845</v>
      </c>
      <c r="K19" s="14"/>
    </row>
    <row r="20" spans="2:11" x14ac:dyDescent="0.25">
      <c r="B20" s="15"/>
      <c r="C20" s="12"/>
      <c r="D20" s="12"/>
      <c r="E20" s="12"/>
      <c r="F20" s="12"/>
      <c r="G20" s="12"/>
      <c r="H20" s="12"/>
      <c r="I20" s="13" t="s">
        <v>21</v>
      </c>
      <c r="J20" s="11">
        <v>666</v>
      </c>
      <c r="K20" s="14"/>
    </row>
    <row r="21" spans="2:11" x14ac:dyDescent="0.25">
      <c r="B21" s="15"/>
      <c r="C21" s="12"/>
      <c r="D21" s="12"/>
      <c r="E21" s="12"/>
      <c r="F21" s="12"/>
      <c r="G21" s="12"/>
      <c r="H21" s="12"/>
      <c r="I21" s="13"/>
      <c r="J21" s="12"/>
      <c r="K21" s="14"/>
    </row>
    <row r="22" spans="2:11" x14ac:dyDescent="0.25">
      <c r="B22" s="5" t="s">
        <v>25</v>
      </c>
      <c r="C22" s="6"/>
      <c r="D22" s="6"/>
      <c r="E22" s="6"/>
      <c r="F22" s="6"/>
      <c r="G22" s="6"/>
      <c r="H22" s="6"/>
      <c r="I22" s="6"/>
      <c r="J22" s="6"/>
      <c r="K22" s="7"/>
    </row>
    <row r="23" spans="2:11" x14ac:dyDescent="0.25">
      <c r="B23" s="15"/>
      <c r="C23" s="12"/>
      <c r="D23" s="12"/>
      <c r="E23" s="12"/>
      <c r="F23" s="12"/>
      <c r="G23" s="12"/>
      <c r="H23" s="12"/>
      <c r="I23" s="12"/>
      <c r="J23" s="12"/>
      <c r="K23" s="14"/>
    </row>
    <row r="24" spans="2:11" x14ac:dyDescent="0.25">
      <c r="B24" s="27" t="s">
        <v>8</v>
      </c>
      <c r="C24" s="28">
        <f>C7+C16</f>
        <v>16.270174145197771</v>
      </c>
      <c r="D24" s="29" t="s">
        <v>22</v>
      </c>
      <c r="E24" s="12"/>
      <c r="F24" s="12"/>
      <c r="G24" s="12"/>
      <c r="H24" s="12"/>
      <c r="I24" s="12"/>
      <c r="J24" s="12"/>
      <c r="K24" s="14"/>
    </row>
    <row r="25" spans="2:11" x14ac:dyDescent="0.25">
      <c r="B25" s="15"/>
      <c r="C25" s="12"/>
      <c r="D25" s="12"/>
      <c r="E25" s="12"/>
      <c r="F25" s="12"/>
      <c r="G25" s="12"/>
      <c r="H25" s="12"/>
      <c r="I25" s="12"/>
      <c r="J25" s="12"/>
      <c r="K25" s="14"/>
    </row>
    <row r="26" spans="2:11" x14ac:dyDescent="0.25">
      <c r="B26" s="15"/>
      <c r="C26" s="12"/>
      <c r="D26" s="12"/>
      <c r="E26" s="12"/>
      <c r="F26" s="12"/>
      <c r="G26" s="12"/>
      <c r="H26" s="12"/>
      <c r="I26" s="12"/>
      <c r="J26" s="12"/>
      <c r="K26" s="14"/>
    </row>
    <row r="27" spans="2:11" x14ac:dyDescent="0.25">
      <c r="B27" s="22"/>
      <c r="C27" s="17"/>
      <c r="D27" s="17"/>
      <c r="E27" s="17"/>
      <c r="F27" s="17"/>
      <c r="G27" s="17"/>
      <c r="H27" s="17"/>
      <c r="I27" s="17"/>
      <c r="J27" s="17"/>
      <c r="K27" s="18"/>
    </row>
  </sheetData>
  <mergeCells count="3">
    <mergeCell ref="B3:K3"/>
    <mergeCell ref="B12:K12"/>
    <mergeCell ref="B22:K22"/>
  </mergeCells>
  <pageMargins left="0.7" right="0.7" top="0.75" bottom="0.75" header="0.3" footer="0.3"/>
  <pageSetup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8"/>
  <sheetViews>
    <sheetView workbookViewId="0">
      <selection activeCell="G36" sqref="G36"/>
    </sheetView>
  </sheetViews>
  <sheetFormatPr defaultRowHeight="15" x14ac:dyDescent="0.25"/>
  <sheetData>
    <row r="3" spans="2:11" x14ac:dyDescent="0.25">
      <c r="B3" s="5" t="s">
        <v>0</v>
      </c>
      <c r="C3" s="6"/>
      <c r="D3" s="6"/>
      <c r="E3" s="6"/>
      <c r="F3" s="6"/>
      <c r="G3" s="6"/>
      <c r="H3" s="6"/>
      <c r="I3" s="6"/>
      <c r="J3" s="6"/>
      <c r="K3" s="7"/>
    </row>
    <row r="4" spans="2:11" x14ac:dyDescent="0.25">
      <c r="B4" s="8"/>
      <c r="C4" s="9"/>
      <c r="D4" s="9"/>
      <c r="E4" s="12"/>
      <c r="F4" s="12"/>
      <c r="G4" s="12"/>
      <c r="H4" s="12"/>
      <c r="I4" s="12"/>
      <c r="J4" s="12"/>
      <c r="K4" s="14"/>
    </row>
    <row r="5" spans="2:11" x14ac:dyDescent="0.25">
      <c r="B5" s="8"/>
      <c r="C5" s="9"/>
      <c r="D5" s="9"/>
      <c r="E5" s="12"/>
      <c r="F5" s="12"/>
      <c r="G5" s="12"/>
      <c r="H5" s="12"/>
      <c r="I5" s="12"/>
      <c r="J5" s="12"/>
      <c r="K5" s="14"/>
    </row>
    <row r="6" spans="2:11" x14ac:dyDescent="0.25">
      <c r="B6" s="8"/>
      <c r="C6" s="9"/>
      <c r="D6" s="9"/>
      <c r="E6" s="12"/>
      <c r="F6" s="12"/>
      <c r="G6" s="12"/>
      <c r="H6" s="12"/>
      <c r="I6" s="12"/>
      <c r="J6" s="12"/>
      <c r="K6" s="14"/>
    </row>
    <row r="7" spans="2:11" x14ac:dyDescent="0.25">
      <c r="B7" s="19" t="s">
        <v>14</v>
      </c>
      <c r="C7" s="20">
        <f>1.8*(1.1-F7)*H7^(1/2)/J7^(1/3)</f>
        <v>10.975216708327393</v>
      </c>
      <c r="D7" s="21" t="s">
        <v>22</v>
      </c>
      <c r="E7" s="13" t="s">
        <v>3</v>
      </c>
      <c r="F7" s="11">
        <v>0.31</v>
      </c>
      <c r="G7" s="13" t="s">
        <v>4</v>
      </c>
      <c r="H7" s="11">
        <v>314</v>
      </c>
      <c r="I7" s="13" t="s">
        <v>5</v>
      </c>
      <c r="J7" s="11">
        <f>((K8-K9)/H7)*100</f>
        <v>12.101910828025478</v>
      </c>
      <c r="K7" s="14"/>
    </row>
    <row r="8" spans="2:11" x14ac:dyDescent="0.25">
      <c r="B8" s="15"/>
      <c r="C8" s="12"/>
      <c r="D8" s="12"/>
      <c r="E8" s="12"/>
      <c r="F8" s="12"/>
      <c r="G8" s="12"/>
      <c r="H8" s="12"/>
      <c r="I8" s="12"/>
      <c r="J8" s="13" t="s">
        <v>20</v>
      </c>
      <c r="K8" s="16">
        <v>670</v>
      </c>
    </row>
    <row r="9" spans="2:11" x14ac:dyDescent="0.25">
      <c r="B9" s="15"/>
      <c r="C9" s="12"/>
      <c r="D9" s="12"/>
      <c r="E9" s="12"/>
      <c r="F9" s="12"/>
      <c r="G9" s="12"/>
      <c r="H9" s="12"/>
      <c r="I9" s="12"/>
      <c r="J9" s="13" t="s">
        <v>21</v>
      </c>
      <c r="K9" s="16">
        <v>632</v>
      </c>
    </row>
    <row r="10" spans="2:11" x14ac:dyDescent="0.25">
      <c r="B10" s="15"/>
      <c r="C10" s="12"/>
      <c r="D10" s="12"/>
      <c r="E10" s="12"/>
      <c r="F10" s="12"/>
      <c r="G10" s="12"/>
      <c r="H10" s="12"/>
      <c r="I10" s="12"/>
      <c r="J10" s="12"/>
      <c r="K10" s="14"/>
    </row>
    <row r="11" spans="2:11" x14ac:dyDescent="0.25">
      <c r="B11" s="15"/>
      <c r="C11" s="12"/>
      <c r="D11" s="12"/>
      <c r="E11" s="12"/>
      <c r="F11" s="12"/>
      <c r="G11" s="12"/>
      <c r="H11" s="12"/>
      <c r="I11" s="12"/>
      <c r="J11" s="12"/>
      <c r="K11" s="14"/>
    </row>
    <row r="12" spans="2:11" x14ac:dyDescent="0.25">
      <c r="B12" s="5" t="s">
        <v>26</v>
      </c>
      <c r="C12" s="6"/>
      <c r="D12" s="6"/>
      <c r="E12" s="6"/>
      <c r="F12" s="6"/>
      <c r="G12" s="6"/>
      <c r="H12" s="6"/>
      <c r="I12" s="6"/>
      <c r="J12" s="6"/>
      <c r="K12" s="7"/>
    </row>
    <row r="13" spans="2:11" x14ac:dyDescent="0.25">
      <c r="B13" s="8"/>
      <c r="C13" s="9"/>
      <c r="D13" s="9"/>
      <c r="E13" s="12"/>
      <c r="F13" s="12"/>
      <c r="G13" s="12"/>
      <c r="H13" s="12"/>
      <c r="I13" s="12"/>
      <c r="J13" s="12"/>
      <c r="K13" s="14"/>
    </row>
    <row r="14" spans="2:11" x14ac:dyDescent="0.25">
      <c r="B14" s="8"/>
      <c r="C14" s="9"/>
      <c r="D14" s="9"/>
      <c r="E14" s="12"/>
      <c r="F14" s="12"/>
      <c r="G14" s="12"/>
      <c r="H14" s="12"/>
      <c r="I14" s="12"/>
      <c r="J14" s="12"/>
      <c r="K14" s="14"/>
    </row>
    <row r="15" spans="2:11" x14ac:dyDescent="0.25">
      <c r="B15" s="8"/>
      <c r="C15" s="9"/>
      <c r="D15" s="9"/>
      <c r="E15" s="12"/>
      <c r="F15" s="12"/>
      <c r="G15" s="12"/>
      <c r="H15" s="12"/>
      <c r="I15" s="12"/>
      <c r="J15" s="12"/>
      <c r="K15" s="14"/>
    </row>
    <row r="16" spans="2:11" x14ac:dyDescent="0.25">
      <c r="B16" s="19" t="s">
        <v>2</v>
      </c>
      <c r="C16" s="20" t="e">
        <f>F16/60/H16</f>
        <v>#DIV/0!</v>
      </c>
      <c r="D16" s="21" t="s">
        <v>22</v>
      </c>
      <c r="E16" s="13" t="s">
        <v>4</v>
      </c>
      <c r="F16" s="11"/>
      <c r="G16" s="13" t="s">
        <v>9</v>
      </c>
      <c r="H16" s="11" t="e">
        <f>3.281*I17*I18^(1/2)</f>
        <v>#DIV/0!</v>
      </c>
      <c r="I16" s="12"/>
      <c r="J16" s="12"/>
      <c r="K16" s="14"/>
    </row>
    <row r="17" spans="2:11" x14ac:dyDescent="0.25">
      <c r="B17" s="15"/>
      <c r="C17" s="12"/>
      <c r="D17" s="12"/>
      <c r="E17" s="12"/>
      <c r="F17" s="12"/>
      <c r="G17" s="12"/>
      <c r="H17" s="13" t="s">
        <v>10</v>
      </c>
      <c r="I17" s="11">
        <v>7.5999999999999998E-2</v>
      </c>
      <c r="J17" s="12"/>
      <c r="K17" s="14"/>
    </row>
    <row r="18" spans="2:11" x14ac:dyDescent="0.25">
      <c r="B18" s="15"/>
      <c r="C18" s="12"/>
      <c r="D18" s="12"/>
      <c r="E18" s="12"/>
      <c r="F18" s="12"/>
      <c r="G18" s="12"/>
      <c r="H18" s="13" t="s">
        <v>11</v>
      </c>
      <c r="I18" s="11" t="e">
        <f>((J19-J20)/F16)*100</f>
        <v>#DIV/0!</v>
      </c>
      <c r="J18" s="12"/>
      <c r="K18" s="14"/>
    </row>
    <row r="19" spans="2:11" x14ac:dyDescent="0.25">
      <c r="B19" s="15"/>
      <c r="C19" s="12"/>
      <c r="D19" s="12"/>
      <c r="E19" s="12"/>
      <c r="F19" s="12"/>
      <c r="G19" s="12"/>
      <c r="H19" s="12"/>
      <c r="I19" s="13" t="s">
        <v>20</v>
      </c>
      <c r="J19" s="11"/>
      <c r="K19" s="14"/>
    </row>
    <row r="20" spans="2:11" x14ac:dyDescent="0.25">
      <c r="B20" s="15"/>
      <c r="C20" s="12"/>
      <c r="D20" s="12"/>
      <c r="E20" s="12"/>
      <c r="F20" s="12"/>
      <c r="G20" s="12"/>
      <c r="H20" s="12"/>
      <c r="I20" s="13" t="s">
        <v>21</v>
      </c>
      <c r="J20" s="11"/>
      <c r="K20" s="14"/>
    </row>
    <row r="21" spans="2:11" x14ac:dyDescent="0.25">
      <c r="B21" s="15"/>
      <c r="C21" s="12"/>
      <c r="D21" s="12"/>
      <c r="E21" s="12"/>
      <c r="F21" s="12"/>
      <c r="G21" s="12"/>
      <c r="H21" s="12"/>
      <c r="I21" s="13"/>
      <c r="J21" s="12"/>
      <c r="K21" s="14"/>
    </row>
    <row r="22" spans="2:11" x14ac:dyDescent="0.25">
      <c r="B22" s="5" t="s">
        <v>25</v>
      </c>
      <c r="C22" s="6"/>
      <c r="D22" s="6"/>
      <c r="E22" s="6"/>
      <c r="F22" s="6"/>
      <c r="G22" s="6"/>
      <c r="H22" s="6"/>
      <c r="I22" s="6"/>
      <c r="J22" s="6"/>
      <c r="K22" s="7"/>
    </row>
    <row r="23" spans="2:11" x14ac:dyDescent="0.25">
      <c r="B23" s="15"/>
      <c r="C23" s="12"/>
      <c r="D23" s="12"/>
      <c r="E23" s="12"/>
      <c r="F23" s="12"/>
      <c r="G23" s="12"/>
      <c r="H23" s="12"/>
      <c r="I23" s="12"/>
      <c r="J23" s="12"/>
      <c r="K23" s="14"/>
    </row>
    <row r="24" spans="2:11" x14ac:dyDescent="0.25">
      <c r="B24" s="23" t="s">
        <v>8</v>
      </c>
      <c r="C24" s="25">
        <f>C7</f>
        <v>10.975216708327393</v>
      </c>
      <c r="D24" s="24" t="s">
        <v>22</v>
      </c>
      <c r="E24" s="26" t="s">
        <v>24</v>
      </c>
      <c r="F24" s="26" t="s">
        <v>23</v>
      </c>
      <c r="G24" s="27" t="s">
        <v>17</v>
      </c>
      <c r="H24" s="28">
        <v>15</v>
      </c>
      <c r="I24" s="29" t="s">
        <v>22</v>
      </c>
      <c r="J24" s="12"/>
      <c r="K24" s="14"/>
    </row>
    <row r="25" spans="2:11" x14ac:dyDescent="0.25">
      <c r="B25" s="15"/>
      <c r="C25" s="12"/>
      <c r="D25" s="12"/>
      <c r="E25" s="12"/>
      <c r="F25" s="12"/>
      <c r="G25" s="12"/>
      <c r="H25" s="12"/>
      <c r="I25" s="12"/>
      <c r="J25" s="12"/>
      <c r="K25" s="14"/>
    </row>
    <row r="26" spans="2:11" x14ac:dyDescent="0.25">
      <c r="B26" s="15"/>
      <c r="C26" s="12"/>
      <c r="D26" s="12"/>
      <c r="E26" s="12"/>
      <c r="F26" s="12"/>
      <c r="G26" s="12"/>
      <c r="H26" s="12"/>
      <c r="I26" s="12"/>
      <c r="J26" s="12"/>
      <c r="K26" s="14"/>
    </row>
    <row r="27" spans="2:11" x14ac:dyDescent="0.25">
      <c r="B27" s="22"/>
      <c r="C27" s="17"/>
      <c r="D27" s="17"/>
      <c r="E27" s="17"/>
      <c r="F27" s="17"/>
      <c r="G27" s="17"/>
      <c r="H27" s="17"/>
      <c r="I27" s="17"/>
      <c r="J27" s="17"/>
      <c r="K27" s="18"/>
    </row>
    <row r="28" spans="2:1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mergeCells count="3">
    <mergeCell ref="B3:K3"/>
    <mergeCell ref="B12:K12"/>
    <mergeCell ref="B22:K22"/>
  </mergeCells>
  <pageMargins left="0.7" right="0.7" top="0.75" bottom="0.75" header="0.3" footer="0.3"/>
  <pageSetup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7"/>
  <sheetViews>
    <sheetView workbookViewId="0">
      <selection activeCell="G36" sqref="G36"/>
    </sheetView>
  </sheetViews>
  <sheetFormatPr defaultRowHeight="15" x14ac:dyDescent="0.25"/>
  <sheetData>
    <row r="3" spans="2:11" x14ac:dyDescent="0.25">
      <c r="B3" s="5" t="s">
        <v>0</v>
      </c>
      <c r="C3" s="6"/>
      <c r="D3" s="6"/>
      <c r="E3" s="6"/>
      <c r="F3" s="6"/>
      <c r="G3" s="6"/>
      <c r="H3" s="6"/>
      <c r="I3" s="6"/>
      <c r="J3" s="6"/>
      <c r="K3" s="7"/>
    </row>
    <row r="4" spans="2:11" x14ac:dyDescent="0.25">
      <c r="B4" s="8"/>
      <c r="C4" s="9"/>
      <c r="D4" s="9"/>
      <c r="E4" s="9"/>
      <c r="F4" s="9"/>
      <c r="G4" s="9"/>
      <c r="H4" s="9"/>
      <c r="I4" s="9"/>
      <c r="J4" s="9"/>
      <c r="K4" s="10"/>
    </row>
    <row r="5" spans="2:11" x14ac:dyDescent="0.25">
      <c r="B5" s="8"/>
      <c r="C5" s="9"/>
      <c r="D5" s="9"/>
      <c r="E5" s="9"/>
      <c r="F5" s="9"/>
      <c r="G5" s="9"/>
      <c r="H5" s="9"/>
      <c r="I5" s="9"/>
      <c r="J5" s="9"/>
      <c r="K5" s="10"/>
    </row>
    <row r="6" spans="2:11" x14ac:dyDescent="0.25">
      <c r="B6" s="8"/>
      <c r="C6" s="9"/>
      <c r="D6" s="9"/>
      <c r="E6" s="9"/>
      <c r="F6" s="9"/>
      <c r="G6" s="9"/>
      <c r="H6" s="9"/>
      <c r="I6" s="9"/>
      <c r="J6" s="9"/>
      <c r="K6" s="10"/>
    </row>
    <row r="7" spans="2:11" x14ac:dyDescent="0.25">
      <c r="B7" s="19" t="s">
        <v>14</v>
      </c>
      <c r="C7" s="20">
        <f>1.8*(1.1-F7)*H7^(1/2)/J7^(1/3)</f>
        <v>5.6902271104731872</v>
      </c>
      <c r="D7" s="21" t="s">
        <v>22</v>
      </c>
      <c r="E7" s="13" t="s">
        <v>3</v>
      </c>
      <c r="F7" s="11">
        <v>0.32</v>
      </c>
      <c r="G7" s="13" t="s">
        <v>4</v>
      </c>
      <c r="H7" s="11">
        <v>137</v>
      </c>
      <c r="I7" s="13" t="s">
        <v>5</v>
      </c>
      <c r="J7" s="11">
        <f>((K8-K9)/H7)*100</f>
        <v>24.087591240875913</v>
      </c>
      <c r="K7" s="14"/>
    </row>
    <row r="8" spans="2:11" x14ac:dyDescent="0.25">
      <c r="B8" s="15"/>
      <c r="C8" s="12"/>
      <c r="D8" s="12"/>
      <c r="E8" s="12"/>
      <c r="F8" s="12"/>
      <c r="G8" s="12"/>
      <c r="H8" s="12"/>
      <c r="I8" s="12"/>
      <c r="J8" s="13" t="s">
        <v>20</v>
      </c>
      <c r="K8" s="16">
        <v>678</v>
      </c>
    </row>
    <row r="9" spans="2:11" x14ac:dyDescent="0.25">
      <c r="B9" s="15"/>
      <c r="C9" s="12"/>
      <c r="D9" s="12"/>
      <c r="E9" s="12"/>
      <c r="F9" s="12"/>
      <c r="G9" s="12"/>
      <c r="H9" s="12"/>
      <c r="I9" s="12"/>
      <c r="J9" s="13" t="s">
        <v>21</v>
      </c>
      <c r="K9" s="16">
        <v>645</v>
      </c>
    </row>
    <row r="10" spans="2:11" x14ac:dyDescent="0.25">
      <c r="B10" s="15"/>
      <c r="C10" s="12"/>
      <c r="D10" s="12"/>
      <c r="E10" s="12"/>
      <c r="F10" s="12"/>
      <c r="G10" s="12"/>
      <c r="H10" s="12"/>
      <c r="I10" s="12"/>
      <c r="J10" s="12"/>
      <c r="K10" s="14"/>
    </row>
    <row r="11" spans="2:11" x14ac:dyDescent="0.25">
      <c r="B11" s="15"/>
      <c r="C11" s="12"/>
      <c r="D11" s="12"/>
      <c r="E11" s="12"/>
      <c r="F11" s="12"/>
      <c r="G11" s="12"/>
      <c r="H11" s="12"/>
      <c r="I11" s="12"/>
      <c r="J11" s="12"/>
      <c r="K11" s="16"/>
    </row>
    <row r="12" spans="2:11" x14ac:dyDescent="0.25">
      <c r="B12" s="5" t="s">
        <v>26</v>
      </c>
      <c r="C12" s="6"/>
      <c r="D12" s="6"/>
      <c r="E12" s="6"/>
      <c r="F12" s="6"/>
      <c r="G12" s="6"/>
      <c r="H12" s="6"/>
      <c r="I12" s="6"/>
      <c r="J12" s="6"/>
      <c r="K12" s="7"/>
    </row>
    <row r="13" spans="2:11" x14ac:dyDescent="0.25">
      <c r="B13" s="8"/>
      <c r="C13" s="9"/>
      <c r="D13" s="9"/>
      <c r="E13" s="9"/>
      <c r="F13" s="9"/>
      <c r="G13" s="9"/>
      <c r="H13" s="9"/>
      <c r="I13" s="9"/>
      <c r="J13" s="9"/>
      <c r="K13" s="10"/>
    </row>
    <row r="14" spans="2:11" x14ac:dyDescent="0.25">
      <c r="B14" s="8"/>
      <c r="C14" s="9"/>
      <c r="D14" s="9"/>
      <c r="E14" s="9"/>
      <c r="F14" s="9"/>
      <c r="G14" s="9"/>
      <c r="H14" s="9"/>
      <c r="I14" s="9"/>
      <c r="J14" s="9"/>
      <c r="K14" s="10"/>
    </row>
    <row r="15" spans="2:11" x14ac:dyDescent="0.25">
      <c r="B15" s="8"/>
      <c r="C15" s="9"/>
      <c r="D15" s="9"/>
      <c r="E15" s="9"/>
      <c r="F15" s="9"/>
      <c r="G15" s="9"/>
      <c r="H15" s="9"/>
      <c r="I15" s="9"/>
      <c r="J15" s="9"/>
      <c r="K15" s="10"/>
    </row>
    <row r="16" spans="2:11" x14ac:dyDescent="0.25">
      <c r="B16" s="19" t="s">
        <v>2</v>
      </c>
      <c r="C16" s="20" t="e">
        <f>F16/60/H16</f>
        <v>#DIV/0!</v>
      </c>
      <c r="D16" s="21" t="s">
        <v>22</v>
      </c>
      <c r="E16" s="13" t="s">
        <v>4</v>
      </c>
      <c r="F16" s="11"/>
      <c r="G16" s="13" t="s">
        <v>9</v>
      </c>
      <c r="H16" s="11" t="e">
        <f>3.281*I17*I18^(1/2)</f>
        <v>#DIV/0!</v>
      </c>
      <c r="I16" s="12"/>
      <c r="J16" s="12"/>
      <c r="K16" s="14"/>
    </row>
    <row r="17" spans="2:11" x14ac:dyDescent="0.25">
      <c r="B17" s="15"/>
      <c r="C17" s="12"/>
      <c r="D17" s="12"/>
      <c r="E17" s="12"/>
      <c r="F17" s="12"/>
      <c r="G17" s="12"/>
      <c r="H17" s="13" t="s">
        <v>10</v>
      </c>
      <c r="I17" s="11">
        <v>7.5999999999999998E-2</v>
      </c>
      <c r="J17" s="12"/>
      <c r="K17" s="14"/>
    </row>
    <row r="18" spans="2:11" x14ac:dyDescent="0.25">
      <c r="B18" s="15"/>
      <c r="C18" s="12"/>
      <c r="D18" s="12"/>
      <c r="E18" s="12"/>
      <c r="F18" s="12"/>
      <c r="G18" s="12"/>
      <c r="H18" s="13" t="s">
        <v>11</v>
      </c>
      <c r="I18" s="11" t="e">
        <f>((J19-J20)/F16)*100</f>
        <v>#DIV/0!</v>
      </c>
      <c r="J18" s="12"/>
      <c r="K18" s="14"/>
    </row>
    <row r="19" spans="2:11" x14ac:dyDescent="0.25">
      <c r="B19" s="15"/>
      <c r="C19" s="12"/>
      <c r="D19" s="12"/>
      <c r="E19" s="12"/>
      <c r="F19" s="12"/>
      <c r="G19" s="12"/>
      <c r="H19" s="12"/>
      <c r="I19" s="13" t="s">
        <v>20</v>
      </c>
      <c r="J19" s="11"/>
      <c r="K19" s="14"/>
    </row>
    <row r="20" spans="2:11" x14ac:dyDescent="0.25">
      <c r="B20" s="15"/>
      <c r="C20" s="12"/>
      <c r="D20" s="12"/>
      <c r="E20" s="12"/>
      <c r="F20" s="12"/>
      <c r="G20" s="12"/>
      <c r="H20" s="12"/>
      <c r="I20" s="13" t="s">
        <v>21</v>
      </c>
      <c r="J20" s="11"/>
      <c r="K20" s="14"/>
    </row>
    <row r="21" spans="2:11" x14ac:dyDescent="0.25">
      <c r="B21" s="15"/>
      <c r="C21" s="12"/>
      <c r="D21" s="12"/>
      <c r="E21" s="12"/>
      <c r="F21" s="12"/>
      <c r="G21" s="12"/>
      <c r="H21" s="12"/>
      <c r="I21" s="13"/>
      <c r="J21" s="12"/>
      <c r="K21" s="14"/>
    </row>
    <row r="22" spans="2:11" x14ac:dyDescent="0.25">
      <c r="B22" s="5" t="s">
        <v>25</v>
      </c>
      <c r="C22" s="6"/>
      <c r="D22" s="6"/>
      <c r="E22" s="6"/>
      <c r="F22" s="6"/>
      <c r="G22" s="6"/>
      <c r="H22" s="6"/>
      <c r="I22" s="6"/>
      <c r="J22" s="6"/>
      <c r="K22" s="7"/>
    </row>
    <row r="23" spans="2:11" x14ac:dyDescent="0.25">
      <c r="B23" s="15"/>
      <c r="C23" s="12"/>
      <c r="D23" s="12"/>
      <c r="E23" s="12"/>
      <c r="F23" s="12"/>
      <c r="G23" s="12"/>
      <c r="H23" s="12"/>
      <c r="I23" s="12"/>
      <c r="J23" s="12"/>
      <c r="K23" s="14"/>
    </row>
    <row r="24" spans="2:11" x14ac:dyDescent="0.25">
      <c r="B24" s="23" t="s">
        <v>8</v>
      </c>
      <c r="C24" s="25">
        <f>C7</f>
        <v>5.6902271104731872</v>
      </c>
      <c r="D24" s="24" t="s">
        <v>22</v>
      </c>
      <c r="E24" s="26" t="s">
        <v>24</v>
      </c>
      <c r="F24" s="26" t="s">
        <v>23</v>
      </c>
      <c r="G24" s="27" t="s">
        <v>17</v>
      </c>
      <c r="H24" s="28">
        <v>15</v>
      </c>
      <c r="I24" s="29" t="s">
        <v>22</v>
      </c>
      <c r="J24" s="12"/>
      <c r="K24" s="14"/>
    </row>
    <row r="25" spans="2:11" x14ac:dyDescent="0.25">
      <c r="B25" s="15"/>
      <c r="C25" s="12"/>
      <c r="D25" s="12"/>
      <c r="E25" s="12"/>
      <c r="F25" s="12"/>
      <c r="G25" s="12"/>
      <c r="H25" s="12"/>
      <c r="I25" s="12"/>
      <c r="J25" s="12"/>
      <c r="K25" s="14"/>
    </row>
    <row r="26" spans="2:11" x14ac:dyDescent="0.25">
      <c r="B26" s="15"/>
      <c r="C26" s="12"/>
      <c r="D26" s="12"/>
      <c r="E26" s="12"/>
      <c r="F26" s="12"/>
      <c r="G26" s="12"/>
      <c r="H26" s="12"/>
      <c r="I26" s="12"/>
      <c r="J26" s="12"/>
      <c r="K26" s="14"/>
    </row>
    <row r="27" spans="2:11" x14ac:dyDescent="0.25">
      <c r="B27" s="22"/>
      <c r="C27" s="17"/>
      <c r="D27" s="17"/>
      <c r="E27" s="17"/>
      <c r="F27" s="17"/>
      <c r="G27" s="17"/>
      <c r="H27" s="17"/>
      <c r="I27" s="17"/>
      <c r="J27" s="17"/>
      <c r="K27" s="18"/>
    </row>
  </sheetData>
  <mergeCells count="3">
    <mergeCell ref="B22:K22"/>
    <mergeCell ref="B3:K3"/>
    <mergeCell ref="B12:K12"/>
  </mergeCells>
  <pageMargins left="0.7" right="0.7" top="0.75" bottom="0.75" header="0.3" footer="0.3"/>
  <pageSetup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7"/>
  <sheetViews>
    <sheetView workbookViewId="0">
      <selection activeCell="G36" sqref="G36"/>
    </sheetView>
  </sheetViews>
  <sheetFormatPr defaultRowHeight="15" x14ac:dyDescent="0.25"/>
  <sheetData>
    <row r="3" spans="2:11" x14ac:dyDescent="0.25">
      <c r="B3" s="5" t="s">
        <v>0</v>
      </c>
      <c r="C3" s="6"/>
      <c r="D3" s="6"/>
      <c r="E3" s="6"/>
      <c r="F3" s="6"/>
      <c r="G3" s="6"/>
      <c r="H3" s="6"/>
      <c r="I3" s="6"/>
      <c r="J3" s="6"/>
      <c r="K3" s="7"/>
    </row>
    <row r="4" spans="2:11" x14ac:dyDescent="0.25">
      <c r="B4" s="8"/>
      <c r="C4" s="9"/>
      <c r="D4" s="9"/>
      <c r="E4" s="12"/>
      <c r="F4" s="12"/>
      <c r="G4" s="12"/>
      <c r="H4" s="12"/>
      <c r="I4" s="12"/>
      <c r="J4" s="12"/>
      <c r="K4" s="14"/>
    </row>
    <row r="5" spans="2:11" x14ac:dyDescent="0.25">
      <c r="B5" s="8"/>
      <c r="C5" s="9"/>
      <c r="D5" s="9"/>
      <c r="E5" s="12"/>
      <c r="F5" s="12"/>
      <c r="G5" s="12"/>
      <c r="H5" s="12"/>
      <c r="I5" s="12"/>
      <c r="J5" s="12"/>
      <c r="K5" s="14"/>
    </row>
    <row r="6" spans="2:11" x14ac:dyDescent="0.25">
      <c r="B6" s="8"/>
      <c r="C6" s="9"/>
      <c r="D6" s="9"/>
      <c r="E6" s="12"/>
      <c r="F6" s="12"/>
      <c r="G6" s="12"/>
      <c r="H6" s="12"/>
      <c r="I6" s="12"/>
      <c r="J6" s="12"/>
      <c r="K6" s="14"/>
    </row>
    <row r="7" spans="2:11" x14ac:dyDescent="0.25">
      <c r="B7" s="19" t="s">
        <v>14</v>
      </c>
      <c r="C7" s="20">
        <f>1.8*(1.1-F7)*H7^(1/2)/J7^(1/3)</f>
        <v>5.045544281781126</v>
      </c>
      <c r="D7" s="21" t="s">
        <v>22</v>
      </c>
      <c r="E7" s="13" t="s">
        <v>3</v>
      </c>
      <c r="F7" s="11">
        <v>0.35</v>
      </c>
      <c r="G7" s="13" t="s">
        <v>4</v>
      </c>
      <c r="H7" s="11">
        <v>113</v>
      </c>
      <c r="I7" s="13" t="s">
        <v>5</v>
      </c>
      <c r="J7" s="11">
        <f>((K8-K9)/H7)*100</f>
        <v>23.008849557522122</v>
      </c>
      <c r="K7" s="14"/>
    </row>
    <row r="8" spans="2:11" x14ac:dyDescent="0.25">
      <c r="B8" s="15"/>
      <c r="C8" s="12"/>
      <c r="D8" s="12"/>
      <c r="E8" s="12"/>
      <c r="F8" s="12"/>
      <c r="G8" s="12"/>
      <c r="H8" s="12"/>
      <c r="I8" s="12"/>
      <c r="J8" s="13" t="s">
        <v>20</v>
      </c>
      <c r="K8" s="16">
        <v>674</v>
      </c>
    </row>
    <row r="9" spans="2:11" x14ac:dyDescent="0.25">
      <c r="B9" s="15"/>
      <c r="C9" s="12"/>
      <c r="D9" s="12"/>
      <c r="E9" s="12"/>
      <c r="F9" s="12"/>
      <c r="G9" s="12"/>
      <c r="H9" s="12"/>
      <c r="I9" s="12"/>
      <c r="J9" s="13" t="s">
        <v>21</v>
      </c>
      <c r="K9" s="16">
        <v>648</v>
      </c>
    </row>
    <row r="10" spans="2:11" x14ac:dyDescent="0.25">
      <c r="B10" s="15"/>
      <c r="C10" s="12"/>
      <c r="D10" s="12"/>
      <c r="E10" s="12"/>
      <c r="F10" s="12"/>
      <c r="G10" s="12"/>
      <c r="H10" s="12"/>
      <c r="I10" s="12"/>
      <c r="J10" s="12"/>
      <c r="K10" s="14"/>
    </row>
    <row r="11" spans="2:11" x14ac:dyDescent="0.25">
      <c r="B11" s="15"/>
      <c r="C11" s="12"/>
      <c r="D11" s="12"/>
      <c r="E11" s="12"/>
      <c r="F11" s="12"/>
      <c r="G11" s="12"/>
      <c r="H11" s="12"/>
      <c r="I11" s="12"/>
      <c r="J11" s="12"/>
      <c r="K11" s="14"/>
    </row>
    <row r="12" spans="2:11" x14ac:dyDescent="0.25">
      <c r="B12" s="5" t="s">
        <v>26</v>
      </c>
      <c r="C12" s="6"/>
      <c r="D12" s="6"/>
      <c r="E12" s="6"/>
      <c r="F12" s="6"/>
      <c r="G12" s="6"/>
      <c r="H12" s="6"/>
      <c r="I12" s="6"/>
      <c r="J12" s="6"/>
      <c r="K12" s="7"/>
    </row>
    <row r="13" spans="2:11" x14ac:dyDescent="0.25">
      <c r="B13" s="8"/>
      <c r="C13" s="9"/>
      <c r="D13" s="9"/>
      <c r="E13" s="12"/>
      <c r="F13" s="12"/>
      <c r="G13" s="12"/>
      <c r="H13" s="12"/>
      <c r="I13" s="12"/>
      <c r="J13" s="12"/>
      <c r="K13" s="14"/>
    </row>
    <row r="14" spans="2:11" x14ac:dyDescent="0.25">
      <c r="B14" s="8"/>
      <c r="C14" s="9"/>
      <c r="D14" s="9"/>
      <c r="E14" s="12"/>
      <c r="F14" s="12"/>
      <c r="G14" s="12"/>
      <c r="H14" s="12"/>
      <c r="I14" s="12"/>
      <c r="J14" s="12"/>
      <c r="K14" s="14"/>
    </row>
    <row r="15" spans="2:11" x14ac:dyDescent="0.25">
      <c r="B15" s="8"/>
      <c r="C15" s="9"/>
      <c r="D15" s="9"/>
      <c r="E15" s="12"/>
      <c r="F15" s="12"/>
      <c r="G15" s="12"/>
      <c r="H15" s="12"/>
      <c r="I15" s="12"/>
      <c r="J15" s="12"/>
      <c r="K15" s="14"/>
    </row>
    <row r="16" spans="2:11" x14ac:dyDescent="0.25">
      <c r="B16" s="19" t="s">
        <v>2</v>
      </c>
      <c r="C16" s="20" t="e">
        <f>F16/60/H16</f>
        <v>#DIV/0!</v>
      </c>
      <c r="D16" s="21" t="s">
        <v>22</v>
      </c>
      <c r="E16" s="13" t="s">
        <v>4</v>
      </c>
      <c r="F16" s="11"/>
      <c r="G16" s="13" t="s">
        <v>9</v>
      </c>
      <c r="H16" s="11" t="e">
        <f>3.281*I17*I18^(1/2)</f>
        <v>#DIV/0!</v>
      </c>
      <c r="I16" s="12"/>
      <c r="J16" s="12"/>
      <c r="K16" s="14"/>
    </row>
    <row r="17" spans="2:11" x14ac:dyDescent="0.25">
      <c r="B17" s="15"/>
      <c r="C17" s="12"/>
      <c r="D17" s="12"/>
      <c r="E17" s="12"/>
      <c r="F17" s="12"/>
      <c r="G17" s="12"/>
      <c r="H17" s="13" t="s">
        <v>10</v>
      </c>
      <c r="I17" s="11">
        <v>7.5999999999999998E-2</v>
      </c>
      <c r="J17" s="12"/>
      <c r="K17" s="14"/>
    </row>
    <row r="18" spans="2:11" x14ac:dyDescent="0.25">
      <c r="B18" s="15"/>
      <c r="C18" s="12"/>
      <c r="D18" s="12"/>
      <c r="E18" s="12"/>
      <c r="F18" s="12"/>
      <c r="G18" s="12"/>
      <c r="H18" s="13" t="s">
        <v>11</v>
      </c>
      <c r="I18" s="11" t="e">
        <f>((J19-J20)/F16)*100</f>
        <v>#DIV/0!</v>
      </c>
      <c r="J18" s="12"/>
      <c r="K18" s="14"/>
    </row>
    <row r="19" spans="2:11" x14ac:dyDescent="0.25">
      <c r="B19" s="15"/>
      <c r="C19" s="12"/>
      <c r="D19" s="12"/>
      <c r="E19" s="12"/>
      <c r="F19" s="12"/>
      <c r="G19" s="12"/>
      <c r="H19" s="12"/>
      <c r="I19" s="13" t="s">
        <v>20</v>
      </c>
      <c r="J19" s="11"/>
      <c r="K19" s="14"/>
    </row>
    <row r="20" spans="2:11" x14ac:dyDescent="0.25">
      <c r="B20" s="15"/>
      <c r="C20" s="12"/>
      <c r="D20" s="12"/>
      <c r="E20" s="12"/>
      <c r="F20" s="12"/>
      <c r="G20" s="12"/>
      <c r="H20" s="12"/>
      <c r="I20" s="13" t="s">
        <v>21</v>
      </c>
      <c r="J20" s="11"/>
      <c r="K20" s="14"/>
    </row>
    <row r="21" spans="2:11" x14ac:dyDescent="0.25">
      <c r="B21" s="15"/>
      <c r="C21" s="12"/>
      <c r="D21" s="12"/>
      <c r="E21" s="12"/>
      <c r="F21" s="12"/>
      <c r="G21" s="12"/>
      <c r="H21" s="12"/>
      <c r="I21" s="13"/>
      <c r="J21" s="12"/>
      <c r="K21" s="14"/>
    </row>
    <row r="22" spans="2:11" x14ac:dyDescent="0.25">
      <c r="B22" s="5" t="s">
        <v>25</v>
      </c>
      <c r="C22" s="6"/>
      <c r="D22" s="6"/>
      <c r="E22" s="6"/>
      <c r="F22" s="6"/>
      <c r="G22" s="6"/>
      <c r="H22" s="6"/>
      <c r="I22" s="6"/>
      <c r="J22" s="6"/>
      <c r="K22" s="7"/>
    </row>
    <row r="23" spans="2:11" x14ac:dyDescent="0.25">
      <c r="B23" s="15"/>
      <c r="C23" s="12"/>
      <c r="D23" s="12"/>
      <c r="E23" s="12"/>
      <c r="F23" s="12"/>
      <c r="G23" s="12"/>
      <c r="H23" s="12"/>
      <c r="I23" s="12"/>
      <c r="J23" s="12"/>
      <c r="K23" s="14"/>
    </row>
    <row r="24" spans="2:11" x14ac:dyDescent="0.25">
      <c r="B24" s="23" t="s">
        <v>8</v>
      </c>
      <c r="C24" s="25">
        <f>C7</f>
        <v>5.045544281781126</v>
      </c>
      <c r="D24" s="24" t="s">
        <v>22</v>
      </c>
      <c r="E24" s="26" t="s">
        <v>24</v>
      </c>
      <c r="F24" s="26" t="s">
        <v>23</v>
      </c>
      <c r="G24" s="27" t="s">
        <v>17</v>
      </c>
      <c r="H24" s="28">
        <v>15</v>
      </c>
      <c r="I24" s="29" t="s">
        <v>22</v>
      </c>
      <c r="J24" s="12"/>
      <c r="K24" s="14"/>
    </row>
    <row r="25" spans="2:11" x14ac:dyDescent="0.25">
      <c r="B25" s="15"/>
      <c r="C25" s="12"/>
      <c r="D25" s="12"/>
      <c r="E25" s="12"/>
      <c r="F25" s="12"/>
      <c r="G25" s="12"/>
      <c r="H25" s="12"/>
      <c r="I25" s="12"/>
      <c r="J25" s="12"/>
      <c r="K25" s="14"/>
    </row>
    <row r="26" spans="2:11" x14ac:dyDescent="0.25">
      <c r="B26" s="15"/>
      <c r="C26" s="12"/>
      <c r="D26" s="12"/>
      <c r="E26" s="12"/>
      <c r="F26" s="12"/>
      <c r="G26" s="12"/>
      <c r="H26" s="12"/>
      <c r="I26" s="12"/>
      <c r="J26" s="12"/>
      <c r="K26" s="14"/>
    </row>
    <row r="27" spans="2:11" x14ac:dyDescent="0.25">
      <c r="B27" s="22"/>
      <c r="C27" s="17"/>
      <c r="D27" s="17"/>
      <c r="E27" s="17"/>
      <c r="F27" s="17"/>
      <c r="G27" s="17"/>
      <c r="H27" s="17"/>
      <c r="I27" s="17"/>
      <c r="J27" s="17"/>
      <c r="K27" s="18"/>
    </row>
  </sheetData>
  <mergeCells count="3">
    <mergeCell ref="B3:K3"/>
    <mergeCell ref="B12:K12"/>
    <mergeCell ref="B22:K22"/>
  </mergeCells>
  <pageMargins left="0.7" right="0.7" top="0.75" bottom="0.75" header="0.3" footer="0.3"/>
  <pageSetup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7"/>
  <sheetViews>
    <sheetView workbookViewId="0">
      <selection activeCell="G36" sqref="G36"/>
    </sheetView>
  </sheetViews>
  <sheetFormatPr defaultRowHeight="15" x14ac:dyDescent="0.25"/>
  <sheetData>
    <row r="3" spans="2:11" x14ac:dyDescent="0.25">
      <c r="B3" s="5" t="s">
        <v>0</v>
      </c>
      <c r="C3" s="6"/>
      <c r="D3" s="6"/>
      <c r="E3" s="6"/>
      <c r="F3" s="6"/>
      <c r="G3" s="6"/>
      <c r="H3" s="6"/>
      <c r="I3" s="6"/>
      <c r="J3" s="6"/>
      <c r="K3" s="7"/>
    </row>
    <row r="4" spans="2:11" x14ac:dyDescent="0.25">
      <c r="B4" s="8"/>
      <c r="C4" s="9"/>
      <c r="D4" s="9"/>
      <c r="E4" s="9"/>
      <c r="F4" s="9"/>
      <c r="G4" s="9"/>
      <c r="H4" s="9"/>
      <c r="I4" s="9"/>
      <c r="J4" s="9"/>
      <c r="K4" s="10"/>
    </row>
    <row r="5" spans="2:11" x14ac:dyDescent="0.25">
      <c r="B5" s="8"/>
      <c r="C5" s="9"/>
      <c r="D5" s="9"/>
      <c r="E5" s="9"/>
      <c r="F5" s="9"/>
      <c r="G5" s="9"/>
      <c r="H5" s="9"/>
      <c r="I5" s="9"/>
      <c r="J5" s="9"/>
      <c r="K5" s="10"/>
    </row>
    <row r="6" spans="2:11" x14ac:dyDescent="0.25">
      <c r="B6" s="8"/>
      <c r="C6" s="9"/>
      <c r="D6" s="9"/>
      <c r="E6" s="9"/>
      <c r="F6" s="9"/>
      <c r="G6" s="9"/>
      <c r="H6" s="9"/>
      <c r="I6" s="9"/>
      <c r="J6" s="9"/>
      <c r="K6" s="10"/>
    </row>
    <row r="7" spans="2:11" x14ac:dyDescent="0.25">
      <c r="B7" s="19" t="s">
        <v>14</v>
      </c>
      <c r="C7" s="20">
        <f>1.8*(1.1-F7)*H7^(1/2)/J7^(1/3)</f>
        <v>8.3889474714662651</v>
      </c>
      <c r="D7" s="21" t="s">
        <v>22</v>
      </c>
      <c r="E7" s="13" t="s">
        <v>3</v>
      </c>
      <c r="F7" s="11">
        <v>0.35</v>
      </c>
      <c r="G7" s="13" t="s">
        <v>4</v>
      </c>
      <c r="H7" s="11">
        <v>226</v>
      </c>
      <c r="I7" s="13" t="s">
        <v>5</v>
      </c>
      <c r="J7" s="11">
        <f>((K8-K9)/H7)*100</f>
        <v>14.159292035398231</v>
      </c>
      <c r="K7" s="14"/>
    </row>
    <row r="8" spans="2:11" x14ac:dyDescent="0.25">
      <c r="B8" s="15"/>
      <c r="C8" s="12"/>
      <c r="D8" s="12"/>
      <c r="E8" s="12"/>
      <c r="F8" s="12"/>
      <c r="G8" s="12"/>
      <c r="H8" s="12"/>
      <c r="I8" s="12"/>
      <c r="J8" s="13" t="s">
        <v>20</v>
      </c>
      <c r="K8" s="16">
        <v>671</v>
      </c>
    </row>
    <row r="9" spans="2:11" x14ac:dyDescent="0.25">
      <c r="B9" s="15"/>
      <c r="C9" s="12"/>
      <c r="D9" s="12"/>
      <c r="E9" s="12"/>
      <c r="F9" s="12"/>
      <c r="G9" s="12"/>
      <c r="H9" s="12"/>
      <c r="I9" s="12"/>
      <c r="J9" s="13" t="s">
        <v>21</v>
      </c>
      <c r="K9" s="16">
        <v>639</v>
      </c>
    </row>
    <row r="10" spans="2:11" x14ac:dyDescent="0.25">
      <c r="B10" s="15"/>
      <c r="C10" s="12"/>
      <c r="D10" s="12"/>
      <c r="E10" s="12"/>
      <c r="F10" s="12"/>
      <c r="G10" s="12"/>
      <c r="H10" s="12"/>
      <c r="I10" s="12"/>
      <c r="J10" s="12"/>
      <c r="K10" s="14"/>
    </row>
    <row r="11" spans="2:11" x14ac:dyDescent="0.25">
      <c r="B11" s="15"/>
      <c r="C11" s="12"/>
      <c r="D11" s="12"/>
      <c r="E11" s="12"/>
      <c r="F11" s="12"/>
      <c r="G11" s="12"/>
      <c r="H11" s="12"/>
      <c r="I11" s="12"/>
      <c r="J11" s="12"/>
      <c r="K11" s="14"/>
    </row>
    <row r="12" spans="2:11" x14ac:dyDescent="0.25">
      <c r="B12" s="5" t="s">
        <v>26</v>
      </c>
      <c r="C12" s="6"/>
      <c r="D12" s="6"/>
      <c r="E12" s="6"/>
      <c r="F12" s="6"/>
      <c r="G12" s="6"/>
      <c r="H12" s="6"/>
      <c r="I12" s="6"/>
      <c r="J12" s="6"/>
      <c r="K12" s="7"/>
    </row>
    <row r="13" spans="2:11" x14ac:dyDescent="0.25">
      <c r="B13" s="8"/>
      <c r="C13" s="9"/>
      <c r="D13" s="9"/>
      <c r="E13" s="9"/>
      <c r="F13" s="9"/>
      <c r="G13" s="9"/>
      <c r="H13" s="9"/>
      <c r="I13" s="9"/>
      <c r="J13" s="9"/>
      <c r="K13" s="10"/>
    </row>
    <row r="14" spans="2:11" x14ac:dyDescent="0.25">
      <c r="B14" s="8"/>
      <c r="C14" s="9"/>
      <c r="D14" s="9"/>
      <c r="E14" s="9"/>
      <c r="F14" s="9"/>
      <c r="G14" s="9"/>
      <c r="H14" s="9"/>
      <c r="I14" s="9"/>
      <c r="J14" s="9"/>
      <c r="K14" s="10"/>
    </row>
    <row r="15" spans="2:11" x14ac:dyDescent="0.25">
      <c r="B15" s="8"/>
      <c r="C15" s="9"/>
      <c r="D15" s="9"/>
      <c r="E15" s="9"/>
      <c r="F15" s="9"/>
      <c r="G15" s="9"/>
      <c r="H15" s="9"/>
      <c r="I15" s="9"/>
      <c r="J15" s="9"/>
      <c r="K15" s="10"/>
    </row>
    <row r="16" spans="2:11" x14ac:dyDescent="0.25">
      <c r="B16" s="19" t="s">
        <v>2</v>
      </c>
      <c r="C16" s="20" t="e">
        <f>F16/60/H16</f>
        <v>#DIV/0!</v>
      </c>
      <c r="D16" s="21" t="s">
        <v>22</v>
      </c>
      <c r="E16" s="13" t="s">
        <v>4</v>
      </c>
      <c r="F16" s="11"/>
      <c r="G16" s="13" t="s">
        <v>9</v>
      </c>
      <c r="H16" s="11" t="e">
        <f>3.281*I17*I18^(1/2)</f>
        <v>#DIV/0!</v>
      </c>
      <c r="I16" s="12"/>
      <c r="J16" s="12"/>
      <c r="K16" s="14"/>
    </row>
    <row r="17" spans="2:11" x14ac:dyDescent="0.25">
      <c r="B17" s="15"/>
      <c r="C17" s="12"/>
      <c r="D17" s="12"/>
      <c r="E17" s="12"/>
      <c r="F17" s="12"/>
      <c r="G17" s="12"/>
      <c r="H17" s="13" t="s">
        <v>10</v>
      </c>
      <c r="I17" s="11">
        <v>7.5999999999999998E-2</v>
      </c>
      <c r="J17" s="12"/>
      <c r="K17" s="14"/>
    </row>
    <row r="18" spans="2:11" x14ac:dyDescent="0.25">
      <c r="B18" s="15"/>
      <c r="C18" s="12"/>
      <c r="D18" s="12"/>
      <c r="E18" s="12"/>
      <c r="F18" s="12"/>
      <c r="G18" s="12"/>
      <c r="H18" s="13" t="s">
        <v>11</v>
      </c>
      <c r="I18" s="11" t="e">
        <f>((J19-J20)/F16)*100</f>
        <v>#DIV/0!</v>
      </c>
      <c r="J18" s="12"/>
      <c r="K18" s="14"/>
    </row>
    <row r="19" spans="2:11" x14ac:dyDescent="0.25">
      <c r="B19" s="15"/>
      <c r="C19" s="12"/>
      <c r="D19" s="12"/>
      <c r="E19" s="12"/>
      <c r="F19" s="12"/>
      <c r="G19" s="12"/>
      <c r="H19" s="12"/>
      <c r="I19" s="13" t="s">
        <v>20</v>
      </c>
      <c r="J19" s="11"/>
      <c r="K19" s="14"/>
    </row>
    <row r="20" spans="2:11" x14ac:dyDescent="0.25">
      <c r="B20" s="15"/>
      <c r="C20" s="12"/>
      <c r="D20" s="12"/>
      <c r="E20" s="12"/>
      <c r="F20" s="12"/>
      <c r="G20" s="12"/>
      <c r="H20" s="12"/>
      <c r="I20" s="13" t="s">
        <v>21</v>
      </c>
      <c r="J20" s="11"/>
      <c r="K20" s="14"/>
    </row>
    <row r="21" spans="2:11" x14ac:dyDescent="0.25">
      <c r="B21" s="15"/>
      <c r="C21" s="12"/>
      <c r="D21" s="12"/>
      <c r="E21" s="12"/>
      <c r="F21" s="12"/>
      <c r="G21" s="12"/>
      <c r="H21" s="12"/>
      <c r="I21" s="13"/>
      <c r="J21" s="12"/>
      <c r="K21" s="14"/>
    </row>
    <row r="22" spans="2:11" x14ac:dyDescent="0.25">
      <c r="B22" s="5" t="s">
        <v>25</v>
      </c>
      <c r="C22" s="6"/>
      <c r="D22" s="6"/>
      <c r="E22" s="6"/>
      <c r="F22" s="6"/>
      <c r="G22" s="6"/>
      <c r="H22" s="6"/>
      <c r="I22" s="6"/>
      <c r="J22" s="6"/>
      <c r="K22" s="7"/>
    </row>
    <row r="23" spans="2:11" x14ac:dyDescent="0.25">
      <c r="B23" s="15"/>
      <c r="C23" s="12"/>
      <c r="D23" s="12"/>
      <c r="E23" s="12"/>
      <c r="F23" s="12"/>
      <c r="G23" s="12"/>
      <c r="H23" s="12"/>
      <c r="I23" s="12"/>
      <c r="J23" s="12"/>
      <c r="K23" s="14"/>
    </row>
    <row r="24" spans="2:11" x14ac:dyDescent="0.25">
      <c r="B24" s="23" t="s">
        <v>8</v>
      </c>
      <c r="C24" s="25">
        <f>C7</f>
        <v>8.3889474714662651</v>
      </c>
      <c r="D24" s="24" t="s">
        <v>22</v>
      </c>
      <c r="E24" s="26" t="s">
        <v>24</v>
      </c>
      <c r="F24" s="26" t="s">
        <v>23</v>
      </c>
      <c r="G24" s="27" t="s">
        <v>17</v>
      </c>
      <c r="H24" s="28">
        <v>15</v>
      </c>
      <c r="I24" s="29" t="s">
        <v>22</v>
      </c>
      <c r="J24" s="12"/>
      <c r="K24" s="14"/>
    </row>
    <row r="25" spans="2:11" x14ac:dyDescent="0.25">
      <c r="B25" s="15"/>
      <c r="C25" s="12"/>
      <c r="D25" s="12"/>
      <c r="E25" s="12"/>
      <c r="F25" s="12"/>
      <c r="G25" s="12"/>
      <c r="H25" s="12"/>
      <c r="I25" s="12"/>
      <c r="J25" s="12"/>
      <c r="K25" s="14"/>
    </row>
    <row r="26" spans="2:11" x14ac:dyDescent="0.25">
      <c r="B26" s="15"/>
      <c r="C26" s="12"/>
      <c r="D26" s="12"/>
      <c r="E26" s="12"/>
      <c r="F26" s="12"/>
      <c r="G26" s="12"/>
      <c r="H26" s="12"/>
      <c r="I26" s="12"/>
      <c r="J26" s="12"/>
      <c r="K26" s="14"/>
    </row>
    <row r="27" spans="2:11" x14ac:dyDescent="0.25">
      <c r="B27" s="22"/>
      <c r="C27" s="17"/>
      <c r="D27" s="17"/>
      <c r="E27" s="17"/>
      <c r="F27" s="17"/>
      <c r="G27" s="17"/>
      <c r="H27" s="17"/>
      <c r="I27" s="17"/>
      <c r="J27" s="17"/>
      <c r="K27" s="18"/>
    </row>
  </sheetData>
  <mergeCells count="3">
    <mergeCell ref="B3:K3"/>
    <mergeCell ref="B12:K12"/>
    <mergeCell ref="B22:K22"/>
  </mergeCells>
  <pageMargins left="0.7" right="0.7" top="0.75" bottom="0.75" header="0.3" footer="0.3"/>
  <pageSetup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7"/>
  <sheetViews>
    <sheetView workbookViewId="0">
      <selection activeCell="G36" sqref="G36"/>
    </sheetView>
  </sheetViews>
  <sheetFormatPr defaultRowHeight="15" x14ac:dyDescent="0.25"/>
  <sheetData>
    <row r="3" spans="2:11" x14ac:dyDescent="0.25">
      <c r="B3" s="5" t="s">
        <v>0</v>
      </c>
      <c r="C3" s="6"/>
      <c r="D3" s="6"/>
      <c r="E3" s="6"/>
      <c r="F3" s="6"/>
      <c r="G3" s="6"/>
      <c r="H3" s="6"/>
      <c r="I3" s="6"/>
      <c r="J3" s="6"/>
      <c r="K3" s="7"/>
    </row>
    <row r="4" spans="2:11" x14ac:dyDescent="0.25">
      <c r="B4" s="8"/>
      <c r="C4" s="9"/>
      <c r="D4" s="9"/>
      <c r="E4" s="12"/>
      <c r="F4" s="12"/>
      <c r="G4" s="12"/>
      <c r="H4" s="12"/>
      <c r="I4" s="12"/>
      <c r="J4" s="12"/>
      <c r="K4" s="14"/>
    </row>
    <row r="5" spans="2:11" x14ac:dyDescent="0.25">
      <c r="B5" s="8"/>
      <c r="C5" s="9"/>
      <c r="D5" s="9"/>
      <c r="E5" s="12"/>
      <c r="F5" s="12"/>
      <c r="G5" s="12"/>
      <c r="H5" s="12"/>
      <c r="I5" s="12"/>
      <c r="J5" s="12"/>
      <c r="K5" s="14"/>
    </row>
    <row r="6" spans="2:11" x14ac:dyDescent="0.25">
      <c r="B6" s="8"/>
      <c r="C6" s="9"/>
      <c r="D6" s="9"/>
      <c r="E6" s="12"/>
      <c r="F6" s="12"/>
      <c r="G6" s="12"/>
      <c r="H6" s="12"/>
      <c r="I6" s="12"/>
      <c r="J6" s="12"/>
      <c r="K6" s="14"/>
    </row>
    <row r="7" spans="2:11" x14ac:dyDescent="0.25">
      <c r="B7" s="19" t="s">
        <v>14</v>
      </c>
      <c r="C7" s="20">
        <f>1.8*(1.1-F7)*H7^(1/2)/J7^(1/3)</f>
        <v>6.3236485193137435</v>
      </c>
      <c r="D7" s="21" t="s">
        <v>22</v>
      </c>
      <c r="E7" s="13" t="s">
        <v>3</v>
      </c>
      <c r="F7" s="11">
        <v>0.3</v>
      </c>
      <c r="G7" s="13" t="s">
        <v>4</v>
      </c>
      <c r="H7" s="11">
        <v>149</v>
      </c>
      <c r="I7" s="13" t="s">
        <v>5</v>
      </c>
      <c r="J7" s="11">
        <f>((K8-K9)/H7)*100</f>
        <v>21.476510067114095</v>
      </c>
      <c r="K7" s="14"/>
    </row>
    <row r="8" spans="2:11" x14ac:dyDescent="0.25">
      <c r="B8" s="15"/>
      <c r="C8" s="12"/>
      <c r="D8" s="12"/>
      <c r="E8" s="12"/>
      <c r="F8" s="12"/>
      <c r="G8" s="12"/>
      <c r="H8" s="12"/>
      <c r="I8" s="12"/>
      <c r="J8" s="13" t="s">
        <v>20</v>
      </c>
      <c r="K8" s="16">
        <v>671</v>
      </c>
    </row>
    <row r="9" spans="2:11" x14ac:dyDescent="0.25">
      <c r="B9" s="15"/>
      <c r="C9" s="12"/>
      <c r="D9" s="12"/>
      <c r="E9" s="12"/>
      <c r="F9" s="12"/>
      <c r="G9" s="12"/>
      <c r="H9" s="12"/>
      <c r="I9" s="12"/>
      <c r="J9" s="13" t="s">
        <v>21</v>
      </c>
      <c r="K9" s="16">
        <v>639</v>
      </c>
    </row>
    <row r="10" spans="2:11" x14ac:dyDescent="0.25">
      <c r="B10" s="15"/>
      <c r="C10" s="12"/>
      <c r="D10" s="12"/>
      <c r="E10" s="12"/>
      <c r="F10" s="12"/>
      <c r="G10" s="12"/>
      <c r="H10" s="12"/>
      <c r="I10" s="12"/>
      <c r="J10" s="12"/>
      <c r="K10" s="14"/>
    </row>
    <row r="11" spans="2:11" x14ac:dyDescent="0.25">
      <c r="B11" s="15"/>
      <c r="C11" s="12"/>
      <c r="D11" s="12"/>
      <c r="E11" s="12"/>
      <c r="F11" s="12"/>
      <c r="G11" s="12"/>
      <c r="H11" s="12"/>
      <c r="I11" s="12"/>
      <c r="J11" s="12"/>
      <c r="K11" s="14"/>
    </row>
    <row r="12" spans="2:11" x14ac:dyDescent="0.25">
      <c r="B12" s="5" t="s">
        <v>26</v>
      </c>
      <c r="C12" s="6"/>
      <c r="D12" s="6"/>
      <c r="E12" s="6"/>
      <c r="F12" s="6"/>
      <c r="G12" s="6"/>
      <c r="H12" s="6"/>
      <c r="I12" s="6"/>
      <c r="J12" s="6"/>
      <c r="K12" s="7"/>
    </row>
    <row r="13" spans="2:11" x14ac:dyDescent="0.25">
      <c r="B13" s="8"/>
      <c r="C13" s="9"/>
      <c r="D13" s="9"/>
      <c r="E13" s="12"/>
      <c r="F13" s="12"/>
      <c r="G13" s="12"/>
      <c r="H13" s="12"/>
      <c r="I13" s="12"/>
      <c r="J13" s="12"/>
      <c r="K13" s="14"/>
    </row>
    <row r="14" spans="2:11" x14ac:dyDescent="0.25">
      <c r="B14" s="8"/>
      <c r="C14" s="9"/>
      <c r="D14" s="9"/>
      <c r="E14" s="12"/>
      <c r="F14" s="12"/>
      <c r="G14" s="12"/>
      <c r="H14" s="12"/>
      <c r="I14" s="12"/>
      <c r="J14" s="12"/>
      <c r="K14" s="14"/>
    </row>
    <row r="15" spans="2:11" x14ac:dyDescent="0.25">
      <c r="B15" s="8"/>
      <c r="C15" s="9"/>
      <c r="D15" s="9"/>
      <c r="E15" s="12"/>
      <c r="F15" s="12"/>
      <c r="G15" s="12"/>
      <c r="H15" s="12"/>
      <c r="I15" s="12"/>
      <c r="J15" s="12"/>
      <c r="K15" s="14"/>
    </row>
    <row r="16" spans="2:11" x14ac:dyDescent="0.25">
      <c r="B16" s="19" t="s">
        <v>2</v>
      </c>
      <c r="C16" s="20" t="e">
        <f>F16/60/H16</f>
        <v>#DIV/0!</v>
      </c>
      <c r="D16" s="21" t="s">
        <v>22</v>
      </c>
      <c r="E16" s="13" t="s">
        <v>4</v>
      </c>
      <c r="F16" s="11"/>
      <c r="G16" s="13" t="s">
        <v>9</v>
      </c>
      <c r="H16" s="11" t="e">
        <f>3.281*I17*I18^(1/2)</f>
        <v>#DIV/0!</v>
      </c>
      <c r="I16" s="12"/>
      <c r="J16" s="12"/>
      <c r="K16" s="14"/>
    </row>
    <row r="17" spans="2:11" x14ac:dyDescent="0.25">
      <c r="B17" s="15"/>
      <c r="C17" s="12"/>
      <c r="D17" s="12"/>
      <c r="E17" s="12"/>
      <c r="F17" s="12"/>
      <c r="G17" s="12"/>
      <c r="H17" s="13" t="s">
        <v>10</v>
      </c>
      <c r="I17" s="11">
        <v>7.5999999999999998E-2</v>
      </c>
      <c r="J17" s="12"/>
      <c r="K17" s="14"/>
    </row>
    <row r="18" spans="2:11" x14ac:dyDescent="0.25">
      <c r="B18" s="15"/>
      <c r="C18" s="12"/>
      <c r="D18" s="12"/>
      <c r="E18" s="12"/>
      <c r="F18" s="12"/>
      <c r="G18" s="12"/>
      <c r="H18" s="13" t="s">
        <v>11</v>
      </c>
      <c r="I18" s="11" t="e">
        <f>((J19-J20)/F16)*100</f>
        <v>#DIV/0!</v>
      </c>
      <c r="J18" s="12"/>
      <c r="K18" s="14"/>
    </row>
    <row r="19" spans="2:11" x14ac:dyDescent="0.25">
      <c r="B19" s="15"/>
      <c r="C19" s="12"/>
      <c r="D19" s="12"/>
      <c r="E19" s="12"/>
      <c r="F19" s="12"/>
      <c r="G19" s="12"/>
      <c r="H19" s="12"/>
      <c r="I19" s="13" t="s">
        <v>20</v>
      </c>
      <c r="J19" s="11"/>
      <c r="K19" s="14"/>
    </row>
    <row r="20" spans="2:11" x14ac:dyDescent="0.25">
      <c r="B20" s="15"/>
      <c r="C20" s="12"/>
      <c r="D20" s="12"/>
      <c r="E20" s="12"/>
      <c r="F20" s="12"/>
      <c r="G20" s="12"/>
      <c r="H20" s="12"/>
      <c r="I20" s="13" t="s">
        <v>21</v>
      </c>
      <c r="J20" s="11"/>
      <c r="K20" s="14"/>
    </row>
    <row r="21" spans="2:11" x14ac:dyDescent="0.25">
      <c r="B21" s="15"/>
      <c r="C21" s="12"/>
      <c r="D21" s="12"/>
      <c r="E21" s="12"/>
      <c r="F21" s="12"/>
      <c r="G21" s="12"/>
      <c r="H21" s="12"/>
      <c r="I21" s="13"/>
      <c r="J21" s="12"/>
      <c r="K21" s="14"/>
    </row>
    <row r="22" spans="2:11" x14ac:dyDescent="0.25">
      <c r="B22" s="5" t="s">
        <v>25</v>
      </c>
      <c r="C22" s="6"/>
      <c r="D22" s="6"/>
      <c r="E22" s="6"/>
      <c r="F22" s="6"/>
      <c r="G22" s="6"/>
      <c r="H22" s="6"/>
      <c r="I22" s="6"/>
      <c r="J22" s="6"/>
      <c r="K22" s="7"/>
    </row>
    <row r="23" spans="2:11" x14ac:dyDescent="0.25">
      <c r="B23" s="15"/>
      <c r="C23" s="12"/>
      <c r="D23" s="12"/>
      <c r="E23" s="12"/>
      <c r="F23" s="12"/>
      <c r="G23" s="12"/>
      <c r="H23" s="12"/>
      <c r="I23" s="12"/>
      <c r="J23" s="12"/>
      <c r="K23" s="14"/>
    </row>
    <row r="24" spans="2:11" x14ac:dyDescent="0.25">
      <c r="B24" s="23" t="s">
        <v>8</v>
      </c>
      <c r="C24" s="25">
        <f>C7</f>
        <v>6.3236485193137435</v>
      </c>
      <c r="D24" s="24" t="s">
        <v>22</v>
      </c>
      <c r="E24" s="26" t="s">
        <v>24</v>
      </c>
      <c r="F24" s="26" t="s">
        <v>23</v>
      </c>
      <c r="G24" s="27" t="s">
        <v>17</v>
      </c>
      <c r="H24" s="28">
        <v>15</v>
      </c>
      <c r="I24" s="29" t="s">
        <v>22</v>
      </c>
      <c r="J24" s="12"/>
      <c r="K24" s="14"/>
    </row>
    <row r="25" spans="2:11" x14ac:dyDescent="0.25">
      <c r="B25" s="15"/>
      <c r="C25" s="12"/>
      <c r="D25" s="12"/>
      <c r="E25" s="12"/>
      <c r="F25" s="12"/>
      <c r="G25" s="12"/>
      <c r="H25" s="12"/>
      <c r="I25" s="12"/>
      <c r="J25" s="12"/>
      <c r="K25" s="14"/>
    </row>
    <row r="26" spans="2:11" x14ac:dyDescent="0.25">
      <c r="B26" s="15"/>
      <c r="C26" s="12"/>
      <c r="D26" s="12"/>
      <c r="E26" s="12"/>
      <c r="F26" s="12"/>
      <c r="G26" s="12"/>
      <c r="H26" s="12"/>
      <c r="I26" s="12"/>
      <c r="J26" s="12"/>
      <c r="K26" s="14"/>
    </row>
    <row r="27" spans="2:11" x14ac:dyDescent="0.25">
      <c r="B27" s="22"/>
      <c r="C27" s="17"/>
      <c r="D27" s="17"/>
      <c r="E27" s="17"/>
      <c r="F27" s="17"/>
      <c r="G27" s="17"/>
      <c r="H27" s="17"/>
      <c r="I27" s="17"/>
      <c r="J27" s="17"/>
      <c r="K27" s="18"/>
    </row>
  </sheetData>
  <mergeCells count="3">
    <mergeCell ref="B3:K3"/>
    <mergeCell ref="B12:K12"/>
    <mergeCell ref="B22:K22"/>
  </mergeCells>
  <pageMargins left="0.7" right="0.7" top="0.75" bottom="0.75" header="0.3" footer="0.3"/>
  <pageSetup scale="9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7"/>
  <sheetViews>
    <sheetView workbookViewId="0">
      <selection activeCell="J39" sqref="J39"/>
    </sheetView>
  </sheetViews>
  <sheetFormatPr defaultRowHeight="15" x14ac:dyDescent="0.25"/>
  <sheetData>
    <row r="3" spans="2:11" x14ac:dyDescent="0.25">
      <c r="B3" s="4" t="s">
        <v>0</v>
      </c>
      <c r="C3" s="4"/>
      <c r="D3" s="4"/>
    </row>
    <row r="4" spans="2:11" x14ac:dyDescent="0.25">
      <c r="B4" s="1" t="s">
        <v>14</v>
      </c>
      <c r="C4">
        <f>1.8*(1.1-F4)*H4^(1/2)/J4^(1/3)</f>
        <v>7.0909816790092135</v>
      </c>
      <c r="E4" s="1" t="s">
        <v>3</v>
      </c>
      <c r="F4">
        <v>0.32</v>
      </c>
      <c r="G4" s="1" t="s">
        <v>4</v>
      </c>
      <c r="H4">
        <v>300</v>
      </c>
      <c r="I4" s="1" t="s">
        <v>5</v>
      </c>
      <c r="J4">
        <f>((K5-K6)/H4)*100</f>
        <v>40.333333333333329</v>
      </c>
    </row>
    <row r="5" spans="2:11" x14ac:dyDescent="0.25">
      <c r="J5" s="1" t="s">
        <v>6</v>
      </c>
      <c r="K5">
        <v>837</v>
      </c>
    </row>
    <row r="6" spans="2:11" x14ac:dyDescent="0.25">
      <c r="F6" t="s">
        <v>15</v>
      </c>
      <c r="J6" s="1" t="s">
        <v>7</v>
      </c>
      <c r="K6">
        <v>716</v>
      </c>
    </row>
    <row r="9" spans="2:11" x14ac:dyDescent="0.25">
      <c r="B9" s="4" t="s">
        <v>1</v>
      </c>
      <c r="C9" s="4"/>
      <c r="D9" s="4"/>
    </row>
    <row r="10" spans="2:11" x14ac:dyDescent="0.25">
      <c r="B10" s="1" t="s">
        <v>2</v>
      </c>
      <c r="C10">
        <f>F10/60/H10</f>
        <v>1.7191883520217348</v>
      </c>
      <c r="E10" s="1" t="s">
        <v>4</v>
      </c>
      <c r="F10">
        <v>148</v>
      </c>
      <c r="G10" s="1" t="s">
        <v>9</v>
      </c>
      <c r="H10">
        <f>3.281*I11*I12^(1/2)</f>
        <v>1.4347855857480134</v>
      </c>
    </row>
    <row r="11" spans="2:11" x14ac:dyDescent="0.25">
      <c r="H11" s="1" t="s">
        <v>10</v>
      </c>
      <c r="I11">
        <v>7.5999999999999998E-2</v>
      </c>
    </row>
    <row r="12" spans="2:11" x14ac:dyDescent="0.25">
      <c r="H12" s="1" t="s">
        <v>11</v>
      </c>
      <c r="I12">
        <f>((J13-J14)/F10)*100</f>
        <v>33.108108108108105</v>
      </c>
    </row>
    <row r="13" spans="2:11" x14ac:dyDescent="0.25">
      <c r="I13" s="1" t="s">
        <v>12</v>
      </c>
      <c r="J13">
        <v>716</v>
      </c>
    </row>
    <row r="14" spans="2:11" x14ac:dyDescent="0.25">
      <c r="I14" s="1" t="s">
        <v>13</v>
      </c>
      <c r="J14">
        <v>667</v>
      </c>
    </row>
    <row r="15" spans="2:11" x14ac:dyDescent="0.25">
      <c r="I15" s="1"/>
    </row>
    <row r="17" spans="2:4" x14ac:dyDescent="0.25">
      <c r="B17" s="2" t="s">
        <v>8</v>
      </c>
      <c r="C17" s="3">
        <f>C4+C10</f>
        <v>8.8101700310309479</v>
      </c>
      <c r="D17" s="3"/>
    </row>
  </sheetData>
  <mergeCells count="2">
    <mergeCell ref="B3:D3"/>
    <mergeCell ref="B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DR1</vt:lpstr>
      <vt:lpstr>DR2 (alt) (2)</vt:lpstr>
      <vt:lpstr>DR3 (alt)</vt:lpstr>
      <vt:lpstr>DL4 (alt)</vt:lpstr>
      <vt:lpstr>DL5</vt:lpstr>
      <vt:lpstr>DL6</vt:lpstr>
      <vt:lpstr>DL7</vt:lpstr>
      <vt:lpstr>DL8</vt:lpstr>
      <vt:lpstr>DR2</vt:lpstr>
      <vt:lpstr>DR2 (alt)</vt:lpstr>
      <vt:lpstr>DR3</vt:lpstr>
      <vt:lpstr>DL4</vt:lpstr>
      <vt:lpstr>RANDOM</vt:lpstr>
      <vt:lpstr>'DL4 (alt)'!Print_Area</vt:lpstr>
      <vt:lpstr>'DL5'!Print_Area</vt:lpstr>
      <vt:lpstr>'DL6'!Print_Area</vt:lpstr>
      <vt:lpstr>'DL7'!Print_Area</vt:lpstr>
      <vt:lpstr>'DL8'!Print_Area</vt:lpstr>
      <vt:lpstr>'DR1'!Print_Area</vt:lpstr>
      <vt:lpstr>'DR2 (alt) (2)'!Print_Area</vt:lpstr>
      <vt:lpstr>'DR3 (alt)'!Print_Area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Schmuhl</dc:creator>
  <cp:lastModifiedBy>Dan Schmuhl</cp:lastModifiedBy>
  <cp:lastPrinted>2016-08-11T14:12:35Z</cp:lastPrinted>
  <dcterms:created xsi:type="dcterms:W3CDTF">2016-07-12T18:41:05Z</dcterms:created>
  <dcterms:modified xsi:type="dcterms:W3CDTF">2016-08-11T14:13:24Z</dcterms:modified>
</cp:coreProperties>
</file>