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15074\93455\Electronic Submissions\191028 Final Tracings\04-Office Calcs\"/>
    </mc:Choice>
  </mc:AlternateContent>
  <xr:revisionPtr revIDLastSave="0" documentId="13_ncr:1_{DD1614EB-03F9-4EF7-ADD7-5AF985C10BAD}" xr6:coauthVersionLast="45" xr6:coauthVersionMax="45" xr10:uidLastSave="{00000000-0000-0000-0000-000000000000}"/>
  <bookViews>
    <workbookView xWindow="2925" yWindow="855" windowWidth="25050" windowHeight="13710" xr2:uid="{E7ACE6DF-EED0-4CA5-A12A-6BB3D1E6CCDD}"/>
  </bookViews>
  <sheets>
    <sheet name="Longview Ave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8" i="4" l="1"/>
  <c r="L14" i="4" l="1"/>
  <c r="N76" i="4" l="1"/>
  <c r="N77" i="4"/>
  <c r="N78" i="4"/>
  <c r="N79" i="4"/>
  <c r="N80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82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43" i="4"/>
  <c r="F44" i="4"/>
  <c r="F45" i="4"/>
  <c r="F46" i="4"/>
  <c r="F47" i="4"/>
  <c r="F48" i="4"/>
  <c r="F49" i="4"/>
  <c r="F50" i="4"/>
  <c r="F51" i="4"/>
  <c r="F52" i="4"/>
  <c r="F54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28" i="4"/>
  <c r="F7" i="4"/>
  <c r="F8" i="4"/>
  <c r="F9" i="4"/>
  <c r="F10" i="4"/>
  <c r="F11" i="4"/>
  <c r="F12" i="4"/>
  <c r="F13" i="4"/>
  <c r="F24" i="4"/>
  <c r="F26" i="4"/>
  <c r="F6" i="4"/>
  <c r="N7" i="4"/>
  <c r="N8" i="4"/>
  <c r="N9" i="4"/>
  <c r="N10" i="4"/>
  <c r="N11" i="4"/>
  <c r="N12" i="4"/>
  <c r="N13" i="4"/>
  <c r="N15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6" i="4"/>
  <c r="G81" i="4"/>
  <c r="G6" i="4"/>
  <c r="Q29" i="4" l="1"/>
  <c r="D23" i="4" l="1"/>
  <c r="F23" i="4" s="1"/>
  <c r="C13" i="4"/>
  <c r="Q106" i="4"/>
  <c r="L106" i="4"/>
  <c r="K106" i="4"/>
  <c r="C106" i="4"/>
  <c r="Q105" i="4"/>
  <c r="L105" i="4"/>
  <c r="K105" i="4"/>
  <c r="C105" i="4"/>
  <c r="Q104" i="4"/>
  <c r="L104" i="4"/>
  <c r="K104" i="4"/>
  <c r="C104" i="4"/>
  <c r="Q103" i="4"/>
  <c r="L103" i="4"/>
  <c r="K103" i="4"/>
  <c r="C103" i="4"/>
  <c r="Q102" i="4"/>
  <c r="L102" i="4"/>
  <c r="K102" i="4"/>
  <c r="C102" i="4"/>
  <c r="Q101" i="4"/>
  <c r="L101" i="4"/>
  <c r="K101" i="4"/>
  <c r="C101" i="4"/>
  <c r="Q100" i="4"/>
  <c r="L100" i="4"/>
  <c r="K100" i="4"/>
  <c r="C100" i="4"/>
  <c r="Q99" i="4"/>
  <c r="L99" i="4"/>
  <c r="K99" i="4"/>
  <c r="C99" i="4"/>
  <c r="Q98" i="4"/>
  <c r="L98" i="4"/>
  <c r="K98" i="4"/>
  <c r="C98" i="4"/>
  <c r="Q97" i="4"/>
  <c r="L97" i="4"/>
  <c r="K97" i="4"/>
  <c r="C97" i="4"/>
  <c r="Q96" i="4"/>
  <c r="L96" i="4"/>
  <c r="K96" i="4"/>
  <c r="C96" i="4"/>
  <c r="Q95" i="4"/>
  <c r="L95" i="4"/>
  <c r="K95" i="4"/>
  <c r="C95" i="4"/>
  <c r="Q94" i="4"/>
  <c r="L94" i="4"/>
  <c r="K94" i="4"/>
  <c r="C94" i="4"/>
  <c r="Q93" i="4"/>
  <c r="L93" i="4"/>
  <c r="K93" i="4"/>
  <c r="C93" i="4"/>
  <c r="Q92" i="4"/>
  <c r="L92" i="4"/>
  <c r="K92" i="4"/>
  <c r="C92" i="4"/>
  <c r="Q91" i="4"/>
  <c r="L91" i="4"/>
  <c r="K91" i="4"/>
  <c r="C91" i="4"/>
  <c r="Q90" i="4"/>
  <c r="L90" i="4"/>
  <c r="K90" i="4"/>
  <c r="C90" i="4"/>
  <c r="Q89" i="4"/>
  <c r="L89" i="4"/>
  <c r="K89" i="4"/>
  <c r="C89" i="4"/>
  <c r="Q88" i="4"/>
  <c r="L88" i="4"/>
  <c r="K88" i="4"/>
  <c r="C88" i="4"/>
  <c r="Q87" i="4"/>
  <c r="L87" i="4"/>
  <c r="K87" i="4"/>
  <c r="C87" i="4"/>
  <c r="Q86" i="4"/>
  <c r="L86" i="4"/>
  <c r="K86" i="4"/>
  <c r="C86" i="4"/>
  <c r="Q85" i="4"/>
  <c r="L85" i="4"/>
  <c r="K85" i="4"/>
  <c r="C85" i="4"/>
  <c r="Q84" i="4"/>
  <c r="L84" i="4"/>
  <c r="K84" i="4"/>
  <c r="C84" i="4"/>
  <c r="Q83" i="4"/>
  <c r="L83" i="4"/>
  <c r="K83" i="4"/>
  <c r="C83" i="4"/>
  <c r="Q82" i="4"/>
  <c r="L82" i="4"/>
  <c r="K82" i="4"/>
  <c r="C82" i="4"/>
  <c r="O81" i="4"/>
  <c r="P81" i="4"/>
  <c r="N81" i="4" s="1"/>
  <c r="L81" i="4"/>
  <c r="K81" i="4"/>
  <c r="Q80" i="4"/>
  <c r="L80" i="4"/>
  <c r="K80" i="4"/>
  <c r="C80" i="4"/>
  <c r="E80" i="4" s="1"/>
  <c r="Q79" i="4"/>
  <c r="L79" i="4"/>
  <c r="K79" i="4"/>
  <c r="C79" i="4"/>
  <c r="E79" i="4" s="1"/>
  <c r="Q78" i="4"/>
  <c r="L78" i="4"/>
  <c r="K78" i="4"/>
  <c r="C78" i="4"/>
  <c r="E78" i="4" s="1"/>
  <c r="Q77" i="4"/>
  <c r="L77" i="4"/>
  <c r="K77" i="4"/>
  <c r="C77" i="4"/>
  <c r="Q76" i="4"/>
  <c r="L76" i="4"/>
  <c r="K76" i="4"/>
  <c r="C76" i="4"/>
  <c r="E76" i="4" s="1"/>
  <c r="Q75" i="4"/>
  <c r="L75" i="4"/>
  <c r="K75" i="4"/>
  <c r="C75" i="4"/>
  <c r="E75" i="4" s="1"/>
  <c r="Q74" i="4"/>
  <c r="O74" i="4" s="1"/>
  <c r="L74" i="4"/>
  <c r="K74" i="4"/>
  <c r="C74" i="4"/>
  <c r="E74" i="4" s="1"/>
  <c r="Q73" i="4"/>
  <c r="L73" i="4"/>
  <c r="K73" i="4"/>
  <c r="C73" i="4"/>
  <c r="E73" i="4" s="1"/>
  <c r="Q72" i="4"/>
  <c r="L72" i="4"/>
  <c r="K72" i="4"/>
  <c r="C72" i="4"/>
  <c r="E72" i="4" s="1"/>
  <c r="Q71" i="4"/>
  <c r="L71" i="4"/>
  <c r="K71" i="4"/>
  <c r="C71" i="4"/>
  <c r="E71" i="4" s="1"/>
  <c r="Q70" i="4"/>
  <c r="O70" i="4" s="1"/>
  <c r="L70" i="4"/>
  <c r="K70" i="4"/>
  <c r="C70" i="4"/>
  <c r="E70" i="4" s="1"/>
  <c r="Q69" i="4"/>
  <c r="O69" i="4" s="1"/>
  <c r="L69" i="4"/>
  <c r="K69" i="4"/>
  <c r="C69" i="4"/>
  <c r="Q68" i="4"/>
  <c r="L68" i="4"/>
  <c r="K68" i="4"/>
  <c r="C68" i="4"/>
  <c r="E68" i="4" s="1"/>
  <c r="Q67" i="4"/>
  <c r="O67" i="4" s="1"/>
  <c r="L67" i="4"/>
  <c r="K67" i="4"/>
  <c r="C67" i="4"/>
  <c r="E67" i="4" s="1"/>
  <c r="Q66" i="4"/>
  <c r="L66" i="4"/>
  <c r="K66" i="4"/>
  <c r="C66" i="4"/>
  <c r="E66" i="4" s="1"/>
  <c r="Q65" i="4"/>
  <c r="O65" i="4" s="1"/>
  <c r="L65" i="4"/>
  <c r="K65" i="4"/>
  <c r="C65" i="4"/>
  <c r="Q64" i="4"/>
  <c r="L64" i="4"/>
  <c r="K64" i="4"/>
  <c r="C64" i="4"/>
  <c r="E64" i="4" s="1"/>
  <c r="Q63" i="4"/>
  <c r="L63" i="4"/>
  <c r="K63" i="4"/>
  <c r="C63" i="4"/>
  <c r="E63" i="4" s="1"/>
  <c r="Q62" i="4"/>
  <c r="L62" i="4"/>
  <c r="K62" i="4"/>
  <c r="C62" i="4"/>
  <c r="E62" i="4" s="1"/>
  <c r="Q61" i="4"/>
  <c r="O61" i="4" s="1"/>
  <c r="L61" i="4"/>
  <c r="K61" i="4"/>
  <c r="C61" i="4"/>
  <c r="Q60" i="4"/>
  <c r="L60" i="4"/>
  <c r="K60" i="4"/>
  <c r="C60" i="4"/>
  <c r="E60" i="4" s="1"/>
  <c r="Q59" i="4"/>
  <c r="O59" i="4" s="1"/>
  <c r="L59" i="4"/>
  <c r="K59" i="4"/>
  <c r="C59" i="4"/>
  <c r="Q58" i="4"/>
  <c r="L58" i="4"/>
  <c r="K58" i="4"/>
  <c r="C58" i="4"/>
  <c r="E58" i="4" s="1"/>
  <c r="Q57" i="4"/>
  <c r="O57" i="4" s="1"/>
  <c r="L57" i="4"/>
  <c r="K57" i="4"/>
  <c r="C57" i="4"/>
  <c r="Q56" i="4"/>
  <c r="L56" i="4"/>
  <c r="K56" i="4"/>
  <c r="C56" i="4"/>
  <c r="E56" i="4" s="1"/>
  <c r="Q55" i="4"/>
  <c r="L55" i="4"/>
  <c r="K55" i="4"/>
  <c r="C55" i="4"/>
  <c r="E55" i="4" s="1"/>
  <c r="Q54" i="4"/>
  <c r="L54" i="4"/>
  <c r="K54" i="4"/>
  <c r="C54" i="4"/>
  <c r="E54" i="4" s="1"/>
  <c r="Q52" i="4"/>
  <c r="L52" i="4"/>
  <c r="K52" i="4"/>
  <c r="C52" i="4"/>
  <c r="Q51" i="4"/>
  <c r="O51" i="4" s="1"/>
  <c r="L51" i="4"/>
  <c r="K51" i="4"/>
  <c r="C51" i="4"/>
  <c r="E51" i="4" s="1"/>
  <c r="Q50" i="4"/>
  <c r="L50" i="4"/>
  <c r="K50" i="4"/>
  <c r="C50" i="4"/>
  <c r="E50" i="4" s="1"/>
  <c r="Q49" i="4"/>
  <c r="L49" i="4"/>
  <c r="K49" i="4"/>
  <c r="C49" i="4"/>
  <c r="Q48" i="4"/>
  <c r="L48" i="4"/>
  <c r="K48" i="4"/>
  <c r="C48" i="4"/>
  <c r="E48" i="4" s="1"/>
  <c r="Q47" i="4"/>
  <c r="O47" i="4" s="1"/>
  <c r="L47" i="4"/>
  <c r="K47" i="4"/>
  <c r="C47" i="4"/>
  <c r="E47" i="4" s="1"/>
  <c r="Q46" i="4"/>
  <c r="L46" i="4"/>
  <c r="K46" i="4"/>
  <c r="C46" i="4"/>
  <c r="E46" i="4" s="1"/>
  <c r="Q45" i="4"/>
  <c r="L45" i="4"/>
  <c r="K45" i="4"/>
  <c r="C45" i="4"/>
  <c r="Q44" i="4"/>
  <c r="L44" i="4"/>
  <c r="K44" i="4"/>
  <c r="C44" i="4"/>
  <c r="Q43" i="4"/>
  <c r="O43" i="4" s="1"/>
  <c r="L43" i="4"/>
  <c r="K43" i="4"/>
  <c r="C43" i="4"/>
  <c r="E43" i="4" s="1"/>
  <c r="Q42" i="4"/>
  <c r="Q41" i="4"/>
  <c r="L41" i="4"/>
  <c r="K41" i="4"/>
  <c r="C41" i="4"/>
  <c r="E41" i="4" s="1"/>
  <c r="Q40" i="4"/>
  <c r="L40" i="4"/>
  <c r="K40" i="4"/>
  <c r="C40" i="4"/>
  <c r="Q39" i="4"/>
  <c r="L39" i="4"/>
  <c r="K39" i="4"/>
  <c r="C39" i="4"/>
  <c r="E39" i="4" s="1"/>
  <c r="Q38" i="4"/>
  <c r="L38" i="4"/>
  <c r="K38" i="4"/>
  <c r="C38" i="4"/>
  <c r="Q37" i="4"/>
  <c r="L37" i="4"/>
  <c r="K37" i="4"/>
  <c r="C37" i="4"/>
  <c r="E37" i="4" s="1"/>
  <c r="Q36" i="4"/>
  <c r="L36" i="4"/>
  <c r="K36" i="4"/>
  <c r="C36" i="4"/>
  <c r="Q35" i="4"/>
  <c r="L35" i="4"/>
  <c r="K35" i="4"/>
  <c r="C35" i="4"/>
  <c r="E35" i="4" s="1"/>
  <c r="Q34" i="4"/>
  <c r="L34" i="4"/>
  <c r="K34" i="4"/>
  <c r="C34" i="4"/>
  <c r="Q33" i="4"/>
  <c r="L33" i="4"/>
  <c r="K33" i="4"/>
  <c r="C33" i="4"/>
  <c r="E33" i="4" s="1"/>
  <c r="Q32" i="4"/>
  <c r="L32" i="4"/>
  <c r="K32" i="4"/>
  <c r="C32" i="4"/>
  <c r="Q31" i="4"/>
  <c r="L31" i="4"/>
  <c r="K31" i="4"/>
  <c r="C31" i="4"/>
  <c r="E31" i="4" s="1"/>
  <c r="Q30" i="4"/>
  <c r="L30" i="4"/>
  <c r="K30" i="4"/>
  <c r="C30" i="4"/>
  <c r="L29" i="4"/>
  <c r="K29" i="4"/>
  <c r="C29" i="4"/>
  <c r="E29" i="4" s="1"/>
  <c r="L28" i="4"/>
  <c r="K28" i="4"/>
  <c r="C28" i="4"/>
  <c r="P27" i="4"/>
  <c r="P26" i="4"/>
  <c r="N26" i="4" s="1"/>
  <c r="L26" i="4"/>
  <c r="K26" i="4"/>
  <c r="C26" i="4"/>
  <c r="P25" i="4"/>
  <c r="N25" i="4" s="1"/>
  <c r="L25" i="4"/>
  <c r="K25" i="4"/>
  <c r="D25" i="4"/>
  <c r="F25" i="4" s="1"/>
  <c r="P24" i="4"/>
  <c r="N24" i="4" s="1"/>
  <c r="L24" i="4"/>
  <c r="K24" i="4"/>
  <c r="P23" i="4"/>
  <c r="N23" i="4" s="1"/>
  <c r="L23" i="4"/>
  <c r="K23" i="4"/>
  <c r="P22" i="4"/>
  <c r="N22" i="4" s="1"/>
  <c r="L22" i="4"/>
  <c r="K22" i="4"/>
  <c r="D22" i="4"/>
  <c r="F22" i="4" s="1"/>
  <c r="P21" i="4"/>
  <c r="N21" i="4" s="1"/>
  <c r="L21" i="4"/>
  <c r="K21" i="4"/>
  <c r="D21" i="4"/>
  <c r="F21" i="4" s="1"/>
  <c r="P20" i="4"/>
  <c r="N20" i="4" s="1"/>
  <c r="L20" i="4"/>
  <c r="K20" i="4"/>
  <c r="D20" i="4"/>
  <c r="F20" i="4" s="1"/>
  <c r="P19" i="4"/>
  <c r="N19" i="4" s="1"/>
  <c r="L19" i="4"/>
  <c r="K19" i="4"/>
  <c r="D19" i="4"/>
  <c r="F19" i="4" s="1"/>
  <c r="P18" i="4"/>
  <c r="N18" i="4" s="1"/>
  <c r="L18" i="4"/>
  <c r="K18" i="4"/>
  <c r="D18" i="4"/>
  <c r="F18" i="4" s="1"/>
  <c r="P17" i="4"/>
  <c r="N17" i="4" s="1"/>
  <c r="L17" i="4"/>
  <c r="K17" i="4"/>
  <c r="D17" i="4"/>
  <c r="F17" i="4" s="1"/>
  <c r="P16" i="4"/>
  <c r="N16" i="4" s="1"/>
  <c r="L16" i="4"/>
  <c r="K16" i="4"/>
  <c r="D16" i="4"/>
  <c r="F16" i="4" s="1"/>
  <c r="L15" i="4"/>
  <c r="K15" i="4"/>
  <c r="D15" i="4"/>
  <c r="F15" i="4" s="1"/>
  <c r="P14" i="4"/>
  <c r="N14" i="4" s="1"/>
  <c r="K14" i="4"/>
  <c r="D14" i="4"/>
  <c r="F14" i="4" s="1"/>
  <c r="Q13" i="4"/>
  <c r="L13" i="4"/>
  <c r="K13" i="4"/>
  <c r="Q12" i="4"/>
  <c r="L12" i="4"/>
  <c r="K12" i="4"/>
  <c r="C12" i="4"/>
  <c r="Q11" i="4"/>
  <c r="O11" i="4" s="1"/>
  <c r="L11" i="4"/>
  <c r="K11" i="4"/>
  <c r="C11" i="4"/>
  <c r="E11" i="4" s="1"/>
  <c r="Q10" i="4"/>
  <c r="L10" i="4"/>
  <c r="K10" i="4"/>
  <c r="C10" i="4"/>
  <c r="Q9" i="4"/>
  <c r="L9" i="4"/>
  <c r="K9" i="4"/>
  <c r="C9" i="4"/>
  <c r="E9" i="4" s="1"/>
  <c r="Q8" i="4"/>
  <c r="L8" i="4"/>
  <c r="K8" i="4"/>
  <c r="C8" i="4"/>
  <c r="Q7" i="4"/>
  <c r="L7" i="4"/>
  <c r="K7" i="4"/>
  <c r="C7" i="4"/>
  <c r="E7" i="4" s="1"/>
  <c r="Q6" i="4"/>
  <c r="L6" i="4"/>
  <c r="K6" i="4"/>
  <c r="C6" i="4"/>
  <c r="N27" i="4" l="1"/>
  <c r="Q27" i="4"/>
  <c r="O27" i="4" s="1"/>
  <c r="C18" i="4"/>
  <c r="E18" i="4" s="1"/>
  <c r="C22" i="4"/>
  <c r="E22" i="4" s="1"/>
  <c r="C14" i="4"/>
  <c r="E14" i="4" s="1"/>
  <c r="C15" i="4"/>
  <c r="E15" i="4" s="1"/>
  <c r="Q14" i="4"/>
  <c r="O14" i="4" s="1"/>
  <c r="Q24" i="4"/>
  <c r="O24" i="4" s="1"/>
  <c r="Q25" i="4"/>
  <c r="O25" i="4" s="1"/>
  <c r="Q17" i="4"/>
  <c r="O17" i="4" s="1"/>
  <c r="Q18" i="4"/>
  <c r="O18" i="4" s="1"/>
  <c r="Q20" i="4"/>
  <c r="O20" i="4" s="1"/>
  <c r="Q21" i="4"/>
  <c r="O21" i="4" s="1"/>
  <c r="Q22" i="4"/>
  <c r="O22" i="4" s="1"/>
  <c r="E10" i="4"/>
  <c r="O49" i="4"/>
  <c r="E44" i="4"/>
  <c r="O45" i="4"/>
  <c r="O46" i="4"/>
  <c r="E52" i="4"/>
  <c r="O55" i="4"/>
  <c r="O63" i="4"/>
  <c r="O54" i="4"/>
  <c r="O62" i="4"/>
  <c r="O78" i="4"/>
  <c r="O58" i="4"/>
  <c r="O66" i="4"/>
  <c r="Q26" i="4"/>
  <c r="O42" i="4"/>
  <c r="O50" i="4"/>
  <c r="E59" i="4"/>
  <c r="C16" i="4"/>
  <c r="O10" i="4"/>
  <c r="O13" i="4"/>
  <c r="O8" i="4"/>
  <c r="E40" i="4"/>
  <c r="O64" i="4"/>
  <c r="E8" i="4"/>
  <c r="O9" i="4"/>
  <c r="E12" i="4"/>
  <c r="E13" i="4"/>
  <c r="Q15" i="4"/>
  <c r="E34" i="4"/>
  <c r="E49" i="4"/>
  <c r="E57" i="4"/>
  <c r="E65" i="4"/>
  <c r="O12" i="4"/>
  <c r="O56" i="4"/>
  <c r="E77" i="4"/>
  <c r="O6" i="4"/>
  <c r="Q16" i="4"/>
  <c r="Q19" i="4"/>
  <c r="Q23" i="4"/>
  <c r="E28" i="4"/>
  <c r="E36" i="4"/>
  <c r="O44" i="4"/>
  <c r="O52" i="4"/>
  <c r="O60" i="4"/>
  <c r="O68" i="4"/>
  <c r="E32" i="4"/>
  <c r="O48" i="4"/>
  <c r="E6" i="4"/>
  <c r="O7" i="4"/>
  <c r="C17" i="4"/>
  <c r="C19" i="4"/>
  <c r="E19" i="4" s="1"/>
  <c r="C20" i="4"/>
  <c r="C21" i="4"/>
  <c r="E21" i="4" s="1"/>
  <c r="C23" i="4"/>
  <c r="C24" i="4"/>
  <c r="C25" i="4"/>
  <c r="E25" i="4" s="1"/>
  <c r="E30" i="4"/>
  <c r="E38" i="4"/>
  <c r="E45" i="4"/>
  <c r="E61" i="4"/>
  <c r="E69" i="4"/>
  <c r="O71" i="4"/>
  <c r="O72" i="4"/>
  <c r="O73" i="4"/>
  <c r="O75" i="4"/>
  <c r="O76" i="4"/>
  <c r="O77" i="4"/>
  <c r="O79" i="4"/>
  <c r="O80" i="4"/>
  <c r="O28" i="4"/>
  <c r="O36" i="4"/>
  <c r="O40" i="4"/>
  <c r="E82" i="4"/>
  <c r="E83" i="4"/>
  <c r="E84" i="4"/>
  <c r="E85" i="4"/>
  <c r="E86" i="4"/>
  <c r="E87" i="4"/>
  <c r="E88" i="4"/>
  <c r="E89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O34" i="4"/>
  <c r="E90" i="4"/>
  <c r="O29" i="4"/>
  <c r="O31" i="4"/>
  <c r="O33" i="4"/>
  <c r="O35" i="4"/>
  <c r="O37" i="4"/>
  <c r="O39" i="4"/>
  <c r="O41" i="4"/>
  <c r="O30" i="4"/>
  <c r="O32" i="4"/>
  <c r="O38" i="4"/>
  <c r="E91" i="4"/>
  <c r="E26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26" i="4" l="1"/>
  <c r="E23" i="4"/>
  <c r="E16" i="4"/>
  <c r="E17" i="4"/>
  <c r="O16" i="4"/>
  <c r="E24" i="4"/>
  <c r="O15" i="4"/>
  <c r="O23" i="4"/>
  <c r="E20" i="4"/>
  <c r="O19" i="4"/>
</calcChain>
</file>

<file path=xl/sharedStrings.xml><?xml version="1.0" encoding="utf-8"?>
<sst xmlns="http://schemas.openxmlformats.org/spreadsheetml/2006/main" count="23" uniqueCount="16">
  <si>
    <t>CENTERLINE</t>
  </si>
  <si>
    <t>OFFSET</t>
  </si>
  <si>
    <t>CROSS
SLOPE</t>
  </si>
  <si>
    <t>PLANE DEPTH</t>
  </si>
  <si>
    <t>LONGVIEW AVENUE E</t>
  </si>
  <si>
    <t>STATION</t>
  </si>
  <si>
    <t>EXISTING
ELEVATION</t>
  </si>
  <si>
    <t>PROP 
ELEVATION</t>
  </si>
  <si>
    <t>PROP ELEVATION -
EX ELEVATION</t>
  </si>
  <si>
    <t>PROP
ELEVATION</t>
  </si>
  <si>
    <t>EXISTING 
ELEVATION</t>
  </si>
  <si>
    <t>442 OR 302 THICKNESS</t>
  </si>
  <si>
    <t>442 OR 302 AVERAGE 
THICKNESS</t>
  </si>
  <si>
    <t>RIGHT SIDE (AT SAWCUT LINE)</t>
  </si>
  <si>
    <t>LEFT SIDE (AT SAWCUT LINE)</t>
  </si>
  <si>
    <t>PLANED SURFACE ELEVATION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</si>
</sst>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\+00"/>
    <numFmt numFmtId="165" formatCode="0.000"/>
    <numFmt numFmtId="166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double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166" fontId="0" fillId="0" borderId="22" xfId="0" applyNumberFormat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39" xfId="0" applyNumberFormat="1" applyBorder="1" applyAlignment="1">
      <alignment horizontal="center" vertical="center"/>
    </xf>
    <xf numFmtId="165" fontId="0" fillId="0" borderId="40" xfId="0" applyNumberFormat="1" applyBorder="1" applyAlignment="1">
      <alignment horizontal="center" vertical="center"/>
    </xf>
    <xf numFmtId="2" fontId="0" fillId="0" borderId="40" xfId="0" applyNumberFormat="1" applyBorder="1" applyAlignment="1">
      <alignment horizontal="center" vertical="center"/>
    </xf>
    <xf numFmtId="2" fontId="0" fillId="0" borderId="42" xfId="0" applyNumberFormat="1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165" fontId="0" fillId="0" borderId="44" xfId="0" applyNumberFormat="1" applyBorder="1" applyAlignment="1">
      <alignment horizontal="center" vertical="center"/>
    </xf>
    <xf numFmtId="2" fontId="0" fillId="0" borderId="44" xfId="0" applyNumberFormat="1" applyBorder="1" applyAlignment="1">
      <alignment horizontal="center" vertical="center"/>
    </xf>
    <xf numFmtId="164" fontId="1" fillId="0" borderId="4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2" fontId="1" fillId="0" borderId="4" xfId="0" applyNumberFormat="1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 textRotation="90"/>
    </xf>
    <xf numFmtId="2" fontId="1" fillId="0" borderId="31" xfId="0" applyNumberFormat="1" applyFont="1" applyBorder="1" applyAlignment="1">
      <alignment horizontal="center" vertical="center" textRotation="90"/>
    </xf>
    <xf numFmtId="2" fontId="0" fillId="0" borderId="37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0" fillId="0" borderId="47" xfId="0" applyBorder="1" applyAlignment="1">
      <alignment horizontal="center" vertical="center"/>
    </xf>
    <xf numFmtId="2" fontId="0" fillId="0" borderId="48" xfId="0" applyNumberFormat="1" applyBorder="1" applyAlignment="1">
      <alignment horizontal="center" vertical="center"/>
    </xf>
    <xf numFmtId="2" fontId="0" fillId="0" borderId="49" xfId="0" applyNumberFormat="1" applyBorder="1" applyAlignment="1">
      <alignment horizontal="center" vertical="center"/>
    </xf>
    <xf numFmtId="2" fontId="0" fillId="0" borderId="50" xfId="0" applyNumberForma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90" wrapText="1"/>
    </xf>
    <xf numFmtId="2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 textRotation="90"/>
    </xf>
    <xf numFmtId="2" fontId="0" fillId="0" borderId="47" xfId="0" applyNumberFormat="1" applyBorder="1" applyAlignment="1">
      <alignment horizontal="center" vertical="center"/>
    </xf>
    <xf numFmtId="0" fontId="0" fillId="0" borderId="38" xfId="0" applyBorder="1"/>
    <xf numFmtId="0" fontId="0" fillId="0" borderId="38" xfId="0" applyBorder="1" applyAlignment="1">
      <alignment horizontal="center"/>
    </xf>
    <xf numFmtId="2" fontId="0" fillId="0" borderId="41" xfId="0" applyNumberFormat="1" applyBorder="1" applyAlignment="1">
      <alignment horizontal="center" vertical="center"/>
    </xf>
    <xf numFmtId="2" fontId="0" fillId="0" borderId="46" xfId="0" applyNumberFormat="1" applyBorder="1" applyAlignment="1">
      <alignment horizontal="center" vertical="center"/>
    </xf>
    <xf numFmtId="2" fontId="0" fillId="0" borderId="52" xfId="0" applyNumberFormat="1" applyBorder="1" applyAlignment="1">
      <alignment horizontal="center" vertical="center"/>
    </xf>
    <xf numFmtId="2" fontId="0" fillId="0" borderId="53" xfId="0" applyNumberForma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0" borderId="52" xfId="0" applyFont="1" applyBorder="1" applyAlignment="1">
      <alignment horizontal="center" vertical="center" textRotation="90" wrapText="1"/>
    </xf>
    <xf numFmtId="2" fontId="0" fillId="0" borderId="16" xfId="0" applyNumberFormat="1" applyBorder="1" applyAlignment="1">
      <alignment horizontal="center" vertical="center"/>
    </xf>
    <xf numFmtId="2" fontId="0" fillId="0" borderId="54" xfId="0" applyNumberFormat="1" applyBorder="1" applyAlignment="1">
      <alignment horizontal="center" vertical="center"/>
    </xf>
    <xf numFmtId="2" fontId="0" fillId="0" borderId="55" xfId="0" applyNumberFormat="1" applyBorder="1" applyAlignment="1">
      <alignment horizontal="center" vertical="center"/>
    </xf>
    <xf numFmtId="165" fontId="0" fillId="0" borderId="56" xfId="0" applyNumberFormat="1" applyBorder="1" applyAlignment="1">
      <alignment horizontal="center" vertical="center"/>
    </xf>
    <xf numFmtId="2" fontId="0" fillId="0" borderId="56" xfId="0" applyNumberFormat="1" applyBorder="1" applyAlignment="1">
      <alignment horizontal="center" vertical="center"/>
    </xf>
    <xf numFmtId="164" fontId="1" fillId="0" borderId="57" xfId="0" applyNumberFormat="1" applyFont="1" applyBorder="1" applyAlignment="1">
      <alignment horizontal="center" vertical="center"/>
    </xf>
    <xf numFmtId="2" fontId="0" fillId="0" borderId="58" xfId="0" applyNumberFormat="1" applyBorder="1" applyAlignment="1">
      <alignment horizontal="center" vertical="center"/>
    </xf>
    <xf numFmtId="2" fontId="0" fillId="0" borderId="59" xfId="0" applyNumberFormat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51" xfId="0" applyNumberFormat="1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</cellXfs>
  <cellStyles count="1">
    <cellStyle name="Normal" xfId="0" builtinId="0"/>
  </cellStyles>
  <dxfs count="12">
    <dxf>
      <font>
        <color theme="4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9A3F8-1EC4-4756-82B0-E7CEBEC4B900}">
  <sheetPr>
    <pageSetUpPr fitToPage="1"/>
  </sheetPr>
  <dimension ref="A1:W107"/>
  <sheetViews>
    <sheetView tabSelected="1" zoomScale="80" zoomScaleNormal="80" workbookViewId="0">
      <selection activeCell="V19" sqref="V19"/>
    </sheetView>
  </sheetViews>
  <sheetFormatPr defaultRowHeight="15" x14ac:dyDescent="0.25"/>
  <cols>
    <col min="1" max="2" width="12.7109375" style="1" customWidth="1"/>
    <col min="3" max="6" width="12.7109375" customWidth="1"/>
    <col min="7" max="7" width="12.7109375" style="20" customWidth="1"/>
    <col min="8" max="10" width="12.7109375" style="1" customWidth="1"/>
    <col min="11" max="19" width="12.7109375" customWidth="1"/>
  </cols>
  <sheetData>
    <row r="1" spans="1:23" ht="16.5" thickTop="1" thickBot="1" x14ac:dyDescent="0.3">
      <c r="A1" s="41" t="s">
        <v>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3"/>
      <c r="T1" s="64"/>
    </row>
    <row r="2" spans="1:23" ht="15.75" thickBot="1" x14ac:dyDescent="0.3">
      <c r="A2" s="44" t="s">
        <v>14</v>
      </c>
      <c r="B2" s="30"/>
      <c r="C2" s="30"/>
      <c r="D2" s="30"/>
      <c r="E2" s="30"/>
      <c r="F2" s="30"/>
      <c r="G2" s="29" t="s">
        <v>0</v>
      </c>
      <c r="H2" s="30"/>
      <c r="I2" s="30"/>
      <c r="J2" s="30"/>
      <c r="K2" s="30"/>
      <c r="L2" s="30"/>
      <c r="M2" s="31"/>
      <c r="N2" s="30" t="s">
        <v>13</v>
      </c>
      <c r="O2" s="30"/>
      <c r="P2" s="30"/>
      <c r="Q2" s="30"/>
      <c r="R2" s="30"/>
      <c r="S2" s="32"/>
      <c r="T2" s="64"/>
    </row>
    <row r="3" spans="1:23" ht="15.75" customHeight="1" x14ac:dyDescent="0.25">
      <c r="A3" s="45" t="s">
        <v>1</v>
      </c>
      <c r="B3" s="37" t="s">
        <v>6</v>
      </c>
      <c r="C3" s="33" t="s">
        <v>7</v>
      </c>
      <c r="D3" s="33" t="s">
        <v>2</v>
      </c>
      <c r="E3" s="33" t="s">
        <v>8</v>
      </c>
      <c r="F3" s="35" t="s">
        <v>15</v>
      </c>
      <c r="G3" s="50" t="s">
        <v>5</v>
      </c>
      <c r="H3" s="33" t="s">
        <v>6</v>
      </c>
      <c r="I3" s="33" t="s">
        <v>9</v>
      </c>
      <c r="J3" s="33" t="s">
        <v>3</v>
      </c>
      <c r="K3" s="33" t="s">
        <v>8</v>
      </c>
      <c r="L3" s="38" t="s">
        <v>11</v>
      </c>
      <c r="M3" s="59" t="s">
        <v>12</v>
      </c>
      <c r="N3" s="53" t="s">
        <v>15</v>
      </c>
      <c r="O3" s="33" t="s">
        <v>8</v>
      </c>
      <c r="P3" s="33" t="s">
        <v>2</v>
      </c>
      <c r="Q3" s="33" t="s">
        <v>7</v>
      </c>
      <c r="R3" s="37" t="s">
        <v>10</v>
      </c>
      <c r="S3" s="62" t="s">
        <v>1</v>
      </c>
      <c r="T3" s="65"/>
      <c r="U3" s="40"/>
      <c r="V3" s="40"/>
    </row>
    <row r="4" spans="1:23" ht="72.75" customHeight="1" thickBot="1" x14ac:dyDescent="0.3">
      <c r="A4" s="46"/>
      <c r="B4" s="49"/>
      <c r="C4" s="34"/>
      <c r="D4" s="34"/>
      <c r="E4" s="34"/>
      <c r="F4" s="36"/>
      <c r="G4" s="51"/>
      <c r="H4" s="34"/>
      <c r="I4" s="34"/>
      <c r="J4" s="34"/>
      <c r="K4" s="34"/>
      <c r="L4" s="52"/>
      <c r="M4" s="72"/>
      <c r="N4" s="54"/>
      <c r="O4" s="34"/>
      <c r="P4" s="34"/>
      <c r="Q4" s="34"/>
      <c r="R4" s="49"/>
      <c r="S4" s="39"/>
      <c r="T4" s="65"/>
      <c r="U4" s="2"/>
      <c r="V4" s="2"/>
    </row>
    <row r="5" spans="1:23" x14ac:dyDescent="0.25">
      <c r="A5" s="4"/>
      <c r="B5" s="5"/>
      <c r="C5" s="6"/>
      <c r="D5" s="7"/>
      <c r="E5" s="7"/>
      <c r="F5" s="7"/>
      <c r="G5" s="18">
        <v>5325</v>
      </c>
      <c r="H5" s="8">
        <v>1146.56</v>
      </c>
      <c r="I5" s="5"/>
      <c r="J5" s="9"/>
      <c r="K5" s="7"/>
      <c r="L5" s="7"/>
      <c r="M5" s="73">
        <v>0.28000000000000003</v>
      </c>
      <c r="N5" s="55"/>
      <c r="O5" s="7"/>
      <c r="P5" s="7"/>
      <c r="Q5" s="10"/>
      <c r="R5" s="5">
        <v>1146.46</v>
      </c>
      <c r="S5" s="63">
        <v>38.26</v>
      </c>
      <c r="T5" s="64"/>
      <c r="U5" s="3"/>
      <c r="V5" s="3"/>
    </row>
    <row r="6" spans="1:23" x14ac:dyDescent="0.25">
      <c r="A6" s="11">
        <v>-14.43</v>
      </c>
      <c r="B6" s="10">
        <v>1146.3900000000001</v>
      </c>
      <c r="C6" s="10">
        <f t="shared" ref="C6:C26" si="0">I6-(D6*A6)</f>
        <v>1146.39912</v>
      </c>
      <c r="D6" s="12">
        <v>-1.6E-2</v>
      </c>
      <c r="E6" s="13">
        <f t="shared" ref="E6:E26" si="1">C6-B6</f>
        <v>9.1199999999389547E-3</v>
      </c>
      <c r="F6" s="13">
        <f t="shared" ref="F6:F26" si="2">H6-J6-(D6*A6)</f>
        <v>1145.9991199999999</v>
      </c>
      <c r="G6" s="19">
        <f>5350</f>
        <v>5350</v>
      </c>
      <c r="H6" s="10">
        <v>1146.5</v>
      </c>
      <c r="I6" s="10">
        <v>1146.6300000000001</v>
      </c>
      <c r="J6" s="13">
        <v>0.27</v>
      </c>
      <c r="K6" s="13">
        <f t="shared" ref="K6:K26" si="3">I6-H6</f>
        <v>0.13000000000010914</v>
      </c>
      <c r="L6" s="13">
        <f t="shared" ref="L6:L26" si="4">I6-H6+J6-0.27</f>
        <v>0.13000000000010914</v>
      </c>
      <c r="M6" s="60"/>
      <c r="N6" s="56">
        <f>H6-J6+(P6*S6)</f>
        <v>1145.91048</v>
      </c>
      <c r="O6" s="13">
        <f t="shared" ref="O6:O52" si="5">Q6-R6</f>
        <v>1.0480000000143264E-2</v>
      </c>
      <c r="P6" s="12">
        <v>-1.6E-2</v>
      </c>
      <c r="Q6" s="10">
        <f>I6-(-P6*S6)</f>
        <v>1146.3104800000001</v>
      </c>
      <c r="R6" s="10">
        <v>1146.3</v>
      </c>
      <c r="S6" s="56">
        <v>19.97</v>
      </c>
      <c r="T6" s="64"/>
      <c r="U6" s="3"/>
      <c r="V6" s="3"/>
    </row>
    <row r="7" spans="1:23" x14ac:dyDescent="0.25">
      <c r="A7" s="11">
        <v>-9</v>
      </c>
      <c r="B7" s="10">
        <v>1146.32</v>
      </c>
      <c r="C7" s="10">
        <f t="shared" si="0"/>
        <v>1146.566</v>
      </c>
      <c r="D7" s="12">
        <v>-1.6E-2</v>
      </c>
      <c r="E7" s="13">
        <f t="shared" si="1"/>
        <v>0.24600000000009459</v>
      </c>
      <c r="F7" s="13">
        <f t="shared" si="2"/>
        <v>1146.046</v>
      </c>
      <c r="G7" s="19">
        <v>5375</v>
      </c>
      <c r="H7" s="10">
        <v>1146.46</v>
      </c>
      <c r="I7" s="10">
        <v>1146.71</v>
      </c>
      <c r="J7" s="13">
        <v>0.27</v>
      </c>
      <c r="K7" s="13">
        <f t="shared" si="3"/>
        <v>0.25</v>
      </c>
      <c r="L7" s="13">
        <f t="shared" si="4"/>
        <v>0.25</v>
      </c>
      <c r="M7" s="60"/>
      <c r="N7" s="56">
        <f>H7-J7+(P7*S7)</f>
        <v>1145.886</v>
      </c>
      <c r="O7" s="13">
        <f t="shared" si="5"/>
        <v>0.29600000000004911</v>
      </c>
      <c r="P7" s="12">
        <v>-1.6E-2</v>
      </c>
      <c r="Q7" s="10">
        <f>I7-(-P7*S7)</f>
        <v>1146.4059999999999</v>
      </c>
      <c r="R7" s="10">
        <v>1146.1099999999999</v>
      </c>
      <c r="S7" s="56">
        <v>19</v>
      </c>
      <c r="T7" s="64"/>
      <c r="U7" s="3"/>
      <c r="V7" s="3"/>
    </row>
    <row r="8" spans="1:23" x14ac:dyDescent="0.25">
      <c r="A8" s="11">
        <v>-9</v>
      </c>
      <c r="B8" s="10">
        <v>1146.4000000000001</v>
      </c>
      <c r="C8" s="10">
        <f t="shared" si="0"/>
        <v>1146.7059999999999</v>
      </c>
      <c r="D8" s="12">
        <v>-1.6E-2</v>
      </c>
      <c r="E8" s="13">
        <f t="shared" si="1"/>
        <v>0.30599999999981264</v>
      </c>
      <c r="F8" s="13">
        <f t="shared" si="2"/>
        <v>1146.056</v>
      </c>
      <c r="G8" s="19">
        <v>5400</v>
      </c>
      <c r="H8" s="10">
        <v>1146.47</v>
      </c>
      <c r="I8" s="10">
        <v>1146.8499999999999</v>
      </c>
      <c r="J8" s="13">
        <v>0.27</v>
      </c>
      <c r="K8" s="13">
        <f t="shared" si="3"/>
        <v>0.37999999999988177</v>
      </c>
      <c r="L8" s="13">
        <f t="shared" si="4"/>
        <v>0.37999999999988177</v>
      </c>
      <c r="M8" s="60"/>
      <c r="N8" s="56">
        <f>H8-J8+(P8*S8)</f>
        <v>1145.896</v>
      </c>
      <c r="O8" s="13">
        <f t="shared" si="5"/>
        <v>0.27599999999983993</v>
      </c>
      <c r="P8" s="12">
        <v>-1.6E-2</v>
      </c>
      <c r="Q8" s="10">
        <f>I8-(-P8*S8)</f>
        <v>1146.5459999999998</v>
      </c>
      <c r="R8" s="10">
        <v>1146.27</v>
      </c>
      <c r="S8" s="56">
        <v>19</v>
      </c>
      <c r="T8" s="64"/>
      <c r="U8" s="3"/>
      <c r="V8" s="3"/>
    </row>
    <row r="9" spans="1:23" x14ac:dyDescent="0.25">
      <c r="A9" s="11">
        <v>-9</v>
      </c>
      <c r="B9" s="10">
        <v>1146.3399999999999</v>
      </c>
      <c r="C9" s="10">
        <f t="shared" si="0"/>
        <v>1146.816</v>
      </c>
      <c r="D9" s="12">
        <v>-1.6E-2</v>
      </c>
      <c r="E9" s="13">
        <f t="shared" si="1"/>
        <v>0.47600000000011278</v>
      </c>
      <c r="F9" s="13">
        <f t="shared" si="2"/>
        <v>1146.046</v>
      </c>
      <c r="G9" s="19">
        <v>5425</v>
      </c>
      <c r="H9" s="10">
        <v>1146.46</v>
      </c>
      <c r="I9" s="10">
        <v>1146.96</v>
      </c>
      <c r="J9" s="13">
        <v>0.27</v>
      </c>
      <c r="K9" s="13">
        <f t="shared" si="3"/>
        <v>0.5</v>
      </c>
      <c r="L9" s="13">
        <f t="shared" si="4"/>
        <v>0.5</v>
      </c>
      <c r="M9" s="60"/>
      <c r="N9" s="56">
        <f>H9-J9+(P9*S9)</f>
        <v>1145.886</v>
      </c>
      <c r="O9" s="13">
        <f t="shared" si="5"/>
        <v>0.40599999999994907</v>
      </c>
      <c r="P9" s="12">
        <v>-1.6E-2</v>
      </c>
      <c r="Q9" s="10">
        <f>I9-(-P9*S9)</f>
        <v>1146.6559999999999</v>
      </c>
      <c r="R9" s="10">
        <v>1146.25</v>
      </c>
      <c r="S9" s="56">
        <v>19</v>
      </c>
      <c r="T9" s="64"/>
      <c r="U9" s="3"/>
      <c r="V9" s="3"/>
    </row>
    <row r="10" spans="1:23" x14ac:dyDescent="0.25">
      <c r="A10" s="11">
        <v>-9</v>
      </c>
      <c r="B10" s="10">
        <v>1146.25</v>
      </c>
      <c r="C10" s="10">
        <f t="shared" si="0"/>
        <v>1146.7660000000001</v>
      </c>
      <c r="D10" s="12">
        <v>-1.6E-2</v>
      </c>
      <c r="E10" s="13">
        <f t="shared" si="1"/>
        <v>0.5160000000000764</v>
      </c>
      <c r="F10" s="13">
        <f t="shared" si="2"/>
        <v>1145.9960000000001</v>
      </c>
      <c r="G10" s="19">
        <v>5450</v>
      </c>
      <c r="H10" s="10">
        <v>1146.4100000000001</v>
      </c>
      <c r="I10" s="10">
        <v>1146.9100000000001</v>
      </c>
      <c r="J10" s="13">
        <v>0.27</v>
      </c>
      <c r="K10" s="13">
        <f t="shared" si="3"/>
        <v>0.5</v>
      </c>
      <c r="L10" s="13">
        <f t="shared" si="4"/>
        <v>0.5</v>
      </c>
      <c r="M10" s="60"/>
      <c r="N10" s="56">
        <f>H10-J10+(P10*S10)</f>
        <v>1145.836</v>
      </c>
      <c r="O10" s="13">
        <f t="shared" si="5"/>
        <v>0.2259999999998854</v>
      </c>
      <c r="P10" s="12">
        <v>-1.6E-2</v>
      </c>
      <c r="Q10" s="10">
        <f>I10-(-P10*S10)</f>
        <v>1146.606</v>
      </c>
      <c r="R10" s="10">
        <v>1146.3800000000001</v>
      </c>
      <c r="S10" s="56">
        <v>19</v>
      </c>
      <c r="T10" s="64"/>
      <c r="U10" s="3"/>
      <c r="V10" s="3"/>
    </row>
    <row r="11" spans="1:23" x14ac:dyDescent="0.25">
      <c r="A11" s="11">
        <v>-9</v>
      </c>
      <c r="B11" s="10">
        <v>1146.18</v>
      </c>
      <c r="C11" s="10">
        <f t="shared" si="0"/>
        <v>1146.556</v>
      </c>
      <c r="D11" s="12">
        <v>-1.6E-2</v>
      </c>
      <c r="E11" s="13">
        <f t="shared" si="1"/>
        <v>0.37599999999997635</v>
      </c>
      <c r="F11" s="13">
        <f t="shared" si="2"/>
        <v>1145.9059999999999</v>
      </c>
      <c r="G11" s="19">
        <v>5475</v>
      </c>
      <c r="H11" s="10">
        <v>1146.32</v>
      </c>
      <c r="I11" s="10">
        <v>1146.7</v>
      </c>
      <c r="J11" s="13">
        <v>0.27</v>
      </c>
      <c r="K11" s="13">
        <f t="shared" si="3"/>
        <v>0.38000000000010914</v>
      </c>
      <c r="L11" s="13">
        <f t="shared" si="4"/>
        <v>0.38000000000010914</v>
      </c>
      <c r="M11" s="60"/>
      <c r="N11" s="56">
        <f>H11-J11+(P11*S11)</f>
        <v>1145.7839999999999</v>
      </c>
      <c r="O11" s="13">
        <f t="shared" si="5"/>
        <v>3.3999999999878128E-2</v>
      </c>
      <c r="P11" s="12">
        <v>-1.4E-2</v>
      </c>
      <c r="Q11" s="10">
        <f>I11-(-P11*S11)</f>
        <v>1146.434</v>
      </c>
      <c r="R11" s="10">
        <v>1146.4000000000001</v>
      </c>
      <c r="S11" s="56">
        <v>19</v>
      </c>
      <c r="T11" s="64"/>
      <c r="U11" s="3"/>
      <c r="V11" s="3"/>
    </row>
    <row r="12" spans="1:23" x14ac:dyDescent="0.25">
      <c r="A12" s="11">
        <v>-9</v>
      </c>
      <c r="B12" s="10">
        <v>1146.01</v>
      </c>
      <c r="C12" s="10">
        <f t="shared" si="0"/>
        <v>1146.316</v>
      </c>
      <c r="D12" s="12">
        <v>-1.6E-2</v>
      </c>
      <c r="E12" s="13">
        <f t="shared" si="1"/>
        <v>0.30600000000004002</v>
      </c>
      <c r="F12" s="13">
        <f t="shared" si="2"/>
        <v>1145.797</v>
      </c>
      <c r="G12" s="19">
        <v>5500</v>
      </c>
      <c r="H12" s="10">
        <v>1146.211</v>
      </c>
      <c r="I12" s="10">
        <v>1146.46</v>
      </c>
      <c r="J12" s="13">
        <v>0.27</v>
      </c>
      <c r="K12" s="13">
        <f t="shared" si="3"/>
        <v>0.24900000000002365</v>
      </c>
      <c r="L12" s="13">
        <f t="shared" si="4"/>
        <v>0.24900000000002365</v>
      </c>
      <c r="M12" s="60"/>
      <c r="N12" s="56">
        <f>H12-J12+(P12*S12)</f>
        <v>1145.808</v>
      </c>
      <c r="O12" s="13">
        <f t="shared" si="5"/>
        <v>-1.2999999999919964E-2</v>
      </c>
      <c r="P12" s="12">
        <v>-7.0000000000000001E-3</v>
      </c>
      <c r="Q12" s="10">
        <f>I12-(-P12*S12)</f>
        <v>1146.327</v>
      </c>
      <c r="R12" s="10">
        <v>1146.3399999999999</v>
      </c>
      <c r="S12" s="56">
        <v>19</v>
      </c>
      <c r="T12" s="64"/>
      <c r="U12" s="3"/>
      <c r="V12" s="3"/>
    </row>
    <row r="13" spans="1:23" x14ac:dyDescent="0.25">
      <c r="A13" s="11">
        <v>-9</v>
      </c>
      <c r="B13" s="10">
        <v>1145.97</v>
      </c>
      <c r="C13" s="10">
        <f t="shared" si="0"/>
        <v>1146.116</v>
      </c>
      <c r="D13" s="12">
        <v>-1.6E-2</v>
      </c>
      <c r="E13" s="13">
        <f t="shared" si="1"/>
        <v>0.14599999999995816</v>
      </c>
      <c r="F13" s="13">
        <f t="shared" si="2"/>
        <v>1145.7160000000001</v>
      </c>
      <c r="G13" s="19">
        <v>5525</v>
      </c>
      <c r="H13" s="10">
        <v>1146.1300000000001</v>
      </c>
      <c r="I13" s="10">
        <v>1146.26</v>
      </c>
      <c r="J13" s="13">
        <v>0.27</v>
      </c>
      <c r="K13" s="13">
        <f t="shared" si="3"/>
        <v>0.12999999999988177</v>
      </c>
      <c r="L13" s="13">
        <f t="shared" si="4"/>
        <v>0.12999999999988177</v>
      </c>
      <c r="M13" s="60"/>
      <c r="N13" s="56">
        <f>H13-J13+(P13*S13)</f>
        <v>1145.8600000000001</v>
      </c>
      <c r="O13" s="13">
        <f t="shared" si="5"/>
        <v>-2.9999999999972715E-2</v>
      </c>
      <c r="P13" s="12">
        <v>0</v>
      </c>
      <c r="Q13" s="10">
        <f>I13-(-P13*S13)</f>
        <v>1146.26</v>
      </c>
      <c r="R13" s="10">
        <v>1146.29</v>
      </c>
      <c r="S13" s="56">
        <v>19</v>
      </c>
      <c r="T13" s="64"/>
      <c r="U13" s="3"/>
      <c r="V13" s="3"/>
    </row>
    <row r="14" spans="1:23" ht="15.75" thickBot="1" x14ac:dyDescent="0.3">
      <c r="A14" s="24">
        <v>-9</v>
      </c>
      <c r="B14" s="25">
        <v>1145.97</v>
      </c>
      <c r="C14" s="25">
        <f t="shared" si="0"/>
        <v>1145.97</v>
      </c>
      <c r="D14" s="26">
        <f t="shared" ref="D14:D23" si="6">(H14-B14)/A14</f>
        <v>-1.6666666666651508E-2</v>
      </c>
      <c r="E14" s="27">
        <f t="shared" si="1"/>
        <v>0</v>
      </c>
      <c r="F14" s="27">
        <f t="shared" si="2"/>
        <v>1145.7</v>
      </c>
      <c r="G14" s="28">
        <v>5550</v>
      </c>
      <c r="H14" s="25">
        <v>1146.1199999999999</v>
      </c>
      <c r="I14" s="25">
        <v>1146.1199999999999</v>
      </c>
      <c r="J14" s="27">
        <v>0.27</v>
      </c>
      <c r="K14" s="27">
        <f t="shared" si="3"/>
        <v>0</v>
      </c>
      <c r="L14" s="27">
        <f>I14-H14+J14-0.27</f>
        <v>0</v>
      </c>
      <c r="M14" s="67"/>
      <c r="N14" s="57">
        <f>H14-J14+(P14*S14)</f>
        <v>1145.99</v>
      </c>
      <c r="O14" s="27">
        <f t="shared" si="5"/>
        <v>0</v>
      </c>
      <c r="P14" s="26">
        <f>(H14-R14)/-S14</f>
        <v>7.3684210526368445E-3</v>
      </c>
      <c r="Q14" s="25">
        <f>I14-(-P14*S14)</f>
        <v>1146.26</v>
      </c>
      <c r="R14" s="25">
        <v>1146.26</v>
      </c>
      <c r="S14" s="57">
        <v>19</v>
      </c>
      <c r="T14" s="64"/>
      <c r="U14" s="3"/>
      <c r="V14" s="3"/>
      <c r="W14" s="1"/>
    </row>
    <row r="15" spans="1:23" ht="15.75" thickTop="1" x14ac:dyDescent="0.25">
      <c r="A15" s="21">
        <v>-9</v>
      </c>
      <c r="B15" s="8">
        <v>1146.04</v>
      </c>
      <c r="C15" s="8">
        <f t="shared" si="0"/>
        <v>1146.04</v>
      </c>
      <c r="D15" s="22">
        <f t="shared" si="6"/>
        <v>-1.111111111112627E-2</v>
      </c>
      <c r="E15" s="23">
        <f t="shared" si="1"/>
        <v>0</v>
      </c>
      <c r="F15" s="23">
        <f t="shared" si="2"/>
        <v>1145.77</v>
      </c>
      <c r="G15" s="18">
        <v>5575</v>
      </c>
      <c r="H15" s="8">
        <v>1146.1400000000001</v>
      </c>
      <c r="I15" s="8">
        <v>1146.1400000000001</v>
      </c>
      <c r="J15" s="23">
        <v>0.27</v>
      </c>
      <c r="K15" s="23">
        <f t="shared" si="3"/>
        <v>0</v>
      </c>
      <c r="L15" s="23">
        <f t="shared" si="4"/>
        <v>0</v>
      </c>
      <c r="M15" s="66">
        <v>0</v>
      </c>
      <c r="N15" s="58">
        <f>H15-J15+(P15*S15)</f>
        <v>1145.9270000000001</v>
      </c>
      <c r="O15" s="23">
        <f t="shared" si="5"/>
        <v>-2.299999999991087E-2</v>
      </c>
      <c r="P15" s="22">
        <v>3.0000000000000001E-3</v>
      </c>
      <c r="Q15" s="47">
        <f>I15-(-P15*S15)</f>
        <v>1146.1970000000001</v>
      </c>
      <c r="R15" s="8">
        <v>1146.22</v>
      </c>
      <c r="S15" s="58">
        <v>19</v>
      </c>
      <c r="T15" s="64"/>
      <c r="U15" s="3"/>
      <c r="V15" s="3"/>
    </row>
    <row r="16" spans="1:23" x14ac:dyDescent="0.25">
      <c r="A16" s="11">
        <v>-9</v>
      </c>
      <c r="B16" s="10">
        <v>1146.1099999999999</v>
      </c>
      <c r="C16" s="10">
        <f t="shared" si="0"/>
        <v>1146.1099999999999</v>
      </c>
      <c r="D16" s="12">
        <f t="shared" si="6"/>
        <v>-1.8888888888896973E-2</v>
      </c>
      <c r="E16" s="13">
        <f t="shared" si="1"/>
        <v>0</v>
      </c>
      <c r="F16" s="13">
        <f t="shared" si="2"/>
        <v>1145.8399999999999</v>
      </c>
      <c r="G16" s="19">
        <v>5600</v>
      </c>
      <c r="H16" s="10">
        <v>1146.28</v>
      </c>
      <c r="I16" s="10">
        <v>1146.28</v>
      </c>
      <c r="J16" s="13">
        <v>0.27</v>
      </c>
      <c r="K16" s="13">
        <f t="shared" si="3"/>
        <v>0</v>
      </c>
      <c r="L16" s="13">
        <f t="shared" si="4"/>
        <v>0</v>
      </c>
      <c r="M16" s="60"/>
      <c r="N16" s="56">
        <f>H16-J16+(P16*S16)</f>
        <v>1145.93</v>
      </c>
      <c r="O16" s="13">
        <f t="shared" si="5"/>
        <v>0</v>
      </c>
      <c r="P16" s="12">
        <f>(H16-R16)/-S16</f>
        <v>-4.2105263157856442E-3</v>
      </c>
      <c r="Q16" s="10">
        <f>I16-(-P16*S16)</f>
        <v>1146.2</v>
      </c>
      <c r="R16" s="10">
        <v>1146.2</v>
      </c>
      <c r="S16" s="56">
        <v>19</v>
      </c>
      <c r="T16" s="64"/>
      <c r="U16" s="3"/>
      <c r="V16" s="3"/>
    </row>
    <row r="17" spans="1:23" x14ac:dyDescent="0.25">
      <c r="A17" s="11">
        <v>-9</v>
      </c>
      <c r="B17" s="10">
        <v>1146.23</v>
      </c>
      <c r="C17" s="10">
        <f t="shared" si="0"/>
        <v>1146.23</v>
      </c>
      <c r="D17" s="12">
        <f t="shared" si="6"/>
        <v>-1.8888888888896973E-2</v>
      </c>
      <c r="E17" s="13">
        <f t="shared" si="1"/>
        <v>0</v>
      </c>
      <c r="F17" s="13">
        <f t="shared" si="2"/>
        <v>1145.96</v>
      </c>
      <c r="G17" s="19">
        <v>5625</v>
      </c>
      <c r="H17" s="10">
        <v>1146.4000000000001</v>
      </c>
      <c r="I17" s="10">
        <v>1146.4000000000001</v>
      </c>
      <c r="J17" s="13">
        <v>0.27</v>
      </c>
      <c r="K17" s="13">
        <f t="shared" si="3"/>
        <v>0</v>
      </c>
      <c r="L17" s="13">
        <f t="shared" si="4"/>
        <v>0</v>
      </c>
      <c r="M17" s="60"/>
      <c r="N17" s="56">
        <f>H17-J17+(P17*S17)</f>
        <v>1145.94</v>
      </c>
      <c r="O17" s="13">
        <f t="shared" si="5"/>
        <v>0</v>
      </c>
      <c r="P17" s="12">
        <f>(H17-R17)/-S17</f>
        <v>-1.0000000000002873E-2</v>
      </c>
      <c r="Q17" s="10">
        <f>I17-(-P17*S17)</f>
        <v>1146.21</v>
      </c>
      <c r="R17" s="10">
        <v>1146.21</v>
      </c>
      <c r="S17" s="56">
        <v>19</v>
      </c>
      <c r="T17" s="64"/>
      <c r="U17" s="3"/>
      <c r="V17" s="3"/>
    </row>
    <row r="18" spans="1:23" x14ac:dyDescent="0.25">
      <c r="A18" s="11">
        <v>-9</v>
      </c>
      <c r="B18" s="10">
        <v>1146.3599999999999</v>
      </c>
      <c r="C18" s="10">
        <f t="shared" si="0"/>
        <v>1146.3599999999999</v>
      </c>
      <c r="D18" s="12">
        <f t="shared" si="6"/>
        <v>-1.000000000001617E-2</v>
      </c>
      <c r="E18" s="13">
        <f t="shared" si="1"/>
        <v>0</v>
      </c>
      <c r="F18" s="13">
        <f t="shared" si="2"/>
        <v>1146.0899999999999</v>
      </c>
      <c r="G18" s="19">
        <v>5650</v>
      </c>
      <c r="H18" s="10">
        <v>1146.45</v>
      </c>
      <c r="I18" s="10">
        <v>1146.45</v>
      </c>
      <c r="J18" s="13">
        <v>0.27</v>
      </c>
      <c r="K18" s="13">
        <f t="shared" si="3"/>
        <v>0</v>
      </c>
      <c r="L18" s="13">
        <f t="shared" si="4"/>
        <v>0</v>
      </c>
      <c r="M18" s="60"/>
      <c r="N18" s="56">
        <f>H18-J18+(P18*S18)</f>
        <v>1146.04</v>
      </c>
      <c r="O18" s="13">
        <f t="shared" si="5"/>
        <v>0</v>
      </c>
      <c r="P18" s="12">
        <f>(H18-R18)/-S18</f>
        <v>-7.3684210526368445E-3</v>
      </c>
      <c r="Q18" s="10">
        <f>I18-(-P18*S18)</f>
        <v>1146.31</v>
      </c>
      <c r="R18" s="10">
        <v>1146.31</v>
      </c>
      <c r="S18" s="56">
        <v>19</v>
      </c>
      <c r="T18" s="64"/>
      <c r="U18" s="3"/>
      <c r="V18" s="3"/>
    </row>
    <row r="19" spans="1:23" x14ac:dyDescent="0.25">
      <c r="A19" s="11">
        <v>-9</v>
      </c>
      <c r="B19" s="10">
        <v>1146.48</v>
      </c>
      <c r="C19" s="10">
        <f t="shared" si="0"/>
        <v>1146.48</v>
      </c>
      <c r="D19" s="12">
        <f t="shared" si="6"/>
        <v>-1.1111111111101005E-2</v>
      </c>
      <c r="E19" s="13">
        <f t="shared" si="1"/>
        <v>0</v>
      </c>
      <c r="F19" s="13">
        <f t="shared" si="2"/>
        <v>1146.21</v>
      </c>
      <c r="G19" s="19">
        <v>5675</v>
      </c>
      <c r="H19" s="10">
        <v>1146.58</v>
      </c>
      <c r="I19" s="10">
        <v>1146.58</v>
      </c>
      <c r="J19" s="13">
        <v>0.27</v>
      </c>
      <c r="K19" s="13">
        <f t="shared" si="3"/>
        <v>0</v>
      </c>
      <c r="L19" s="13">
        <f t="shared" si="4"/>
        <v>0</v>
      </c>
      <c r="M19" s="60"/>
      <c r="N19" s="56">
        <f>H19-J19+(P19*S19)</f>
        <v>1146.1400000000001</v>
      </c>
      <c r="O19" s="13">
        <f t="shared" si="5"/>
        <v>0</v>
      </c>
      <c r="P19" s="12">
        <f>(H19-R19)/-S19</f>
        <v>-8.9473684210444934E-3</v>
      </c>
      <c r="Q19" s="10">
        <f>I19-(-P19*S19)</f>
        <v>1146.4100000000001</v>
      </c>
      <c r="R19" s="10">
        <v>1146.4100000000001</v>
      </c>
      <c r="S19" s="56">
        <v>19</v>
      </c>
      <c r="T19" s="64"/>
      <c r="U19" s="3"/>
      <c r="V19" s="3"/>
    </row>
    <row r="20" spans="1:23" x14ac:dyDescent="0.25">
      <c r="A20" s="11">
        <v>-9</v>
      </c>
      <c r="B20" s="10">
        <v>1146.6199999999999</v>
      </c>
      <c r="C20" s="10">
        <f t="shared" si="0"/>
        <v>1146.6199999999999</v>
      </c>
      <c r="D20" s="12">
        <f t="shared" si="6"/>
        <v>-1.111111111112627E-2</v>
      </c>
      <c r="E20" s="13">
        <f t="shared" si="1"/>
        <v>0</v>
      </c>
      <c r="F20" s="13">
        <f t="shared" si="2"/>
        <v>1146.3499999999999</v>
      </c>
      <c r="G20" s="19">
        <v>5700</v>
      </c>
      <c r="H20" s="10">
        <v>1146.72</v>
      </c>
      <c r="I20" s="10">
        <v>1146.72</v>
      </c>
      <c r="J20" s="13">
        <v>0.27</v>
      </c>
      <c r="K20" s="13">
        <f t="shared" si="3"/>
        <v>0</v>
      </c>
      <c r="L20" s="13">
        <f t="shared" si="4"/>
        <v>0</v>
      </c>
      <c r="M20" s="60"/>
      <c r="N20" s="56">
        <f>H20-J20+(P20*S20)</f>
        <v>1146.31</v>
      </c>
      <c r="O20" s="13">
        <f t="shared" si="5"/>
        <v>0</v>
      </c>
      <c r="P20" s="12">
        <f>(H20-R20)/-S20</f>
        <v>-7.3684210526368445E-3</v>
      </c>
      <c r="Q20" s="10">
        <f>I20-(-P20*S20)</f>
        <v>1146.58</v>
      </c>
      <c r="R20" s="10">
        <v>1146.58</v>
      </c>
      <c r="S20" s="56">
        <v>19</v>
      </c>
      <c r="T20" s="64"/>
      <c r="U20" s="3"/>
      <c r="V20" s="3"/>
    </row>
    <row r="21" spans="1:23" x14ac:dyDescent="0.25">
      <c r="A21" s="11">
        <v>-9.5</v>
      </c>
      <c r="B21" s="10">
        <v>1146.77</v>
      </c>
      <c r="C21" s="10">
        <f t="shared" si="0"/>
        <v>1146.77</v>
      </c>
      <c r="D21" s="12">
        <f t="shared" si="6"/>
        <v>-3.1578947368392334E-3</v>
      </c>
      <c r="E21" s="13">
        <f t="shared" si="1"/>
        <v>0</v>
      </c>
      <c r="F21" s="13">
        <f t="shared" si="2"/>
        <v>1146.5</v>
      </c>
      <c r="G21" s="19">
        <v>5725</v>
      </c>
      <c r="H21" s="10">
        <v>1146.8</v>
      </c>
      <c r="I21" s="10">
        <v>1146.8</v>
      </c>
      <c r="J21" s="13">
        <v>0.27</v>
      </c>
      <c r="K21" s="13">
        <f t="shared" si="3"/>
        <v>0</v>
      </c>
      <c r="L21" s="13">
        <f t="shared" si="4"/>
        <v>0</v>
      </c>
      <c r="M21" s="60"/>
      <c r="N21" s="56">
        <f>H21-J21+(P21*S21)</f>
        <v>1146.4000000000001</v>
      </c>
      <c r="O21" s="13">
        <f t="shared" si="5"/>
        <v>0</v>
      </c>
      <c r="P21" s="12">
        <f>(H21-R21)/-S21</f>
        <v>-6.8421052631516717E-3</v>
      </c>
      <c r="Q21" s="10">
        <f>I21-(-P21*S21)</f>
        <v>1146.67</v>
      </c>
      <c r="R21" s="10">
        <v>1146.67</v>
      </c>
      <c r="S21" s="56">
        <v>19</v>
      </c>
      <c r="T21" s="64"/>
      <c r="U21" s="3"/>
      <c r="V21" s="3"/>
    </row>
    <row r="22" spans="1:23" x14ac:dyDescent="0.25">
      <c r="A22" s="11">
        <v>-10</v>
      </c>
      <c r="B22" s="10">
        <v>1146.8599999999999</v>
      </c>
      <c r="C22" s="10">
        <f t="shared" si="0"/>
        <v>1146.8599999999999</v>
      </c>
      <c r="D22" s="12">
        <f t="shared" si="6"/>
        <v>-7.0000000000163707E-3</v>
      </c>
      <c r="E22" s="13">
        <f t="shared" si="1"/>
        <v>0</v>
      </c>
      <c r="F22" s="13">
        <f t="shared" si="2"/>
        <v>1146.5899999999999</v>
      </c>
      <c r="G22" s="19">
        <v>5750</v>
      </c>
      <c r="H22" s="10">
        <v>1146.93</v>
      </c>
      <c r="I22" s="10">
        <v>1146.93</v>
      </c>
      <c r="J22" s="13">
        <v>0.27</v>
      </c>
      <c r="K22" s="13">
        <f t="shared" si="3"/>
        <v>0</v>
      </c>
      <c r="L22" s="13">
        <f t="shared" si="4"/>
        <v>0</v>
      </c>
      <c r="M22" s="60"/>
      <c r="N22" s="56">
        <f>H22-J22+(P22*S22)</f>
        <v>1146.6300000000001</v>
      </c>
      <c r="O22" s="13">
        <f t="shared" si="5"/>
        <v>0</v>
      </c>
      <c r="P22" s="12">
        <f>(H22-R22)/-S22</f>
        <v>-1.7142857142841551E-3</v>
      </c>
      <c r="Q22" s="10">
        <f>I22-(-P22*S22)</f>
        <v>1146.9000000000001</v>
      </c>
      <c r="R22" s="10">
        <v>1146.9000000000001</v>
      </c>
      <c r="S22" s="56">
        <v>17.5</v>
      </c>
      <c r="T22" s="64"/>
      <c r="U22" s="3"/>
      <c r="V22" s="3"/>
    </row>
    <row r="23" spans="1:23" x14ac:dyDescent="0.25">
      <c r="A23" s="11">
        <v>-10</v>
      </c>
      <c r="B23" s="10">
        <v>1146.93</v>
      </c>
      <c r="C23" s="10">
        <f t="shared" si="0"/>
        <v>1146.93</v>
      </c>
      <c r="D23" s="12">
        <f t="shared" si="6"/>
        <v>-1.4999999999986358E-2</v>
      </c>
      <c r="E23" s="13">
        <f t="shared" si="1"/>
        <v>0</v>
      </c>
      <c r="F23" s="13">
        <f t="shared" si="2"/>
        <v>1146.6600000000001</v>
      </c>
      <c r="G23" s="19">
        <v>5775</v>
      </c>
      <c r="H23" s="10">
        <v>1147.08</v>
      </c>
      <c r="I23" s="10">
        <v>1147.08</v>
      </c>
      <c r="J23" s="13">
        <v>0.27</v>
      </c>
      <c r="K23" s="13">
        <f t="shared" si="3"/>
        <v>0</v>
      </c>
      <c r="L23" s="13">
        <f t="shared" si="4"/>
        <v>0</v>
      </c>
      <c r="M23" s="60"/>
      <c r="N23" s="56">
        <f>H23-J23+(P23*S23)</f>
        <v>1146.7</v>
      </c>
      <c r="O23" s="13">
        <f t="shared" si="5"/>
        <v>0</v>
      </c>
      <c r="P23" s="12">
        <f>(H23-R23)/-S23</f>
        <v>-6.9841269841206324E-3</v>
      </c>
      <c r="Q23" s="10">
        <f>I23-(-P23*S23)</f>
        <v>1146.97</v>
      </c>
      <c r="R23" s="10">
        <v>1146.97</v>
      </c>
      <c r="S23" s="56">
        <v>15.75</v>
      </c>
      <c r="T23" s="64"/>
      <c r="U23" s="3"/>
      <c r="V23" s="3"/>
    </row>
    <row r="24" spans="1:23" x14ac:dyDescent="0.25">
      <c r="A24" s="11">
        <v>-10</v>
      </c>
      <c r="B24" s="10">
        <v>1147.1400000000001</v>
      </c>
      <c r="C24" s="48">
        <f t="shared" si="0"/>
        <v>1147.1200000000001</v>
      </c>
      <c r="D24" s="12">
        <v>-2E-3</v>
      </c>
      <c r="E24" s="13">
        <f t="shared" si="1"/>
        <v>-1.999999999998181E-2</v>
      </c>
      <c r="F24" s="13">
        <f t="shared" si="2"/>
        <v>1146.8500000000001</v>
      </c>
      <c r="G24" s="19">
        <v>5800</v>
      </c>
      <c r="H24" s="10">
        <v>1147.1400000000001</v>
      </c>
      <c r="I24" s="10">
        <v>1147.1400000000001</v>
      </c>
      <c r="J24" s="13">
        <v>0.27</v>
      </c>
      <c r="K24" s="13">
        <f t="shared" si="3"/>
        <v>0</v>
      </c>
      <c r="L24" s="13">
        <f t="shared" si="4"/>
        <v>0</v>
      </c>
      <c r="M24" s="60"/>
      <c r="N24" s="56">
        <f>H24-J24+(P24*S24)</f>
        <v>1146.8</v>
      </c>
      <c r="O24" s="13">
        <f t="shared" si="5"/>
        <v>0</v>
      </c>
      <c r="P24" s="12">
        <f>(H24-R24)/-S24</f>
        <v>-5.0000000000116939E-3</v>
      </c>
      <c r="Q24" s="10">
        <f>I24-(-P24*S24)</f>
        <v>1147.07</v>
      </c>
      <c r="R24" s="10">
        <v>1147.07</v>
      </c>
      <c r="S24" s="56">
        <v>14</v>
      </c>
      <c r="T24" s="64"/>
      <c r="U24" s="3"/>
      <c r="V24" s="3"/>
    </row>
    <row r="25" spans="1:23" ht="15.75" thickBot="1" x14ac:dyDescent="0.3">
      <c r="A25" s="24">
        <v>-10</v>
      </c>
      <c r="B25" s="25">
        <v>1147.24</v>
      </c>
      <c r="C25" s="25">
        <f t="shared" si="0"/>
        <v>1147.24</v>
      </c>
      <c r="D25" s="26">
        <f>(H25-B25)/A25</f>
        <v>1.9999999999981812E-3</v>
      </c>
      <c r="E25" s="27">
        <f t="shared" si="1"/>
        <v>0</v>
      </c>
      <c r="F25" s="27">
        <f t="shared" si="2"/>
        <v>1146.97</v>
      </c>
      <c r="G25" s="28">
        <v>5825</v>
      </c>
      <c r="H25" s="25">
        <v>1147.22</v>
      </c>
      <c r="I25" s="25">
        <v>1147.22</v>
      </c>
      <c r="J25" s="27">
        <v>0.27</v>
      </c>
      <c r="K25" s="27">
        <f t="shared" si="3"/>
        <v>0</v>
      </c>
      <c r="L25" s="27">
        <f t="shared" si="4"/>
        <v>0</v>
      </c>
      <c r="M25" s="68"/>
      <c r="N25" s="57">
        <f>H25-J25+(P25*S25)</f>
        <v>1146.9100000000001</v>
      </c>
      <c r="O25" s="27">
        <f t="shared" si="5"/>
        <v>0</v>
      </c>
      <c r="P25" s="26">
        <f>(H25-R25)/-S25</f>
        <v>-2.8571428571402585E-3</v>
      </c>
      <c r="Q25" s="25">
        <f>I25-(-P25*S25)</f>
        <v>1147.18</v>
      </c>
      <c r="R25" s="25">
        <v>1147.18</v>
      </c>
      <c r="S25" s="57">
        <v>14</v>
      </c>
      <c r="T25" s="64"/>
      <c r="U25" s="3"/>
      <c r="V25" s="3"/>
      <c r="W25" s="1"/>
    </row>
    <row r="26" spans="1:23" ht="15.75" thickTop="1" x14ac:dyDescent="0.25">
      <c r="A26" s="21">
        <v>-10</v>
      </c>
      <c r="B26" s="8">
        <v>1147.29</v>
      </c>
      <c r="C26" s="8">
        <f t="shared" si="0"/>
        <v>1147.3100000000002</v>
      </c>
      <c r="D26" s="22">
        <v>-1.0999999999999999E-2</v>
      </c>
      <c r="E26" s="23">
        <f t="shared" si="1"/>
        <v>2.0000000000209184E-2</v>
      </c>
      <c r="F26" s="23">
        <f t="shared" si="2"/>
        <v>1146.9100000000001</v>
      </c>
      <c r="G26" s="18">
        <v>5850</v>
      </c>
      <c r="H26" s="8">
        <v>1147.29</v>
      </c>
      <c r="I26" s="8">
        <v>1147.42</v>
      </c>
      <c r="J26" s="23">
        <v>0.27</v>
      </c>
      <c r="K26" s="23">
        <f t="shared" si="3"/>
        <v>0.13000000000010914</v>
      </c>
      <c r="L26" s="23">
        <f t="shared" si="4"/>
        <v>0.13000000000010914</v>
      </c>
      <c r="M26" s="70">
        <v>0.25</v>
      </c>
      <c r="N26" s="58">
        <f>H26-J26+(P26*S26)</f>
        <v>1147.04</v>
      </c>
      <c r="O26" s="23">
        <f t="shared" si="5"/>
        <v>0.13000000000010914</v>
      </c>
      <c r="P26" s="22">
        <f>(H26-R26)/-S26</f>
        <v>1.4285714285701293E-3</v>
      </c>
      <c r="Q26" s="8">
        <f>I26-(-P26*S26)</f>
        <v>1147.44</v>
      </c>
      <c r="R26" s="8">
        <v>1147.31</v>
      </c>
      <c r="S26" s="58">
        <v>14</v>
      </c>
      <c r="T26" s="64"/>
      <c r="U26" s="3"/>
      <c r="V26" s="3"/>
    </row>
    <row r="27" spans="1:23" x14ac:dyDescent="0.25">
      <c r="A27" s="11"/>
      <c r="B27" s="10"/>
      <c r="C27" s="10"/>
      <c r="D27" s="12"/>
      <c r="E27" s="13"/>
      <c r="F27" s="13"/>
      <c r="G27" s="19">
        <v>5850</v>
      </c>
      <c r="H27" s="10"/>
      <c r="I27" s="10"/>
      <c r="J27" s="13">
        <v>0.27</v>
      </c>
      <c r="K27" s="13"/>
      <c r="L27" s="13"/>
      <c r="M27" s="61"/>
      <c r="N27" s="56">
        <f>H27-J27+(P27*S27)</f>
        <v>-0.2400000000000273</v>
      </c>
      <c r="O27" s="13">
        <f>Q27-R27</f>
        <v>0.13000000000010914</v>
      </c>
      <c r="P27" s="12">
        <f>(H26-R27)/-S27</f>
        <v>1.8749999999982947E-3</v>
      </c>
      <c r="Q27" s="10">
        <f>I26-(-P27*S27)</f>
        <v>1147.45</v>
      </c>
      <c r="R27" s="10">
        <v>1147.32</v>
      </c>
      <c r="S27" s="56">
        <v>16</v>
      </c>
      <c r="T27" s="64"/>
      <c r="U27" s="3"/>
      <c r="V27" s="3"/>
    </row>
    <row r="28" spans="1:23" x14ac:dyDescent="0.25">
      <c r="A28" s="11">
        <v>-10</v>
      </c>
      <c r="B28" s="10">
        <v>1147.3</v>
      </c>
      <c r="C28" s="10">
        <f t="shared" ref="C28:C41" si="7">I28-(D28*A28)</f>
        <v>1147.4599999999998</v>
      </c>
      <c r="D28" s="12">
        <v>-1.6E-2</v>
      </c>
      <c r="E28" s="13">
        <f t="shared" ref="E28:E41" si="8">C28-B28</f>
        <v>0.15999999999985448</v>
      </c>
      <c r="F28" s="13">
        <f t="shared" ref="F28:F41" si="9">H28-J28-(D28*A28)</f>
        <v>1146.9399999999998</v>
      </c>
      <c r="G28" s="19">
        <v>5875</v>
      </c>
      <c r="H28" s="10">
        <v>1147.3699999999999</v>
      </c>
      <c r="I28" s="10">
        <v>1147.6199999999999</v>
      </c>
      <c r="J28" s="13">
        <v>0.27</v>
      </c>
      <c r="K28" s="13">
        <f t="shared" ref="K28:K41" si="10">I28-H28</f>
        <v>0.25</v>
      </c>
      <c r="L28" s="13">
        <f t="shared" ref="L28:L41" si="11">I28-H28+J28-0.27</f>
        <v>0.25</v>
      </c>
      <c r="M28" s="61"/>
      <c r="N28" s="56">
        <f>H28-J28+(P28*S28)</f>
        <v>1147.02</v>
      </c>
      <c r="O28" s="13">
        <f t="shared" si="5"/>
        <v>0.14999999999986358</v>
      </c>
      <c r="P28" s="12">
        <v>-5.0000000000000001E-3</v>
      </c>
      <c r="Q28" s="10">
        <f>I28-(-P28*S28)</f>
        <v>1147.54</v>
      </c>
      <c r="R28" s="10">
        <v>1147.3900000000001</v>
      </c>
      <c r="S28" s="56">
        <v>16</v>
      </c>
      <c r="T28" s="64"/>
      <c r="U28" s="3"/>
      <c r="V28" s="3"/>
    </row>
    <row r="29" spans="1:23" ht="15.75" thickBot="1" x14ac:dyDescent="0.3">
      <c r="A29" s="24">
        <v>-10</v>
      </c>
      <c r="B29" s="25">
        <v>1147.31</v>
      </c>
      <c r="C29" s="25">
        <f t="shared" si="7"/>
        <v>1147.6399999999999</v>
      </c>
      <c r="D29" s="26">
        <v>-1.6E-2</v>
      </c>
      <c r="E29" s="27">
        <f t="shared" si="8"/>
        <v>0.32999999999992724</v>
      </c>
      <c r="F29" s="27">
        <f t="shared" si="9"/>
        <v>1146.99</v>
      </c>
      <c r="G29" s="28">
        <v>5900</v>
      </c>
      <c r="H29" s="25">
        <v>1147.42</v>
      </c>
      <c r="I29" s="25">
        <v>1147.8</v>
      </c>
      <c r="J29" s="27">
        <v>0.27</v>
      </c>
      <c r="K29" s="27">
        <f t="shared" si="10"/>
        <v>0.37999999999988177</v>
      </c>
      <c r="L29" s="27">
        <f t="shared" si="11"/>
        <v>0.37999999999988177</v>
      </c>
      <c r="M29" s="71"/>
      <c r="N29" s="57">
        <f>H29-J29+(P29*S29)</f>
        <v>1146.9580000000001</v>
      </c>
      <c r="O29" s="27">
        <f t="shared" si="5"/>
        <v>0.16799999999989268</v>
      </c>
      <c r="P29" s="26">
        <v>-1.2E-2</v>
      </c>
      <c r="Q29" s="25">
        <f>I29-(-P29*S29)</f>
        <v>1147.6079999999999</v>
      </c>
      <c r="R29" s="25">
        <v>1147.44</v>
      </c>
      <c r="S29" s="57">
        <v>16</v>
      </c>
      <c r="T29" s="64"/>
      <c r="U29" s="3"/>
      <c r="V29" s="3"/>
      <c r="W29" s="1"/>
    </row>
    <row r="30" spans="1:23" ht="15.75" thickTop="1" x14ac:dyDescent="0.25">
      <c r="A30" s="21">
        <v>-10</v>
      </c>
      <c r="B30" s="8">
        <v>1147.25</v>
      </c>
      <c r="C30" s="8">
        <f t="shared" si="7"/>
        <v>1147.76</v>
      </c>
      <c r="D30" s="22">
        <v>-1.6E-2</v>
      </c>
      <c r="E30" s="23">
        <f t="shared" si="8"/>
        <v>0.50999999999999091</v>
      </c>
      <c r="F30" s="23">
        <f t="shared" si="9"/>
        <v>1146.99</v>
      </c>
      <c r="G30" s="18">
        <v>5925</v>
      </c>
      <c r="H30" s="8">
        <v>1147.42</v>
      </c>
      <c r="I30" s="8">
        <v>1147.92</v>
      </c>
      <c r="J30" s="23">
        <v>0.27</v>
      </c>
      <c r="K30" s="23">
        <f t="shared" si="10"/>
        <v>0.5</v>
      </c>
      <c r="L30" s="23">
        <f t="shared" si="11"/>
        <v>0.5</v>
      </c>
      <c r="M30" s="66">
        <v>0.53</v>
      </c>
      <c r="N30" s="58">
        <f>H30-J30+(P30*S30)</f>
        <v>1146.894</v>
      </c>
      <c r="O30" s="23">
        <f t="shared" si="5"/>
        <v>0.2239999999999327</v>
      </c>
      <c r="P30" s="22">
        <v>-1.6E-2</v>
      </c>
      <c r="Q30" s="8">
        <f>I30-(-P30*S30)</f>
        <v>1147.664</v>
      </c>
      <c r="R30" s="8">
        <v>1147.44</v>
      </c>
      <c r="S30" s="58">
        <v>16</v>
      </c>
      <c r="T30" s="64"/>
      <c r="U30" s="3"/>
      <c r="V30" s="3"/>
    </row>
    <row r="31" spans="1:23" x14ac:dyDescent="0.25">
      <c r="A31" s="11">
        <v>-10</v>
      </c>
      <c r="B31" s="10">
        <v>1147.27</v>
      </c>
      <c r="C31" s="10">
        <f t="shared" si="7"/>
        <v>1147.8599999999999</v>
      </c>
      <c r="D31" s="12">
        <v>-1.6E-2</v>
      </c>
      <c r="E31" s="13">
        <f t="shared" si="8"/>
        <v>0.58999999999991815</v>
      </c>
      <c r="F31" s="13">
        <f t="shared" si="9"/>
        <v>1147.0899999999999</v>
      </c>
      <c r="G31" s="19">
        <v>5950</v>
      </c>
      <c r="H31" s="10">
        <v>1147.52</v>
      </c>
      <c r="I31" s="10">
        <v>1148.02</v>
      </c>
      <c r="J31" s="13">
        <v>0.27</v>
      </c>
      <c r="K31" s="13">
        <f t="shared" si="10"/>
        <v>0.5</v>
      </c>
      <c r="L31" s="13">
        <f t="shared" si="11"/>
        <v>0.5</v>
      </c>
      <c r="M31" s="60"/>
      <c r="N31" s="56">
        <f>H31-J31+(P31*S31)</f>
        <v>1146.9939999999999</v>
      </c>
      <c r="O31" s="13">
        <f t="shared" si="5"/>
        <v>0.34399999999982356</v>
      </c>
      <c r="P31" s="12">
        <v>-1.6E-2</v>
      </c>
      <c r="Q31" s="10">
        <f>I31-(-P31*S31)</f>
        <v>1147.7639999999999</v>
      </c>
      <c r="R31" s="10">
        <v>1147.42</v>
      </c>
      <c r="S31" s="56">
        <v>16</v>
      </c>
      <c r="T31" s="64"/>
      <c r="U31" s="3"/>
      <c r="V31" s="3"/>
    </row>
    <row r="32" spans="1:23" x14ac:dyDescent="0.25">
      <c r="A32" s="11">
        <v>-10</v>
      </c>
      <c r="B32" s="10">
        <v>1147.3800000000001</v>
      </c>
      <c r="C32" s="10">
        <f t="shared" si="7"/>
        <v>1147.9299999999998</v>
      </c>
      <c r="D32" s="12">
        <v>-1.6E-2</v>
      </c>
      <c r="E32" s="13">
        <f t="shared" si="8"/>
        <v>0.54999999999972715</v>
      </c>
      <c r="F32" s="13">
        <f t="shared" si="9"/>
        <v>1147.1599999999999</v>
      </c>
      <c r="G32" s="19">
        <v>5975</v>
      </c>
      <c r="H32" s="10">
        <v>1147.5899999999999</v>
      </c>
      <c r="I32" s="10">
        <v>1148.0899999999999</v>
      </c>
      <c r="J32" s="13">
        <v>0.27</v>
      </c>
      <c r="K32" s="13">
        <f t="shared" si="10"/>
        <v>0.5</v>
      </c>
      <c r="L32" s="13">
        <f t="shared" si="11"/>
        <v>0.5</v>
      </c>
      <c r="M32" s="60"/>
      <c r="N32" s="56">
        <f>H32-J32+(P32*S32)</f>
        <v>1147.0639999999999</v>
      </c>
      <c r="O32" s="13">
        <f t="shared" si="5"/>
        <v>0.39399999999977808</v>
      </c>
      <c r="P32" s="12">
        <v>-1.6E-2</v>
      </c>
      <c r="Q32" s="10">
        <f>I32-(-P32*S32)</f>
        <v>1147.8339999999998</v>
      </c>
      <c r="R32" s="10">
        <v>1147.44</v>
      </c>
      <c r="S32" s="56">
        <v>16</v>
      </c>
      <c r="T32" s="64"/>
      <c r="U32" s="3"/>
      <c r="V32" s="3"/>
    </row>
    <row r="33" spans="1:22" x14ac:dyDescent="0.25">
      <c r="A33" s="11">
        <v>-10</v>
      </c>
      <c r="B33" s="10">
        <v>1147.49</v>
      </c>
      <c r="C33" s="10">
        <f t="shared" si="7"/>
        <v>1148.0999999999999</v>
      </c>
      <c r="D33" s="12">
        <v>-1.6E-2</v>
      </c>
      <c r="E33" s="13">
        <f t="shared" si="8"/>
        <v>0.60999999999989996</v>
      </c>
      <c r="F33" s="13">
        <f t="shared" si="9"/>
        <v>1147.33</v>
      </c>
      <c r="G33" s="19">
        <v>6000</v>
      </c>
      <c r="H33" s="10">
        <v>1147.76</v>
      </c>
      <c r="I33" s="10">
        <v>1148.26</v>
      </c>
      <c r="J33" s="13">
        <v>0.27</v>
      </c>
      <c r="K33" s="13">
        <f t="shared" si="10"/>
        <v>0.5</v>
      </c>
      <c r="L33" s="13">
        <f t="shared" si="11"/>
        <v>0.5</v>
      </c>
      <c r="M33" s="60"/>
      <c r="N33" s="56">
        <f>H33-J33+(P33*S33)</f>
        <v>1147.2339999999999</v>
      </c>
      <c r="O33" s="13">
        <f t="shared" si="5"/>
        <v>0.39400000000000546</v>
      </c>
      <c r="P33" s="12">
        <v>-1.6E-2</v>
      </c>
      <c r="Q33" s="10">
        <f>I33-(-P33*S33)</f>
        <v>1148.0039999999999</v>
      </c>
      <c r="R33" s="10">
        <v>1147.6099999999999</v>
      </c>
      <c r="S33" s="56">
        <v>16</v>
      </c>
      <c r="T33" s="64"/>
      <c r="U33" s="3"/>
      <c r="V33" s="3"/>
    </row>
    <row r="34" spans="1:22" x14ac:dyDescent="0.25">
      <c r="A34" s="11">
        <v>-10</v>
      </c>
      <c r="B34" s="10">
        <v>1147.79</v>
      </c>
      <c r="C34" s="10">
        <f t="shared" si="7"/>
        <v>1148.32</v>
      </c>
      <c r="D34" s="12">
        <v>-1.6E-2</v>
      </c>
      <c r="E34" s="13">
        <f t="shared" si="8"/>
        <v>0.52999999999997272</v>
      </c>
      <c r="F34" s="13">
        <f t="shared" si="9"/>
        <v>1147.55</v>
      </c>
      <c r="G34" s="19">
        <v>6025</v>
      </c>
      <c r="H34" s="10">
        <v>1147.98</v>
      </c>
      <c r="I34" s="10">
        <v>1148.48</v>
      </c>
      <c r="J34" s="13">
        <v>0.27</v>
      </c>
      <c r="K34" s="13">
        <f t="shared" si="10"/>
        <v>0.5</v>
      </c>
      <c r="L34" s="13">
        <f t="shared" si="11"/>
        <v>0.5</v>
      </c>
      <c r="M34" s="60"/>
      <c r="N34" s="56">
        <f>H34-J34+(P34*S34)</f>
        <v>1147.454</v>
      </c>
      <c r="O34" s="13">
        <f t="shared" si="5"/>
        <v>0.42399999999997817</v>
      </c>
      <c r="P34" s="12">
        <v>-1.6E-2</v>
      </c>
      <c r="Q34" s="10">
        <f>I34-(-P34*S34)</f>
        <v>1148.2239999999999</v>
      </c>
      <c r="R34" s="10">
        <v>1147.8</v>
      </c>
      <c r="S34" s="56">
        <v>16</v>
      </c>
      <c r="T34" s="64"/>
      <c r="U34" s="3"/>
      <c r="V34" s="3"/>
    </row>
    <row r="35" spans="1:22" x14ac:dyDescent="0.25">
      <c r="A35" s="11">
        <v>-10</v>
      </c>
      <c r="B35" s="10">
        <v>1148.01</v>
      </c>
      <c r="C35" s="10">
        <f t="shared" si="7"/>
        <v>1148.6099999999999</v>
      </c>
      <c r="D35" s="12">
        <v>-1.6E-2</v>
      </c>
      <c r="E35" s="13">
        <f t="shared" si="8"/>
        <v>0.59999999999990905</v>
      </c>
      <c r="F35" s="13">
        <f t="shared" si="9"/>
        <v>1147.8399999999999</v>
      </c>
      <c r="G35" s="19">
        <v>6050</v>
      </c>
      <c r="H35" s="10">
        <v>1148.27</v>
      </c>
      <c r="I35" s="10">
        <v>1148.77</v>
      </c>
      <c r="J35" s="13">
        <v>0.27</v>
      </c>
      <c r="K35" s="13">
        <f t="shared" si="10"/>
        <v>0.5</v>
      </c>
      <c r="L35" s="13">
        <f t="shared" si="11"/>
        <v>0.5</v>
      </c>
      <c r="M35" s="60"/>
      <c r="N35" s="56">
        <f>H35-J35+(P35*S35)</f>
        <v>1147.7439999999999</v>
      </c>
      <c r="O35" s="13">
        <f t="shared" si="5"/>
        <v>0.42399999999997817</v>
      </c>
      <c r="P35" s="12">
        <v>-1.6E-2</v>
      </c>
      <c r="Q35" s="10">
        <f>I35-(-P35*S35)</f>
        <v>1148.5139999999999</v>
      </c>
      <c r="R35" s="10">
        <v>1148.0899999999999</v>
      </c>
      <c r="S35" s="56">
        <v>16</v>
      </c>
      <c r="T35" s="64"/>
      <c r="U35" s="3"/>
      <c r="V35" s="3"/>
    </row>
    <row r="36" spans="1:22" x14ac:dyDescent="0.25">
      <c r="A36" s="11">
        <v>-10</v>
      </c>
      <c r="B36" s="10">
        <v>1148.21</v>
      </c>
      <c r="C36" s="10">
        <f t="shared" si="7"/>
        <v>1148.77</v>
      </c>
      <c r="D36" s="12">
        <v>-1.6E-2</v>
      </c>
      <c r="E36" s="13">
        <f t="shared" si="8"/>
        <v>0.55999999999994543</v>
      </c>
      <c r="F36" s="13">
        <f t="shared" si="9"/>
        <v>1148</v>
      </c>
      <c r="G36" s="19">
        <v>6075</v>
      </c>
      <c r="H36" s="10">
        <v>1148.43</v>
      </c>
      <c r="I36" s="10">
        <v>1148.93</v>
      </c>
      <c r="J36" s="13">
        <v>0.27</v>
      </c>
      <c r="K36" s="13">
        <f t="shared" si="10"/>
        <v>0.5</v>
      </c>
      <c r="L36" s="13">
        <f t="shared" si="11"/>
        <v>0.5</v>
      </c>
      <c r="M36" s="60"/>
      <c r="N36" s="56">
        <f>H36-J36+(P36*S36)</f>
        <v>1147.904</v>
      </c>
      <c r="O36" s="13">
        <f t="shared" si="5"/>
        <v>0.40399999999999636</v>
      </c>
      <c r="P36" s="12">
        <v>-1.6E-2</v>
      </c>
      <c r="Q36" s="10">
        <f>I36-(-P36*S36)</f>
        <v>1148.674</v>
      </c>
      <c r="R36" s="10">
        <v>1148.27</v>
      </c>
      <c r="S36" s="56">
        <v>16</v>
      </c>
      <c r="T36" s="64"/>
      <c r="U36" s="3"/>
      <c r="V36" s="3"/>
    </row>
    <row r="37" spans="1:22" x14ac:dyDescent="0.25">
      <c r="A37" s="11">
        <v>-10</v>
      </c>
      <c r="B37" s="10">
        <v>1148.3800000000001</v>
      </c>
      <c r="C37" s="10">
        <f t="shared" si="7"/>
        <v>1148.8399999999999</v>
      </c>
      <c r="D37" s="12">
        <v>-1.6E-2</v>
      </c>
      <c r="E37" s="13">
        <f t="shared" si="8"/>
        <v>0.45999999999980901</v>
      </c>
      <c r="F37" s="13">
        <f t="shared" si="9"/>
        <v>1148.07</v>
      </c>
      <c r="G37" s="19">
        <v>6100</v>
      </c>
      <c r="H37" s="10">
        <v>1148.5</v>
      </c>
      <c r="I37" s="10">
        <v>1149</v>
      </c>
      <c r="J37" s="13">
        <v>0.27</v>
      </c>
      <c r="K37" s="13">
        <f t="shared" si="10"/>
        <v>0.5</v>
      </c>
      <c r="L37" s="13">
        <f t="shared" si="11"/>
        <v>0.5</v>
      </c>
      <c r="M37" s="60"/>
      <c r="N37" s="56">
        <f>H37-J37+(P37*S37)</f>
        <v>1147.9739999999999</v>
      </c>
      <c r="O37" s="13">
        <f t="shared" si="5"/>
        <v>0.33399999999983265</v>
      </c>
      <c r="P37" s="12">
        <v>-1.6E-2</v>
      </c>
      <c r="Q37" s="10">
        <f>I37-(-P37*S37)</f>
        <v>1148.7439999999999</v>
      </c>
      <c r="R37" s="10">
        <v>1148.4100000000001</v>
      </c>
      <c r="S37" s="56">
        <v>16</v>
      </c>
      <c r="T37" s="64"/>
      <c r="U37" s="3"/>
      <c r="V37" s="3"/>
    </row>
    <row r="38" spans="1:22" x14ac:dyDescent="0.25">
      <c r="A38" s="11">
        <v>-10</v>
      </c>
      <c r="B38" s="10">
        <v>1148.47</v>
      </c>
      <c r="C38" s="10">
        <f t="shared" si="7"/>
        <v>1148.9499999999998</v>
      </c>
      <c r="D38" s="12">
        <v>-1.6E-2</v>
      </c>
      <c r="E38" s="13">
        <f t="shared" si="8"/>
        <v>0.47999999999979082</v>
      </c>
      <c r="F38" s="13">
        <f t="shared" si="9"/>
        <v>1148.1799999999998</v>
      </c>
      <c r="G38" s="19">
        <v>6125</v>
      </c>
      <c r="H38" s="10">
        <v>1148.6099999999999</v>
      </c>
      <c r="I38" s="10">
        <v>1149.1099999999999</v>
      </c>
      <c r="J38" s="13">
        <v>0.27</v>
      </c>
      <c r="K38" s="13">
        <f t="shared" si="10"/>
        <v>0.5</v>
      </c>
      <c r="L38" s="13">
        <f t="shared" si="11"/>
        <v>0.5</v>
      </c>
      <c r="M38" s="60"/>
      <c r="N38" s="56">
        <f>H38-J38+(P38*S38)</f>
        <v>1148.0839999999998</v>
      </c>
      <c r="O38" s="13">
        <f t="shared" si="5"/>
        <v>0.33399999999983265</v>
      </c>
      <c r="P38" s="12">
        <v>-1.6E-2</v>
      </c>
      <c r="Q38" s="10">
        <f>I38-(-P38*S38)</f>
        <v>1148.8539999999998</v>
      </c>
      <c r="R38" s="10">
        <v>1148.52</v>
      </c>
      <c r="S38" s="56">
        <v>16</v>
      </c>
      <c r="T38" s="64"/>
      <c r="U38" s="3"/>
      <c r="V38" s="3"/>
    </row>
    <row r="39" spans="1:22" x14ac:dyDescent="0.25">
      <c r="A39" s="11">
        <v>-10</v>
      </c>
      <c r="B39" s="10">
        <v>1148.6099999999999</v>
      </c>
      <c r="C39" s="10">
        <f t="shared" si="7"/>
        <v>1149.04</v>
      </c>
      <c r="D39" s="12">
        <v>-1.6E-2</v>
      </c>
      <c r="E39" s="13">
        <f t="shared" si="8"/>
        <v>0.43000000000006366</v>
      </c>
      <c r="F39" s="13">
        <f t="shared" si="9"/>
        <v>1148.27</v>
      </c>
      <c r="G39" s="19">
        <v>6150</v>
      </c>
      <c r="H39" s="10">
        <v>1148.7</v>
      </c>
      <c r="I39" s="10">
        <v>1149.2</v>
      </c>
      <c r="J39" s="13">
        <v>0.27</v>
      </c>
      <c r="K39" s="13">
        <f t="shared" si="10"/>
        <v>0.5</v>
      </c>
      <c r="L39" s="13">
        <f t="shared" si="11"/>
        <v>0.5</v>
      </c>
      <c r="M39" s="60"/>
      <c r="N39" s="56">
        <f>H39-J39+(P39*S39)</f>
        <v>1148.174</v>
      </c>
      <c r="O39" s="13">
        <f t="shared" si="5"/>
        <v>0.35400000000004184</v>
      </c>
      <c r="P39" s="12">
        <v>-1.6E-2</v>
      </c>
      <c r="Q39" s="10">
        <f>I39-(-P39*S39)</f>
        <v>1148.944</v>
      </c>
      <c r="R39" s="10">
        <v>1148.5899999999999</v>
      </c>
      <c r="S39" s="56">
        <v>16</v>
      </c>
      <c r="T39" s="64"/>
      <c r="U39" s="3"/>
      <c r="V39" s="3"/>
    </row>
    <row r="40" spans="1:22" x14ac:dyDescent="0.25">
      <c r="A40" s="11">
        <v>-10</v>
      </c>
      <c r="B40" s="10">
        <v>1148.71</v>
      </c>
      <c r="C40" s="10">
        <f t="shared" si="7"/>
        <v>1149.0999999999999</v>
      </c>
      <c r="D40" s="12">
        <v>-1.6E-2</v>
      </c>
      <c r="E40" s="13">
        <f t="shared" si="8"/>
        <v>0.38999999999987267</v>
      </c>
      <c r="F40" s="13">
        <f t="shared" si="9"/>
        <v>1148.33</v>
      </c>
      <c r="G40" s="19">
        <v>6175</v>
      </c>
      <c r="H40" s="10">
        <v>1148.76</v>
      </c>
      <c r="I40" s="10">
        <v>1149.26</v>
      </c>
      <c r="J40" s="13">
        <v>0.27</v>
      </c>
      <c r="K40" s="13">
        <f t="shared" si="10"/>
        <v>0.5</v>
      </c>
      <c r="L40" s="13">
        <f t="shared" si="11"/>
        <v>0.5</v>
      </c>
      <c r="M40" s="60"/>
      <c r="N40" s="56">
        <f>H40-J40+(P40*S40)</f>
        <v>1148.2339999999999</v>
      </c>
      <c r="O40" s="13">
        <f t="shared" si="5"/>
        <v>0.34399999999982356</v>
      </c>
      <c r="P40" s="12">
        <v>-1.6E-2</v>
      </c>
      <c r="Q40" s="10">
        <f>I40-(-P40*S40)</f>
        <v>1149.0039999999999</v>
      </c>
      <c r="R40" s="10">
        <v>1148.6600000000001</v>
      </c>
      <c r="S40" s="56">
        <v>16</v>
      </c>
      <c r="T40" s="64"/>
      <c r="U40" s="3"/>
      <c r="V40" s="3"/>
    </row>
    <row r="41" spans="1:22" x14ac:dyDescent="0.25">
      <c r="A41" s="11">
        <v>-10</v>
      </c>
      <c r="B41" s="10">
        <v>1148.79</v>
      </c>
      <c r="C41" s="10">
        <f t="shared" si="7"/>
        <v>1149.22</v>
      </c>
      <c r="D41" s="12">
        <v>-1.6E-2</v>
      </c>
      <c r="E41" s="13">
        <f t="shared" si="8"/>
        <v>0.43000000000006366</v>
      </c>
      <c r="F41" s="13">
        <f t="shared" si="9"/>
        <v>1148.45</v>
      </c>
      <c r="G41" s="19">
        <v>6200</v>
      </c>
      <c r="H41" s="10">
        <v>1148.8800000000001</v>
      </c>
      <c r="I41" s="10">
        <v>1149.3800000000001</v>
      </c>
      <c r="J41" s="13">
        <v>0.27</v>
      </c>
      <c r="K41" s="13">
        <f t="shared" si="10"/>
        <v>0.5</v>
      </c>
      <c r="L41" s="13">
        <f t="shared" si="11"/>
        <v>0.5</v>
      </c>
      <c r="M41" s="60"/>
      <c r="N41" s="56">
        <f>H41-J41+(P41*S41)</f>
        <v>1148.354</v>
      </c>
      <c r="O41" s="13">
        <f t="shared" si="5"/>
        <v>0.2840000000001055</v>
      </c>
      <c r="P41" s="12">
        <v>-1.6E-2</v>
      </c>
      <c r="Q41" s="10">
        <f>I41-(-P41*S41)</f>
        <v>1149.124</v>
      </c>
      <c r="R41" s="10">
        <v>1148.8399999999999</v>
      </c>
      <c r="S41" s="56">
        <v>16</v>
      </c>
      <c r="T41" s="64"/>
      <c r="U41" s="3"/>
      <c r="V41" s="3"/>
    </row>
    <row r="42" spans="1:22" x14ac:dyDescent="0.25">
      <c r="A42" s="11"/>
      <c r="B42" s="10"/>
      <c r="C42" s="10"/>
      <c r="D42" s="12"/>
      <c r="E42" s="13"/>
      <c r="F42" s="13"/>
      <c r="G42" s="19">
        <v>6200</v>
      </c>
      <c r="H42" s="10"/>
      <c r="I42" s="10"/>
      <c r="J42" s="13">
        <v>0.27</v>
      </c>
      <c r="K42" s="13"/>
      <c r="L42" s="13"/>
      <c r="M42" s="60"/>
      <c r="N42" s="56">
        <f>H42-J42+(P42*S42)</f>
        <v>-0.49399999999999999</v>
      </c>
      <c r="O42" s="13">
        <f t="shared" si="5"/>
        <v>0.3260000000002492</v>
      </c>
      <c r="P42" s="12">
        <v>-1.6E-2</v>
      </c>
      <c r="Q42" s="10">
        <f>I41-(-P42*S42)</f>
        <v>1149.1560000000002</v>
      </c>
      <c r="R42" s="10">
        <v>1148.83</v>
      </c>
      <c r="S42" s="56">
        <v>14</v>
      </c>
      <c r="T42" s="64"/>
      <c r="U42" s="3"/>
      <c r="V42" s="3"/>
    </row>
    <row r="43" spans="1:22" x14ac:dyDescent="0.25">
      <c r="A43" s="11">
        <v>-10</v>
      </c>
      <c r="B43" s="10">
        <v>1148.8800000000001</v>
      </c>
      <c r="C43" s="10">
        <f t="shared" ref="C43:C52" si="12">I43-(D43*A43)</f>
        <v>1149.31</v>
      </c>
      <c r="D43" s="12">
        <v>-1.6E-2</v>
      </c>
      <c r="E43" s="13">
        <f t="shared" ref="E43:E52" si="13">C43-B43</f>
        <v>0.42999999999983629</v>
      </c>
      <c r="F43" s="13">
        <f t="shared" ref="F43:F52" si="14">H43-J43-(D43*A43)</f>
        <v>1148.54</v>
      </c>
      <c r="G43" s="19">
        <v>6225</v>
      </c>
      <c r="H43" s="10">
        <v>1148.97</v>
      </c>
      <c r="I43" s="10">
        <v>1149.47</v>
      </c>
      <c r="J43" s="13">
        <v>0.27</v>
      </c>
      <c r="K43" s="13">
        <f t="shared" ref="K43:K74" si="15">I43-H43</f>
        <v>0.5</v>
      </c>
      <c r="L43" s="13">
        <f t="shared" ref="L43:L74" si="16">I43-H43+J43-0.27</f>
        <v>0.5</v>
      </c>
      <c r="M43" s="60"/>
      <c r="N43" s="56">
        <f>H43-J43+(P43*S43)</f>
        <v>1148.4803200000001</v>
      </c>
      <c r="O43" s="13">
        <f t="shared" si="5"/>
        <v>0.28032000000007429</v>
      </c>
      <c r="P43" s="12">
        <v>-1.6E-2</v>
      </c>
      <c r="Q43" s="10">
        <f>I43-(-P43*S43)</f>
        <v>1149.2503200000001</v>
      </c>
      <c r="R43" s="10">
        <v>1148.97</v>
      </c>
      <c r="S43" s="56">
        <v>13.73</v>
      </c>
      <c r="T43" s="64"/>
      <c r="U43" s="3"/>
      <c r="V43" s="3"/>
    </row>
    <row r="44" spans="1:22" x14ac:dyDescent="0.25">
      <c r="A44" s="11">
        <v>-10</v>
      </c>
      <c r="B44" s="10">
        <v>1148.94</v>
      </c>
      <c r="C44" s="10">
        <f t="shared" si="12"/>
        <v>1149.32</v>
      </c>
      <c r="D44" s="12">
        <v>-1.6E-2</v>
      </c>
      <c r="E44" s="13">
        <f t="shared" si="13"/>
        <v>0.37999999999988177</v>
      </c>
      <c r="F44" s="13">
        <f t="shared" si="14"/>
        <v>1148.6099999999999</v>
      </c>
      <c r="G44" s="19">
        <v>6250</v>
      </c>
      <c r="H44" s="10">
        <v>1149.04</v>
      </c>
      <c r="I44" s="10">
        <v>1149.48</v>
      </c>
      <c r="J44" s="13">
        <v>0.27</v>
      </c>
      <c r="K44" s="13">
        <f t="shared" si="15"/>
        <v>0.44000000000005457</v>
      </c>
      <c r="L44" s="13">
        <f t="shared" si="16"/>
        <v>0.44000000000005457</v>
      </c>
      <c r="M44" s="60"/>
      <c r="N44" s="56">
        <f>H44-J44+(P44*S44)</f>
        <v>1148.5547999999999</v>
      </c>
      <c r="O44" s="13">
        <f t="shared" si="5"/>
        <v>0.17480000000000473</v>
      </c>
      <c r="P44" s="12">
        <v>-1.6E-2</v>
      </c>
      <c r="Q44" s="10">
        <f>I44-(-P44*S44)</f>
        <v>1149.2647999999999</v>
      </c>
      <c r="R44" s="10">
        <v>1149.0899999999999</v>
      </c>
      <c r="S44" s="56">
        <v>13.45</v>
      </c>
      <c r="T44" s="64"/>
      <c r="U44" s="3"/>
      <c r="V44" s="3"/>
    </row>
    <row r="45" spans="1:22" x14ac:dyDescent="0.25">
      <c r="A45" s="11">
        <v>-10</v>
      </c>
      <c r="B45" s="10">
        <v>1149.01</v>
      </c>
      <c r="C45" s="10">
        <f t="shared" si="12"/>
        <v>1149.5</v>
      </c>
      <c r="D45" s="12">
        <v>-1.6E-2</v>
      </c>
      <c r="E45" s="13">
        <f t="shared" si="13"/>
        <v>0.49000000000000909</v>
      </c>
      <c r="F45" s="13">
        <f t="shared" si="14"/>
        <v>1148.73</v>
      </c>
      <c r="G45" s="19">
        <v>6275</v>
      </c>
      <c r="H45" s="10">
        <v>1149.1600000000001</v>
      </c>
      <c r="I45" s="10">
        <v>1149.6600000000001</v>
      </c>
      <c r="J45" s="13">
        <v>0.27</v>
      </c>
      <c r="K45" s="13">
        <f t="shared" si="15"/>
        <v>0.5</v>
      </c>
      <c r="L45" s="13">
        <f t="shared" si="16"/>
        <v>0.5</v>
      </c>
      <c r="M45" s="60"/>
      <c r="N45" s="56">
        <f>H45-J45+(P45*S45)</f>
        <v>1148.67912</v>
      </c>
      <c r="O45" s="13">
        <f t="shared" si="5"/>
        <v>0.28911999999991167</v>
      </c>
      <c r="P45" s="12">
        <v>-1.6E-2</v>
      </c>
      <c r="Q45" s="10">
        <f>I45-(-P45*S45)</f>
        <v>1149.44912</v>
      </c>
      <c r="R45" s="10">
        <v>1149.1600000000001</v>
      </c>
      <c r="S45" s="56">
        <v>13.18</v>
      </c>
      <c r="T45" s="64"/>
      <c r="U45" s="3"/>
      <c r="V45" s="3"/>
    </row>
    <row r="46" spans="1:22" x14ac:dyDescent="0.25">
      <c r="A46" s="11">
        <v>-10</v>
      </c>
      <c r="B46" s="10">
        <v>1149.0899999999999</v>
      </c>
      <c r="C46" s="10">
        <f t="shared" si="12"/>
        <v>1149.55</v>
      </c>
      <c r="D46" s="12">
        <v>-1.6E-2</v>
      </c>
      <c r="E46" s="13">
        <f t="shared" si="13"/>
        <v>0.46000000000003638</v>
      </c>
      <c r="F46" s="13">
        <f t="shared" si="14"/>
        <v>1148.78</v>
      </c>
      <c r="G46" s="19">
        <v>6300</v>
      </c>
      <c r="H46" s="10">
        <v>1149.21</v>
      </c>
      <c r="I46" s="10">
        <v>1149.71</v>
      </c>
      <c r="J46" s="13">
        <v>0.27</v>
      </c>
      <c r="K46" s="13">
        <f t="shared" si="15"/>
        <v>0.5</v>
      </c>
      <c r="L46" s="13">
        <f t="shared" si="16"/>
        <v>0.5</v>
      </c>
      <c r="M46" s="60"/>
      <c r="N46" s="56">
        <f>H46-J46+(P46*S46)</f>
        <v>1148.73344</v>
      </c>
      <c r="O46" s="13">
        <f t="shared" si="5"/>
        <v>0.35343999999986409</v>
      </c>
      <c r="P46" s="12">
        <v>-1.6E-2</v>
      </c>
      <c r="Q46" s="10">
        <f>I46-(-P46*S46)</f>
        <v>1149.50344</v>
      </c>
      <c r="R46" s="10">
        <v>1149.1500000000001</v>
      </c>
      <c r="S46" s="56">
        <v>12.91</v>
      </c>
      <c r="T46" s="64"/>
      <c r="U46" s="3"/>
      <c r="V46" s="3"/>
    </row>
    <row r="47" spans="1:22" x14ac:dyDescent="0.25">
      <c r="A47" s="11">
        <v>-10</v>
      </c>
      <c r="B47" s="10">
        <v>1149.1400000000001</v>
      </c>
      <c r="C47" s="10">
        <f t="shared" si="12"/>
        <v>1149.6299999999999</v>
      </c>
      <c r="D47" s="12">
        <v>-1.6E-2</v>
      </c>
      <c r="E47" s="13">
        <f t="shared" si="13"/>
        <v>0.48999999999978172</v>
      </c>
      <c r="F47" s="13">
        <f t="shared" si="14"/>
        <v>1148.8599999999999</v>
      </c>
      <c r="G47" s="19">
        <v>6325</v>
      </c>
      <c r="H47" s="10">
        <v>1149.29</v>
      </c>
      <c r="I47" s="10">
        <v>1149.79</v>
      </c>
      <c r="J47" s="13">
        <v>0.27</v>
      </c>
      <c r="K47" s="13">
        <f t="shared" si="15"/>
        <v>0.5</v>
      </c>
      <c r="L47" s="13">
        <f t="shared" si="16"/>
        <v>0.5</v>
      </c>
      <c r="M47" s="60"/>
      <c r="N47" s="56">
        <f>H47-J47+(P47*S47)</f>
        <v>1148.8177599999999</v>
      </c>
      <c r="O47" s="13">
        <f t="shared" si="5"/>
        <v>0.33775999999988926</v>
      </c>
      <c r="P47" s="12">
        <v>-1.6E-2</v>
      </c>
      <c r="Q47" s="10">
        <f>I47-(-P47*S47)</f>
        <v>1149.5877599999999</v>
      </c>
      <c r="R47" s="10">
        <v>1149.25</v>
      </c>
      <c r="S47" s="56">
        <v>12.64</v>
      </c>
      <c r="T47" s="64"/>
      <c r="U47" s="3"/>
      <c r="V47" s="3"/>
    </row>
    <row r="48" spans="1:22" x14ac:dyDescent="0.25">
      <c r="A48" s="11">
        <v>-10</v>
      </c>
      <c r="B48" s="10">
        <v>1149.24</v>
      </c>
      <c r="C48" s="10">
        <f t="shared" si="12"/>
        <v>1149.75</v>
      </c>
      <c r="D48" s="12">
        <v>-1.6E-2</v>
      </c>
      <c r="E48" s="13">
        <f t="shared" si="13"/>
        <v>0.50999999999999091</v>
      </c>
      <c r="F48" s="13">
        <f t="shared" si="14"/>
        <v>1148.98</v>
      </c>
      <c r="G48" s="19">
        <v>6350</v>
      </c>
      <c r="H48" s="10">
        <v>1149.4100000000001</v>
      </c>
      <c r="I48" s="10">
        <v>1149.9100000000001</v>
      </c>
      <c r="J48" s="13">
        <v>0.27</v>
      </c>
      <c r="K48" s="13">
        <f t="shared" si="15"/>
        <v>0.5</v>
      </c>
      <c r="L48" s="13">
        <f t="shared" si="16"/>
        <v>0.5</v>
      </c>
      <c r="M48" s="60"/>
      <c r="N48" s="56">
        <f>H48-J48+(P48*S48)</f>
        <v>1148.9422400000001</v>
      </c>
      <c r="O48" s="13">
        <f t="shared" si="5"/>
        <v>0.39224000000012893</v>
      </c>
      <c r="P48" s="12">
        <v>-1.6E-2</v>
      </c>
      <c r="Q48" s="10">
        <f>I48-(-P48*S48)</f>
        <v>1149.7122400000001</v>
      </c>
      <c r="R48" s="10">
        <v>1149.32</v>
      </c>
      <c r="S48" s="56">
        <v>12.36</v>
      </c>
      <c r="T48" s="64"/>
      <c r="U48" s="3"/>
      <c r="V48" s="3"/>
    </row>
    <row r="49" spans="1:23" x14ac:dyDescent="0.25">
      <c r="A49" s="11">
        <v>-10</v>
      </c>
      <c r="B49" s="10">
        <v>1149.3900000000001</v>
      </c>
      <c r="C49" s="10">
        <f t="shared" si="12"/>
        <v>1149.8699999999999</v>
      </c>
      <c r="D49" s="12">
        <v>-1.6E-2</v>
      </c>
      <c r="E49" s="13">
        <f t="shared" si="13"/>
        <v>0.47999999999979082</v>
      </c>
      <c r="F49" s="13">
        <f t="shared" si="14"/>
        <v>1149.0999999999999</v>
      </c>
      <c r="G49" s="19">
        <v>6375</v>
      </c>
      <c r="H49" s="10">
        <v>1149.53</v>
      </c>
      <c r="I49" s="10">
        <v>1150.03</v>
      </c>
      <c r="J49" s="13">
        <v>0.27</v>
      </c>
      <c r="K49" s="13">
        <f t="shared" si="15"/>
        <v>0.5</v>
      </c>
      <c r="L49" s="13">
        <f t="shared" si="16"/>
        <v>0.5</v>
      </c>
      <c r="M49" s="60"/>
      <c r="N49" s="56">
        <f>H49-J49+(P49*S49)</f>
        <v>1149.06656</v>
      </c>
      <c r="O49" s="13">
        <f t="shared" si="5"/>
        <v>0.51656000000002678</v>
      </c>
      <c r="P49" s="12">
        <v>-1.6E-2</v>
      </c>
      <c r="Q49" s="10">
        <f>I49-(-P49*S49)</f>
        <v>1149.83656</v>
      </c>
      <c r="R49" s="10">
        <v>1149.32</v>
      </c>
      <c r="S49" s="56">
        <v>12.09</v>
      </c>
      <c r="T49" s="64"/>
      <c r="U49" s="3"/>
      <c r="V49" s="3"/>
    </row>
    <row r="50" spans="1:23" x14ac:dyDescent="0.25">
      <c r="A50" s="11">
        <v>-10</v>
      </c>
      <c r="B50" s="10">
        <v>1149.45</v>
      </c>
      <c r="C50" s="10">
        <f t="shared" si="12"/>
        <v>1149.9199999999998</v>
      </c>
      <c r="D50" s="12">
        <v>-1.6E-2</v>
      </c>
      <c r="E50" s="13">
        <f t="shared" si="13"/>
        <v>0.46999999999979991</v>
      </c>
      <c r="F50" s="13">
        <f t="shared" si="14"/>
        <v>1149.1499999999999</v>
      </c>
      <c r="G50" s="19">
        <v>6400</v>
      </c>
      <c r="H50" s="10">
        <v>1149.58</v>
      </c>
      <c r="I50" s="10">
        <v>1150.08</v>
      </c>
      <c r="J50" s="13">
        <v>0.27</v>
      </c>
      <c r="K50" s="13">
        <f t="shared" si="15"/>
        <v>0.5</v>
      </c>
      <c r="L50" s="13">
        <f t="shared" si="16"/>
        <v>0.5</v>
      </c>
      <c r="M50" s="60"/>
      <c r="N50" s="56">
        <f>H50-J50+(P50*S50)</f>
        <v>1149.1208799999999</v>
      </c>
      <c r="O50" s="13">
        <f t="shared" si="5"/>
        <v>0.57087999999998829</v>
      </c>
      <c r="P50" s="12">
        <v>-1.6E-2</v>
      </c>
      <c r="Q50" s="10">
        <f>I50-(-P50*S50)</f>
        <v>1149.8908799999999</v>
      </c>
      <c r="R50" s="10">
        <v>1149.32</v>
      </c>
      <c r="S50" s="56">
        <v>11.82</v>
      </c>
      <c r="T50" s="64"/>
      <c r="U50" s="3"/>
      <c r="V50" s="3"/>
    </row>
    <row r="51" spans="1:23" x14ac:dyDescent="0.25">
      <c r="A51" s="11">
        <v>-10</v>
      </c>
      <c r="B51" s="10">
        <v>1149.3900000000001</v>
      </c>
      <c r="C51" s="10">
        <f t="shared" si="12"/>
        <v>1150</v>
      </c>
      <c r="D51" s="12">
        <v>-1.6E-2</v>
      </c>
      <c r="E51" s="13">
        <f t="shared" si="13"/>
        <v>0.60999999999989996</v>
      </c>
      <c r="F51" s="13">
        <f t="shared" si="14"/>
        <v>1149.1799999999998</v>
      </c>
      <c r="G51" s="19">
        <v>6425</v>
      </c>
      <c r="H51" s="10">
        <v>1149.6099999999999</v>
      </c>
      <c r="I51" s="10">
        <v>1150.1600000000001</v>
      </c>
      <c r="J51" s="13">
        <v>0.27</v>
      </c>
      <c r="K51" s="13">
        <f t="shared" si="15"/>
        <v>0.5500000000001819</v>
      </c>
      <c r="L51" s="13">
        <f t="shared" si="16"/>
        <v>0.5500000000001819</v>
      </c>
      <c r="M51" s="60"/>
      <c r="N51" s="56">
        <f>H51-J51+(P51*S51)</f>
        <v>1149.1551999999999</v>
      </c>
      <c r="O51" s="13">
        <f t="shared" si="5"/>
        <v>0.52520000000004075</v>
      </c>
      <c r="P51" s="12">
        <v>-1.6E-2</v>
      </c>
      <c r="Q51" s="10">
        <f>I51-(-P51*S51)</f>
        <v>1149.9752000000001</v>
      </c>
      <c r="R51" s="10">
        <v>1149.45</v>
      </c>
      <c r="S51" s="56">
        <v>11.55</v>
      </c>
      <c r="T51" s="64"/>
      <c r="U51" s="3"/>
      <c r="V51" s="3"/>
    </row>
    <row r="52" spans="1:23" ht="15.75" thickBot="1" x14ac:dyDescent="0.3">
      <c r="A52" s="24">
        <v>-10</v>
      </c>
      <c r="B52" s="25">
        <v>1149.48</v>
      </c>
      <c r="C52" s="25">
        <f t="shared" si="12"/>
        <v>1150.0899999999999</v>
      </c>
      <c r="D52" s="26">
        <v>-1.6E-2</v>
      </c>
      <c r="E52" s="27">
        <f t="shared" si="13"/>
        <v>0.60999999999989996</v>
      </c>
      <c r="F52" s="27">
        <f t="shared" si="14"/>
        <v>1149.22</v>
      </c>
      <c r="G52" s="28">
        <v>6450</v>
      </c>
      <c r="H52" s="25">
        <v>1149.6500000000001</v>
      </c>
      <c r="I52" s="25">
        <v>1150.25</v>
      </c>
      <c r="J52" s="27">
        <v>0.27</v>
      </c>
      <c r="K52" s="27">
        <f t="shared" si="15"/>
        <v>0.59999999999990905</v>
      </c>
      <c r="L52" s="27">
        <f t="shared" si="16"/>
        <v>0.59999999999990905</v>
      </c>
      <c r="M52" s="68"/>
      <c r="N52" s="57">
        <f>H52-J52+(P52*S52)</f>
        <v>1149.1996800000002</v>
      </c>
      <c r="O52" s="27">
        <f t="shared" si="5"/>
        <v>0.57968000000005304</v>
      </c>
      <c r="P52" s="26">
        <v>-1.6E-2</v>
      </c>
      <c r="Q52" s="25">
        <f>I52-(-P52*S52)</f>
        <v>1150.0696800000001</v>
      </c>
      <c r="R52" s="25">
        <v>1149.49</v>
      </c>
      <c r="S52" s="57">
        <v>11.27</v>
      </c>
      <c r="T52" s="64"/>
      <c r="U52" s="3"/>
      <c r="V52" s="3"/>
      <c r="W52" s="1"/>
    </row>
    <row r="53" spans="1:23" ht="15.75" thickTop="1" x14ac:dyDescent="0.25">
      <c r="A53" s="21"/>
      <c r="B53" s="8"/>
      <c r="C53" s="8"/>
      <c r="D53" s="22"/>
      <c r="E53" s="23"/>
      <c r="F53" s="23"/>
      <c r="G53" s="18"/>
      <c r="H53" s="8"/>
      <c r="I53" s="8"/>
      <c r="J53" s="23"/>
      <c r="K53" s="23"/>
      <c r="L53" s="23"/>
      <c r="M53" s="69">
        <v>0.43</v>
      </c>
      <c r="N53" s="58"/>
      <c r="O53" s="23"/>
      <c r="P53" s="22"/>
      <c r="Q53" s="8"/>
      <c r="R53" s="8"/>
      <c r="S53" s="58"/>
      <c r="T53" s="64"/>
      <c r="U53" s="3"/>
      <c r="V53" s="3"/>
    </row>
    <row r="54" spans="1:23" x14ac:dyDescent="0.25">
      <c r="A54" s="11">
        <v>-10</v>
      </c>
      <c r="B54" s="10">
        <v>1149.6600000000001</v>
      </c>
      <c r="C54" s="10">
        <f t="shared" ref="C54:C80" si="17">I54-(D54*A54)</f>
        <v>1150.1799999999998</v>
      </c>
      <c r="D54" s="12">
        <v>-1.6E-2</v>
      </c>
      <c r="E54" s="13">
        <f t="shared" ref="E54:E80" si="18">C54-B54</f>
        <v>0.51999999999975444</v>
      </c>
      <c r="F54" s="13">
        <f t="shared" ref="F54:F80" si="19">H54-J54-(D54*A54)</f>
        <v>1149.3899999999999</v>
      </c>
      <c r="G54" s="19">
        <v>6500</v>
      </c>
      <c r="H54" s="10">
        <v>1149.82</v>
      </c>
      <c r="I54" s="10">
        <v>1150.3399999999999</v>
      </c>
      <c r="J54" s="13">
        <v>0.27</v>
      </c>
      <c r="K54" s="13">
        <f t="shared" si="15"/>
        <v>0.51999999999998181</v>
      </c>
      <c r="L54" s="13">
        <f t="shared" si="16"/>
        <v>0.51999999999998181</v>
      </c>
      <c r="M54" s="60"/>
      <c r="N54" s="56">
        <f>H54-J54+(P54*S54)</f>
        <v>1149.37832</v>
      </c>
      <c r="O54" s="13">
        <f t="shared" ref="O54:O85" si="20">Q54-R54</f>
        <v>0.49831999999992149</v>
      </c>
      <c r="P54" s="12">
        <v>-1.6E-2</v>
      </c>
      <c r="Q54" s="10">
        <f>I54-(-P54*S54)</f>
        <v>1150.16832</v>
      </c>
      <c r="R54" s="10">
        <v>1149.67</v>
      </c>
      <c r="S54" s="56">
        <v>10.73</v>
      </c>
      <c r="T54" s="64"/>
      <c r="U54" s="3"/>
      <c r="V54" s="3"/>
    </row>
    <row r="55" spans="1:23" x14ac:dyDescent="0.25">
      <c r="A55" s="11">
        <v>-10</v>
      </c>
      <c r="B55" s="10">
        <v>1149.8399999999999</v>
      </c>
      <c r="C55" s="10">
        <f t="shared" si="17"/>
        <v>1150.2099999999998</v>
      </c>
      <c r="D55" s="12">
        <v>-1.6E-2</v>
      </c>
      <c r="E55" s="13">
        <f t="shared" si="18"/>
        <v>0.36999999999989086</v>
      </c>
      <c r="F55" s="13">
        <f t="shared" si="19"/>
        <v>1149.52</v>
      </c>
      <c r="G55" s="19">
        <v>6525</v>
      </c>
      <c r="H55" s="10">
        <v>1149.95</v>
      </c>
      <c r="I55" s="10">
        <v>1150.3699999999999</v>
      </c>
      <c r="J55" s="13">
        <v>0.27</v>
      </c>
      <c r="K55" s="13">
        <f t="shared" si="15"/>
        <v>0.41999999999984539</v>
      </c>
      <c r="L55" s="13">
        <f t="shared" si="16"/>
        <v>0.41999999999984539</v>
      </c>
      <c r="M55" s="60"/>
      <c r="N55" s="56">
        <f>H55-J55+(P55*S55)</f>
        <v>1149.5128</v>
      </c>
      <c r="O55" s="13">
        <f t="shared" si="20"/>
        <v>0.37279999999987012</v>
      </c>
      <c r="P55" s="12">
        <v>-1.6E-2</v>
      </c>
      <c r="Q55" s="10">
        <f>I55-(-P55*S55)</f>
        <v>1150.2027999999998</v>
      </c>
      <c r="R55" s="10">
        <v>1149.83</v>
      </c>
      <c r="S55" s="56">
        <v>10.45</v>
      </c>
      <c r="T55" s="64"/>
      <c r="U55" s="3"/>
      <c r="V55" s="3"/>
    </row>
    <row r="56" spans="1:23" ht="15.75" thickBot="1" x14ac:dyDescent="0.3">
      <c r="A56" s="24">
        <v>-10</v>
      </c>
      <c r="B56" s="25">
        <v>1149.96</v>
      </c>
      <c r="C56" s="25">
        <f t="shared" si="17"/>
        <v>1150.29</v>
      </c>
      <c r="D56" s="26">
        <v>-1.6E-2</v>
      </c>
      <c r="E56" s="27">
        <f t="shared" si="18"/>
        <v>0.32999999999992724</v>
      </c>
      <c r="F56" s="27">
        <f t="shared" si="19"/>
        <v>1149.6699999999998</v>
      </c>
      <c r="G56" s="28">
        <v>6550</v>
      </c>
      <c r="H56" s="25">
        <v>1150.0999999999999</v>
      </c>
      <c r="I56" s="25">
        <v>1150.45</v>
      </c>
      <c r="J56" s="27">
        <v>0.27</v>
      </c>
      <c r="K56" s="27">
        <f t="shared" si="15"/>
        <v>0.35000000000013642</v>
      </c>
      <c r="L56" s="27">
        <f t="shared" si="16"/>
        <v>0.35000000000013642</v>
      </c>
      <c r="M56" s="67"/>
      <c r="N56" s="57">
        <f>H56-J56+(P56*S56)</f>
        <v>1149.6671199999998</v>
      </c>
      <c r="O56" s="27">
        <f t="shared" si="20"/>
        <v>0.3671199999998862</v>
      </c>
      <c r="P56" s="26">
        <v>-1.6E-2</v>
      </c>
      <c r="Q56" s="25">
        <f>I56-(-P56*S56)</f>
        <v>1150.28712</v>
      </c>
      <c r="R56" s="25">
        <v>1149.92</v>
      </c>
      <c r="S56" s="57">
        <v>10.18</v>
      </c>
      <c r="T56" s="64"/>
      <c r="U56" s="3"/>
      <c r="V56" s="3"/>
      <c r="W56" s="1"/>
    </row>
    <row r="57" spans="1:23" ht="15.75" thickTop="1" x14ac:dyDescent="0.25">
      <c r="A57" s="21">
        <v>-10</v>
      </c>
      <c r="B57" s="8">
        <v>1150.1300000000001</v>
      </c>
      <c r="C57" s="8">
        <f t="shared" si="17"/>
        <v>1150.3899999999999</v>
      </c>
      <c r="D57" s="22">
        <v>-1.6E-2</v>
      </c>
      <c r="E57" s="23">
        <f t="shared" si="18"/>
        <v>0.25999999999976353</v>
      </c>
      <c r="F57" s="23">
        <f t="shared" si="19"/>
        <v>1149.83</v>
      </c>
      <c r="G57" s="18">
        <v>6575</v>
      </c>
      <c r="H57" s="8">
        <v>1150.26</v>
      </c>
      <c r="I57" s="8">
        <v>1150.55</v>
      </c>
      <c r="J57" s="23">
        <v>0.27</v>
      </c>
      <c r="K57" s="23">
        <f t="shared" si="15"/>
        <v>0.28999999999996362</v>
      </c>
      <c r="L57" s="23">
        <f t="shared" si="16"/>
        <v>0.28999999999996362</v>
      </c>
      <c r="M57" s="66">
        <v>0.24</v>
      </c>
      <c r="N57" s="58">
        <f>H57-J57+(P57*S57)</f>
        <v>1149.8314399999999</v>
      </c>
      <c r="O57" s="23">
        <f t="shared" si="20"/>
        <v>0.32143999999993866</v>
      </c>
      <c r="P57" s="22">
        <v>-1.6E-2</v>
      </c>
      <c r="Q57" s="8">
        <f>I57-(-P57*S57)</f>
        <v>1150.3914399999999</v>
      </c>
      <c r="R57" s="8">
        <v>1150.07</v>
      </c>
      <c r="S57" s="58">
        <v>9.91</v>
      </c>
      <c r="T57" s="64"/>
      <c r="U57" s="3"/>
      <c r="V57" s="3"/>
    </row>
    <row r="58" spans="1:23" x14ac:dyDescent="0.25">
      <c r="A58" s="11">
        <v>-10</v>
      </c>
      <c r="B58" s="10">
        <v>1150.33</v>
      </c>
      <c r="C58" s="10">
        <f t="shared" si="17"/>
        <v>1150.54</v>
      </c>
      <c r="D58" s="12">
        <v>-1.6E-2</v>
      </c>
      <c r="E58" s="13">
        <f t="shared" si="18"/>
        <v>0.21000000000003638</v>
      </c>
      <c r="F58" s="13">
        <f t="shared" si="19"/>
        <v>1150.01</v>
      </c>
      <c r="G58" s="19">
        <v>6600</v>
      </c>
      <c r="H58" s="10">
        <v>1150.44</v>
      </c>
      <c r="I58" s="10">
        <v>1150.7</v>
      </c>
      <c r="J58" s="13">
        <v>0.27</v>
      </c>
      <c r="K58" s="13">
        <f t="shared" si="15"/>
        <v>0.25999999999999091</v>
      </c>
      <c r="L58" s="13">
        <f t="shared" si="16"/>
        <v>0.25999999999999091</v>
      </c>
      <c r="M58" s="60"/>
      <c r="N58" s="56">
        <f>H58-J58+(P58*S58)</f>
        <v>1150.01576</v>
      </c>
      <c r="O58" s="13">
        <f t="shared" si="20"/>
        <v>0.32575999999994565</v>
      </c>
      <c r="P58" s="12">
        <v>-1.6E-2</v>
      </c>
      <c r="Q58" s="10">
        <f>I58-(-P58*S58)</f>
        <v>1150.54576</v>
      </c>
      <c r="R58" s="10">
        <v>1150.22</v>
      </c>
      <c r="S58" s="56">
        <v>9.64</v>
      </c>
      <c r="T58" s="64"/>
      <c r="U58" s="3"/>
      <c r="V58" s="3"/>
    </row>
    <row r="59" spans="1:23" x14ac:dyDescent="0.25">
      <c r="A59" s="11">
        <v>-10</v>
      </c>
      <c r="B59" s="10">
        <v>1150.57</v>
      </c>
      <c r="C59" s="10">
        <f t="shared" si="17"/>
        <v>1150.6999999999998</v>
      </c>
      <c r="D59" s="12">
        <v>-1.6E-2</v>
      </c>
      <c r="E59" s="13">
        <f t="shared" si="18"/>
        <v>0.12999999999988177</v>
      </c>
      <c r="F59" s="13">
        <f t="shared" si="19"/>
        <v>1150.25</v>
      </c>
      <c r="G59" s="19">
        <v>6625</v>
      </c>
      <c r="H59" s="10">
        <v>1150.68</v>
      </c>
      <c r="I59" s="10">
        <v>1150.8599999999999</v>
      </c>
      <c r="J59" s="13">
        <v>0.27</v>
      </c>
      <c r="K59" s="13">
        <f t="shared" si="15"/>
        <v>0.17999999999983629</v>
      </c>
      <c r="L59" s="13">
        <f t="shared" si="16"/>
        <v>0.17999999999983629</v>
      </c>
      <c r="M59" s="60"/>
      <c r="N59" s="56">
        <f>H59-J59+(P59*S59)</f>
        <v>1150.2602400000001</v>
      </c>
      <c r="O59" s="13">
        <f t="shared" si="20"/>
        <v>0.25023999999984881</v>
      </c>
      <c r="P59" s="12">
        <v>-1.6E-2</v>
      </c>
      <c r="Q59" s="10">
        <f>I59-(-P59*S59)</f>
        <v>1150.7102399999999</v>
      </c>
      <c r="R59" s="10">
        <v>1150.46</v>
      </c>
      <c r="S59" s="56">
        <v>9.36</v>
      </c>
      <c r="T59" s="64"/>
      <c r="U59" s="3"/>
      <c r="V59" s="3"/>
    </row>
    <row r="60" spans="1:23" x14ac:dyDescent="0.25">
      <c r="A60" s="11">
        <v>-10</v>
      </c>
      <c r="B60" s="10">
        <v>1150.8599999999999</v>
      </c>
      <c r="C60" s="10">
        <f t="shared" si="17"/>
        <v>1151.01</v>
      </c>
      <c r="D60" s="12">
        <v>-1.6E-2</v>
      </c>
      <c r="E60" s="13">
        <f t="shared" si="18"/>
        <v>0.15000000000009095</v>
      </c>
      <c r="F60" s="13">
        <f t="shared" si="19"/>
        <v>1150.56</v>
      </c>
      <c r="G60" s="19">
        <v>6650</v>
      </c>
      <c r="H60" s="10">
        <v>1150.99</v>
      </c>
      <c r="I60" s="10">
        <v>1151.17</v>
      </c>
      <c r="J60" s="13">
        <v>0.27</v>
      </c>
      <c r="K60" s="13">
        <f t="shared" si="15"/>
        <v>0.18000000000006366</v>
      </c>
      <c r="L60" s="13">
        <f t="shared" si="16"/>
        <v>0.18000000000006366</v>
      </c>
      <c r="M60" s="60"/>
      <c r="N60" s="56">
        <f>H60-J60+(P60*S60)</f>
        <v>1150.57456</v>
      </c>
      <c r="O60" s="13">
        <f t="shared" si="20"/>
        <v>0.21456000000011954</v>
      </c>
      <c r="P60" s="12">
        <v>-1.6E-2</v>
      </c>
      <c r="Q60" s="10">
        <f>I60-(-P60*S60)</f>
        <v>1151.0245600000001</v>
      </c>
      <c r="R60" s="10">
        <v>1150.81</v>
      </c>
      <c r="S60" s="56">
        <v>9.09</v>
      </c>
      <c r="T60" s="64"/>
      <c r="U60" s="3"/>
      <c r="V60" s="3"/>
    </row>
    <row r="61" spans="1:23" x14ac:dyDescent="0.25">
      <c r="A61" s="11">
        <v>-10</v>
      </c>
      <c r="B61" s="10">
        <v>1151.22</v>
      </c>
      <c r="C61" s="10">
        <f t="shared" si="17"/>
        <v>1151.3599999999999</v>
      </c>
      <c r="D61" s="12">
        <v>-1.6E-2</v>
      </c>
      <c r="E61" s="13">
        <f t="shared" si="18"/>
        <v>0.13999999999987267</v>
      </c>
      <c r="F61" s="13">
        <f t="shared" si="19"/>
        <v>1150.9099999999999</v>
      </c>
      <c r="G61" s="19">
        <v>6675</v>
      </c>
      <c r="H61" s="10">
        <v>1151.3399999999999</v>
      </c>
      <c r="I61" s="10">
        <v>1151.52</v>
      </c>
      <c r="J61" s="13">
        <v>0.27</v>
      </c>
      <c r="K61" s="13">
        <f t="shared" si="15"/>
        <v>0.18000000000006366</v>
      </c>
      <c r="L61" s="13">
        <f t="shared" si="16"/>
        <v>0.18000000000006366</v>
      </c>
      <c r="M61" s="60"/>
      <c r="N61" s="56">
        <f>H61-J61+(P61*S61)</f>
        <v>1150.9288799999999</v>
      </c>
      <c r="O61" s="13">
        <f t="shared" si="20"/>
        <v>0.16887999999994463</v>
      </c>
      <c r="P61" s="12">
        <v>-1.6E-2</v>
      </c>
      <c r="Q61" s="10">
        <f>I61-(-P61*S61)</f>
        <v>1151.37888</v>
      </c>
      <c r="R61" s="10">
        <v>1151.21</v>
      </c>
      <c r="S61" s="56">
        <v>8.82</v>
      </c>
      <c r="T61" s="64"/>
      <c r="U61" s="3"/>
      <c r="V61" s="3"/>
    </row>
    <row r="62" spans="1:23" x14ac:dyDescent="0.25">
      <c r="A62" s="11">
        <v>-10</v>
      </c>
      <c r="B62" s="10">
        <v>1151.73</v>
      </c>
      <c r="C62" s="10">
        <f t="shared" si="17"/>
        <v>1151.8999999999999</v>
      </c>
      <c r="D62" s="12">
        <v>-1.6E-2</v>
      </c>
      <c r="E62" s="13">
        <f t="shared" si="18"/>
        <v>0.16999999999984539</v>
      </c>
      <c r="F62" s="13">
        <f t="shared" si="19"/>
        <v>1151.45</v>
      </c>
      <c r="G62" s="19">
        <v>6700</v>
      </c>
      <c r="H62" s="10">
        <v>1151.8800000000001</v>
      </c>
      <c r="I62" s="10">
        <v>1152.06</v>
      </c>
      <c r="J62" s="13">
        <v>0.27</v>
      </c>
      <c r="K62" s="13">
        <f t="shared" si="15"/>
        <v>0.17999999999983629</v>
      </c>
      <c r="L62" s="13">
        <f t="shared" si="16"/>
        <v>0.17999999999983629</v>
      </c>
      <c r="M62" s="60"/>
      <c r="N62" s="56">
        <f>H62-J62+(P62*S62)</f>
        <v>1151.4732000000001</v>
      </c>
      <c r="O62" s="13">
        <f t="shared" si="20"/>
        <v>0.17319999999995161</v>
      </c>
      <c r="P62" s="12">
        <v>-1.6E-2</v>
      </c>
      <c r="Q62" s="10">
        <f>I62-(-P62*S62)</f>
        <v>1151.9232</v>
      </c>
      <c r="R62" s="10">
        <v>1151.75</v>
      </c>
      <c r="S62" s="56">
        <v>8.5500000000000007</v>
      </c>
      <c r="T62" s="64"/>
      <c r="U62" s="3"/>
      <c r="V62" s="3"/>
    </row>
    <row r="63" spans="1:23" x14ac:dyDescent="0.25">
      <c r="A63" s="11">
        <v>-10</v>
      </c>
      <c r="B63" s="10">
        <v>1152.4100000000001</v>
      </c>
      <c r="C63" s="10">
        <f t="shared" si="17"/>
        <v>1152.6599999999999</v>
      </c>
      <c r="D63" s="12">
        <v>-1.6E-2</v>
      </c>
      <c r="E63" s="13">
        <f t="shared" si="18"/>
        <v>0.24999999999977263</v>
      </c>
      <c r="F63" s="13">
        <f t="shared" si="19"/>
        <v>1152.1299999999999</v>
      </c>
      <c r="G63" s="19">
        <v>6725</v>
      </c>
      <c r="H63" s="10">
        <v>1152.56</v>
      </c>
      <c r="I63" s="10">
        <v>1152.82</v>
      </c>
      <c r="J63" s="13">
        <v>0.27</v>
      </c>
      <c r="K63" s="13">
        <f t="shared" si="15"/>
        <v>0.25999999999999091</v>
      </c>
      <c r="L63" s="13">
        <f t="shared" si="16"/>
        <v>0.25999999999999091</v>
      </c>
      <c r="M63" s="60"/>
      <c r="N63" s="56">
        <f>H63-J63+(P63*S63)</f>
        <v>1152.15768</v>
      </c>
      <c r="O63" s="13">
        <f t="shared" si="20"/>
        <v>0.24767999999994572</v>
      </c>
      <c r="P63" s="12">
        <v>-1.6E-2</v>
      </c>
      <c r="Q63" s="10">
        <f>I63-(-P63*S63)</f>
        <v>1152.68768</v>
      </c>
      <c r="R63" s="10">
        <v>1152.44</v>
      </c>
      <c r="S63" s="56">
        <v>8.27</v>
      </c>
      <c r="T63" s="64"/>
      <c r="U63" s="3"/>
      <c r="V63" s="3"/>
    </row>
    <row r="64" spans="1:23" x14ac:dyDescent="0.25">
      <c r="A64" s="11">
        <v>-10</v>
      </c>
      <c r="B64" s="10">
        <v>1153.31</v>
      </c>
      <c r="C64" s="10">
        <f t="shared" si="17"/>
        <v>1153.5999999999999</v>
      </c>
      <c r="D64" s="12">
        <v>-1.6E-2</v>
      </c>
      <c r="E64" s="13">
        <f t="shared" si="18"/>
        <v>0.28999999999996362</v>
      </c>
      <c r="F64" s="13">
        <f t="shared" si="19"/>
        <v>1152.99</v>
      </c>
      <c r="G64" s="19">
        <v>6750</v>
      </c>
      <c r="H64" s="10">
        <v>1153.42</v>
      </c>
      <c r="I64" s="10">
        <v>1153.76</v>
      </c>
      <c r="J64" s="13">
        <v>0.27</v>
      </c>
      <c r="K64" s="13">
        <f t="shared" si="15"/>
        <v>0.33999999999991815</v>
      </c>
      <c r="L64" s="13">
        <f t="shared" si="16"/>
        <v>0.33999999999991815</v>
      </c>
      <c r="M64" s="60"/>
      <c r="N64" s="56">
        <f>H64-J64+(P64*S64)</f>
        <v>1153.0220000000002</v>
      </c>
      <c r="O64" s="13">
        <f t="shared" si="20"/>
        <v>0.31200000000012551</v>
      </c>
      <c r="P64" s="12">
        <v>-1.6E-2</v>
      </c>
      <c r="Q64" s="10">
        <f>I64-(-P64*S64)</f>
        <v>1153.6320000000001</v>
      </c>
      <c r="R64" s="10">
        <v>1153.32</v>
      </c>
      <c r="S64" s="56">
        <v>8</v>
      </c>
      <c r="T64" s="64"/>
      <c r="U64" s="3"/>
      <c r="V64" s="3"/>
    </row>
    <row r="65" spans="1:22" x14ac:dyDescent="0.25">
      <c r="A65" s="11">
        <v>-10</v>
      </c>
      <c r="B65" s="10">
        <v>1154.4100000000001</v>
      </c>
      <c r="C65" s="10">
        <f t="shared" si="17"/>
        <v>1154.76</v>
      </c>
      <c r="D65" s="12">
        <v>-1.6E-2</v>
      </c>
      <c r="E65" s="13">
        <f t="shared" si="18"/>
        <v>0.34999999999990905</v>
      </c>
      <c r="F65" s="13">
        <f t="shared" si="19"/>
        <v>1154.07</v>
      </c>
      <c r="G65" s="19">
        <v>6775</v>
      </c>
      <c r="H65" s="10">
        <v>1154.5</v>
      </c>
      <c r="I65" s="10">
        <v>1154.92</v>
      </c>
      <c r="J65" s="13">
        <v>0.27</v>
      </c>
      <c r="K65" s="13">
        <f t="shared" si="15"/>
        <v>0.42000000000007276</v>
      </c>
      <c r="L65" s="13">
        <f t="shared" si="16"/>
        <v>0.42000000000007276</v>
      </c>
      <c r="M65" s="60"/>
      <c r="N65" s="56">
        <f>H65-J65+(P65*S65)</f>
        <v>1154.1020000000001</v>
      </c>
      <c r="O65" s="13">
        <f t="shared" si="20"/>
        <v>0.36200000000008004</v>
      </c>
      <c r="P65" s="12">
        <v>-1.6E-2</v>
      </c>
      <c r="Q65" s="10">
        <f>I65-(-P65*S65)</f>
        <v>1154.7920000000001</v>
      </c>
      <c r="R65" s="10">
        <v>1154.43</v>
      </c>
      <c r="S65" s="56">
        <v>8</v>
      </c>
      <c r="T65" s="64"/>
      <c r="U65" s="3"/>
      <c r="V65" s="3"/>
    </row>
    <row r="66" spans="1:22" x14ac:dyDescent="0.25">
      <c r="A66" s="11">
        <v>-10</v>
      </c>
      <c r="B66" s="10">
        <v>1155.71</v>
      </c>
      <c r="C66" s="10">
        <f t="shared" si="17"/>
        <v>1156.1499999999999</v>
      </c>
      <c r="D66" s="12">
        <v>-1.6E-2</v>
      </c>
      <c r="E66" s="13">
        <f t="shared" si="18"/>
        <v>0.4399999999998272</v>
      </c>
      <c r="F66" s="13">
        <f t="shared" si="19"/>
        <v>1155.3799999999999</v>
      </c>
      <c r="G66" s="19">
        <v>6800</v>
      </c>
      <c r="H66" s="10">
        <v>1155.81</v>
      </c>
      <c r="I66" s="10">
        <v>1156.31</v>
      </c>
      <c r="J66" s="13">
        <v>0.27</v>
      </c>
      <c r="K66" s="13">
        <f t="shared" si="15"/>
        <v>0.5</v>
      </c>
      <c r="L66" s="13">
        <f t="shared" si="16"/>
        <v>0.5</v>
      </c>
      <c r="M66" s="60"/>
      <c r="N66" s="56">
        <f>H66-J66+(P66*S66)</f>
        <v>1155.412</v>
      </c>
      <c r="O66" s="13">
        <f t="shared" si="20"/>
        <v>0.42200000000002547</v>
      </c>
      <c r="P66" s="12">
        <v>-1.6E-2</v>
      </c>
      <c r="Q66" s="10">
        <f>I66-(-P66*S66)</f>
        <v>1156.182</v>
      </c>
      <c r="R66" s="10">
        <v>1155.76</v>
      </c>
      <c r="S66" s="56">
        <v>8</v>
      </c>
      <c r="T66" s="64"/>
      <c r="U66" s="3"/>
      <c r="V66" s="3"/>
    </row>
    <row r="67" spans="1:22" x14ac:dyDescent="0.25">
      <c r="A67" s="11">
        <v>-10</v>
      </c>
      <c r="B67" s="10">
        <v>1157.22</v>
      </c>
      <c r="C67" s="10">
        <f t="shared" si="17"/>
        <v>1157.6799999999998</v>
      </c>
      <c r="D67" s="12">
        <v>-1.6E-2</v>
      </c>
      <c r="E67" s="13">
        <f t="shared" si="18"/>
        <v>0.45999999999980901</v>
      </c>
      <c r="F67" s="13">
        <f t="shared" si="19"/>
        <v>1156.9099999999999</v>
      </c>
      <c r="G67" s="19">
        <v>6825</v>
      </c>
      <c r="H67" s="10">
        <v>1157.3399999999999</v>
      </c>
      <c r="I67" s="10">
        <v>1157.8399999999999</v>
      </c>
      <c r="J67" s="13">
        <v>0.27</v>
      </c>
      <c r="K67" s="13">
        <f t="shared" si="15"/>
        <v>0.5</v>
      </c>
      <c r="L67" s="13">
        <f t="shared" si="16"/>
        <v>0.5</v>
      </c>
      <c r="M67" s="60"/>
      <c r="N67" s="56">
        <f>H67-J67+(P67*S67)</f>
        <v>1156.942</v>
      </c>
      <c r="O67" s="13">
        <f t="shared" si="20"/>
        <v>0.44200000000000728</v>
      </c>
      <c r="P67" s="12">
        <v>-1.6E-2</v>
      </c>
      <c r="Q67" s="10">
        <f>I67-(-P67*S67)</f>
        <v>1157.712</v>
      </c>
      <c r="R67" s="10">
        <v>1157.27</v>
      </c>
      <c r="S67" s="56">
        <v>8</v>
      </c>
      <c r="T67" s="64"/>
      <c r="U67" s="3"/>
      <c r="V67" s="3"/>
    </row>
    <row r="68" spans="1:22" x14ac:dyDescent="0.25">
      <c r="A68" s="11">
        <v>-10</v>
      </c>
      <c r="B68" s="10">
        <v>1158.8800000000001</v>
      </c>
      <c r="C68" s="10">
        <f t="shared" si="17"/>
        <v>1159.3899999999999</v>
      </c>
      <c r="D68" s="12">
        <v>-1.6E-2</v>
      </c>
      <c r="E68" s="13">
        <f t="shared" si="18"/>
        <v>0.50999999999976353</v>
      </c>
      <c r="F68" s="13">
        <f t="shared" si="19"/>
        <v>1158.6199999999999</v>
      </c>
      <c r="G68" s="19">
        <v>6850</v>
      </c>
      <c r="H68" s="10">
        <v>1159.05</v>
      </c>
      <c r="I68" s="10">
        <v>1159.55</v>
      </c>
      <c r="J68" s="13">
        <v>0.27</v>
      </c>
      <c r="K68" s="13">
        <f t="shared" si="15"/>
        <v>0.5</v>
      </c>
      <c r="L68" s="13">
        <f t="shared" si="16"/>
        <v>0.5</v>
      </c>
      <c r="M68" s="60"/>
      <c r="N68" s="56">
        <f>H68-J68+(P68*S68)</f>
        <v>1158.652</v>
      </c>
      <c r="O68" s="13">
        <f t="shared" si="20"/>
        <v>0.46199999999998909</v>
      </c>
      <c r="P68" s="12">
        <v>-1.6E-2</v>
      </c>
      <c r="Q68" s="10">
        <f>I68-(-P68*S68)</f>
        <v>1159.422</v>
      </c>
      <c r="R68" s="10">
        <v>1158.96</v>
      </c>
      <c r="S68" s="56">
        <v>8</v>
      </c>
      <c r="T68" s="64"/>
      <c r="U68" s="3"/>
      <c r="V68" s="3"/>
    </row>
    <row r="69" spans="1:22" x14ac:dyDescent="0.25">
      <c r="A69" s="11">
        <v>-10.5</v>
      </c>
      <c r="B69" s="10">
        <v>1160.6600000000001</v>
      </c>
      <c r="C69" s="10">
        <f t="shared" si="17"/>
        <v>1161.1020000000001</v>
      </c>
      <c r="D69" s="12">
        <v>-1.6E-2</v>
      </c>
      <c r="E69" s="13">
        <f t="shared" si="18"/>
        <v>0.44200000000000728</v>
      </c>
      <c r="F69" s="13">
        <f t="shared" si="19"/>
        <v>1160.412</v>
      </c>
      <c r="G69" s="19">
        <v>6875</v>
      </c>
      <c r="H69" s="10">
        <v>1160.8499999999999</v>
      </c>
      <c r="I69" s="10">
        <v>1161.27</v>
      </c>
      <c r="J69" s="13">
        <v>0.27</v>
      </c>
      <c r="K69" s="13">
        <f t="shared" si="15"/>
        <v>0.42000000000007276</v>
      </c>
      <c r="L69" s="13">
        <f t="shared" si="16"/>
        <v>0.42000000000007276</v>
      </c>
      <c r="M69" s="60"/>
      <c r="N69" s="56">
        <f>H69-J69+(P69*S69)</f>
        <v>1160.452</v>
      </c>
      <c r="O69" s="13">
        <f t="shared" si="20"/>
        <v>0.39200000000005275</v>
      </c>
      <c r="P69" s="12">
        <v>-1.6E-2</v>
      </c>
      <c r="Q69" s="10">
        <f>I69-(-P69*S69)</f>
        <v>1161.1420000000001</v>
      </c>
      <c r="R69" s="10">
        <v>1160.75</v>
      </c>
      <c r="S69" s="56">
        <v>8</v>
      </c>
      <c r="T69" s="64"/>
      <c r="U69" s="3"/>
      <c r="V69" s="3"/>
    </row>
    <row r="70" spans="1:22" x14ac:dyDescent="0.25">
      <c r="A70" s="11">
        <v>-11</v>
      </c>
      <c r="B70" s="10">
        <v>1162.54</v>
      </c>
      <c r="C70" s="10">
        <f t="shared" si="17"/>
        <v>1162.8440000000001</v>
      </c>
      <c r="D70" s="12">
        <v>-1.6E-2</v>
      </c>
      <c r="E70" s="13">
        <f t="shared" si="18"/>
        <v>0.30400000000008731</v>
      </c>
      <c r="F70" s="13">
        <f t="shared" si="19"/>
        <v>1162.2340000000002</v>
      </c>
      <c r="G70" s="19">
        <v>6900</v>
      </c>
      <c r="H70" s="10">
        <v>1162.68</v>
      </c>
      <c r="I70" s="10">
        <v>1163.02</v>
      </c>
      <c r="J70" s="13">
        <v>0.27</v>
      </c>
      <c r="K70" s="13">
        <f t="shared" si="15"/>
        <v>0.33999999999991815</v>
      </c>
      <c r="L70" s="13">
        <f t="shared" si="16"/>
        <v>0.33999999999991815</v>
      </c>
      <c r="M70" s="60"/>
      <c r="N70" s="56">
        <f>H70-J70+(P70*S70)</f>
        <v>1162.2820000000002</v>
      </c>
      <c r="O70" s="13">
        <f t="shared" si="20"/>
        <v>0.38200000000006185</v>
      </c>
      <c r="P70" s="12">
        <v>-1.6E-2</v>
      </c>
      <c r="Q70" s="10">
        <f>I70-(-P70*S70)</f>
        <v>1162.8920000000001</v>
      </c>
      <c r="R70" s="10">
        <v>1162.51</v>
      </c>
      <c r="S70" s="56">
        <v>8</v>
      </c>
      <c r="T70" s="64"/>
      <c r="U70" s="3"/>
      <c r="V70" s="3"/>
    </row>
    <row r="71" spans="1:22" x14ac:dyDescent="0.25">
      <c r="A71" s="11">
        <v>-11</v>
      </c>
      <c r="B71" s="10">
        <v>1164.4100000000001</v>
      </c>
      <c r="C71" s="10">
        <f t="shared" si="17"/>
        <v>1164.644</v>
      </c>
      <c r="D71" s="12">
        <v>-1.6E-2</v>
      </c>
      <c r="E71" s="13">
        <f t="shared" si="18"/>
        <v>0.2339999999999236</v>
      </c>
      <c r="F71" s="13">
        <f t="shared" si="19"/>
        <v>1164.114</v>
      </c>
      <c r="G71" s="19">
        <v>6925</v>
      </c>
      <c r="H71" s="10">
        <v>1164.56</v>
      </c>
      <c r="I71" s="10">
        <v>1164.82</v>
      </c>
      <c r="J71" s="13">
        <v>0.27</v>
      </c>
      <c r="K71" s="13">
        <f t="shared" si="15"/>
        <v>0.25999999999999091</v>
      </c>
      <c r="L71" s="13">
        <f t="shared" si="16"/>
        <v>0.25999999999999091</v>
      </c>
      <c r="M71" s="60"/>
      <c r="N71" s="56">
        <f>H71-J71+(P71*S71)</f>
        <v>1164.162</v>
      </c>
      <c r="O71" s="13">
        <f t="shared" si="20"/>
        <v>0.35200000000008913</v>
      </c>
      <c r="P71" s="12">
        <v>-1.6E-2</v>
      </c>
      <c r="Q71" s="10">
        <f>I71-(-P71*S71)</f>
        <v>1164.692</v>
      </c>
      <c r="R71" s="10">
        <v>1164.3399999999999</v>
      </c>
      <c r="S71" s="56">
        <v>8</v>
      </c>
      <c r="T71" s="64"/>
      <c r="U71" s="3"/>
      <c r="V71" s="3"/>
    </row>
    <row r="72" spans="1:22" x14ac:dyDescent="0.25">
      <c r="A72" s="11">
        <v>-11</v>
      </c>
      <c r="B72" s="10">
        <v>1166.17</v>
      </c>
      <c r="C72" s="10">
        <f t="shared" si="17"/>
        <v>1166.2640000000001</v>
      </c>
      <c r="D72" s="12">
        <v>-1.6E-2</v>
      </c>
      <c r="E72" s="13">
        <f t="shared" si="18"/>
        <v>9.4000000000050932E-2</v>
      </c>
      <c r="F72" s="13">
        <f t="shared" si="19"/>
        <v>1165.8140000000001</v>
      </c>
      <c r="G72" s="19">
        <v>6950</v>
      </c>
      <c r="H72" s="10">
        <v>1166.26</v>
      </c>
      <c r="I72" s="10">
        <v>1166.44</v>
      </c>
      <c r="J72" s="13">
        <v>0.27</v>
      </c>
      <c r="K72" s="13">
        <f t="shared" si="15"/>
        <v>0.18000000000006366</v>
      </c>
      <c r="L72" s="13">
        <f t="shared" si="16"/>
        <v>0.18000000000006366</v>
      </c>
      <c r="M72" s="60"/>
      <c r="N72" s="56">
        <f>H72-J72+(P72*S72)</f>
        <v>1165.8620000000001</v>
      </c>
      <c r="O72" s="13">
        <f t="shared" si="20"/>
        <v>0.20200000000022555</v>
      </c>
      <c r="P72" s="12">
        <v>-1.6E-2</v>
      </c>
      <c r="Q72" s="10">
        <f>I72-(-P72*S72)</f>
        <v>1166.3120000000001</v>
      </c>
      <c r="R72" s="10">
        <v>1166.1099999999999</v>
      </c>
      <c r="S72" s="56">
        <v>8</v>
      </c>
      <c r="T72" s="64"/>
      <c r="U72" s="3"/>
      <c r="V72" s="3"/>
    </row>
    <row r="73" spans="1:22" x14ac:dyDescent="0.25">
      <c r="A73" s="11">
        <v>-11</v>
      </c>
      <c r="B73" s="10">
        <v>1167.48</v>
      </c>
      <c r="C73" s="10">
        <f t="shared" si="17"/>
        <v>1167.674</v>
      </c>
      <c r="D73" s="12">
        <v>-1.6E-2</v>
      </c>
      <c r="E73" s="13">
        <f t="shared" si="18"/>
        <v>0.19399999999995998</v>
      </c>
      <c r="F73" s="13">
        <f t="shared" si="19"/>
        <v>1167.144</v>
      </c>
      <c r="G73" s="19">
        <v>6975</v>
      </c>
      <c r="H73" s="10">
        <v>1167.5899999999999</v>
      </c>
      <c r="I73" s="10">
        <v>1167.8499999999999</v>
      </c>
      <c r="J73" s="13">
        <v>0.27</v>
      </c>
      <c r="K73" s="13">
        <f t="shared" si="15"/>
        <v>0.25999999999999091</v>
      </c>
      <c r="L73" s="13">
        <f t="shared" si="16"/>
        <v>0.25999999999999091</v>
      </c>
      <c r="M73" s="60"/>
      <c r="N73" s="56">
        <f>H73-J73+(P73*S73)</f>
        <v>1167.192</v>
      </c>
      <c r="O73" s="13">
        <f t="shared" si="20"/>
        <v>0.26199999999994361</v>
      </c>
      <c r="P73" s="12">
        <v>-1.6E-2</v>
      </c>
      <c r="Q73" s="10">
        <f>I73-(-P73*S73)</f>
        <v>1167.722</v>
      </c>
      <c r="R73" s="10">
        <v>1167.46</v>
      </c>
      <c r="S73" s="56">
        <v>8</v>
      </c>
      <c r="T73" s="64"/>
      <c r="U73" s="3"/>
      <c r="V73" s="3"/>
    </row>
    <row r="74" spans="1:22" x14ac:dyDescent="0.25">
      <c r="A74" s="11">
        <v>-11</v>
      </c>
      <c r="B74" s="10">
        <v>1168.67</v>
      </c>
      <c r="C74" s="10">
        <f t="shared" si="17"/>
        <v>1168.9940000000001</v>
      </c>
      <c r="D74" s="12">
        <v>-1.6E-2</v>
      </c>
      <c r="E74" s="13">
        <f t="shared" si="18"/>
        <v>0.32400000000006912</v>
      </c>
      <c r="F74" s="13">
        <f t="shared" si="19"/>
        <v>1168.4640000000002</v>
      </c>
      <c r="G74" s="19">
        <v>7000</v>
      </c>
      <c r="H74" s="10">
        <v>1168.9100000000001</v>
      </c>
      <c r="I74" s="10">
        <v>1169.17</v>
      </c>
      <c r="J74" s="13">
        <v>0.27</v>
      </c>
      <c r="K74" s="13">
        <f t="shared" si="15"/>
        <v>0.25999999999999091</v>
      </c>
      <c r="L74" s="13">
        <f t="shared" si="16"/>
        <v>0.25999999999999091</v>
      </c>
      <c r="M74" s="60"/>
      <c r="N74" s="56">
        <f>H74-J74+(P74*S74)</f>
        <v>1168.5120000000002</v>
      </c>
      <c r="O74" s="13">
        <f t="shared" si="20"/>
        <v>0.2920000000001437</v>
      </c>
      <c r="P74" s="12">
        <v>-1.6E-2</v>
      </c>
      <c r="Q74" s="10">
        <f>I74-(-P74*S74)</f>
        <v>1169.0420000000001</v>
      </c>
      <c r="R74" s="10">
        <v>1168.75</v>
      </c>
      <c r="S74" s="56">
        <v>8</v>
      </c>
      <c r="T74" s="64"/>
      <c r="U74" s="3"/>
      <c r="V74" s="3"/>
    </row>
    <row r="75" spans="1:22" x14ac:dyDescent="0.25">
      <c r="A75" s="11">
        <v>-11</v>
      </c>
      <c r="B75" s="10">
        <v>1170.1099999999999</v>
      </c>
      <c r="C75" s="10">
        <f t="shared" si="17"/>
        <v>1170.444</v>
      </c>
      <c r="D75" s="12">
        <v>-1.6E-2</v>
      </c>
      <c r="E75" s="13">
        <f t="shared" si="18"/>
        <v>0.33400000000006003</v>
      </c>
      <c r="F75" s="13">
        <f t="shared" si="19"/>
        <v>1169.914</v>
      </c>
      <c r="G75" s="19">
        <v>7025</v>
      </c>
      <c r="H75" s="10">
        <v>1170.3599999999999</v>
      </c>
      <c r="I75" s="10">
        <v>1170.6199999999999</v>
      </c>
      <c r="J75" s="13">
        <v>0.27</v>
      </c>
      <c r="K75" s="13">
        <f t="shared" ref="K75:K106" si="21">I75-H75</f>
        <v>0.25999999999999091</v>
      </c>
      <c r="L75" s="13">
        <f t="shared" ref="L75:L106" si="22">I75-H75+J75-0.27</f>
        <v>0.25999999999999091</v>
      </c>
      <c r="M75" s="60"/>
      <c r="N75" s="56">
        <f>H75-J75+(P75*S75)</f>
        <v>1169.962</v>
      </c>
      <c r="O75" s="13">
        <f t="shared" si="20"/>
        <v>0.25199999999995271</v>
      </c>
      <c r="P75" s="12">
        <v>-1.6E-2</v>
      </c>
      <c r="Q75" s="10">
        <f>I75-(-P75*S75)</f>
        <v>1170.492</v>
      </c>
      <c r="R75" s="10">
        <v>1170.24</v>
      </c>
      <c r="S75" s="56">
        <v>8</v>
      </c>
      <c r="T75" s="64"/>
      <c r="U75" s="3"/>
      <c r="V75" s="3"/>
    </row>
    <row r="76" spans="1:22" x14ac:dyDescent="0.25">
      <c r="A76" s="11">
        <v>-11</v>
      </c>
      <c r="B76" s="10">
        <v>1171.67</v>
      </c>
      <c r="C76" s="10">
        <f t="shared" si="17"/>
        <v>1171.9540000000002</v>
      </c>
      <c r="D76" s="12">
        <v>-1.6E-2</v>
      </c>
      <c r="E76" s="13">
        <f t="shared" si="18"/>
        <v>0.2840000000001055</v>
      </c>
      <c r="F76" s="13">
        <f t="shared" si="19"/>
        <v>1171.5040000000001</v>
      </c>
      <c r="G76" s="19">
        <v>7050</v>
      </c>
      <c r="H76" s="10">
        <v>1171.95</v>
      </c>
      <c r="I76" s="10">
        <v>1172.1300000000001</v>
      </c>
      <c r="J76" s="13">
        <v>0.27</v>
      </c>
      <c r="K76" s="13">
        <f t="shared" si="21"/>
        <v>0.18000000000006366</v>
      </c>
      <c r="L76" s="13">
        <f t="shared" si="22"/>
        <v>0.18000000000006366</v>
      </c>
      <c r="M76" s="60"/>
      <c r="N76" s="56">
        <f>H76-J76+(P76*S76)</f>
        <v>1171.5520000000001</v>
      </c>
      <c r="O76" s="13">
        <f t="shared" si="20"/>
        <v>0.14200000000028012</v>
      </c>
      <c r="P76" s="12">
        <v>-1.6E-2</v>
      </c>
      <c r="Q76" s="10">
        <f>I76-(-P76*S76)</f>
        <v>1172.0020000000002</v>
      </c>
      <c r="R76" s="10">
        <v>1171.8599999999999</v>
      </c>
      <c r="S76" s="56">
        <v>8</v>
      </c>
      <c r="T76" s="64"/>
      <c r="U76" s="3"/>
      <c r="V76" s="3"/>
    </row>
    <row r="77" spans="1:22" x14ac:dyDescent="0.25">
      <c r="A77" s="11">
        <v>-11</v>
      </c>
      <c r="B77" s="10">
        <v>1173.29</v>
      </c>
      <c r="C77" s="10">
        <f t="shared" si="17"/>
        <v>1173.444</v>
      </c>
      <c r="D77" s="12">
        <v>-1.6E-2</v>
      </c>
      <c r="E77" s="13">
        <f t="shared" si="18"/>
        <v>0.15399999999999636</v>
      </c>
      <c r="F77" s="13">
        <f t="shared" si="19"/>
        <v>1173.114</v>
      </c>
      <c r="G77" s="19">
        <v>7075</v>
      </c>
      <c r="H77" s="10">
        <v>1173.56</v>
      </c>
      <c r="I77" s="10">
        <v>1173.6199999999999</v>
      </c>
      <c r="J77" s="13">
        <v>0.27</v>
      </c>
      <c r="K77" s="13">
        <f t="shared" si="21"/>
        <v>5.999999999994543E-2</v>
      </c>
      <c r="L77" s="13">
        <f t="shared" si="22"/>
        <v>5.999999999994543E-2</v>
      </c>
      <c r="M77" s="60"/>
      <c r="N77" s="56">
        <f>H77-J77+(P77*S77)</f>
        <v>1173.162</v>
      </c>
      <c r="O77" s="13">
        <f t="shared" si="20"/>
        <v>2.1999999999934516E-2</v>
      </c>
      <c r="P77" s="12">
        <v>-1.6E-2</v>
      </c>
      <c r="Q77" s="10">
        <f>I77-(-P77*S77)</f>
        <v>1173.492</v>
      </c>
      <c r="R77" s="10">
        <v>1173.47</v>
      </c>
      <c r="S77" s="56">
        <v>8</v>
      </c>
      <c r="T77" s="64"/>
      <c r="U77" s="3"/>
      <c r="V77" s="3"/>
    </row>
    <row r="78" spans="1:22" x14ac:dyDescent="0.25">
      <c r="A78" s="11">
        <v>-11</v>
      </c>
      <c r="B78" s="10">
        <v>1174.76</v>
      </c>
      <c r="C78" s="10">
        <f t="shared" si="17"/>
        <v>1174.7940000000001</v>
      </c>
      <c r="D78" s="12">
        <v>-1.6E-2</v>
      </c>
      <c r="E78" s="13">
        <f t="shared" si="18"/>
        <v>3.4000000000105501E-2</v>
      </c>
      <c r="F78" s="13">
        <f t="shared" si="19"/>
        <v>1174.5140000000001</v>
      </c>
      <c r="G78" s="19">
        <v>7100</v>
      </c>
      <c r="H78" s="10">
        <v>1174.96</v>
      </c>
      <c r="I78" s="10">
        <v>1174.97</v>
      </c>
      <c r="J78" s="13">
        <v>0.27</v>
      </c>
      <c r="K78" s="13">
        <f t="shared" si="21"/>
        <v>9.9999999999909051E-3</v>
      </c>
      <c r="L78" s="13">
        <f t="shared" si="22"/>
        <v>9.9999999999909051E-3</v>
      </c>
      <c r="M78" s="60"/>
      <c r="N78" s="56">
        <f>H78-J78+(P78*S78)</f>
        <v>1174.5620000000001</v>
      </c>
      <c r="O78" s="13">
        <f t="shared" si="20"/>
        <v>2.00000000018008E-3</v>
      </c>
      <c r="P78" s="12">
        <v>-1.6E-2</v>
      </c>
      <c r="Q78" s="10">
        <f>I78-(-P78*S78)</f>
        <v>1174.8420000000001</v>
      </c>
      <c r="R78" s="10">
        <v>1174.8399999999999</v>
      </c>
      <c r="S78" s="56">
        <v>8</v>
      </c>
      <c r="T78" s="64"/>
      <c r="U78" s="3"/>
      <c r="V78" s="3"/>
    </row>
    <row r="79" spans="1:22" x14ac:dyDescent="0.25">
      <c r="A79" s="11">
        <v>-11</v>
      </c>
      <c r="B79" s="10">
        <v>1175.8499999999999</v>
      </c>
      <c r="C79" s="10">
        <f t="shared" si="17"/>
        <v>1175.8340000000001</v>
      </c>
      <c r="D79" s="12">
        <v>-1.6E-2</v>
      </c>
      <c r="E79" s="13">
        <f t="shared" si="18"/>
        <v>-1.5999999999849024E-2</v>
      </c>
      <c r="F79" s="13">
        <f t="shared" si="19"/>
        <v>1175.5740000000001</v>
      </c>
      <c r="G79" s="19">
        <v>7125</v>
      </c>
      <c r="H79" s="10">
        <v>1176.02</v>
      </c>
      <c r="I79" s="10">
        <v>1176.01</v>
      </c>
      <c r="J79" s="13">
        <v>0.27</v>
      </c>
      <c r="K79" s="13">
        <f t="shared" si="21"/>
        <v>-9.9999999999909051E-3</v>
      </c>
      <c r="L79" s="13">
        <f t="shared" si="22"/>
        <v>-9.9999999999909051E-3</v>
      </c>
      <c r="M79" s="60"/>
      <c r="N79" s="56">
        <f>H79-J79+(P79*S79)</f>
        <v>1175.6220000000001</v>
      </c>
      <c r="O79" s="13">
        <f t="shared" si="20"/>
        <v>1.9999999999527063E-3</v>
      </c>
      <c r="P79" s="12">
        <v>-1.6E-2</v>
      </c>
      <c r="Q79" s="10">
        <f>I79-(-P79*S79)</f>
        <v>1175.8820000000001</v>
      </c>
      <c r="R79" s="10">
        <v>1175.8800000000001</v>
      </c>
      <c r="S79" s="56">
        <v>8</v>
      </c>
      <c r="T79" s="64"/>
      <c r="U79" s="3"/>
      <c r="V79" s="3"/>
    </row>
    <row r="80" spans="1:22" x14ac:dyDescent="0.25">
      <c r="A80" s="11">
        <v>-11</v>
      </c>
      <c r="B80" s="10">
        <v>1176.46</v>
      </c>
      <c r="C80" s="10">
        <f t="shared" si="17"/>
        <v>1176.5711999999999</v>
      </c>
      <c r="D80" s="14">
        <v>-8.0000000000000004E-4</v>
      </c>
      <c r="E80" s="13">
        <f t="shared" si="18"/>
        <v>0.1111999999998261</v>
      </c>
      <c r="F80" s="13">
        <f t="shared" si="19"/>
        <v>1176.3011999999999</v>
      </c>
      <c r="G80" s="19">
        <v>7150</v>
      </c>
      <c r="H80" s="10">
        <v>1176.58</v>
      </c>
      <c r="I80" s="10">
        <v>1176.58</v>
      </c>
      <c r="J80" s="13">
        <v>0.27</v>
      </c>
      <c r="K80" s="13">
        <f t="shared" si="21"/>
        <v>0</v>
      </c>
      <c r="L80" s="13">
        <f t="shared" si="22"/>
        <v>0</v>
      </c>
      <c r="M80" s="60"/>
      <c r="N80" s="56">
        <f>H80-J80+(P80*S80)</f>
        <v>1176.23</v>
      </c>
      <c r="O80" s="13">
        <f t="shared" si="20"/>
        <v>-4.9999999999954525E-2</v>
      </c>
      <c r="P80" s="12">
        <v>-0.01</v>
      </c>
      <c r="Q80" s="10">
        <f>I80-(-P80*S80)</f>
        <v>1176.5</v>
      </c>
      <c r="R80" s="10">
        <v>1176.55</v>
      </c>
      <c r="S80" s="56">
        <v>8</v>
      </c>
      <c r="T80" s="64"/>
      <c r="U80" s="3"/>
      <c r="V80" s="3"/>
    </row>
    <row r="81" spans="1:23" x14ac:dyDescent="0.25">
      <c r="A81" s="11">
        <v>-11</v>
      </c>
      <c r="B81" s="10">
        <v>1176.78</v>
      </c>
      <c r="C81" s="10"/>
      <c r="D81" s="12"/>
      <c r="E81" s="13"/>
      <c r="F81" s="13"/>
      <c r="G81" s="19">
        <f t="shared" ref="G81" si="23">G80+25</f>
        <v>7175</v>
      </c>
      <c r="H81" s="10">
        <v>1176.7</v>
      </c>
      <c r="I81" s="10">
        <v>1176.7</v>
      </c>
      <c r="J81" s="13">
        <v>0.27</v>
      </c>
      <c r="K81" s="13">
        <f t="shared" si="21"/>
        <v>0</v>
      </c>
      <c r="L81" s="13">
        <f t="shared" si="22"/>
        <v>0</v>
      </c>
      <c r="M81" s="60"/>
      <c r="N81" s="56">
        <f>H81-J81+(P81*S81)</f>
        <v>1176.4100000000001</v>
      </c>
      <c r="O81" s="13">
        <f t="shared" si="20"/>
        <v>-1.999999999998181E-2</v>
      </c>
      <c r="P81" s="12">
        <f>(I81-Q81)/-S81</f>
        <v>-2.4999999999977263E-3</v>
      </c>
      <c r="Q81" s="10">
        <v>1176.68</v>
      </c>
      <c r="R81" s="10">
        <v>1176.7</v>
      </c>
      <c r="S81" s="56">
        <v>8</v>
      </c>
      <c r="T81" s="64"/>
      <c r="U81" s="3"/>
      <c r="V81" s="3"/>
    </row>
    <row r="82" spans="1:23" x14ac:dyDescent="0.25">
      <c r="A82" s="11">
        <v>-11</v>
      </c>
      <c r="B82" s="10">
        <v>1176.94</v>
      </c>
      <c r="C82" s="10">
        <f t="shared" ref="C82:C106" si="24">I82-(D82*A82)</f>
        <v>1177.0249999999999</v>
      </c>
      <c r="D82" s="12">
        <v>-5.0000000000000001E-3</v>
      </c>
      <c r="E82" s="13">
        <f t="shared" ref="E82:E106" si="25">C82-B82</f>
        <v>8.4999999999809006E-2</v>
      </c>
      <c r="F82" s="13">
        <f t="shared" ref="F82:F106" si="26">H82-J82-(D82*A82)</f>
        <v>1176.625</v>
      </c>
      <c r="G82" s="19">
        <v>7200</v>
      </c>
      <c r="H82" s="10">
        <v>1176.95</v>
      </c>
      <c r="I82" s="10">
        <v>1177.08</v>
      </c>
      <c r="J82" s="13">
        <v>0.27</v>
      </c>
      <c r="K82" s="13">
        <f t="shared" si="21"/>
        <v>0.12999999999988177</v>
      </c>
      <c r="L82" s="13">
        <f t="shared" si="22"/>
        <v>0.12999999999988177</v>
      </c>
      <c r="M82" s="60"/>
      <c r="N82" s="56">
        <f>H82-J82+(P82*S82)</f>
        <v>1176.5520000000001</v>
      </c>
      <c r="O82" s="13">
        <f t="shared" si="20"/>
        <v>0.10200000000008913</v>
      </c>
      <c r="P82" s="12">
        <v>-1.6E-2</v>
      </c>
      <c r="Q82" s="10">
        <f>I82-(-P82*S82)</f>
        <v>1176.952</v>
      </c>
      <c r="R82" s="10">
        <v>1176.8499999999999</v>
      </c>
      <c r="S82" s="56">
        <v>8</v>
      </c>
      <c r="T82" s="64"/>
      <c r="U82" s="3"/>
      <c r="V82" s="3"/>
    </row>
    <row r="83" spans="1:23" x14ac:dyDescent="0.25">
      <c r="A83" s="11">
        <v>-11</v>
      </c>
      <c r="B83" s="10">
        <v>1176.94</v>
      </c>
      <c r="C83" s="10">
        <f t="shared" si="24"/>
        <v>1176.9840000000002</v>
      </c>
      <c r="D83" s="12">
        <v>-1.6E-2</v>
      </c>
      <c r="E83" s="13">
        <f t="shared" si="25"/>
        <v>4.4000000000096406E-2</v>
      </c>
      <c r="F83" s="13">
        <f t="shared" si="26"/>
        <v>1176.4640000000002</v>
      </c>
      <c r="G83" s="19">
        <v>7225</v>
      </c>
      <c r="H83" s="10">
        <v>1176.9100000000001</v>
      </c>
      <c r="I83" s="10">
        <v>1177.1600000000001</v>
      </c>
      <c r="J83" s="13">
        <v>0.27</v>
      </c>
      <c r="K83" s="13">
        <f t="shared" si="21"/>
        <v>0.25</v>
      </c>
      <c r="L83" s="13">
        <f t="shared" si="22"/>
        <v>0.25</v>
      </c>
      <c r="M83" s="60"/>
      <c r="N83" s="56">
        <f>H83-J83+(P83*S83)</f>
        <v>1176.5120000000002</v>
      </c>
      <c r="O83" s="13">
        <f t="shared" si="20"/>
        <v>0.23200000000019827</v>
      </c>
      <c r="P83" s="12">
        <v>-1.6E-2</v>
      </c>
      <c r="Q83" s="10">
        <f>I83-(-P83*S83)</f>
        <v>1177.0320000000002</v>
      </c>
      <c r="R83" s="10">
        <v>1176.8</v>
      </c>
      <c r="S83" s="56">
        <v>8</v>
      </c>
      <c r="T83" s="64"/>
      <c r="U83" s="3"/>
      <c r="V83" s="3"/>
    </row>
    <row r="84" spans="1:23" ht="15.75" thickBot="1" x14ac:dyDescent="0.3">
      <c r="A84" s="24">
        <v>-11</v>
      </c>
      <c r="B84" s="25">
        <v>1177.03</v>
      </c>
      <c r="C84" s="25">
        <f t="shared" si="24"/>
        <v>1177.194</v>
      </c>
      <c r="D84" s="26">
        <v>-1.6E-2</v>
      </c>
      <c r="E84" s="27">
        <f t="shared" si="25"/>
        <v>0.16399999999998727</v>
      </c>
      <c r="F84" s="27">
        <f t="shared" si="26"/>
        <v>1176.5440000000001</v>
      </c>
      <c r="G84" s="28">
        <v>7250</v>
      </c>
      <c r="H84" s="25">
        <v>1176.99</v>
      </c>
      <c r="I84" s="25">
        <v>1177.3699999999999</v>
      </c>
      <c r="J84" s="27">
        <v>0.27</v>
      </c>
      <c r="K84" s="27">
        <f t="shared" si="21"/>
        <v>0.37999999999988177</v>
      </c>
      <c r="L84" s="27">
        <f t="shared" si="22"/>
        <v>0.37999999999988177</v>
      </c>
      <c r="M84" s="67"/>
      <c r="N84" s="57">
        <f>H84-J84+(P84*S84)</f>
        <v>1176.5920000000001</v>
      </c>
      <c r="O84" s="27">
        <f t="shared" si="20"/>
        <v>0.31199999999989814</v>
      </c>
      <c r="P84" s="26">
        <v>-1.6E-2</v>
      </c>
      <c r="Q84" s="25">
        <f>I84-(-P84*S84)</f>
        <v>1177.242</v>
      </c>
      <c r="R84" s="25">
        <v>1176.93</v>
      </c>
      <c r="S84" s="57">
        <v>8</v>
      </c>
      <c r="T84" s="64"/>
      <c r="U84" s="3"/>
      <c r="V84" s="3"/>
      <c r="W84" s="1"/>
    </row>
    <row r="85" spans="1:23" ht="15.75" thickTop="1" x14ac:dyDescent="0.25">
      <c r="A85" s="21">
        <v>-11</v>
      </c>
      <c r="B85" s="8">
        <v>1177.29</v>
      </c>
      <c r="C85" s="8">
        <f t="shared" si="24"/>
        <v>1177.7040000000002</v>
      </c>
      <c r="D85" s="22">
        <v>-1.6E-2</v>
      </c>
      <c r="E85" s="23">
        <f t="shared" si="25"/>
        <v>0.41400000000021464</v>
      </c>
      <c r="F85" s="23">
        <f t="shared" si="26"/>
        <v>1176.9340000000002</v>
      </c>
      <c r="G85" s="18">
        <v>7275</v>
      </c>
      <c r="H85" s="8">
        <v>1177.3800000000001</v>
      </c>
      <c r="I85" s="8">
        <v>1177.8800000000001</v>
      </c>
      <c r="J85" s="23">
        <v>0.27</v>
      </c>
      <c r="K85" s="23">
        <f t="shared" si="21"/>
        <v>0.5</v>
      </c>
      <c r="L85" s="23">
        <f t="shared" si="22"/>
        <v>0.5</v>
      </c>
      <c r="M85" s="66">
        <v>0.49</v>
      </c>
      <c r="N85" s="58">
        <f>H85-J85+(P85*S85)</f>
        <v>1176.9820000000002</v>
      </c>
      <c r="O85" s="23">
        <f t="shared" si="20"/>
        <v>0.44200000000023465</v>
      </c>
      <c r="P85" s="22">
        <v>-1.6E-2</v>
      </c>
      <c r="Q85" s="8">
        <f>I85-(-P85*S85)</f>
        <v>1177.7520000000002</v>
      </c>
      <c r="R85" s="8">
        <v>1177.31</v>
      </c>
      <c r="S85" s="58">
        <v>8</v>
      </c>
      <c r="T85" s="64"/>
      <c r="U85" s="3"/>
      <c r="V85" s="3"/>
    </row>
    <row r="86" spans="1:23" x14ac:dyDescent="0.25">
      <c r="A86" s="11">
        <v>-11</v>
      </c>
      <c r="B86" s="10">
        <v>1177.8800000000001</v>
      </c>
      <c r="C86" s="10">
        <f t="shared" si="24"/>
        <v>1178.444</v>
      </c>
      <c r="D86" s="12">
        <v>-1.6E-2</v>
      </c>
      <c r="E86" s="13">
        <f t="shared" si="25"/>
        <v>0.56399999999985084</v>
      </c>
      <c r="F86" s="13">
        <f t="shared" si="26"/>
        <v>1177.674</v>
      </c>
      <c r="G86" s="19">
        <v>7300</v>
      </c>
      <c r="H86" s="10">
        <v>1178.1199999999999</v>
      </c>
      <c r="I86" s="10">
        <v>1178.6199999999999</v>
      </c>
      <c r="J86" s="13">
        <v>0.27</v>
      </c>
      <c r="K86" s="13">
        <f t="shared" si="21"/>
        <v>0.5</v>
      </c>
      <c r="L86" s="13">
        <f t="shared" si="22"/>
        <v>0.5</v>
      </c>
      <c r="M86" s="60"/>
      <c r="N86" s="56">
        <f>H86-J86+(P86*S86)</f>
        <v>1177.722</v>
      </c>
      <c r="O86" s="13">
        <f t="shared" ref="O86:O106" si="27">Q86-R86</f>
        <v>0.4919999999999618</v>
      </c>
      <c r="P86" s="12">
        <v>-1.6E-2</v>
      </c>
      <c r="Q86" s="10">
        <f>I86-(-P86*S86)</f>
        <v>1178.492</v>
      </c>
      <c r="R86" s="10">
        <v>1178</v>
      </c>
      <c r="S86" s="56">
        <v>8</v>
      </c>
      <c r="T86" s="64"/>
      <c r="U86" s="3"/>
      <c r="V86" s="3"/>
    </row>
    <row r="87" spans="1:23" x14ac:dyDescent="0.25">
      <c r="A87" s="11">
        <v>-11</v>
      </c>
      <c r="B87" s="10">
        <v>1179.03</v>
      </c>
      <c r="C87" s="10">
        <f t="shared" si="24"/>
        <v>1179.5640000000001</v>
      </c>
      <c r="D87" s="12">
        <v>-1.6E-2</v>
      </c>
      <c r="E87" s="13">
        <f t="shared" si="25"/>
        <v>0.5340000000001055</v>
      </c>
      <c r="F87" s="13">
        <f t="shared" si="26"/>
        <v>1178.7940000000001</v>
      </c>
      <c r="G87" s="19">
        <v>7325</v>
      </c>
      <c r="H87" s="10">
        <v>1179.24</v>
      </c>
      <c r="I87" s="10">
        <v>1179.74</v>
      </c>
      <c r="J87" s="13">
        <v>0.27</v>
      </c>
      <c r="K87" s="13">
        <f t="shared" si="21"/>
        <v>0.5</v>
      </c>
      <c r="L87" s="13">
        <f t="shared" si="22"/>
        <v>0.5</v>
      </c>
      <c r="M87" s="60"/>
      <c r="N87" s="56">
        <f>H87-J87+(P87*S87)</f>
        <v>1178.8420000000001</v>
      </c>
      <c r="O87" s="13">
        <f t="shared" si="27"/>
        <v>0.4819999999999709</v>
      </c>
      <c r="P87" s="12">
        <v>-1.6E-2</v>
      </c>
      <c r="Q87" s="10">
        <f>I87-(-P87*S87)</f>
        <v>1179.6120000000001</v>
      </c>
      <c r="R87" s="10">
        <v>1179.1300000000001</v>
      </c>
      <c r="S87" s="56">
        <v>8</v>
      </c>
      <c r="T87" s="64"/>
      <c r="U87" s="3"/>
      <c r="V87" s="3"/>
    </row>
    <row r="88" spans="1:23" x14ac:dyDescent="0.25">
      <c r="A88" s="11">
        <v>-11</v>
      </c>
      <c r="B88" s="10">
        <v>1180.54</v>
      </c>
      <c r="C88" s="10">
        <f t="shared" si="24"/>
        <v>1180.9940000000001</v>
      </c>
      <c r="D88" s="12">
        <v>-1.6E-2</v>
      </c>
      <c r="E88" s="13">
        <f t="shared" si="25"/>
        <v>0.45400000000017826</v>
      </c>
      <c r="F88" s="13">
        <f t="shared" si="26"/>
        <v>1180.2240000000002</v>
      </c>
      <c r="G88" s="19">
        <v>7350</v>
      </c>
      <c r="H88" s="10">
        <v>1180.67</v>
      </c>
      <c r="I88" s="10">
        <v>1181.17</v>
      </c>
      <c r="J88" s="13">
        <v>0.27</v>
      </c>
      <c r="K88" s="13">
        <f t="shared" si="21"/>
        <v>0.5</v>
      </c>
      <c r="L88" s="13">
        <f t="shared" si="22"/>
        <v>0.5</v>
      </c>
      <c r="M88" s="60"/>
      <c r="N88" s="56">
        <f>H88-J88+(P88*S88)</f>
        <v>1180.2720000000002</v>
      </c>
      <c r="O88" s="13">
        <f t="shared" si="27"/>
        <v>0.42200000000025284</v>
      </c>
      <c r="P88" s="12">
        <v>-1.6E-2</v>
      </c>
      <c r="Q88" s="10">
        <f>I88-(-P88*S88)</f>
        <v>1181.0420000000001</v>
      </c>
      <c r="R88" s="10">
        <v>1180.6199999999999</v>
      </c>
      <c r="S88" s="56">
        <v>8</v>
      </c>
      <c r="T88" s="64"/>
      <c r="U88" s="3"/>
      <c r="V88" s="3"/>
    </row>
    <row r="89" spans="1:23" x14ac:dyDescent="0.25">
      <c r="A89" s="11">
        <v>-11</v>
      </c>
      <c r="B89" s="10">
        <v>1182.27</v>
      </c>
      <c r="C89" s="10">
        <f t="shared" si="24"/>
        <v>1182.7140000000002</v>
      </c>
      <c r="D89" s="12">
        <v>-1.6E-2</v>
      </c>
      <c r="E89" s="13">
        <f t="shared" si="25"/>
        <v>0.44400000000018736</v>
      </c>
      <c r="F89" s="13">
        <f t="shared" si="26"/>
        <v>1181.9440000000002</v>
      </c>
      <c r="G89" s="19">
        <v>7375</v>
      </c>
      <c r="H89" s="10">
        <v>1182.3900000000001</v>
      </c>
      <c r="I89" s="10">
        <v>1182.8900000000001</v>
      </c>
      <c r="J89" s="13">
        <v>0.27</v>
      </c>
      <c r="K89" s="13">
        <f t="shared" si="21"/>
        <v>0.5</v>
      </c>
      <c r="L89" s="13">
        <f t="shared" si="22"/>
        <v>0.5</v>
      </c>
      <c r="M89" s="60"/>
      <c r="N89" s="56">
        <f>H89-J89+(P89*S89)</f>
        <v>1181.9920000000002</v>
      </c>
      <c r="O89" s="13">
        <f t="shared" si="27"/>
        <v>0.44200000000023465</v>
      </c>
      <c r="P89" s="12">
        <v>-1.6E-2</v>
      </c>
      <c r="Q89" s="10">
        <f>I89-(-P89*S89)</f>
        <v>1182.7620000000002</v>
      </c>
      <c r="R89" s="10">
        <v>1182.32</v>
      </c>
      <c r="S89" s="56">
        <v>8</v>
      </c>
      <c r="T89" s="64"/>
      <c r="U89" s="3"/>
      <c r="V89" s="3"/>
    </row>
    <row r="90" spans="1:23" x14ac:dyDescent="0.25">
      <c r="A90" s="11">
        <v>-11</v>
      </c>
      <c r="B90" s="10">
        <v>1184.1600000000001</v>
      </c>
      <c r="C90" s="10">
        <f t="shared" si="24"/>
        <v>1184.5640000000001</v>
      </c>
      <c r="D90" s="12">
        <v>-1.6E-2</v>
      </c>
      <c r="E90" s="13">
        <f t="shared" si="25"/>
        <v>0.40399999999999636</v>
      </c>
      <c r="F90" s="13">
        <f t="shared" si="26"/>
        <v>1183.7940000000001</v>
      </c>
      <c r="G90" s="19">
        <v>7400</v>
      </c>
      <c r="H90" s="10">
        <v>1184.24</v>
      </c>
      <c r="I90" s="10">
        <v>1184.74</v>
      </c>
      <c r="J90" s="13">
        <v>0.27</v>
      </c>
      <c r="K90" s="13">
        <f t="shared" si="21"/>
        <v>0.5</v>
      </c>
      <c r="L90" s="13">
        <f t="shared" si="22"/>
        <v>0.5</v>
      </c>
      <c r="M90" s="60"/>
      <c r="N90" s="56">
        <f>H90-J90+(P90*S90)</f>
        <v>1183.8420000000001</v>
      </c>
      <c r="O90" s="13">
        <f t="shared" si="27"/>
        <v>0.49200000000018917</v>
      </c>
      <c r="P90" s="12">
        <v>-1.6E-2</v>
      </c>
      <c r="Q90" s="10">
        <f>I90-(-P90*S90)</f>
        <v>1184.6120000000001</v>
      </c>
      <c r="R90" s="10">
        <v>1184.1199999999999</v>
      </c>
      <c r="S90" s="56">
        <v>8</v>
      </c>
      <c r="T90" s="64"/>
      <c r="U90" s="3"/>
      <c r="V90" s="3"/>
    </row>
    <row r="91" spans="1:23" x14ac:dyDescent="0.25">
      <c r="A91" s="11">
        <v>-11</v>
      </c>
      <c r="B91" s="10">
        <v>1185.97</v>
      </c>
      <c r="C91" s="10">
        <f t="shared" si="24"/>
        <v>1186.404</v>
      </c>
      <c r="D91" s="12">
        <v>-1.6E-2</v>
      </c>
      <c r="E91" s="13">
        <f t="shared" si="25"/>
        <v>0.43399999999996908</v>
      </c>
      <c r="F91" s="13">
        <f t="shared" si="26"/>
        <v>1185.634</v>
      </c>
      <c r="G91" s="19">
        <v>7425</v>
      </c>
      <c r="H91" s="10">
        <v>1186.08</v>
      </c>
      <c r="I91" s="10">
        <v>1186.58</v>
      </c>
      <c r="J91" s="13">
        <v>0.27</v>
      </c>
      <c r="K91" s="13">
        <f t="shared" si="21"/>
        <v>0.5</v>
      </c>
      <c r="L91" s="13">
        <f t="shared" si="22"/>
        <v>0.5</v>
      </c>
      <c r="M91" s="60"/>
      <c r="N91" s="56">
        <f>H91-J91+(P91*S91)</f>
        <v>1185.682</v>
      </c>
      <c r="O91" s="13">
        <f t="shared" si="27"/>
        <v>0.45199999999999818</v>
      </c>
      <c r="P91" s="12">
        <v>-1.6E-2</v>
      </c>
      <c r="Q91" s="10">
        <f>I91-(-P91*S91)</f>
        <v>1186.452</v>
      </c>
      <c r="R91" s="10">
        <v>1186</v>
      </c>
      <c r="S91" s="56">
        <v>8</v>
      </c>
      <c r="T91" s="64"/>
      <c r="U91" s="3"/>
      <c r="V91" s="3"/>
    </row>
    <row r="92" spans="1:23" x14ac:dyDescent="0.25">
      <c r="A92" s="11">
        <v>-11</v>
      </c>
      <c r="B92" s="10">
        <v>1187.8800000000001</v>
      </c>
      <c r="C92" s="10">
        <f t="shared" si="24"/>
        <v>1188.2940000000001</v>
      </c>
      <c r="D92" s="12">
        <v>-1.6E-2</v>
      </c>
      <c r="E92" s="13">
        <f t="shared" si="25"/>
        <v>0.41399999999998727</v>
      </c>
      <c r="F92" s="13">
        <f t="shared" si="26"/>
        <v>1187.5240000000001</v>
      </c>
      <c r="G92" s="19">
        <v>7450</v>
      </c>
      <c r="H92" s="10">
        <v>1187.97</v>
      </c>
      <c r="I92" s="10">
        <v>1188.47</v>
      </c>
      <c r="J92" s="13">
        <v>0.27</v>
      </c>
      <c r="K92" s="13">
        <f t="shared" si="21"/>
        <v>0.5</v>
      </c>
      <c r="L92" s="13">
        <f t="shared" si="22"/>
        <v>0.5</v>
      </c>
      <c r="M92" s="60"/>
      <c r="N92" s="56">
        <f>H92-J92+(P92*S92)</f>
        <v>1187.5720000000001</v>
      </c>
      <c r="O92" s="13">
        <f t="shared" si="27"/>
        <v>0.48200000000019827</v>
      </c>
      <c r="P92" s="12">
        <v>-1.6E-2</v>
      </c>
      <c r="Q92" s="10">
        <f>I92-(-P92*S92)</f>
        <v>1188.3420000000001</v>
      </c>
      <c r="R92" s="10">
        <v>1187.8599999999999</v>
      </c>
      <c r="S92" s="56">
        <v>8</v>
      </c>
      <c r="T92" s="64"/>
      <c r="U92" s="3"/>
      <c r="V92" s="3"/>
    </row>
    <row r="93" spans="1:23" x14ac:dyDescent="0.25">
      <c r="A93" s="11">
        <v>-11</v>
      </c>
      <c r="B93" s="10">
        <v>1189.8599999999999</v>
      </c>
      <c r="C93" s="10">
        <f t="shared" si="24"/>
        <v>1190.2140000000002</v>
      </c>
      <c r="D93" s="12">
        <v>-1.6E-2</v>
      </c>
      <c r="E93" s="13">
        <f t="shared" si="25"/>
        <v>0.35400000000026921</v>
      </c>
      <c r="F93" s="13">
        <f t="shared" si="26"/>
        <v>1189.4440000000002</v>
      </c>
      <c r="G93" s="19">
        <v>7475</v>
      </c>
      <c r="H93" s="10">
        <v>1189.8900000000001</v>
      </c>
      <c r="I93" s="10">
        <v>1190.3900000000001</v>
      </c>
      <c r="J93" s="13">
        <v>0.27</v>
      </c>
      <c r="K93" s="13">
        <f t="shared" si="21"/>
        <v>0.5</v>
      </c>
      <c r="L93" s="13">
        <f t="shared" si="22"/>
        <v>0.5</v>
      </c>
      <c r="M93" s="60"/>
      <c r="N93" s="56">
        <f>H93-J93+(P93*S93)</f>
        <v>1189.4920000000002</v>
      </c>
      <c r="O93" s="13">
        <f t="shared" si="27"/>
        <v>0.49200000000018917</v>
      </c>
      <c r="P93" s="12">
        <v>-1.6E-2</v>
      </c>
      <c r="Q93" s="10">
        <f>I93-(-P93*S93)</f>
        <v>1190.2620000000002</v>
      </c>
      <c r="R93" s="10">
        <v>1189.77</v>
      </c>
      <c r="S93" s="56">
        <v>8</v>
      </c>
      <c r="T93" s="64"/>
      <c r="U93" s="3"/>
      <c r="V93" s="3"/>
    </row>
    <row r="94" spans="1:23" x14ac:dyDescent="0.25">
      <c r="A94" s="11">
        <v>-11</v>
      </c>
      <c r="B94" s="10">
        <v>1191.77</v>
      </c>
      <c r="C94" s="10">
        <f t="shared" si="24"/>
        <v>1192.0640000000001</v>
      </c>
      <c r="D94" s="12">
        <v>-1.6E-2</v>
      </c>
      <c r="E94" s="13">
        <f t="shared" si="25"/>
        <v>0.29400000000009641</v>
      </c>
      <c r="F94" s="13">
        <f t="shared" si="26"/>
        <v>1191.2940000000001</v>
      </c>
      <c r="G94" s="19">
        <v>7500</v>
      </c>
      <c r="H94" s="10">
        <v>1191.74</v>
      </c>
      <c r="I94" s="10">
        <v>1192.24</v>
      </c>
      <c r="J94" s="13">
        <v>0.27</v>
      </c>
      <c r="K94" s="13">
        <f t="shared" si="21"/>
        <v>0.5</v>
      </c>
      <c r="L94" s="13">
        <f t="shared" si="22"/>
        <v>0.5</v>
      </c>
      <c r="M94" s="60"/>
      <c r="N94" s="56">
        <f>H94-J94+(P94*S94)</f>
        <v>1191.3420000000001</v>
      </c>
      <c r="O94" s="13">
        <f t="shared" si="27"/>
        <v>0.50200000000018008</v>
      </c>
      <c r="P94" s="12">
        <v>-1.6E-2</v>
      </c>
      <c r="Q94" s="10">
        <f>I94-(-P94*S94)</f>
        <v>1192.1120000000001</v>
      </c>
      <c r="R94" s="10">
        <v>1191.6099999999999</v>
      </c>
      <c r="S94" s="56">
        <v>8</v>
      </c>
      <c r="T94" s="64"/>
      <c r="U94" s="3"/>
      <c r="V94" s="3"/>
    </row>
    <row r="95" spans="1:23" x14ac:dyDescent="0.25">
      <c r="A95" s="11">
        <v>-11</v>
      </c>
      <c r="B95" s="10">
        <v>1193.68</v>
      </c>
      <c r="C95" s="10">
        <f t="shared" si="24"/>
        <v>1193.9840000000002</v>
      </c>
      <c r="D95" s="12">
        <v>-1.6E-2</v>
      </c>
      <c r="E95" s="13">
        <f t="shared" si="25"/>
        <v>0.30400000000008731</v>
      </c>
      <c r="F95" s="13">
        <f t="shared" si="26"/>
        <v>1193.2140000000002</v>
      </c>
      <c r="G95" s="19">
        <v>7525</v>
      </c>
      <c r="H95" s="10">
        <v>1193.6600000000001</v>
      </c>
      <c r="I95" s="10">
        <v>1194.1600000000001</v>
      </c>
      <c r="J95" s="13">
        <v>0.27</v>
      </c>
      <c r="K95" s="13">
        <f t="shared" si="21"/>
        <v>0.5</v>
      </c>
      <c r="L95" s="13">
        <f t="shared" si="22"/>
        <v>0.5</v>
      </c>
      <c r="M95" s="60"/>
      <c r="N95" s="56">
        <f>H95-J95+(P95*S95)</f>
        <v>1193.2620000000002</v>
      </c>
      <c r="O95" s="13">
        <f t="shared" si="27"/>
        <v>0.49200000000018917</v>
      </c>
      <c r="P95" s="12">
        <v>-1.6E-2</v>
      </c>
      <c r="Q95" s="10">
        <f>I95-(-P95*S95)</f>
        <v>1194.0320000000002</v>
      </c>
      <c r="R95" s="10">
        <v>1193.54</v>
      </c>
      <c r="S95" s="56">
        <v>8</v>
      </c>
      <c r="T95" s="64"/>
      <c r="U95" s="3"/>
      <c r="V95" s="3"/>
    </row>
    <row r="96" spans="1:23" x14ac:dyDescent="0.25">
      <c r="A96" s="11">
        <v>-11</v>
      </c>
      <c r="B96" s="10">
        <v>1195.6199999999999</v>
      </c>
      <c r="C96" s="10">
        <f t="shared" si="24"/>
        <v>1195.9540000000002</v>
      </c>
      <c r="D96" s="12">
        <v>-1.6E-2</v>
      </c>
      <c r="E96" s="13">
        <f t="shared" si="25"/>
        <v>0.3340000000002874</v>
      </c>
      <c r="F96" s="13">
        <f t="shared" si="26"/>
        <v>1195.1840000000002</v>
      </c>
      <c r="G96" s="19">
        <v>7550</v>
      </c>
      <c r="H96" s="10">
        <v>1195.6300000000001</v>
      </c>
      <c r="I96" s="10">
        <v>1196.1300000000001</v>
      </c>
      <c r="J96" s="13">
        <v>0.27</v>
      </c>
      <c r="K96" s="13">
        <f t="shared" si="21"/>
        <v>0.5</v>
      </c>
      <c r="L96" s="13">
        <f t="shared" si="22"/>
        <v>0.5</v>
      </c>
      <c r="M96" s="60"/>
      <c r="N96" s="56">
        <f>H96-J96+(P96*S96)</f>
        <v>1195.2320000000002</v>
      </c>
      <c r="O96" s="13">
        <f t="shared" si="27"/>
        <v>0.5320000000001528</v>
      </c>
      <c r="P96" s="12">
        <v>-1.6E-2</v>
      </c>
      <c r="Q96" s="10">
        <f>I96-(-P96*S96)</f>
        <v>1196.0020000000002</v>
      </c>
      <c r="R96" s="10">
        <v>1195.47</v>
      </c>
      <c r="S96" s="56">
        <v>8</v>
      </c>
      <c r="T96" s="64"/>
      <c r="U96" s="3"/>
      <c r="V96" s="3"/>
    </row>
    <row r="97" spans="1:23" x14ac:dyDescent="0.25">
      <c r="A97" s="11">
        <v>-10.5</v>
      </c>
      <c r="B97" s="10">
        <v>1197.6500000000001</v>
      </c>
      <c r="C97" s="10">
        <f t="shared" si="24"/>
        <v>1198.0953500000001</v>
      </c>
      <c r="D97" s="12">
        <v>-3.3E-3</v>
      </c>
      <c r="E97" s="13">
        <f t="shared" si="25"/>
        <v>0.44534999999996217</v>
      </c>
      <c r="F97" s="13">
        <f t="shared" si="26"/>
        <v>1197.3253500000001</v>
      </c>
      <c r="G97" s="19">
        <v>7575</v>
      </c>
      <c r="H97" s="10">
        <v>1197.6300000000001</v>
      </c>
      <c r="I97" s="10">
        <v>1198.1300000000001</v>
      </c>
      <c r="J97" s="13">
        <v>0.27</v>
      </c>
      <c r="K97" s="13">
        <f t="shared" si="21"/>
        <v>0.5</v>
      </c>
      <c r="L97" s="13">
        <f t="shared" si="22"/>
        <v>0.5</v>
      </c>
      <c r="M97" s="60"/>
      <c r="N97" s="56">
        <f>H97-J97+(P97*S97)</f>
        <v>1197.1998400000002</v>
      </c>
      <c r="O97" s="13">
        <f t="shared" si="27"/>
        <v>0.55984000000012202</v>
      </c>
      <c r="P97" s="12">
        <v>-1.6E-2</v>
      </c>
      <c r="Q97" s="10">
        <f>I97-(-P97*S97)</f>
        <v>1197.9698400000002</v>
      </c>
      <c r="R97" s="10">
        <v>1197.4100000000001</v>
      </c>
      <c r="S97" s="56">
        <v>10.01</v>
      </c>
      <c r="T97" s="64"/>
      <c r="U97" s="3"/>
      <c r="V97" s="3"/>
    </row>
    <row r="98" spans="1:23" x14ac:dyDescent="0.25">
      <c r="A98" s="11">
        <v>-10</v>
      </c>
      <c r="B98" s="10">
        <v>1199.6099999999999</v>
      </c>
      <c r="C98" s="10">
        <f t="shared" si="24"/>
        <v>1200.155</v>
      </c>
      <c r="D98" s="12">
        <v>1.15E-2</v>
      </c>
      <c r="E98" s="13">
        <f t="shared" si="25"/>
        <v>0.54500000000007276</v>
      </c>
      <c r="F98" s="13">
        <f t="shared" si="26"/>
        <v>1199.385</v>
      </c>
      <c r="G98" s="19">
        <v>7600</v>
      </c>
      <c r="H98" s="10">
        <v>1199.54</v>
      </c>
      <c r="I98" s="10">
        <v>1200.04</v>
      </c>
      <c r="J98" s="13">
        <v>0.27</v>
      </c>
      <c r="K98" s="13">
        <f t="shared" si="21"/>
        <v>0.5</v>
      </c>
      <c r="L98" s="13">
        <f t="shared" si="22"/>
        <v>0.5</v>
      </c>
      <c r="M98" s="60"/>
      <c r="N98" s="56">
        <f>H98-J98+(P98*S98)</f>
        <v>1199.078</v>
      </c>
      <c r="O98" s="13">
        <f t="shared" si="27"/>
        <v>0.53800000000001091</v>
      </c>
      <c r="P98" s="12">
        <v>-1.6E-2</v>
      </c>
      <c r="Q98" s="10">
        <f>I98-(-P98*S98)</f>
        <v>1199.848</v>
      </c>
      <c r="R98" s="10">
        <v>1199.31</v>
      </c>
      <c r="S98" s="56">
        <v>12</v>
      </c>
      <c r="T98" s="64"/>
      <c r="U98" s="3"/>
      <c r="V98" s="3"/>
    </row>
    <row r="99" spans="1:23" x14ac:dyDescent="0.25">
      <c r="A99" s="11">
        <v>-10</v>
      </c>
      <c r="B99" s="10">
        <v>1201.5999999999999</v>
      </c>
      <c r="C99" s="10">
        <f t="shared" si="24"/>
        <v>1202.0600000000002</v>
      </c>
      <c r="D99" s="12">
        <v>1.6E-2</v>
      </c>
      <c r="E99" s="13">
        <f t="shared" si="25"/>
        <v>0.46000000000026375</v>
      </c>
      <c r="F99" s="13">
        <f t="shared" si="26"/>
        <v>1201.2900000000002</v>
      </c>
      <c r="G99" s="19">
        <v>7625</v>
      </c>
      <c r="H99" s="10">
        <v>1201.4000000000001</v>
      </c>
      <c r="I99" s="10">
        <v>1201.9000000000001</v>
      </c>
      <c r="J99" s="13">
        <v>0.27</v>
      </c>
      <c r="K99" s="13">
        <f t="shared" si="21"/>
        <v>0.5</v>
      </c>
      <c r="L99" s="13">
        <f t="shared" si="22"/>
        <v>0.5</v>
      </c>
      <c r="M99" s="60"/>
      <c r="N99" s="56">
        <f>H99-J99+(P99*S99)</f>
        <v>1200.9380000000001</v>
      </c>
      <c r="O99" s="13">
        <f t="shared" si="27"/>
        <v>0.70800000000008367</v>
      </c>
      <c r="P99" s="12">
        <v>-1.6E-2</v>
      </c>
      <c r="Q99" s="10">
        <f>I99-(-P99*S99)</f>
        <v>1201.7080000000001</v>
      </c>
      <c r="R99" s="10">
        <v>1201</v>
      </c>
      <c r="S99" s="56">
        <v>12</v>
      </c>
      <c r="T99" s="64"/>
      <c r="U99" s="3"/>
      <c r="V99" s="3"/>
    </row>
    <row r="100" spans="1:23" x14ac:dyDescent="0.25">
      <c r="A100" s="11">
        <v>-10</v>
      </c>
      <c r="B100" s="10">
        <v>1203.55</v>
      </c>
      <c r="C100" s="10">
        <f t="shared" si="24"/>
        <v>1203.95</v>
      </c>
      <c r="D100" s="12">
        <v>1.6E-2</v>
      </c>
      <c r="E100" s="13">
        <f t="shared" si="25"/>
        <v>0.40000000000009095</v>
      </c>
      <c r="F100" s="13">
        <f t="shared" si="26"/>
        <v>1203.18</v>
      </c>
      <c r="G100" s="19">
        <v>7650</v>
      </c>
      <c r="H100" s="10">
        <v>1203.29</v>
      </c>
      <c r="I100" s="10">
        <v>1203.79</v>
      </c>
      <c r="J100" s="13">
        <v>0.27</v>
      </c>
      <c r="K100" s="13">
        <f t="shared" si="21"/>
        <v>0.5</v>
      </c>
      <c r="L100" s="13">
        <f t="shared" si="22"/>
        <v>0.5</v>
      </c>
      <c r="M100" s="60"/>
      <c r="N100" s="56">
        <f>H100-J100+(P100*S100)</f>
        <v>1202.828</v>
      </c>
      <c r="O100" s="13">
        <f t="shared" si="27"/>
        <v>0.79800000000000182</v>
      </c>
      <c r="P100" s="12">
        <v>-1.6E-2</v>
      </c>
      <c r="Q100" s="10">
        <f>I100-(-P100*S100)</f>
        <v>1203.598</v>
      </c>
      <c r="R100" s="10">
        <v>1202.8</v>
      </c>
      <c r="S100" s="56">
        <v>12</v>
      </c>
      <c r="T100" s="64"/>
      <c r="U100" s="3"/>
      <c r="V100" s="3"/>
    </row>
    <row r="101" spans="1:23" x14ac:dyDescent="0.25">
      <c r="A101" s="11">
        <v>-10</v>
      </c>
      <c r="B101" s="10">
        <v>1205.45</v>
      </c>
      <c r="C101" s="10">
        <f t="shared" si="24"/>
        <v>1205.8200000000002</v>
      </c>
      <c r="D101" s="12">
        <v>1.6E-2</v>
      </c>
      <c r="E101" s="13">
        <f t="shared" si="25"/>
        <v>0.37000000000011823</v>
      </c>
      <c r="F101" s="13">
        <f t="shared" si="26"/>
        <v>1205.0500000000002</v>
      </c>
      <c r="G101" s="19">
        <v>7675</v>
      </c>
      <c r="H101" s="10">
        <v>1205.1600000000001</v>
      </c>
      <c r="I101" s="10">
        <v>1205.6600000000001</v>
      </c>
      <c r="J101" s="13">
        <v>0.27</v>
      </c>
      <c r="K101" s="13">
        <f t="shared" si="21"/>
        <v>0.5</v>
      </c>
      <c r="L101" s="13">
        <f t="shared" si="22"/>
        <v>0.5</v>
      </c>
      <c r="M101" s="60"/>
      <c r="N101" s="56">
        <f>H101-J101+(P101*S101)</f>
        <v>1204.6980000000001</v>
      </c>
      <c r="O101" s="13">
        <f t="shared" si="27"/>
        <v>0.84800000000018372</v>
      </c>
      <c r="P101" s="12">
        <v>-1.6E-2</v>
      </c>
      <c r="Q101" s="10">
        <f>I101-(-P101*S101)</f>
        <v>1205.4680000000001</v>
      </c>
      <c r="R101" s="10">
        <v>1204.6199999999999</v>
      </c>
      <c r="S101" s="56">
        <v>12</v>
      </c>
      <c r="T101" s="64"/>
      <c r="U101" s="3"/>
      <c r="V101" s="3"/>
    </row>
    <row r="102" spans="1:23" x14ac:dyDescent="0.25">
      <c r="A102" s="11">
        <v>-10</v>
      </c>
      <c r="B102" s="10">
        <v>1207.08</v>
      </c>
      <c r="C102" s="10">
        <f t="shared" si="24"/>
        <v>1207.5500000000002</v>
      </c>
      <c r="D102" s="12">
        <v>1.6E-2</v>
      </c>
      <c r="E102" s="13">
        <f t="shared" si="25"/>
        <v>0.47000000000025466</v>
      </c>
      <c r="F102" s="13">
        <f t="shared" si="26"/>
        <v>1206.7800000000002</v>
      </c>
      <c r="G102" s="19">
        <v>7700</v>
      </c>
      <c r="H102" s="10">
        <v>1206.8900000000001</v>
      </c>
      <c r="I102" s="10">
        <v>1207.3900000000001</v>
      </c>
      <c r="J102" s="13">
        <v>0.27</v>
      </c>
      <c r="K102" s="13">
        <f t="shared" si="21"/>
        <v>0.5</v>
      </c>
      <c r="L102" s="13">
        <f t="shared" si="22"/>
        <v>0.5</v>
      </c>
      <c r="M102" s="60"/>
      <c r="N102" s="56">
        <f>H102-J102+(P102*S102)</f>
        <v>1206.4280000000001</v>
      </c>
      <c r="O102" s="13">
        <f t="shared" si="27"/>
        <v>0.86800000000016553</v>
      </c>
      <c r="P102" s="12">
        <v>-1.6E-2</v>
      </c>
      <c r="Q102" s="10">
        <f>I102-(-P102*S102)</f>
        <v>1207.1980000000001</v>
      </c>
      <c r="R102" s="10">
        <v>1206.33</v>
      </c>
      <c r="S102" s="56">
        <v>12</v>
      </c>
      <c r="T102" s="64"/>
      <c r="U102" s="3"/>
      <c r="V102" s="3"/>
    </row>
    <row r="103" spans="1:23" x14ac:dyDescent="0.25">
      <c r="A103" s="11">
        <v>-10.5</v>
      </c>
      <c r="B103" s="10">
        <v>1208.54</v>
      </c>
      <c r="C103" s="10">
        <f t="shared" si="24"/>
        <v>1209.1079999999999</v>
      </c>
      <c r="D103" s="12">
        <v>1.6E-2</v>
      </c>
      <c r="E103" s="13">
        <f t="shared" si="25"/>
        <v>0.56799999999998363</v>
      </c>
      <c r="F103" s="13">
        <f t="shared" si="26"/>
        <v>1208.338</v>
      </c>
      <c r="G103" s="19">
        <v>7725</v>
      </c>
      <c r="H103" s="10">
        <v>1208.44</v>
      </c>
      <c r="I103" s="10">
        <v>1208.94</v>
      </c>
      <c r="J103" s="13">
        <v>0.27</v>
      </c>
      <c r="K103" s="13">
        <f t="shared" si="21"/>
        <v>0.5</v>
      </c>
      <c r="L103" s="13">
        <f t="shared" si="22"/>
        <v>0.5</v>
      </c>
      <c r="M103" s="60"/>
      <c r="N103" s="56">
        <f>H103-J103+(P103*S103)</f>
        <v>1207.9780000000001</v>
      </c>
      <c r="O103" s="13">
        <f t="shared" si="27"/>
        <v>0.77800000000002001</v>
      </c>
      <c r="P103" s="12">
        <v>-1.6E-2</v>
      </c>
      <c r="Q103" s="10">
        <f>I103-(-P103*S103)</f>
        <v>1208.748</v>
      </c>
      <c r="R103" s="10">
        <v>1207.97</v>
      </c>
      <c r="S103" s="56">
        <v>12</v>
      </c>
      <c r="T103" s="64"/>
      <c r="U103" s="3"/>
      <c r="V103" s="3"/>
    </row>
    <row r="104" spans="1:23" ht="15.75" thickBot="1" x14ac:dyDescent="0.3">
      <c r="A104" s="24">
        <v>-11</v>
      </c>
      <c r="B104" s="25">
        <v>1209.8900000000001</v>
      </c>
      <c r="C104" s="25">
        <f t="shared" si="24"/>
        <v>1210.306</v>
      </c>
      <c r="D104" s="26">
        <v>1.6E-2</v>
      </c>
      <c r="E104" s="27">
        <f t="shared" si="25"/>
        <v>0.41599999999993997</v>
      </c>
      <c r="F104" s="27">
        <f t="shared" si="26"/>
        <v>1209.6559999999999</v>
      </c>
      <c r="G104" s="28">
        <v>7750</v>
      </c>
      <c r="H104" s="25">
        <v>1209.75</v>
      </c>
      <c r="I104" s="25">
        <v>1210.1300000000001</v>
      </c>
      <c r="J104" s="27">
        <v>0.27</v>
      </c>
      <c r="K104" s="27">
        <f t="shared" si="21"/>
        <v>0.38000000000010914</v>
      </c>
      <c r="L104" s="27">
        <f t="shared" si="22"/>
        <v>0.38000000000010914</v>
      </c>
      <c r="M104" s="67"/>
      <c r="N104" s="57">
        <f>H104-J104+(P104*S104)</f>
        <v>1209.288</v>
      </c>
      <c r="O104" s="27">
        <f t="shared" si="27"/>
        <v>0.61800000000016553</v>
      </c>
      <c r="P104" s="26">
        <v>-1.6E-2</v>
      </c>
      <c r="Q104" s="25">
        <f>I104-(-P104*S104)</f>
        <v>1209.9380000000001</v>
      </c>
      <c r="R104" s="25">
        <v>1209.32</v>
      </c>
      <c r="S104" s="57">
        <v>12</v>
      </c>
      <c r="T104" s="64"/>
      <c r="U104" s="3"/>
      <c r="V104" s="3"/>
      <c r="W104" s="1"/>
    </row>
    <row r="105" spans="1:23" ht="15.75" thickTop="1" x14ac:dyDescent="0.25">
      <c r="A105" s="74">
        <v>-19.04</v>
      </c>
      <c r="B105" s="75">
        <v>1211.18</v>
      </c>
      <c r="C105" s="75">
        <f t="shared" si="24"/>
        <v>1211.4212640000001</v>
      </c>
      <c r="D105" s="76">
        <v>2.1600000000000001E-2</v>
      </c>
      <c r="E105" s="77">
        <f t="shared" si="25"/>
        <v>0.24126400000000103</v>
      </c>
      <c r="F105" s="77">
        <f t="shared" si="26"/>
        <v>1210.9012640000001</v>
      </c>
      <c r="G105" s="78">
        <v>7775</v>
      </c>
      <c r="H105" s="75">
        <v>1210.76</v>
      </c>
      <c r="I105" s="75">
        <v>1211.01</v>
      </c>
      <c r="J105" s="77">
        <v>0.27</v>
      </c>
      <c r="K105" s="77">
        <f t="shared" si="21"/>
        <v>0.25</v>
      </c>
      <c r="L105" s="77">
        <f t="shared" si="22"/>
        <v>0.25</v>
      </c>
      <c r="M105" s="69">
        <v>0.19</v>
      </c>
      <c r="N105" s="79">
        <f>H105-J105+(P105*S105)</f>
        <v>1210.2260000000001</v>
      </c>
      <c r="O105" s="77">
        <f t="shared" si="27"/>
        <v>0.33600000000001273</v>
      </c>
      <c r="P105" s="76">
        <v>-2.1999999999999999E-2</v>
      </c>
      <c r="Q105" s="75">
        <f>I105-(-P105*S105)</f>
        <v>1210.7460000000001</v>
      </c>
      <c r="R105" s="75">
        <v>1210.4100000000001</v>
      </c>
      <c r="S105" s="80">
        <v>12</v>
      </c>
      <c r="T105" s="64"/>
      <c r="U105" s="3"/>
      <c r="V105" s="3"/>
    </row>
    <row r="106" spans="1:23" ht="15.75" thickBot="1" x14ac:dyDescent="0.3">
      <c r="A106" s="15">
        <v>-32.43</v>
      </c>
      <c r="B106" s="16">
        <v>1212.3399999999999</v>
      </c>
      <c r="C106" s="16">
        <f t="shared" si="24"/>
        <v>1212.432638</v>
      </c>
      <c r="D106" s="81">
        <v>2.6599999999999999E-2</v>
      </c>
      <c r="E106" s="17">
        <f t="shared" si="25"/>
        <v>9.2638000000079046E-2</v>
      </c>
      <c r="F106" s="17">
        <f t="shared" si="26"/>
        <v>1212.0326380000001</v>
      </c>
      <c r="G106" s="82">
        <v>7800</v>
      </c>
      <c r="H106" s="16">
        <v>1211.44</v>
      </c>
      <c r="I106" s="16">
        <v>1211.57</v>
      </c>
      <c r="J106" s="17">
        <v>0.27</v>
      </c>
      <c r="K106" s="17">
        <f t="shared" si="21"/>
        <v>0.12999999999988177</v>
      </c>
      <c r="L106" s="17">
        <f t="shared" si="22"/>
        <v>0.12999999999988177</v>
      </c>
      <c r="M106" s="83"/>
      <c r="N106" s="84">
        <f>H106-J106+(P106*S106)</f>
        <v>1210.1762020000001</v>
      </c>
      <c r="O106" s="17">
        <f t="shared" si="27"/>
        <v>0.25620200000003024</v>
      </c>
      <c r="P106" s="81">
        <v>-2.7900000000000001E-2</v>
      </c>
      <c r="Q106" s="16">
        <f>I106-(-P106*S106)</f>
        <v>1210.576202</v>
      </c>
      <c r="R106" s="16">
        <v>1210.32</v>
      </c>
      <c r="S106" s="85">
        <v>35.619999999999997</v>
      </c>
      <c r="T106" s="64"/>
      <c r="U106" s="3"/>
      <c r="V106" s="3"/>
    </row>
    <row r="107" spans="1:23" ht="15.75" thickTop="1" x14ac:dyDescent="0.25"/>
  </sheetData>
  <mergeCells count="33">
    <mergeCell ref="A2:F2"/>
    <mergeCell ref="G2:M2"/>
    <mergeCell ref="A1:S1"/>
    <mergeCell ref="N2:S2"/>
    <mergeCell ref="A3:A4"/>
    <mergeCell ref="O3:O4"/>
    <mergeCell ref="P3:P4"/>
    <mergeCell ref="Q3:Q4"/>
    <mergeCell ref="R3:R4"/>
    <mergeCell ref="G3:G4"/>
    <mergeCell ref="K3:K4"/>
    <mergeCell ref="J3:J4"/>
    <mergeCell ref="I3:I4"/>
    <mergeCell ref="H3:H4"/>
    <mergeCell ref="U3:V3"/>
    <mergeCell ref="B3:B4"/>
    <mergeCell ref="C3:C4"/>
    <mergeCell ref="D3:D4"/>
    <mergeCell ref="E3:E4"/>
    <mergeCell ref="F3:F4"/>
    <mergeCell ref="N3:N4"/>
    <mergeCell ref="L3:L4"/>
    <mergeCell ref="M3:M4"/>
    <mergeCell ref="T3:T4"/>
    <mergeCell ref="M5:M14"/>
    <mergeCell ref="S3:S4"/>
    <mergeCell ref="M85:M104"/>
    <mergeCell ref="M105:M106"/>
    <mergeCell ref="M15:M25"/>
    <mergeCell ref="M26:M29"/>
    <mergeCell ref="M30:M52"/>
    <mergeCell ref="M53:M56"/>
    <mergeCell ref="M57:M84"/>
  </mergeCells>
  <phoneticPr fontId="2" type="noConversion"/>
  <pageMargins left="0.7" right="0.7" top="0.75" bottom="0.75" header="0.3" footer="0.3"/>
  <pageSetup paperSize="3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Longview Ave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 Anderson</dc:creator>
  <cp:lastModifiedBy>Andrew Baker</cp:lastModifiedBy>
  <cp:lastPrinted>2019-11-21T19:04:26Z</cp:lastPrinted>
  <dcterms:created xsi:type="dcterms:W3CDTF">2019-11-01T11:43:27Z</dcterms:created>
  <dcterms:modified xsi:type="dcterms:W3CDTF">2019-11-21T19:04:49Z</dcterms:modified>
</cp:coreProperties>
</file>