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_workdir\jacobs-us-va-pw-02\dms72172\"/>
    </mc:Choice>
  </mc:AlternateContent>
  <xr:revisionPtr revIDLastSave="0" documentId="13_ncr:1_{5593D875-8450-40B9-B74A-497F61EC5D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BSUMMARY" sheetId="1" r:id="rId1"/>
  </sheets>
  <externalReferences>
    <externalReference r:id="rId2"/>
  </externalReferences>
  <definedNames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1" i="1" l="1"/>
  <c r="Z36" i="1"/>
  <c r="Z34" i="1"/>
  <c r="Z33" i="1"/>
  <c r="Z31" i="1"/>
  <c r="Z28" i="1"/>
  <c r="Z27" i="1"/>
  <c r="Z24" i="1"/>
  <c r="Z35" i="1"/>
  <c r="P45" i="1"/>
  <c r="U45" i="1" s="1"/>
  <c r="O41" i="1"/>
  <c r="N38" i="1"/>
  <c r="N39" i="1"/>
  <c r="M36" i="1"/>
  <c r="M34" i="1"/>
  <c r="L31" i="1"/>
  <c r="L30" i="1"/>
  <c r="L29" i="1"/>
  <c r="L28" i="1"/>
  <c r="L27" i="1"/>
  <c r="L26" i="1"/>
  <c r="L25" i="1"/>
  <c r="L24" i="1"/>
  <c r="V42" i="1"/>
  <c r="V41" i="1"/>
  <c r="U46" i="1"/>
  <c r="U47" i="1"/>
  <c r="U48" i="1"/>
  <c r="U49" i="1"/>
  <c r="U44" i="1"/>
  <c r="T39" i="1"/>
  <c r="T38" i="1"/>
  <c r="U10" i="1"/>
  <c r="O42" i="1"/>
  <c r="M35" i="1"/>
  <c r="M33" i="1"/>
  <c r="K23" i="1"/>
  <c r="K76" i="1" s="1"/>
  <c r="K11" i="1"/>
  <c r="K10" i="1"/>
  <c r="J62" i="1"/>
  <c r="J60" i="1"/>
  <c r="J57" i="1"/>
  <c r="J38" i="1"/>
  <c r="J39" i="1"/>
  <c r="T75" i="1" l="1"/>
  <c r="V75" i="1"/>
  <c r="U75" i="1"/>
  <c r="J26" i="1"/>
  <c r="J27" i="1"/>
  <c r="J28" i="1"/>
  <c r="J29" i="1"/>
  <c r="J30" i="1"/>
  <c r="J31" i="1"/>
  <c r="J33" i="1"/>
  <c r="J34" i="1"/>
  <c r="J35" i="1"/>
  <c r="J36" i="1"/>
  <c r="J41" i="1"/>
  <c r="J42" i="1"/>
  <c r="J44" i="1"/>
  <c r="J45" i="1"/>
  <c r="J46" i="1"/>
  <c r="J47" i="1"/>
  <c r="J48" i="1"/>
  <c r="J49" i="1"/>
  <c r="J51" i="1"/>
  <c r="J52" i="1"/>
  <c r="J54" i="1"/>
  <c r="J55" i="1"/>
  <c r="J58" i="1"/>
  <c r="J59" i="1"/>
  <c r="J25" i="1"/>
  <c r="J24" i="1"/>
  <c r="AD313" i="1"/>
  <c r="AC313" i="1"/>
  <c r="AB313" i="1"/>
  <c r="AA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AE76" i="1"/>
  <c r="AD76" i="1"/>
  <c r="AC76" i="1"/>
  <c r="AB76" i="1"/>
  <c r="AA76" i="1"/>
  <c r="T76" i="1" l="1"/>
  <c r="D236" i="1"/>
  <c r="D157" i="1"/>
  <c r="D78" i="1"/>
  <c r="D7" i="1" l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AD252" i="1"/>
  <c r="AE252" i="1"/>
  <c r="AE313" i="1" s="1"/>
  <c r="M252" i="1"/>
  <c r="L252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M173" i="1"/>
  <c r="L173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M94" i="1"/>
  <c r="L94" i="1"/>
  <c r="N23" i="1"/>
  <c r="N76" i="1" s="1"/>
  <c r="O23" i="1"/>
  <c r="O76" i="1" s="1"/>
  <c r="P23" i="1"/>
  <c r="P76" i="1" s="1"/>
  <c r="Q23" i="1"/>
  <c r="Q76" i="1" s="1"/>
  <c r="R23" i="1"/>
  <c r="R76" i="1" s="1"/>
  <c r="S23" i="1"/>
  <c r="S76" i="1" s="1"/>
  <c r="T23" i="1"/>
  <c r="U23" i="1"/>
  <c r="V23" i="1"/>
  <c r="W23" i="1"/>
  <c r="W76" i="1" s="1"/>
  <c r="X23" i="1"/>
  <c r="X76" i="1" s="1"/>
  <c r="Y23" i="1"/>
  <c r="Y76" i="1" s="1"/>
  <c r="Z23" i="1"/>
  <c r="Z76" i="1" s="1"/>
  <c r="AA23" i="1"/>
  <c r="AB23" i="1"/>
  <c r="AC23" i="1"/>
  <c r="AD23" i="1"/>
  <c r="AE23" i="1"/>
  <c r="M23" i="1"/>
  <c r="M76" i="1" s="1"/>
  <c r="L23" i="1"/>
  <c r="L76" i="1" s="1"/>
  <c r="AE240" i="1" l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Z11" i="1" l="1"/>
  <c r="AA11" i="1"/>
  <c r="AC11" i="1"/>
  <c r="AD11" i="1"/>
  <c r="AE11" i="1"/>
  <c r="T10" i="1"/>
  <c r="V10" i="1"/>
  <c r="Z10" i="1"/>
  <c r="AA10" i="1"/>
  <c r="AB10" i="1"/>
  <c r="AC10" i="1"/>
  <c r="AD10" i="1"/>
  <c r="AE10" i="1"/>
</calcChain>
</file>

<file path=xl/sharedStrings.xml><?xml version="1.0" encoding="utf-8"?>
<sst xmlns="http://schemas.openxmlformats.org/spreadsheetml/2006/main" count="166" uniqueCount="94">
  <si>
    <t>STATION TO STATION</t>
  </si>
  <si>
    <t>TO</t>
  </si>
  <si>
    <t xml:space="preserve">TOTALS CARRIED TO GENERAL SUMMARY  </t>
  </si>
  <si>
    <t>INSTRUCTIONS:</t>
  </si>
  <si>
    <t>ENTER ITEM CODE (FOR EXAMPLE: 201E11000) AND ADDITIONAL DESCRIPTION INTO THE BLUE CELLS</t>
  </si>
  <si>
    <t>DO NOT ENTER ANY DATA INTO THE ITEM NUMBER, ITEM DESCRIPTION &amp; ITEM UNITS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</si>
  <si>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</si>
  <si>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</si>
  <si>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</si>
  <si>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</si>
  <si>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</si>
  <si>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</si>
  <si>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</si>
  <si>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</si>
  <si>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</si>
  <si>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</si>
  <si>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</si>
  <si>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</si>
  <si>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</si>
  <si>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5)</t>
  </si>
  <si>
    <t>REF
NO.</t>
  </si>
  <si>
    <t>SHEET
NO.</t>
  </si>
  <si>
    <t>&lt;--- ENTER STARTING SHEET NUMBER</t>
  </si>
  <si>
    <t xml:space="preserve">644E00104 </t>
  </si>
  <si>
    <t>EDGE LINE, 6" WHITE</t>
  </si>
  <si>
    <t>EDGE LINE, 6" YELLOW</t>
  </si>
  <si>
    <t xml:space="preserve">644E00300 </t>
  </si>
  <si>
    <t>ELW-1</t>
  </si>
  <si>
    <t>ELW-2</t>
  </si>
  <si>
    <t>ELW-3</t>
  </si>
  <si>
    <t>ELW-4</t>
  </si>
  <si>
    <t>ELW-6</t>
  </si>
  <si>
    <t>ELW-7</t>
  </si>
  <si>
    <t>ELW-8</t>
  </si>
  <si>
    <t>ELY-1</t>
  </si>
  <si>
    <t>ELY-2</t>
  </si>
  <si>
    <t>ELY-3</t>
  </si>
  <si>
    <t>ELY-4</t>
  </si>
  <si>
    <t>CL-1</t>
  </si>
  <si>
    <t>CL-2</t>
  </si>
  <si>
    <t>DL-1</t>
  </si>
  <si>
    <t>DL-2</t>
  </si>
  <si>
    <t>TLY-1</t>
  </si>
  <si>
    <t>ELW-5</t>
  </si>
  <si>
    <t>U.S. 23</t>
  </si>
  <si>
    <t>644E00204</t>
  </si>
  <si>
    <t>LANE LINE, 6"</t>
  </si>
  <si>
    <t>DOTTED LINE, 6"</t>
  </si>
  <si>
    <t>644E01510</t>
  </si>
  <si>
    <t>644E00404</t>
  </si>
  <si>
    <t>CHANNELIZING LINE, 12"</t>
  </si>
  <si>
    <t>644E00500</t>
  </si>
  <si>
    <t>STOP LINE, 24"</t>
  </si>
  <si>
    <t>CENTER LINE</t>
  </si>
  <si>
    <t>LL-1</t>
  </si>
  <si>
    <t>LL-2</t>
  </si>
  <si>
    <t>CH-1</t>
  </si>
  <si>
    <t>CH-2</t>
  </si>
  <si>
    <t>CH-3</t>
  </si>
  <si>
    <t>CH-4</t>
  </si>
  <si>
    <t>CH-5</t>
  </si>
  <si>
    <t>CH-6</t>
  </si>
  <si>
    <t>SL-1</t>
  </si>
  <si>
    <t>SL-2</t>
  </si>
  <si>
    <t>TLY-2</t>
  </si>
  <si>
    <t>644E00700</t>
  </si>
  <si>
    <t>TRANSVERSE/ 
DIAGONAL LINE</t>
  </si>
  <si>
    <t>620e70010</t>
  </si>
  <si>
    <t>CONTINUOUS 
CURBING SYSTEM WITH BOLLARD MARKER</t>
  </si>
  <si>
    <t>DM-1</t>
  </si>
  <si>
    <t>42, 43</t>
  </si>
  <si>
    <t>621E00100</t>
  </si>
  <si>
    <t>SUBTOTALS THIS SHEET</t>
  </si>
  <si>
    <t>LA-1</t>
  </si>
  <si>
    <t>LA-2</t>
  </si>
  <si>
    <t>LA-3</t>
  </si>
  <si>
    <t>LA-4</t>
  </si>
  <si>
    <t>LA-5</t>
  </si>
  <si>
    <t>LA-6</t>
  </si>
  <si>
    <t>TLW-1</t>
  </si>
  <si>
    <t>TLW-2</t>
  </si>
  <si>
    <t>644E00900</t>
  </si>
  <si>
    <t>ISLAND MARKING</t>
  </si>
  <si>
    <t>IMY-1</t>
  </si>
  <si>
    <t>IMY-2</t>
  </si>
  <si>
    <t>IMW-1</t>
  </si>
  <si>
    <t>618E40600</t>
  </si>
  <si>
    <t>644E01300</t>
  </si>
  <si>
    <t>644E01350</t>
  </si>
  <si>
    <t>LANE REDUCTION ARROW</t>
  </si>
  <si>
    <t>LANE ARROW</t>
  </si>
  <si>
    <t>RMP, 2-WAY, YELLOW/YELLOW 
@ 80' SPACING</t>
  </si>
  <si>
    <t>RMP, 2-WAY, WHITE/RED 
@ 40' SPACING</t>
  </si>
  <si>
    <t>RMP, 2-WAY, WHITE/RED 
@ 80' SPACING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</si>
</sst>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???/???"/>
    <numFmt numFmtId="165" formatCode="0&quot;+&quot;00.00"/>
    <numFmt numFmtId="166" formatCode="0\)"/>
    <numFmt numFmtId="167" formatCode="&quot;SUBSUMMARY SHEET &quot;#"/>
    <numFmt numFmtId="168" formatCode="0.0000"/>
  </numFmts>
  <fonts count="7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166" fontId="2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165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" fontId="4" fillId="0" borderId="5" xfId="0" applyNumberFormat="1" applyFont="1" applyBorder="1" applyAlignment="1">
      <alignment horizontal="center"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Alignment="1">
      <alignment vertical="center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3" fillId="0" borderId="26" xfId="0" applyFont="1" applyBorder="1" applyAlignment="1">
      <alignment vertical="center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5" borderId="26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2" fontId="4" fillId="0" borderId="10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11" fontId="4" fillId="3" borderId="1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textRotation="90" wrapText="1"/>
    </xf>
    <xf numFmtId="0" fontId="4" fillId="0" borderId="24" xfId="0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68" fontId="4" fillId="0" borderId="33" xfId="0" applyNumberFormat="1" applyFont="1" applyBorder="1" applyAlignment="1" applyProtection="1">
      <alignment horizontal="center" vertical="center"/>
      <protection locked="0"/>
    </xf>
    <xf numFmtId="168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4" fillId="0" borderId="7" xfId="0" applyNumberFormat="1" applyFont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165" fontId="4" fillId="0" borderId="18" xfId="0" applyNumberFormat="1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2" fontId="4" fillId="0" borderId="35" xfId="0" applyNumberFormat="1" applyFont="1" applyBorder="1" applyAlignment="1" applyProtection="1">
      <alignment horizontal="center" vertical="center"/>
      <protection locked="0"/>
    </xf>
    <xf numFmtId="2" fontId="4" fillId="0" borderId="14" xfId="0" applyNumberFormat="1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165" fontId="4" fillId="0" borderId="19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6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165" fontId="4" fillId="0" borderId="31" xfId="0" applyNumberFormat="1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4" fillId="0" borderId="14" xfId="0" applyNumberFormat="1" applyFont="1" applyBorder="1" applyAlignment="1">
      <alignment horizontal="center" vertical="center" textRotation="90" wrapText="1"/>
    </xf>
    <xf numFmtId="164" fontId="4" fillId="0" borderId="15" xfId="0" applyNumberFormat="1" applyFont="1" applyBorder="1" applyAlignment="1">
      <alignment horizontal="center" vertical="center" textRotation="90" wrapText="1"/>
    </xf>
    <xf numFmtId="164" fontId="4" fillId="0" borderId="16" xfId="0" applyNumberFormat="1" applyFont="1" applyBorder="1" applyAlignment="1">
      <alignment horizontal="center" vertical="center" textRotation="90" wrapText="1"/>
    </xf>
    <xf numFmtId="164" fontId="4" fillId="0" borderId="2" xfId="0" applyNumberFormat="1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3" borderId="12" xfId="0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67" fontId="3" fillId="4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textRotation="90" wrapText="1"/>
    </xf>
    <xf numFmtId="0" fontId="3" fillId="4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75</xdr:row>
      <xdr:rowOff>0</xdr:rowOff>
    </xdr:from>
    <xdr:to>
      <xdr:col>31</xdr:col>
      <xdr:colOff>0</xdr:colOff>
      <xdr:row>75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76</xdr:row>
      <xdr:rowOff>0</xdr:rowOff>
    </xdr:from>
    <xdr:to>
      <xdr:col>31</xdr:col>
      <xdr:colOff>0</xdr:colOff>
      <xdr:row>76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76</xdr:row>
      <xdr:rowOff>0</xdr:rowOff>
    </xdr:from>
    <xdr:to>
      <xdr:col>43</xdr:col>
      <xdr:colOff>66675</xdr:colOff>
      <xdr:row>76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76</xdr:row>
      <xdr:rowOff>0</xdr:rowOff>
    </xdr:from>
    <xdr:to>
      <xdr:col>44</xdr:col>
      <xdr:colOff>161925</xdr:colOff>
      <xdr:row>76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76</xdr:row>
      <xdr:rowOff>0</xdr:rowOff>
    </xdr:from>
    <xdr:to>
      <xdr:col>43</xdr:col>
      <xdr:colOff>66675</xdr:colOff>
      <xdr:row>76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76</xdr:row>
      <xdr:rowOff>0</xdr:rowOff>
    </xdr:from>
    <xdr:to>
      <xdr:col>31</xdr:col>
      <xdr:colOff>0</xdr:colOff>
      <xdr:row>76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76</xdr:row>
      <xdr:rowOff>0</xdr:rowOff>
    </xdr:from>
    <xdr:to>
      <xdr:col>43</xdr:col>
      <xdr:colOff>66675</xdr:colOff>
      <xdr:row>76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76</xdr:row>
      <xdr:rowOff>0</xdr:rowOff>
    </xdr:from>
    <xdr:to>
      <xdr:col>44</xdr:col>
      <xdr:colOff>161925</xdr:colOff>
      <xdr:row>76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76</xdr:row>
      <xdr:rowOff>0</xdr:rowOff>
    </xdr:from>
    <xdr:to>
      <xdr:col>43</xdr:col>
      <xdr:colOff>66675</xdr:colOff>
      <xdr:row>76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76</xdr:row>
      <xdr:rowOff>0</xdr:rowOff>
    </xdr:from>
    <xdr:to>
      <xdr:col>31</xdr:col>
      <xdr:colOff>0</xdr:colOff>
      <xdr:row>76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76</xdr:row>
      <xdr:rowOff>0</xdr:rowOff>
    </xdr:from>
    <xdr:to>
      <xdr:col>43</xdr:col>
      <xdr:colOff>66675</xdr:colOff>
      <xdr:row>76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76</xdr:row>
      <xdr:rowOff>0</xdr:rowOff>
    </xdr:from>
    <xdr:to>
      <xdr:col>44</xdr:col>
      <xdr:colOff>161925</xdr:colOff>
      <xdr:row>76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76</xdr:row>
      <xdr:rowOff>0</xdr:rowOff>
    </xdr:from>
    <xdr:to>
      <xdr:col>43</xdr:col>
      <xdr:colOff>66675</xdr:colOff>
      <xdr:row>76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76</xdr:row>
      <xdr:rowOff>0</xdr:rowOff>
    </xdr:from>
    <xdr:to>
      <xdr:col>31</xdr:col>
      <xdr:colOff>0</xdr:colOff>
      <xdr:row>76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76</xdr:row>
      <xdr:rowOff>0</xdr:rowOff>
    </xdr:from>
    <xdr:to>
      <xdr:col>43</xdr:col>
      <xdr:colOff>66675</xdr:colOff>
      <xdr:row>76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76</xdr:row>
      <xdr:rowOff>0</xdr:rowOff>
    </xdr:from>
    <xdr:to>
      <xdr:col>44</xdr:col>
      <xdr:colOff>161925</xdr:colOff>
      <xdr:row>76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76</xdr:row>
      <xdr:rowOff>0</xdr:rowOff>
    </xdr:from>
    <xdr:to>
      <xdr:col>43</xdr:col>
      <xdr:colOff>66675</xdr:colOff>
      <xdr:row>76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76</xdr:row>
      <xdr:rowOff>0</xdr:rowOff>
    </xdr:from>
    <xdr:to>
      <xdr:col>31</xdr:col>
      <xdr:colOff>0</xdr:colOff>
      <xdr:row>76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76</xdr:row>
      <xdr:rowOff>0</xdr:rowOff>
    </xdr:from>
    <xdr:to>
      <xdr:col>43</xdr:col>
      <xdr:colOff>66675</xdr:colOff>
      <xdr:row>76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76</xdr:row>
      <xdr:rowOff>0</xdr:rowOff>
    </xdr:from>
    <xdr:to>
      <xdr:col>44</xdr:col>
      <xdr:colOff>161925</xdr:colOff>
      <xdr:row>76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76</xdr:row>
      <xdr:rowOff>0</xdr:rowOff>
    </xdr:from>
    <xdr:to>
      <xdr:col>43</xdr:col>
      <xdr:colOff>66675</xdr:colOff>
      <xdr:row>76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76</xdr:row>
      <xdr:rowOff>0</xdr:rowOff>
    </xdr:from>
    <xdr:to>
      <xdr:col>31</xdr:col>
      <xdr:colOff>0</xdr:colOff>
      <xdr:row>76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76</xdr:row>
      <xdr:rowOff>0</xdr:rowOff>
    </xdr:from>
    <xdr:to>
      <xdr:col>43</xdr:col>
      <xdr:colOff>66675</xdr:colOff>
      <xdr:row>76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76</xdr:row>
      <xdr:rowOff>0</xdr:rowOff>
    </xdr:from>
    <xdr:to>
      <xdr:col>44</xdr:col>
      <xdr:colOff>161925</xdr:colOff>
      <xdr:row>76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76</xdr:row>
      <xdr:rowOff>0</xdr:rowOff>
    </xdr:from>
    <xdr:to>
      <xdr:col>43</xdr:col>
      <xdr:colOff>66675</xdr:colOff>
      <xdr:row>76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76</xdr:row>
      <xdr:rowOff>0</xdr:rowOff>
    </xdr:from>
    <xdr:to>
      <xdr:col>31</xdr:col>
      <xdr:colOff>0</xdr:colOff>
      <xdr:row>76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76</xdr:row>
      <xdr:rowOff>0</xdr:rowOff>
    </xdr:from>
    <xdr:to>
      <xdr:col>43</xdr:col>
      <xdr:colOff>66675</xdr:colOff>
      <xdr:row>76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76</xdr:row>
      <xdr:rowOff>0</xdr:rowOff>
    </xdr:from>
    <xdr:to>
      <xdr:col>44</xdr:col>
      <xdr:colOff>161925</xdr:colOff>
      <xdr:row>76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76</xdr:row>
      <xdr:rowOff>0</xdr:rowOff>
    </xdr:from>
    <xdr:to>
      <xdr:col>43</xdr:col>
      <xdr:colOff>66675</xdr:colOff>
      <xdr:row>76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76</xdr:row>
      <xdr:rowOff>0</xdr:rowOff>
    </xdr:from>
    <xdr:to>
      <xdr:col>31</xdr:col>
      <xdr:colOff>0</xdr:colOff>
      <xdr:row>76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76</xdr:row>
      <xdr:rowOff>0</xdr:rowOff>
    </xdr:from>
    <xdr:to>
      <xdr:col>43</xdr:col>
      <xdr:colOff>66675</xdr:colOff>
      <xdr:row>76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76</xdr:row>
      <xdr:rowOff>0</xdr:rowOff>
    </xdr:from>
    <xdr:to>
      <xdr:col>44</xdr:col>
      <xdr:colOff>161925</xdr:colOff>
      <xdr:row>76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76</xdr:row>
      <xdr:rowOff>0</xdr:rowOff>
    </xdr:from>
    <xdr:to>
      <xdr:col>43</xdr:col>
      <xdr:colOff>66675</xdr:colOff>
      <xdr:row>76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76</xdr:row>
      <xdr:rowOff>0</xdr:rowOff>
    </xdr:from>
    <xdr:to>
      <xdr:col>31</xdr:col>
      <xdr:colOff>0</xdr:colOff>
      <xdr:row>76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76</xdr:row>
      <xdr:rowOff>0</xdr:rowOff>
    </xdr:from>
    <xdr:to>
      <xdr:col>43</xdr:col>
      <xdr:colOff>66675</xdr:colOff>
      <xdr:row>76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76</xdr:row>
      <xdr:rowOff>0</xdr:rowOff>
    </xdr:from>
    <xdr:to>
      <xdr:col>44</xdr:col>
      <xdr:colOff>161925</xdr:colOff>
      <xdr:row>76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76</xdr:row>
      <xdr:rowOff>0</xdr:rowOff>
    </xdr:from>
    <xdr:to>
      <xdr:col>43</xdr:col>
      <xdr:colOff>66675</xdr:colOff>
      <xdr:row>76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76</xdr:row>
      <xdr:rowOff>0</xdr:rowOff>
    </xdr:from>
    <xdr:to>
      <xdr:col>31</xdr:col>
      <xdr:colOff>0</xdr:colOff>
      <xdr:row>76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76</xdr:row>
      <xdr:rowOff>0</xdr:rowOff>
    </xdr:from>
    <xdr:to>
      <xdr:col>43</xdr:col>
      <xdr:colOff>66675</xdr:colOff>
      <xdr:row>76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76</xdr:row>
      <xdr:rowOff>0</xdr:rowOff>
    </xdr:from>
    <xdr:to>
      <xdr:col>44</xdr:col>
      <xdr:colOff>161925</xdr:colOff>
      <xdr:row>76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76</xdr:row>
      <xdr:rowOff>0</xdr:rowOff>
    </xdr:from>
    <xdr:to>
      <xdr:col>43</xdr:col>
      <xdr:colOff>66675</xdr:colOff>
      <xdr:row>76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DDServices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 refreshError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B2" t="str">
            <v>Y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B3" t="str">
            <v>Y</v>
          </cell>
          <cell r="C3" t="str">
            <v>LS</v>
          </cell>
          <cell r="D3" t="str">
            <v>PROFESSIONAL LIABILITY INSURANCE</v>
          </cell>
          <cell r="F3" t="str">
            <v>ODOT INTERNAL USE</v>
          </cell>
          <cell r="G3">
            <v>0</v>
          </cell>
        </row>
        <row r="4">
          <cell r="A4" t="str">
            <v>100E44000</v>
          </cell>
          <cell r="B4" t="str">
            <v>Y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B5" t="str">
            <v>Y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B7" t="str">
            <v>Y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 t="str">
            <v>Y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 t="str">
            <v>Y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 t="str">
            <v>Y</v>
          </cell>
          <cell r="C15" t="str">
            <v>LS</v>
          </cell>
          <cell r="D15" t="str">
            <v>CPM PROGRESS SCHEDULE</v>
          </cell>
          <cell r="F15" t="str">
            <v>DESIGN BUILD PROJECTS ONLY</v>
          </cell>
          <cell r="G15">
            <v>0</v>
          </cell>
        </row>
        <row r="16">
          <cell r="A16" t="str">
            <v>108E30000</v>
          </cell>
          <cell r="B16" t="str">
            <v>Y</v>
          </cell>
          <cell r="C16" t="str">
            <v>LS</v>
          </cell>
          <cell r="D16" t="str">
            <v>CPM PROGRESS SCHEDULE SHORT DURATION PROJECTS</v>
          </cell>
          <cell r="F16" t="str">
            <v>DESIGN BUILD PROJECTS ONLY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B20" t="str">
            <v>Y</v>
          </cell>
          <cell r="C20" t="str">
            <v>LS</v>
          </cell>
          <cell r="D20" t="str">
            <v>CLEARING AND GRUBBING</v>
          </cell>
          <cell r="F20" t="str">
            <v>DESIGN BUILD PROJECTS ONLY</v>
          </cell>
          <cell r="G20">
            <v>0</v>
          </cell>
        </row>
        <row r="21">
          <cell r="A21" t="str">
            <v>201E11001</v>
          </cell>
          <cell r="B21" t="str">
            <v>Y</v>
          </cell>
          <cell r="C21" t="str">
            <v>LS</v>
          </cell>
          <cell r="D21" t="str">
            <v>CLEARING AND GRUBBING, AS PER PLAN</v>
          </cell>
          <cell r="F21" t="str">
            <v>DESIGN BUILD PROJECTS ONLY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B39" t="str">
            <v>Y</v>
          </cell>
          <cell r="C39" t="str">
            <v>EACH</v>
          </cell>
          <cell r="D39" t="str">
            <v>STUMP REMOVED, 60", AS PER PLAN</v>
          </cell>
          <cell r="F39" t="str">
            <v>DESIGN BUILD PROJECTS ONLY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B174" t="str">
            <v>Y</v>
          </cell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B175" t="str">
            <v>Y</v>
          </cell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B176" t="str">
            <v>Y</v>
          </cell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F180" t="str">
            <v>ADD SUPPLEMENTAL OR PARCEL NO.</v>
          </cell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F182" t="str">
            <v>ADD SUPPLEMENTAL OR PARCEL NO.</v>
          </cell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B206" t="str">
            <v>Y</v>
          </cell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B207" t="str">
            <v>Y</v>
          </cell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B212" t="str">
            <v>Y</v>
          </cell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B213" t="str">
            <v>Y</v>
          </cell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B214" t="str">
            <v>Y</v>
          </cell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F242" t="str">
            <v>ADD SUPPLEMENTAL DESCRIPTION</v>
          </cell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F243" t="str">
            <v>ADD SUPPLEMENTAL DESCRIPTION</v>
          </cell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F244" t="str">
            <v>ADD SUPPLEMENTAL DESCRIPTION</v>
          </cell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B251" t="str">
            <v>Y</v>
          </cell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B252" t="str">
            <v>Y</v>
          </cell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B253" t="str">
            <v>Y</v>
          </cell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B300" t="str">
            <v>Y</v>
          </cell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B301" t="str">
            <v>Y</v>
          </cell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B328" t="str">
            <v>Y</v>
          </cell>
          <cell r="C328" t="str">
            <v>SY</v>
          </cell>
          <cell r="D328" t="str">
            <v>SUBGRADE COMPACTION</v>
          </cell>
          <cell r="F328" t="str">
            <v>DESIGN BUILD PROJECTS ONLY</v>
          </cell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F329" t="str">
            <v>12" DEPTH OR LESS</v>
          </cell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F330" t="str">
            <v>12" DEPTH OR LESS</v>
          </cell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F331" t="str">
            <v>SPECIFY DPTH GREATER THAN 12"</v>
          </cell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B374" t="str">
            <v>Y</v>
          </cell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B375" t="str">
            <v>Y</v>
          </cell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F391" t="str">
            <v>CHECK UNIT OF MEASURE</v>
          </cell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B395" t="str">
            <v>Y</v>
          </cell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F398" t="str">
            <v>CHECK UNIT OF MEASURE</v>
          </cell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F399" t="str">
            <v>CHECK UNIT OF MEASURE</v>
          </cell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F414" t="str">
            <v>CHECK UNIT OF MEASURE</v>
          </cell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F415" t="str">
            <v>CHECK UNIT OF MEASURE</v>
          </cell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F416" t="str">
            <v>CHECK UNIT OF MEASURE</v>
          </cell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F432" t="str">
            <v>ADD SUPPLEMENTAL DESCRIPTION</v>
          </cell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B457" t="str">
            <v>Y</v>
          </cell>
          <cell r="C457" t="str">
            <v>CY</v>
          </cell>
          <cell r="D457" t="str">
            <v>ASPHALT CONCRETE BASE, PG64-22 (DRIVEWAYS)</v>
          </cell>
          <cell r="F457" t="str">
            <v>DESIGN BUILD PROJECTS ONLY</v>
          </cell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B516" t="str">
            <v>Y</v>
          </cell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B517" t="str">
            <v>Y</v>
          </cell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B518" t="str">
            <v>Y</v>
          </cell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B519" t="str">
            <v>Y</v>
          </cell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B520" t="str">
            <v>Y</v>
          </cell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B521" t="str">
            <v>Y</v>
          </cell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F528" t="str">
            <v>ADD SUPPLEMENTAL DESCRIPTION</v>
          </cell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F529" t="str">
            <v>ADD SUPPLEMENTAL DESCRIPTION</v>
          </cell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F530" t="str">
            <v>ADD SUPPLEMENTAL DESCRIPTION</v>
          </cell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F531" t="str">
            <v>CHECK UNIT OF MEASURE</v>
          </cell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F532" t="str">
            <v>CHECK UNIT OF MEASURE</v>
          </cell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F533" t="str">
            <v>CHECK UNIT OF MEASURE</v>
          </cell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F534" t="str">
            <v>CHECK UNIT OF MEASURE</v>
          </cell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F535" t="str">
            <v>CHECK UNIT OF MEASURE</v>
          </cell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F536" t="str">
            <v>CHECK UNIT OF MEASURE</v>
          </cell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F537" t="str">
            <v>CHECK UNIT OF MEASURE</v>
          </cell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F538" t="str">
            <v>CHECK UNIT OF MEASURE</v>
          </cell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F539" t="str">
            <v>CHECK UNIT OF MEASURE</v>
          </cell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F541" t="str">
            <v>CHECK UNIT OF MEASURE</v>
          </cell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F542" t="str">
            <v>CHECK UNIT OF MEASURE</v>
          </cell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F543" t="str">
            <v>CHECK UNIT OF MEASURE</v>
          </cell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F544" t="str">
            <v>CHECK UNIT OF MEASURE</v>
          </cell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F556" t="str">
            <v>ADD SUPLEMENTAL DESCRIPTION</v>
          </cell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F575" t="str">
            <v>ADD SUPPLEMENTAL DESCRIPTION</v>
          </cell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F576" t="str">
            <v>ADD SUPPLEMENTAL DESCRIPTION</v>
          </cell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B583" t="str">
            <v>Y</v>
          </cell>
          <cell r="C583" t="str">
            <v>CY</v>
          </cell>
          <cell r="D583" t="str">
            <v>ASPHALT CONCRETE SURFACE COURSE, TYPE 1, (448), (DRIVEWAYS), AS PER PLAN</v>
          </cell>
          <cell r="F583" t="str">
            <v>DESIGN BUILD PROJECTS ONLY</v>
          </cell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F586" t="str">
            <v>SPECIFY BINDER TYPE</v>
          </cell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F588" t="str">
            <v>SPECIFY BINDER TYPE</v>
          </cell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F592" t="str">
            <v>SPECIFY BINDER TYPE</v>
          </cell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F596" t="str">
            <v>SPECIFY BINDER TYPE</v>
          </cell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B607" t="str">
            <v>Y</v>
          </cell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B608" t="str">
            <v>Y</v>
          </cell>
          <cell r="C608" t="str">
            <v>CY</v>
          </cell>
          <cell r="D608" t="str">
            <v>ASPHALT CONCRETE INTERMEDIATE COURSE, 19 MM, TYPE A (446) (DRIVEWAYS)</v>
          </cell>
          <cell r="F608" t="str">
            <v>DESIGN BUILD PROJECTS ONLY</v>
          </cell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B651" t="str">
            <v>Y</v>
          </cell>
          <cell r="C651" t="str">
            <v>SY</v>
          </cell>
          <cell r="D651" t="str">
            <v>8" REINFORCED CONCRETE PAVEMENT, CLASS QC1 WITH QC/QA, AS PER PLAN</v>
          </cell>
          <cell r="F651" t="str">
            <v>DESIGN BUILD PROJECTS ONLY</v>
          </cell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F656" t="str">
            <v>ADD SUPPLEMENTAL DESCRIPTION</v>
          </cell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F701" t="str">
            <v>ADD SUPPLEMENTAL DESCRIPTION</v>
          </cell>
          <cell r="G701">
            <v>0</v>
          </cell>
        </row>
        <row r="702">
          <cell r="A702" t="str">
            <v>452E10051</v>
          </cell>
          <cell r="B702" t="str">
            <v>Y</v>
          </cell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B703" t="str">
            <v>Y</v>
          </cell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B704" t="str">
            <v>Y</v>
          </cell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B705" t="str">
            <v>Y</v>
          </cell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B706" t="str">
            <v>Y</v>
          </cell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B707" t="str">
            <v>Y</v>
          </cell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B708" t="str">
            <v>Y</v>
          </cell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B710" t="str">
            <v>Y</v>
          </cell>
          <cell r="C710" t="str">
            <v>SY</v>
          </cell>
          <cell r="D710" t="str">
            <v>8" NON-REINFORCED CONCRETE PAVEMENT, CLASS QC1</v>
          </cell>
          <cell r="F710" t="str">
            <v>DESIGN BUILD PROJECTS ONLY</v>
          </cell>
          <cell r="G710">
            <v>0</v>
          </cell>
        </row>
        <row r="711">
          <cell r="A711" t="str">
            <v>452E12011</v>
          </cell>
          <cell r="B711" t="str">
            <v>Y</v>
          </cell>
          <cell r="C711" t="str">
            <v>SY</v>
          </cell>
          <cell r="D711" t="str">
            <v>8" NON-REINFORCED CONCRETE PAVEMENT, CLASS QC1, AS PER PLAN</v>
          </cell>
          <cell r="F711" t="str">
            <v>FOR DESIGN BUILD PROJECTS ONLY</v>
          </cell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B791" t="str">
            <v>Y</v>
          </cell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B792" t="str">
            <v>Y</v>
          </cell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F801" t="str">
            <v>CHECK UNIT OF MEASURE</v>
          </cell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F802" t="str">
            <v>CHECK UNIT OF MEASURE</v>
          </cell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F807" t="str">
            <v>CHECK UNIT OF MEASURE</v>
          </cell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F808" t="str">
            <v>CHECK UNIT OF MEASURE</v>
          </cell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F811" t="str">
            <v>CHECK UNIT OF MEASURE</v>
          </cell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F812" t="str">
            <v>CHECK UNIT OF MEASURE</v>
          </cell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F814" t="str">
            <v>CHECK UNIT OF MEASURE</v>
          </cell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F815" t="str">
            <v>CHECK UNIT OF MEASURE</v>
          </cell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F821" t="str">
            <v>ADD SUPPLEMENTAL DESCRIPTION</v>
          </cell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F845" t="str">
            <v>ADD SUPPLEMENTAL DESCRIPTION</v>
          </cell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F846" t="str">
            <v>ADD SUPPLEMENTAL DESCRIPTION</v>
          </cell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B871" t="str">
            <v>Y</v>
          </cell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B872" t="str">
            <v>Y</v>
          </cell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B873" t="str">
            <v>Y</v>
          </cell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F897" t="str">
            <v>BMS-GRDR W/DFL PPT OR BAR MED</v>
          </cell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F898" t="str">
            <v>BMS-GRDR W/DFL PPT OR BAR MED</v>
          </cell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F903" t="str">
            <v>BMS-GRDR W/INTEGRAL BACKWALL</v>
          </cell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F904" t="str">
            <v>BMS-GRDR W/INTEGRAL BACKWALL</v>
          </cell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F905" t="str">
            <v>BMS-GRDR W/INTEGRAL BACKWALL</v>
          </cell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F906" t="str">
            <v>BMS-GRDR W/INTEGRAL BACKWALL</v>
          </cell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F933" t="str">
            <v>CONT. CONC SLAB INCL PIER CAPS</v>
          </cell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F934" t="str">
            <v>CONT. CONC SLAB INCL PIER CAPS</v>
          </cell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F935" t="str">
            <v>SINGLE SPAN W/SWALKS OR MED</v>
          </cell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F936" t="str">
            <v>SINGLE SPAN W/SWALKS OR MED</v>
          </cell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F941" t="str">
            <v>DIAPHRAGMS FOR CONC I-BEAMS</v>
          </cell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F942" t="str">
            <v>DIAPHRAGMS FOR CONC I-BEAMS</v>
          </cell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F943" t="str">
            <v>DIAPHRAGMS FOR CONC I-BEAMS</v>
          </cell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F944" t="str">
            <v>DIAPHRAGMS FOR CONC I-BEAMS</v>
          </cell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F947" t="str">
            <v>MISC. NEW CONSTRUCTION</v>
          </cell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F948" t="str">
            <v>MISC. NEW CONSTRUCTION</v>
          </cell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F949" t="str">
            <v>MISC. NEW CONSTRUCTION</v>
          </cell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F950" t="str">
            <v>MISC. NEW CONSTRUCTION</v>
          </cell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F951" t="str">
            <v>REPAIR OR RECONSTRUCTION</v>
          </cell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F952" t="str">
            <v>REPAIR OR RECONSTRUCTION</v>
          </cell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F953" t="str">
            <v>REPAIR OR RECONSTRUCTION</v>
          </cell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F954" t="str">
            <v>REPAIR OR RECONSTRUCTION</v>
          </cell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F967" t="str">
            <v>CHECK UNIT OF MEASURE</v>
          </cell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F968" t="str">
            <v>CHECK UNIT OF MEASURE</v>
          </cell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F969" t="str">
            <v>CHECK UNIT OF MEASURE</v>
          </cell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F970" t="str">
            <v>CHECK UNIT OF MEASURE</v>
          </cell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F973" t="str">
            <v>WALLS</v>
          </cell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F974" t="str">
            <v>WALLS</v>
          </cell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F975" t="str">
            <v>WALLS</v>
          </cell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F976" t="str">
            <v>WALLS</v>
          </cell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F977" t="str">
            <v>CAP AND COLUMN</v>
          </cell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F978" t="str">
            <v>CAP AND COLUMN</v>
          </cell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F979" t="str">
            <v>CAP AND COLUMN</v>
          </cell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F980" t="str">
            <v>CAP AND COLUMN</v>
          </cell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F981" t="str">
            <v>COLUMNS</v>
          </cell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F982" t="str">
            <v>COLUMNS</v>
          </cell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F983" t="str">
            <v>T TYPE</v>
          </cell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F984" t="str">
            <v>T TYPE</v>
          </cell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F985" t="str">
            <v>T TYPE</v>
          </cell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F986" t="str">
            <v>T TYPE</v>
          </cell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F991" t="str">
            <v>MISC. NEW CONSTRUCTION</v>
          </cell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F992" t="str">
            <v>MISC. NEW CONSTRUCTION</v>
          </cell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F993" t="str">
            <v>MISC. NEW CONSTRUCTION</v>
          </cell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F994" t="str">
            <v>MISC. NEW CONSTRUCTION</v>
          </cell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F995" t="str">
            <v>REPAIR OR RECONSTRUCTION</v>
          </cell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F1010" t="str">
            <v>MISC. NEW CONSTRUCTION</v>
          </cell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F1012" t="str">
            <v>MISC. NEW CONSTRUCTION</v>
          </cell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F1021" t="str">
            <v>REPAIR OR RECONSTRUCTION</v>
          </cell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F1022" t="str">
            <v>REPAIR OR RECONSTRUCTION</v>
          </cell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B1064" t="str">
            <v>Y</v>
          </cell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B1085" t="str">
            <v>Y</v>
          </cell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F1086" t="str">
            <v>CHECK UNIT OF MEASURE</v>
          </cell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F1087" t="str">
            <v>CHECK UNIT OF MEASURE</v>
          </cell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F1088" t="str">
            <v>CHECK UNIT OF MEASURE</v>
          </cell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F1089" t="str">
            <v>CHECK UNIT OF MEASURE</v>
          </cell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F1090" t="str">
            <v>CHECK UNIT OF MEASURE</v>
          </cell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F1091" t="str">
            <v>CHECK UNIT OF MEASURE</v>
          </cell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F1092" t="str">
            <v>CHECK UNIT OF MEASURE</v>
          </cell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F1093" t="str">
            <v>CHECK UNIT OF MEASURE</v>
          </cell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F1094" t="str">
            <v>CHECK UNIT OF MEASURE</v>
          </cell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F1095" t="str">
            <v>CHECK UNIT OF MEASURE</v>
          </cell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F1096" t="str">
            <v>CHECK UNIT OF MEASURE</v>
          </cell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F1097" t="str">
            <v>CHECK UNIT OF MEASURE</v>
          </cell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F1098" t="str">
            <v>CHECK UNIT OF MEASURE</v>
          </cell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F1099" t="str">
            <v>CHECK UNIT OF MEASURE</v>
          </cell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B1103" t="str">
            <v>Y</v>
          </cell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B1104" t="str">
            <v>Y</v>
          </cell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B1105" t="str">
            <v>Y</v>
          </cell>
          <cell r="C1105" t="str">
            <v>SF</v>
          </cell>
          <cell r="D1105" t="str">
            <v>SURFACE PREPARATION OF EXISTING STRUCTURAL STEEL</v>
          </cell>
          <cell r="F1105" t="str">
            <v>ADD SUPPLEMENTAL DESCRIPTION</v>
          </cell>
          <cell r="G1105">
            <v>0</v>
          </cell>
        </row>
        <row r="1106">
          <cell r="A1106" t="str">
            <v>514E00051</v>
          </cell>
          <cell r="B1106" t="str">
            <v>Y</v>
          </cell>
          <cell r="C1106" t="str">
            <v>SF</v>
          </cell>
          <cell r="D1106" t="str">
            <v>SURFACE PREPARATION OF EXISTING STRUCTURAL STEEL, AS PER PLAN</v>
          </cell>
          <cell r="F1106" t="str">
            <v>ADD SUPPLEMENTAL DESCRIPTION</v>
          </cell>
          <cell r="G1106">
            <v>0</v>
          </cell>
        </row>
        <row r="1107">
          <cell r="A1107" t="str">
            <v>514E00056</v>
          </cell>
          <cell r="B1107" t="str">
            <v>Y</v>
          </cell>
          <cell r="C1107" t="str">
            <v>SF</v>
          </cell>
          <cell r="D1107" t="str">
            <v>FIELD PAINTING OF EXISTING STRUCTURAL STEEL, PRIME COAT</v>
          </cell>
          <cell r="F1107" t="str">
            <v>ADD SUPPLEMENTAL DESCRIPTION</v>
          </cell>
          <cell r="G1107">
            <v>0</v>
          </cell>
        </row>
        <row r="1108">
          <cell r="A1108" t="str">
            <v>514E00057</v>
          </cell>
          <cell r="B1108" t="str">
            <v>Y</v>
          </cell>
          <cell r="C1108" t="str">
            <v>SF</v>
          </cell>
          <cell r="D1108" t="str">
            <v>FIELD PAINTING OF EXISTING STRUCTURAL STEEL, PRIME COAT, AS PER PLAN</v>
          </cell>
          <cell r="F1108" t="str">
            <v>ADD SUPPLEMENTAL DESCRIPTION</v>
          </cell>
          <cell r="G1108">
            <v>0</v>
          </cell>
        </row>
        <row r="1109">
          <cell r="A1109" t="str">
            <v>514E00060</v>
          </cell>
          <cell r="B1109" t="str">
            <v>Y</v>
          </cell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B1110" t="str">
            <v>Y</v>
          </cell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B1111" t="str">
            <v>Y</v>
          </cell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B1116" t="str">
            <v>Y</v>
          </cell>
          <cell r="C1116" t="str">
            <v>LS</v>
          </cell>
          <cell r="D1116" t="str">
            <v>FIELD PAINTING OF EXISTING STRUCTURAL STEEL, PRIME COAT, AS PER PLAN</v>
          </cell>
          <cell r="F1116" t="str">
            <v>ADD SUPPLEMENTAL DESCRIPTION</v>
          </cell>
          <cell r="G1116">
            <v>0</v>
          </cell>
        </row>
        <row r="1117">
          <cell r="A1117" t="str">
            <v>514E00300</v>
          </cell>
          <cell r="B1117" t="str">
            <v>Y</v>
          </cell>
          <cell r="C1117" t="str">
            <v>LS</v>
          </cell>
          <cell r="D1117" t="str">
            <v>FIELD PAINTING STRUCTURAL STEEL, INTERMEDIATE COAT</v>
          </cell>
          <cell r="F1117" t="str">
            <v>ADD SUPPLEMENTAL DESCRIPTION</v>
          </cell>
          <cell r="G1117">
            <v>0</v>
          </cell>
        </row>
        <row r="1118">
          <cell r="A1118" t="str">
            <v>514E00301</v>
          </cell>
          <cell r="B1118" t="str">
            <v>Y</v>
          </cell>
          <cell r="C1118" t="str">
            <v>LS</v>
          </cell>
          <cell r="D1118" t="str">
            <v>FIELD PAINTING STRUCTURAL STEEL, INTERMEDIATE COAT, AS PER PLAN</v>
          </cell>
          <cell r="F1118" t="str">
            <v>ADD SUPPLEMENTAL DESCRIPTION</v>
          </cell>
          <cell r="G1118">
            <v>0</v>
          </cell>
        </row>
        <row r="1119">
          <cell r="A1119" t="str">
            <v>514E00400</v>
          </cell>
          <cell r="B1119" t="str">
            <v>Y</v>
          </cell>
          <cell r="C1119" t="str">
            <v>LS</v>
          </cell>
          <cell r="D1119" t="str">
            <v>FIELD PAINTING STRUCTURAL STEEL, FINISH COAT</v>
          </cell>
          <cell r="F1119" t="str">
            <v>DESIGN BUILD PROJECTS ONLY</v>
          </cell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F1120" t="str">
            <v>CHECK UNIT OF MEASURES</v>
          </cell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F1121" t="str">
            <v>CHECK UNIT OF MEASURE</v>
          </cell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F1123" t="str">
            <v>CHECK UNIT OF MEASURE</v>
          </cell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F1124" t="str">
            <v>CHECK UNIT OF MEASURE</v>
          </cell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F1125" t="str">
            <v>CHECK UNIT OF MEASURE</v>
          </cell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F1126" t="str">
            <v>CHECK UNIT OF MEASURE</v>
          </cell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F1127" t="str">
            <v>CHECK UNIT OF MEASURE</v>
          </cell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F1128" t="str">
            <v>CHECK UNIT OF MEASURE</v>
          </cell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F1129" t="str">
            <v>CHECK UNIT OF MEASURE</v>
          </cell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F1130" t="str">
            <v>CHECK UNIT OF MEASURE</v>
          </cell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F1131" t="str">
            <v>CHECK UNIT OF MEASURE</v>
          </cell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F1136" t="str">
            <v>CHECK UNIT OF MEASURE</v>
          </cell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F1137" t="str">
            <v>CHECK UNIT OF MEASURE</v>
          </cell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F1138" t="str">
            <v>CHECK UNIT OF MEASURE</v>
          </cell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F1139" t="str">
            <v>CHECK UNIT OF MEASURE</v>
          </cell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F1140" t="str">
            <v>CHECK UNIT OF MEASURE</v>
          </cell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F1141" t="str">
            <v>CHECK UNIT OF MEASURE</v>
          </cell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B1152" t="str">
            <v>Y</v>
          </cell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B1195" t="str">
            <v>Y</v>
          </cell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B1196" t="str">
            <v>Y</v>
          </cell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B1197" t="str">
            <v>Y</v>
          </cell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B1198" t="str">
            <v>Y</v>
          </cell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B1199" t="str">
            <v>Y</v>
          </cell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F1245" t="str">
            <v>ADD SUPPLEMENTAL DESCRIPTION</v>
          </cell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F1286" t="str">
            <v>ADD SUPPLEMENTAL DESCRIPTION</v>
          </cell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F1287" t="str">
            <v>ADD SUPPLEMENTAL DESCRIPTION</v>
          </cell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B1309" t="str">
            <v>Y</v>
          </cell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F1321" t="str">
            <v>SPECIFY THICKNESS</v>
          </cell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B1327" t="str">
            <v>Y</v>
          </cell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B1328" t="str">
            <v>Y</v>
          </cell>
          <cell r="C1328" t="str">
            <v>EACH</v>
          </cell>
          <cell r="D1328" t="str">
            <v>BEARING DEVICE, BOLSTER</v>
          </cell>
          <cell r="F1328" t="str">
            <v>SPECIFY WIDTH</v>
          </cell>
          <cell r="G1328">
            <v>0</v>
          </cell>
        </row>
        <row r="1329">
          <cell r="A1329" t="str">
            <v>516E46001</v>
          </cell>
          <cell r="B1329" t="str">
            <v>Y</v>
          </cell>
          <cell r="C1329" t="str">
            <v>EACH</v>
          </cell>
          <cell r="D1329" t="str">
            <v>BEARING DEVICE, BOLSTER, AS PER PLAN</v>
          </cell>
          <cell r="F1329" t="str">
            <v>SPECIFY WIDTH</v>
          </cell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F1330" t="str">
            <v>ADD SUPPLEMENTAL DESCRIPTION</v>
          </cell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F1331" t="str">
            <v>ADD SUPPLEMENTAL DESCRIPTION</v>
          </cell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F1332" t="str">
            <v>ADD SUPPLEMENTAL DESCRIPTION</v>
          </cell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F1333" t="str">
            <v>ADD SUPPLEMENTAL DESCRIPTION</v>
          </cell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B1342" t="str">
            <v>Y</v>
          </cell>
          <cell r="C1342" t="str">
            <v>LS</v>
          </cell>
          <cell r="D1342" t="str">
            <v>JACKING AND TEMPORARY SUPPORT OF SUPERSTRUCTURE, AS PER PLAN</v>
          </cell>
          <cell r="F1342" t="str">
            <v>STRUCTURE ITEM ONLY</v>
          </cell>
          <cell r="G1342">
            <v>0</v>
          </cell>
        </row>
        <row r="1343">
          <cell r="A1343" t="str">
            <v>517E70000</v>
          </cell>
          <cell r="B1343" t="str">
            <v>Y</v>
          </cell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B1344" t="str">
            <v>Y</v>
          </cell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B1345" t="str">
            <v>Y</v>
          </cell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B1346" t="str">
            <v>Y</v>
          </cell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B1347" t="str">
            <v>Y</v>
          </cell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F1348" t="str">
            <v>CHECK UNIT OF MEASURE</v>
          </cell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F1349" t="str">
            <v>CHECK UNIT OF MEASURE</v>
          </cell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F1350" t="str">
            <v>CHECK UNIT OF MEASURE</v>
          </cell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F1351" t="str">
            <v>CHECK UNIT OF MEASURE</v>
          </cell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F1352" t="str">
            <v>CHECK UNIT OF MEASURE</v>
          </cell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F1353" t="str">
            <v>CHECK UNIT OF MEASURE</v>
          </cell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F1354" t="str">
            <v>CHECK UNIT OF MEASURE</v>
          </cell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F1355" t="str">
            <v>CHECK UNIT OF MEASURE</v>
          </cell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F1356" t="str">
            <v>ADD SUPPLEMENTAL DESCRIPTION</v>
          </cell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F1357" t="str">
            <v>ADD SUPPLEMENTAL DESCRIPTION</v>
          </cell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F1359" t="str">
            <v>&lt;2" THICK, SPECIFY DIMENSIONS</v>
          </cell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F1360" t="str">
            <v>&lt;2" THICK, SPECIFY DIMENSIONS</v>
          </cell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F1361" t="str">
            <v>2"-3" TK, SPECIFY DIMENSIONS</v>
          </cell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F1362" t="str">
            <v>2"-3" TK, SPECIFY DIMENSIONS</v>
          </cell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F1363" t="str">
            <v>3"-4" TK, SPECIFY DIMENSIONS</v>
          </cell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F1364" t="str">
            <v>3"-4" TK, SPECIFY DIMENSIONS</v>
          </cell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F1365" t="str">
            <v>4"-5" TK, SPECIFY DIMENSIONS</v>
          </cell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F1366" t="str">
            <v>4"-5" TK, SPECIFY DIMENSION</v>
          </cell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F1367" t="str">
            <v>5" &amp; OVER, SPECIFY DIMENSIONS</v>
          </cell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F1368" t="str">
            <v>5" &amp; OVER, SPECIFY DIMENSIONS</v>
          </cell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F1369" t="str">
            <v>&lt;2" TK, SPECIFY DIMENSIONS</v>
          </cell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F1371" t="str">
            <v>2"-3" TK, SPECIFY DIMENSIONS</v>
          </cell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F1372" t="str">
            <v>2"-3" TK, SPECIFY DIMENSIONS</v>
          </cell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F1373" t="str">
            <v>3"-4" TK, SPECIFY DIMENSIONS</v>
          </cell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F1374" t="str">
            <v>3"-4" TK, SPECIFY DIMENSIONS</v>
          </cell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F1375" t="str">
            <v>4"-5" TK, SPECIFY DIMENSIONS</v>
          </cell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F1376" t="str">
            <v>4"-5" TK, SPECIFY DIMENSIONS</v>
          </cell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F1377" t="str">
            <v>5" &amp; OVER, SPECIFY DIMENSIONS</v>
          </cell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F1378" t="str">
            <v>5" &amp; OVER, SPECIFY DIMENSIONS</v>
          </cell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B1381" t="str">
            <v>Y</v>
          </cell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B1382" t="str">
            <v>Y</v>
          </cell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F1383" t="str">
            <v>CHECK UNIT OF MEASURE</v>
          </cell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F1384" t="str">
            <v>CHECK UNIT OF MEASURE</v>
          </cell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F1385" t="str">
            <v>CHECK UNIT OF MEASURE</v>
          </cell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F1386" t="str">
            <v>CHECK UNIT OF MEASURE</v>
          </cell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B1395" t="str">
            <v>Y</v>
          </cell>
          <cell r="C1395" t="str">
            <v>FT</v>
          </cell>
          <cell r="D1395" t="str">
            <v>DEEP BEAM BRIDGE RETROFIT RAILING</v>
          </cell>
          <cell r="F1395" t="str">
            <v>(INCLUDES JACKING)</v>
          </cell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F1397" t="str">
            <v>ADD SUPPLEMENTAL DESCRIPTION</v>
          </cell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F1398" t="str">
            <v>ADD SUPPLEMENTAL DESCRIPTION</v>
          </cell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F1429" t="str">
            <v>ADD SUPPLEMENTAL DESCRIPTION</v>
          </cell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F1467" t="str">
            <v>FOR GIRDER BRIDGES</v>
          </cell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F1468" t="str">
            <v>ADD SUPPLEMENTAL DESCRIPTION</v>
          </cell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F1475" t="str">
            <v>CHECK UNIT OF MEASURE</v>
          </cell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F1476" t="str">
            <v>CHECK UNIT OF MEASURE</v>
          </cell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F1477" t="str">
            <v>CHECK UNIT OF MEASURE</v>
          </cell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F1478" t="str">
            <v>CHECK UNIT OF MEASURE</v>
          </cell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F1479" t="str">
            <v>CHECK UNIT OF MEASURE</v>
          </cell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F1480" t="str">
            <v>CHECK UNIT OF MEASURE</v>
          </cell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F1481" t="str">
            <v>CHECK UNIT OF MEASURE</v>
          </cell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B1485" t="str">
            <v>Y</v>
          </cell>
          <cell r="C1485" t="str">
            <v>SF</v>
          </cell>
          <cell r="D1485" t="str">
            <v>PNEUMATICALLY PLACED CONCRETE SHOTCRETE</v>
          </cell>
          <cell r="F1485" t="str">
            <v>CHECK UNIT OF MEASURE</v>
          </cell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F1511" t="str">
            <v>OTHER THAN 6"&amp;8", SPECIFY SIZE</v>
          </cell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F1513" t="str">
            <v>SPECIFY SIZE</v>
          </cell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F1515" t="str">
            <v>CHECK UNIT OF MEASURE</v>
          </cell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F1517" t="str">
            <v>CHECK UNIT OF MEASURE</v>
          </cell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F1518" t="str">
            <v>CHECK UNIT OF MEASURE</v>
          </cell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F1519" t="str">
            <v>CHECK UNIT OF MEASURE</v>
          </cell>
          <cell r="G1519">
            <v>0</v>
          </cell>
        </row>
        <row r="1520">
          <cell r="A1520" t="str">
            <v>524E94803</v>
          </cell>
          <cell r="B1520" t="str">
            <v>Y</v>
          </cell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F1521" t="str">
            <v>ADD SUPPLEMENTAL DESCRIPTION</v>
          </cell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F1522" t="str">
            <v>ADD SUPPLEMENTAL DESCRIPTION</v>
          </cell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F1523" t="str">
            <v>ADD SUPPLEMENTAL DESCRIPTION</v>
          </cell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F1524" t="str">
            <v>ADD SUPPLEMENTAL DESCRIPTION</v>
          </cell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F1525" t="str">
            <v>ADD SUPPLEMENTAL DESCRIPTION</v>
          </cell>
          <cell r="G1525">
            <v>0</v>
          </cell>
        </row>
        <row r="1526">
          <cell r="A1526" t="str">
            <v>524E94903</v>
          </cell>
          <cell r="B1526" t="str">
            <v>Y</v>
          </cell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B1529" t="str">
            <v>Y</v>
          </cell>
          <cell r="C1529" t="str">
            <v>FT</v>
          </cell>
          <cell r="D1529" t="str">
            <v>DRILLED SHAFTS, 54" DIAMETER, ABOVE BEDROCK</v>
          </cell>
          <cell r="F1529" t="str">
            <v>ADD SUPPLEMENTAL DESCRIPTION</v>
          </cell>
          <cell r="G1529">
            <v>0</v>
          </cell>
        </row>
        <row r="1530">
          <cell r="A1530" t="str">
            <v>524E94907</v>
          </cell>
          <cell r="B1530" t="str">
            <v>Y</v>
          </cell>
          <cell r="C1530" t="str">
            <v>FT</v>
          </cell>
          <cell r="D1530" t="str">
            <v>DRILLED SHAFTS, 54" DIAMETER, ABOVE BEDROCK, AS PER PLAN</v>
          </cell>
          <cell r="F1530" t="str">
            <v>ADD SUPPLEMENTAL DESCRIPTION</v>
          </cell>
          <cell r="G1530">
            <v>0</v>
          </cell>
        </row>
        <row r="1531">
          <cell r="A1531" t="str">
            <v>524E94908</v>
          </cell>
          <cell r="B1531" t="str">
            <v>Y</v>
          </cell>
          <cell r="C1531" t="str">
            <v>FT</v>
          </cell>
          <cell r="D1531" t="str">
            <v>DRILLED SHAFTS, 54" DIAMETER, INTO BEDROCK</v>
          </cell>
          <cell r="F1531" t="str">
            <v>ADD SUPPLEMENTAL DESCRIPTION</v>
          </cell>
          <cell r="G1531">
            <v>0</v>
          </cell>
        </row>
        <row r="1532">
          <cell r="A1532" t="str">
            <v>524E94909</v>
          </cell>
          <cell r="B1532" t="str">
            <v>Y</v>
          </cell>
          <cell r="C1532" t="str">
            <v>FT</v>
          </cell>
          <cell r="D1532" t="str">
            <v>DRILLED SHAFTS, 54" DIAMETER, INTO BEDROCK, AS PER PLAN</v>
          </cell>
          <cell r="F1532" t="str">
            <v>ADD SUPPLEMENTAL DESCRIPTION</v>
          </cell>
          <cell r="G1532">
            <v>0</v>
          </cell>
        </row>
        <row r="1533">
          <cell r="A1533" t="str">
            <v>524E94912</v>
          </cell>
          <cell r="B1533" t="str">
            <v>Y</v>
          </cell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B1534" t="str">
            <v>Y</v>
          </cell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B1535" t="str">
            <v>Y</v>
          </cell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B1536" t="str">
            <v>Y</v>
          </cell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B1537" t="str">
            <v>Y</v>
          </cell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B1538" t="str">
            <v>Y</v>
          </cell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B1539" t="str">
            <v>Y</v>
          </cell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B1540" t="str">
            <v>Y</v>
          </cell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B1541" t="str">
            <v>Y</v>
          </cell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B1542" t="str">
            <v>Y</v>
          </cell>
          <cell r="C1542" t="str">
            <v>FT</v>
          </cell>
          <cell r="D1542" t="str">
            <v>DRILLED SHAFTS, 66" DIAMETER, INTO BEDROCK, AS PER PLAN</v>
          </cell>
          <cell r="F1542" t="str">
            <v>ADD SUPPLEMENTAL DESCRIPTION</v>
          </cell>
          <cell r="G1542">
            <v>0</v>
          </cell>
        </row>
        <row r="1543">
          <cell r="A1543" t="str">
            <v>524E94946</v>
          </cell>
          <cell r="B1543" t="str">
            <v>Y</v>
          </cell>
          <cell r="C1543" t="str">
            <v>FT</v>
          </cell>
          <cell r="D1543" t="str">
            <v>DRILLED SHAFTS, 72" DIAMETER, ABOVE BEDROCK</v>
          </cell>
          <cell r="F1543" t="str">
            <v>ADD SUPPLEMENTAL DESCRIPTION</v>
          </cell>
          <cell r="G1543">
            <v>0</v>
          </cell>
        </row>
        <row r="1544">
          <cell r="A1544" t="str">
            <v>524E94947</v>
          </cell>
          <cell r="B1544" t="str">
            <v>Y</v>
          </cell>
          <cell r="C1544" t="str">
            <v>FT</v>
          </cell>
          <cell r="D1544" t="str">
            <v>DRILLED SHAFTS, 72" DIAMETER, ABOVE BEDROCK, AS PER PLAN</v>
          </cell>
          <cell r="F1544" t="str">
            <v>ADD SUPPLEMENTAL DESCRIPTION</v>
          </cell>
          <cell r="G1544">
            <v>0</v>
          </cell>
        </row>
        <row r="1545">
          <cell r="A1545" t="str">
            <v>524E94950</v>
          </cell>
          <cell r="B1545" t="str">
            <v>Y</v>
          </cell>
          <cell r="C1545" t="str">
            <v>FT</v>
          </cell>
          <cell r="D1545" t="str">
            <v>DRILLED SHAFTS, 72" DIAMETER, INTO BEDROCK</v>
          </cell>
          <cell r="F1545" t="str">
            <v>DESIGN BUILD PROJECTS ONLY</v>
          </cell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F1546" t="str">
            <v>CHECK UNIT OF MEASURE</v>
          </cell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F1547" t="str">
            <v>CHECK UNIT OF MEASURE</v>
          </cell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F1548" t="str">
            <v>ADD SUPPLEMENTAL DESCRIPTION</v>
          </cell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F1549" t="str">
            <v>SPECIFY DIMENSIONS</v>
          </cell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F1623" t="str">
            <v>ADD SUPPLEMENTAL DESCRIPTION</v>
          </cell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F1624" t="str">
            <v>ADD SUPPLEMENTAL DESCRIPTION</v>
          </cell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F1625" t="str">
            <v>ADD SUPPLEMENTAL DESCRIPTION</v>
          </cell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F1626" t="str">
            <v>ADD SUPPLEMENTAL DESCRIPTION</v>
          </cell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F1654" t="str">
            <v>DESIGN BUILD PROJECTS ONLY</v>
          </cell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F1655" t="str">
            <v>ADD SUPPLEMENTAL DESCRIPTION</v>
          </cell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F1656" t="str">
            <v>ADD SUPPLEMENTAL DESCRIPTION</v>
          </cell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F1657" t="str">
            <v>ADD SUPPLEMENTAL DESCRIPTION</v>
          </cell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F1658" t="str">
            <v>ADD SUPPLEMENTAL DESCRIPTION</v>
          </cell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B1664" t="str">
            <v>Y</v>
          </cell>
          <cell r="C1664" t="str">
            <v>SY</v>
          </cell>
          <cell r="D1664" t="str">
            <v>RIPRAP</v>
          </cell>
          <cell r="F1664" t="str">
            <v>ADD SUPPLEMENTAL DESCRIPTION</v>
          </cell>
          <cell r="G1664">
            <v>0</v>
          </cell>
        </row>
        <row r="1665">
          <cell r="A1665" t="str">
            <v>601E10001</v>
          </cell>
          <cell r="B1665" t="str">
            <v>Y</v>
          </cell>
          <cell r="C1665" t="str">
            <v>SY</v>
          </cell>
          <cell r="D1665" t="str">
            <v>RIPRAP, AS PER PLAN</v>
          </cell>
          <cell r="F1665" t="str">
            <v>ADD SUPPLEMENTAL DESCRIPTION</v>
          </cell>
          <cell r="G1665">
            <v>0</v>
          </cell>
        </row>
        <row r="1666">
          <cell r="A1666" t="str">
            <v>601E10970</v>
          </cell>
          <cell r="B1666" t="str">
            <v>Y</v>
          </cell>
          <cell r="C1666" t="str">
            <v>SY</v>
          </cell>
          <cell r="D1666" t="str">
            <v>RIPRAP, TYPE A</v>
          </cell>
          <cell r="F1666" t="str">
            <v>ADD SUPPLEMENTAL DESCRIPTION</v>
          </cell>
          <cell r="G1666">
            <v>0</v>
          </cell>
        </row>
        <row r="1667">
          <cell r="A1667" t="str">
            <v>601E10971</v>
          </cell>
          <cell r="B1667" t="str">
            <v>Y</v>
          </cell>
          <cell r="C1667" t="str">
            <v>SY</v>
          </cell>
          <cell r="D1667" t="str">
            <v>RIPRAP, TYPE A, AS PER PLAN</v>
          </cell>
          <cell r="F1667" t="str">
            <v>ADD SUPPLEMENTAL DESCRIPTION</v>
          </cell>
          <cell r="G1667">
            <v>0</v>
          </cell>
        </row>
        <row r="1668">
          <cell r="A1668" t="str">
            <v>601E10980</v>
          </cell>
          <cell r="B1668" t="str">
            <v>Y</v>
          </cell>
          <cell r="C1668" t="str">
            <v>SY</v>
          </cell>
          <cell r="D1668" t="str">
            <v>RIPRAP, TYPE B</v>
          </cell>
          <cell r="F1668" t="str">
            <v>ADD SUPPLEMENTAL DESCRIPTION</v>
          </cell>
          <cell r="G1668">
            <v>0</v>
          </cell>
        </row>
        <row r="1669">
          <cell r="A1669" t="str">
            <v>601E10981</v>
          </cell>
          <cell r="B1669" t="str">
            <v>Y</v>
          </cell>
          <cell r="C1669" t="str">
            <v>SY</v>
          </cell>
          <cell r="D1669" t="str">
            <v>RIPRAP, TYPE B, AS PER PLAN</v>
          </cell>
          <cell r="F1669" t="str">
            <v>ADD SUPPLEMENTAL DESCRIPTION</v>
          </cell>
          <cell r="G1669">
            <v>0</v>
          </cell>
        </row>
        <row r="1670">
          <cell r="A1670" t="str">
            <v>601E10990</v>
          </cell>
          <cell r="B1670" t="str">
            <v>Y</v>
          </cell>
          <cell r="C1670" t="str">
            <v>SY</v>
          </cell>
          <cell r="D1670" t="str">
            <v>RIPRAP, TYPE C</v>
          </cell>
          <cell r="F1670" t="str">
            <v>ADD SUPPLEMENTAL DESCRIPTION</v>
          </cell>
          <cell r="G1670">
            <v>0</v>
          </cell>
        </row>
        <row r="1671">
          <cell r="A1671" t="str">
            <v>601E10991</v>
          </cell>
          <cell r="B1671" t="str">
            <v>Y</v>
          </cell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B1672" t="str">
            <v>Y</v>
          </cell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B1673" t="str">
            <v>Y</v>
          </cell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B1674" t="str">
            <v>Y</v>
          </cell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B1675" t="str">
            <v>Y</v>
          </cell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B1676" t="str">
            <v>Y</v>
          </cell>
          <cell r="C1676" t="str">
            <v>SY</v>
          </cell>
          <cell r="D1676" t="str">
            <v>CRUSHED AGGREGATE SLOPE PROTECTION</v>
          </cell>
          <cell r="F1676" t="str">
            <v>DESIGN BUILD PROJECTS ONLY</v>
          </cell>
          <cell r="G1676">
            <v>0</v>
          </cell>
        </row>
        <row r="1677">
          <cell r="A1677" t="str">
            <v>601E20001</v>
          </cell>
          <cell r="B1677" t="str">
            <v>Y</v>
          </cell>
          <cell r="C1677" t="str">
            <v>SY</v>
          </cell>
          <cell r="D1677" t="str">
            <v>CRUSHED AGGREGATE SLOPE PROTECTION, AS PER PLAN</v>
          </cell>
          <cell r="F1677" t="str">
            <v>DESIGN BUILD PROJECTS ONLY</v>
          </cell>
          <cell r="G1677">
            <v>0</v>
          </cell>
        </row>
        <row r="1678">
          <cell r="A1678" t="str">
            <v>601E20010</v>
          </cell>
          <cell r="B1678" t="str">
            <v>Y</v>
          </cell>
          <cell r="C1678" t="str">
            <v>CY</v>
          </cell>
          <cell r="D1678" t="str">
            <v>CRUSHED AGGREGATE SLOPE PROTECTION</v>
          </cell>
          <cell r="F1678" t="str">
            <v>DESIGN BUILD PROJECTS ONLY</v>
          </cell>
          <cell r="G1678">
            <v>0</v>
          </cell>
        </row>
        <row r="1679">
          <cell r="A1679" t="str">
            <v>601E20011</v>
          </cell>
          <cell r="B1679" t="str">
            <v>Y</v>
          </cell>
          <cell r="C1679" t="str">
            <v>CY</v>
          </cell>
          <cell r="D1679" t="str">
            <v>CRUSHED AGGREGATE SLOPE PROTECTION, AS PER PLAN</v>
          </cell>
          <cell r="F1679" t="str">
            <v>DESIGN BUILD PROJECTS ONLY</v>
          </cell>
          <cell r="G1679">
            <v>0</v>
          </cell>
        </row>
        <row r="1680">
          <cell r="A1680" t="str">
            <v>601E21000</v>
          </cell>
          <cell r="B1680" t="str">
            <v>Y</v>
          </cell>
          <cell r="C1680" t="str">
            <v>SY</v>
          </cell>
          <cell r="D1680" t="str">
            <v>CONCRETE SLOPE PROTECTION</v>
          </cell>
          <cell r="F1680" t="str">
            <v>DESIGN BUILD PROJECTS ONLY</v>
          </cell>
          <cell r="G1680">
            <v>0</v>
          </cell>
        </row>
        <row r="1681">
          <cell r="A1681" t="str">
            <v>601E21001</v>
          </cell>
          <cell r="B1681" t="str">
            <v>Y</v>
          </cell>
          <cell r="C1681" t="str">
            <v>SY</v>
          </cell>
          <cell r="D1681" t="str">
            <v>CONCRETE SLOPE PROTECTION, AS PER PLAN</v>
          </cell>
          <cell r="F1681" t="str">
            <v>DESIGN BUILD PROJECTS ONLY</v>
          </cell>
          <cell r="G1681">
            <v>0</v>
          </cell>
        </row>
        <row r="1682">
          <cell r="A1682" t="str">
            <v>601E21050</v>
          </cell>
          <cell r="B1682" t="str">
            <v>Y</v>
          </cell>
          <cell r="C1682" t="str">
            <v>SY</v>
          </cell>
          <cell r="D1682" t="str">
            <v>TIED CONCRETE BLOCK MAT, TYPE 1</v>
          </cell>
          <cell r="F1682" t="str">
            <v>DESIGN BUILD PROJECTS ONLY</v>
          </cell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F1703" t="str">
            <v>ADD SUPPLEMENTAL DESCRIPTION</v>
          </cell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F1704" t="str">
            <v>ADD SUPPLEMENTAL DESCRIPTION</v>
          </cell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F1705" t="str">
            <v>ADD SUPPLEMENTAL DESCRIPTION</v>
          </cell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F1722" t="str">
            <v>ADD SUPPLEMENTAL DESCRIPTION</v>
          </cell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F1754" t="str">
            <v>SPECIFY TYPE</v>
          </cell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B1756" t="str">
            <v>Y</v>
          </cell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F1757" t="str">
            <v>ADD SUPPLEMENTAL DESCRIPTION</v>
          </cell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F1758" t="str">
            <v>ADD SUPPLEMENTAL DESCRIPTION</v>
          </cell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F1781" t="str">
            <v>ADD SUPPLEMENTAL DESCRIPTION</v>
          </cell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F1782" t="str">
            <v>ADD SUPPLEMENTAL DESCRIPTION</v>
          </cell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F1783" t="str">
            <v>ADD SUPPLEMENTAL DESCRIPTION</v>
          </cell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F1785" t="str">
            <v>CHECK UNIT OF MEASURE</v>
          </cell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F1786" t="str">
            <v>CHECK UNIT OF MEASURE</v>
          </cell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F1791" t="str">
            <v>ADD SUPPLEMENTAL DESCRIPTION</v>
          </cell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F1792" t="str">
            <v>ADD SUPPLEMENTAL DESCRIPTION</v>
          </cell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F1793" t="str">
            <v>ADD SUPPLEMENTAL DESCRIPTION</v>
          </cell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F1794" t="str">
            <v>ADD SUPPLEMENTAL DESCRIPTION</v>
          </cell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F1795" t="str">
            <v>ADD SUPPLEMENTAL DESCRIPTION</v>
          </cell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B1847" t="str">
            <v>Y</v>
          </cell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B1848" t="str">
            <v>Y</v>
          </cell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B1849" t="str">
            <v>Y</v>
          </cell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B1850" t="str">
            <v>Y</v>
          </cell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B1851" t="str">
            <v>Y</v>
          </cell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B1852" t="str">
            <v>Y</v>
          </cell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B1853" t="str">
            <v>Y</v>
          </cell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B1854" t="str">
            <v>Y</v>
          </cell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B1855" t="str">
            <v>Y</v>
          </cell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B1856" t="str">
            <v>Y</v>
          </cell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B1857" t="str">
            <v>Y</v>
          </cell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B1858" t="str">
            <v>Y</v>
          </cell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B1859" t="str">
            <v>Y</v>
          </cell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B1860" t="str">
            <v>Y</v>
          </cell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B1861" t="str">
            <v>Y</v>
          </cell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B1862" t="str">
            <v>Y</v>
          </cell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B1863" t="str">
            <v>Y</v>
          </cell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B1864" t="str">
            <v>Y</v>
          </cell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B1865" t="str">
            <v>Y</v>
          </cell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B1866" t="str">
            <v>Y</v>
          </cell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B1867" t="str">
            <v>Y</v>
          </cell>
          <cell r="C1867" t="str">
            <v>FT</v>
          </cell>
          <cell r="D1867" t="str">
            <v>GUARDRAIL, TYPE MGS</v>
          </cell>
          <cell r="F1867" t="str">
            <v>ADD SUPPLEMENTAL DESCRIPTION</v>
          </cell>
          <cell r="G1867">
            <v>0</v>
          </cell>
        </row>
        <row r="1868">
          <cell r="A1868" t="str">
            <v>606E15051</v>
          </cell>
          <cell r="B1868" t="str">
            <v>Y</v>
          </cell>
          <cell r="C1868" t="str">
            <v>FT</v>
          </cell>
          <cell r="D1868" t="str">
            <v>GUARDRAIL, TYPE MGS, AS PER PLAN</v>
          </cell>
          <cell r="F1868" t="str">
            <v>ADD SUPPLEMENTAL DESCRIPTION</v>
          </cell>
          <cell r="G1868">
            <v>0</v>
          </cell>
        </row>
        <row r="1869">
          <cell r="A1869" t="str">
            <v>606E15100</v>
          </cell>
          <cell r="B1869" t="str">
            <v>Y</v>
          </cell>
          <cell r="C1869" t="str">
            <v>FT</v>
          </cell>
          <cell r="D1869" t="str">
            <v>GUARDRAIL, TYPE MGS WITH LONG POSTS</v>
          </cell>
          <cell r="F1869" t="str">
            <v>ADD SUPPLEMENTAL DESCRIPTION</v>
          </cell>
          <cell r="G1869">
            <v>0</v>
          </cell>
        </row>
        <row r="1870">
          <cell r="A1870" t="str">
            <v>606E15101</v>
          </cell>
          <cell r="B1870" t="str">
            <v>Y</v>
          </cell>
          <cell r="C1870" t="str">
            <v>FT</v>
          </cell>
          <cell r="D1870" t="str">
            <v>GUARDRAIL, TYPE MGS WITH LONG POSTS, AS PER PLAN</v>
          </cell>
          <cell r="F1870" t="str">
            <v>ADD SUPPLEMENTAL DESCRIPTION</v>
          </cell>
          <cell r="G1870">
            <v>0</v>
          </cell>
        </row>
        <row r="1871">
          <cell r="A1871" t="str">
            <v>606E15150</v>
          </cell>
          <cell r="B1871" t="str">
            <v>Y</v>
          </cell>
          <cell r="C1871" t="str">
            <v>FT</v>
          </cell>
          <cell r="D1871" t="str">
            <v>GUARDRAIL, TYPE MGS HALF POST SPACING</v>
          </cell>
          <cell r="F1871" t="str">
            <v>ADD SUPPLEMENTAL DESCRIPTION</v>
          </cell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F1876" t="str">
            <v>REQUIRES PLAN INSERT SHEET</v>
          </cell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F1940" t="str">
            <v>OTHER THAN TYPE 5 GUARDRAIL</v>
          </cell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F2055" t="str">
            <v>ITEM SUPERCEDED BY 606E35002</v>
          </cell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F2056" t="str">
            <v>ITEM SUPERCEDED BY 606E35003</v>
          </cell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F2057" t="str">
            <v>ITEM SUPERCEDED BY 606E35006</v>
          </cell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F2058" t="str">
            <v>ITEM SUPERCEDED BY 606E35006</v>
          </cell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F2067" t="str">
            <v>ITEM SUPERCEDED BY 606E35102</v>
          </cell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F2068" t="str">
            <v>ITEM SUPERCEDED BY 606E35103</v>
          </cell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F2077" t="str">
            <v>PLAN INSERT SHEET REQ'D</v>
          </cell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F2078" t="str">
            <v>PLAN INSERT SHEET REQ'D</v>
          </cell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F2082" t="str">
            <v>ITEM SUPERCEDED BY 606E35008</v>
          </cell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F2083" t="str">
            <v>ITEM SUPERCEDED BY 606E35009</v>
          </cell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F2084" t="str">
            <v>ITEM SUPERCEDED BY 606E35112</v>
          </cell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F2085" t="str">
            <v>ITEM SUPERCEDED BY 606E35113</v>
          </cell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B2088" t="str">
            <v>Y</v>
          </cell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F2094" t="str">
            <v>SPECIFY DESIGN MPH/INCH WIDTH</v>
          </cell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F2095" t="str">
            <v>SPECIFY DESIGN MPH/INCH WIDTH</v>
          </cell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F2104" t="str">
            <v>ADD SUPPLEMENTAL DESCRIPTION</v>
          </cell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F2105" t="str">
            <v>ADD SUPPLEMENTAL DESCRIPTION</v>
          </cell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F2110" t="str">
            <v>ADD SUPPLEMENTAL DESCRIPTION</v>
          </cell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F2111" t="str">
            <v>ADD SUPPLEMENTAL DESCRIPTION</v>
          </cell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F2112" t="str">
            <v>ADD SUPPLEMENTAL DESCRIPTION</v>
          </cell>
          <cell r="G2112">
            <v>0</v>
          </cell>
        </row>
        <row r="2113">
          <cell r="A2113" t="str">
            <v>607E35001</v>
          </cell>
          <cell r="B2113" t="str">
            <v>Y</v>
          </cell>
          <cell r="C2113" t="str">
            <v>FT</v>
          </cell>
          <cell r="D2113" t="str">
            <v>FENCE REMOVED AND REBUILT, AS PER PLAN</v>
          </cell>
          <cell r="F2113" t="str">
            <v>DESIGN BUILD PROJECTS ONLY</v>
          </cell>
          <cell r="G2113">
            <v>0</v>
          </cell>
        </row>
        <row r="2114">
          <cell r="A2114" t="str">
            <v>607E39900</v>
          </cell>
          <cell r="B2114" t="str">
            <v>Y</v>
          </cell>
          <cell r="C2114" t="str">
            <v>FT</v>
          </cell>
          <cell r="D2114" t="str">
            <v>VANDAL PROTECTION FENCE, 6' STRAIGHT, COATED FABRIC</v>
          </cell>
          <cell r="F2114" t="str">
            <v>DESIGN BUILD PROJECTS ONLY</v>
          </cell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F2115" t="str">
            <v>ADD SUPPLEMENTAL DESCRIPTION</v>
          </cell>
          <cell r="G2115">
            <v>0</v>
          </cell>
        </row>
        <row r="2116">
          <cell r="A2116" t="str">
            <v>607E39910</v>
          </cell>
          <cell r="B2116" t="str">
            <v>Y</v>
          </cell>
          <cell r="C2116" t="str">
            <v>FT</v>
          </cell>
          <cell r="D2116" t="str">
            <v>VANDAL PROTECTION FENCE, 8' STRAIGHT, COATED FABRIC</v>
          </cell>
          <cell r="F2116" t="str">
            <v>DESIGN BUILD PROJECTS ONLY</v>
          </cell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F2125" t="str">
            <v>SPECIFY HEIGHT, OTHER THAN 5'</v>
          </cell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B2148" t="str">
            <v>Y</v>
          </cell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B2149" t="str">
            <v>Y</v>
          </cell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F2162" t="str">
            <v>ADD SUPPLEMENTAL DESCRIPTION</v>
          </cell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F2163" t="str">
            <v>ADD SUPPLEMENTAL DESCRIPTION</v>
          </cell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F2164" t="str">
            <v>ADD SUPPLEMENTAL DESCRIPTION</v>
          </cell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F2165" t="str">
            <v>ADD SUPPLEMENTAL DESCRIPTION</v>
          </cell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F2191" t="str">
            <v>ADD SUPPLEMENTAL DESCRIPTION</v>
          </cell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F2192" t="str">
            <v>FOR USE W/NEW CURB &amp; SIDEWALK</v>
          </cell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F2193" t="str">
            <v>FOR USE W/NEW CURB &amp; SIDEWALK</v>
          </cell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F2194" t="str">
            <v>CHECK UNIT OF MEASURE</v>
          </cell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F2195" t="str">
            <v>CHECK UNIT OF MEASURE</v>
          </cell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F2196" t="str">
            <v>TO RECONST. EX. CURB &amp; SDWLK</v>
          </cell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F2197" t="str">
            <v>TO RECONST. EX. CURB &amp; SDWL</v>
          </cell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F2198" t="str">
            <v>FOR NEW AND RECONSTR. RAMPS</v>
          </cell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F2199" t="str">
            <v>FOR NEW AND RECONSTR. RAMPS</v>
          </cell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F2237" t="str">
            <v>CHECK UNIT OF MEASURE</v>
          </cell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B2306" t="str">
            <v>Y</v>
          </cell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B2307" t="str">
            <v>Y</v>
          </cell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B2308" t="str">
            <v>Y</v>
          </cell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B2309" t="str">
            <v>Y</v>
          </cell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B2310" t="str">
            <v>Y</v>
          </cell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B2311" t="str">
            <v>Y</v>
          </cell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B2312" t="str">
            <v>Y</v>
          </cell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B2313" t="str">
            <v>Y</v>
          </cell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F2499" t="str">
            <v>IDENTIFY MATL WHEN WARRANTED</v>
          </cell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F2500" t="str">
            <v>IDENTIFY MATL WHEN WARRANTED</v>
          </cell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F2505" t="str">
            <v>IDENTIFY MATL WHEN WARRANTED</v>
          </cell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F2506" t="str">
            <v>IDENTIFY MATL WHEN WARRANTED</v>
          </cell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F2512" t="str">
            <v>IDENTIFY MATL WHEN WARRANTED</v>
          </cell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F2513" t="str">
            <v>IDENTIFY MATL WHEN WARRANTED</v>
          </cell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F2519" t="str">
            <v>IDENTIFY MATL WHEN WARRANTED</v>
          </cell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F2520" t="str">
            <v>IDENTIFY MATL WHEN WARRANTED</v>
          </cell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F2525" t="str">
            <v>IDENTIFY MATL WHEN WARRANTED</v>
          </cell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F2526" t="str">
            <v>IDENTIFY MATL WHEN WARRANTED</v>
          </cell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F2531" t="str">
            <v>IDENTIFY MATL WHEN WARRANTED</v>
          </cell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F2532" t="str">
            <v>IDENTIFY MATL WHEN WARRANTED</v>
          </cell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F2536" t="str">
            <v>IDENTIFY MATL WHEN WARRANTED</v>
          </cell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F2537" t="str">
            <v>IDENTIFY MATL WHEN WARRANTED</v>
          </cell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F2541" t="str">
            <v>IDENTIFY MATL WHEN WARRANTED</v>
          </cell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F2542" t="str">
            <v>IDENTIFY MATL WHEN WARRANTED</v>
          </cell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F2545" t="str">
            <v>IDENTIFY MATL WHEN WARRANTED</v>
          </cell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F2546" t="str">
            <v>IDENTIFY MATL WHEN WARRANTED</v>
          </cell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F2549" t="str">
            <v>IDENTIFY MATL WHEN WARRANTED</v>
          </cell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F2552" t="str">
            <v>IDENTIFY MATL WHEN WARRANTED</v>
          </cell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F2553" t="str">
            <v>IDENTIFY MATL WHEN WARRANTED</v>
          </cell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F2556" t="str">
            <v>IDENTIFY MATL WHEN WARRANTED</v>
          </cell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F2557" t="str">
            <v>IDENTIFY MATL WHEN WARRANTED</v>
          </cell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F2560" t="str">
            <v>IDENTIFY MATL WHEN WARRANTED</v>
          </cell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F2561" t="str">
            <v>IDENTIFY MATL WHEN WARRANTED</v>
          </cell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F2564" t="str">
            <v>IDENTIFY MATL WHEN WARRANTED</v>
          </cell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F2565" t="str">
            <v>IDENTIFY MATL WHEN WARRANTED</v>
          </cell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F2568" t="str">
            <v>IDENTIFY MATL WHEN WARRANTED</v>
          </cell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F2569" t="str">
            <v>IDENTIFY MATL WHEN WARRANTED</v>
          </cell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F2572" t="str">
            <v>IDENTIFY MATL WHEN WARRANTED</v>
          </cell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F2573" t="str">
            <v>IDENTIFY MATL WHEN WARRANTED</v>
          </cell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F2574" t="str">
            <v>IDENTIFY MATL WHEN WARRANTED</v>
          </cell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F2575" t="str">
            <v>IDENTIFY MATL WHEN WARRANTED</v>
          </cell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F2576" t="str">
            <v>IDENTIFY MATL WHEN WARRANTED</v>
          </cell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F2577" t="str">
            <v>IDENTIFY MATL WHEN WARRANTED</v>
          </cell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F2578" t="str">
            <v>IDENTIFY MATL WHEN WARRANTED</v>
          </cell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F2579" t="str">
            <v>IDENTIFY MATL WHEN WARRANTED</v>
          </cell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F2580" t="str">
            <v>IDENTIFY MATL WHEN WARRANTED</v>
          </cell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F2581" t="str">
            <v>IDENTIFY MATL WHEN WARRANTED</v>
          </cell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F2582" t="str">
            <v>IDENTIFY MATL WHEN WARRANTED</v>
          </cell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F2583" t="str">
            <v>IDENTIFY MATL WHEN WARRANTED</v>
          </cell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F2584" t="str">
            <v>IDENTIFY MATL WHEN WARRANTED</v>
          </cell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F2585" t="str">
            <v>IDENTIFY MATL WHEN WARRANTED</v>
          </cell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F2586" t="str">
            <v>IDENTIFY MATL WHEN WARRANTED</v>
          </cell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F2587" t="str">
            <v>IDENTIFY MATL WHEN WARRANTED</v>
          </cell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F2588" t="str">
            <v>IDENTIFY MATL WHEN WARRANTED</v>
          </cell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F2589" t="str">
            <v>IDENTIFY MATL WHEN WARRANTED</v>
          </cell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F2590" t="str">
            <v>IDENTIFY MATL WHEN WARRANTED</v>
          </cell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F2591" t="str">
            <v>IDENTIFY MATL WHEN WARRANTED</v>
          </cell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F2592" t="str">
            <v>IDENTIFY MATL WHEN WARRANTED</v>
          </cell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F2593" t="str">
            <v>IDENTIFY MATL WHEN WARRANTED</v>
          </cell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F2725" t="str">
            <v>SPECIFY CONDUIT DIAMETER</v>
          </cell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F2734" t="str">
            <v>SPECIFY SPAN X RISE</v>
          </cell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F2735" t="str">
            <v>SPECIFY SPAN X RISE</v>
          </cell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F2736" t="str">
            <v>SPECIFY MIN/MAX COV; SPANXRISE</v>
          </cell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F2737" t="str">
            <v>SPECIFY MIN/MAX COV; SPANXRISE</v>
          </cell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F2738" t="str">
            <v>SPECIFY MIN/MAX COV; SPANXRISE</v>
          </cell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F2739" t="str">
            <v>SPECIFY MIN/MAX COV; SPANXRISE</v>
          </cell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F2869" t="str">
            <v>SPECIFY TYPE AND SIZE</v>
          </cell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F2870" t="str">
            <v>SPECIFY TYPE AND SIZE</v>
          </cell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F2872" t="str">
            <v>SPECIFY TYPE AND SIZE</v>
          </cell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F2873" t="str">
            <v>SPECIFY TYPE AND SIZE</v>
          </cell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F2874" t="str">
            <v>SPECIFY TYPE AND SIZE</v>
          </cell>
          <cell r="G2874">
            <v>0</v>
          </cell>
        </row>
        <row r="2875">
          <cell r="A2875" t="str">
            <v>611E99111</v>
          </cell>
          <cell r="B2875" t="str">
            <v>Y</v>
          </cell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F2876" t="str">
            <v>SPECIFY SIZE</v>
          </cell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F2877" t="str">
            <v>SPECIFY SIZE</v>
          </cell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F2878" t="str">
            <v>SPECIFY SIZE</v>
          </cell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F2879" t="str">
            <v>SPECIFY SIZE</v>
          </cell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F2880" t="str">
            <v>SPECIFY SIZE</v>
          </cell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F2881" t="str">
            <v>SPECIFY SIZE</v>
          </cell>
          <cell r="G2881">
            <v>0</v>
          </cell>
        </row>
        <row r="2882">
          <cell r="A2882" t="str">
            <v>611E99131</v>
          </cell>
          <cell r="B2882" t="str">
            <v>Y</v>
          </cell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F2883" t="str">
            <v>ADD SUPPLEMENTAL DESCRIPTION</v>
          </cell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F2884" t="str">
            <v>ADD SUPPLEMENTAL DESCRIPTION</v>
          </cell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F2885" t="str">
            <v>ADD SUPPLEMENTAL DESCRIPTION</v>
          </cell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F2886" t="str">
            <v>ADD SUPPLEMENTAL DESCRIPTION</v>
          </cell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F2887" t="str">
            <v>ADD SUPPLEMENTAL DESCRIPTION</v>
          </cell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F2888" t="str">
            <v>ADD SUPPLEMENTAL DESCRIPTION</v>
          </cell>
          <cell r="G2888">
            <v>0</v>
          </cell>
        </row>
        <row r="2889">
          <cell r="A2889" t="str">
            <v>611E99161</v>
          </cell>
          <cell r="B2889" t="str">
            <v>Y</v>
          </cell>
          <cell r="C2889" t="str">
            <v>EACH</v>
          </cell>
          <cell r="D2889" t="str">
            <v>INLET FRAME AND GRATE, AS PER PLAN</v>
          </cell>
          <cell r="F2889" t="str">
            <v>DESIGN BUILD PROJECTS ONLY</v>
          </cell>
          <cell r="G2889">
            <v>0</v>
          </cell>
        </row>
        <row r="2890">
          <cell r="A2890" t="str">
            <v>611E99170</v>
          </cell>
          <cell r="B2890" t="str">
            <v>Y</v>
          </cell>
          <cell r="C2890" t="str">
            <v>EACH</v>
          </cell>
          <cell r="D2890" t="str">
            <v>BARRIER MEDIAN INLET, SINGLE SLOPE, TYPE 915A-2</v>
          </cell>
          <cell r="F2890" t="str">
            <v>FOR DESIGN BUILD PROJECTS ONLY</v>
          </cell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F2899" t="str">
            <v>SPECIFY SUMP SIZE</v>
          </cell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F2904" t="str">
            <v>SPECIFY SUMP SIZE</v>
          </cell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F2913" t="str">
            <v>SPECIFY SUMP SIZE</v>
          </cell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F2920" t="str">
            <v>SPECIFY SUMP SIZE</v>
          </cell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F2925" t="str">
            <v>SPECIFY SUMP SIZE</v>
          </cell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F2928" t="str">
            <v>SPECIFY SUMP SIZE</v>
          </cell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F2934" t="str">
            <v>SPECIFY SUMP SIZE</v>
          </cell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F2938" t="str">
            <v>SPECIFY SUMP SIZE</v>
          </cell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F2948" t="str">
            <v>SPECIFY SUMP SIZE</v>
          </cell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F2952" t="str">
            <v>SPECIFY SUMP SIZE</v>
          </cell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F2956" t="str">
            <v>SPECIFY SUMP SIZE</v>
          </cell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F2961" t="str">
            <v>SPECIFY SUMP SIZE</v>
          </cell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F2965" t="str">
            <v>SPECIFY SUMP SIZE</v>
          </cell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F2969" t="str">
            <v>SPECIFY SUMP SIZE</v>
          </cell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F2983" t="str">
            <v>ADD SUPPLEMENTAL DESCRIPTION</v>
          </cell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F3075" t="str">
            <v>ADD SUPPLEMENTAL DESCRIPTION</v>
          </cell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F3078" t="str">
            <v>SPECIFY SUMP SIZE</v>
          </cell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F3081" t="str">
            <v>SPECIFY SUMP SIZE</v>
          </cell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F3084" t="str">
            <v>SPECIFY SUMP SIZE</v>
          </cell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F3094" t="str">
            <v>SPECIFY SUMP SIZE</v>
          </cell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F3097" t="str">
            <v>SPECIFY SUMP SIZE</v>
          </cell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F3108" t="str">
            <v>ADD SUPPLEMENTAL DESCRIPTION</v>
          </cell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B3119" t="str">
            <v>Y</v>
          </cell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B3120" t="str">
            <v>Y</v>
          </cell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F3126" t="str">
            <v>ADD SUPPLEMENTAL DESCRIPTION</v>
          </cell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F3127" t="str">
            <v>ADD SUPPLEMENTAL DESCRIPTION</v>
          </cell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F3128" t="str">
            <v>ADD SUPPLEMENTAL DESCRIPTION</v>
          </cell>
          <cell r="G3128">
            <v>0</v>
          </cell>
        </row>
        <row r="3129">
          <cell r="A3129" t="str">
            <v>614E27200</v>
          </cell>
          <cell r="B3129" t="str">
            <v>Y</v>
          </cell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B3146" t="str">
            <v>Y</v>
          </cell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F3149" t="str">
            <v>ITEM REPLACED BY 614E11630</v>
          </cell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F3150" t="str">
            <v>ITEM REPLACED BY 614E11631</v>
          </cell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B3153" t="str">
            <v>Y</v>
          </cell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B3154" t="str">
            <v>Y</v>
          </cell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B3155" t="str">
            <v>Y</v>
          </cell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F3160" t="str">
            <v>SPECIFY INCH WIDTH</v>
          </cell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F3161" t="str">
            <v>SPECIFY INCH WIDTH</v>
          </cell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F3165" t="str">
            <v>TEMPORARY ONLY</v>
          </cell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F3166" t="str">
            <v>ADD SUPPLEMENTAL DESCRIPTION</v>
          </cell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F3173" t="str">
            <v>CHECK UNIT OF MEASURE</v>
          </cell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F3174" t="str">
            <v>CHECK UNIT OF MEASURE</v>
          </cell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B3184" t="str">
            <v>Y</v>
          </cell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B3185" t="str">
            <v>Y</v>
          </cell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C3187" t="str">
            <v>SY</v>
          </cell>
          <cell r="D3187" t="str">
            <v>PAVEMENT FOR MAINTAINING TRAFFIC, CLASS B, AS PER PLAN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B3190" t="str">
            <v>Y</v>
          </cell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B3212" t="str">
            <v>Y</v>
          </cell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B3213" t="str">
            <v>Y</v>
          </cell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F3217" t="str">
            <v>ADD SUPPLEMENTAL DESCRIPTION</v>
          </cell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F3218" t="str">
            <v>ADD SUPPLEMENTAL DESCRIPTION</v>
          </cell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F3219" t="str">
            <v>ADD SUPPLEMENTAL DESCRIPTION</v>
          </cell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F3220" t="str">
            <v>ADD SUPPLEMENTAL DESCRIPTION</v>
          </cell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F3221" t="str">
            <v>ADD SUPPLEMENTAL DESCRIPTION</v>
          </cell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F3224" t="str">
            <v>CHECK UNIT OF MEASURE</v>
          </cell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F3225" t="str">
            <v>CHECK UNIT OF MEASURE</v>
          </cell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G3343">
            <v>0</v>
          </cell>
        </row>
        <row r="3344">
          <cell r="A3344" t="str">
            <v>623E40900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F3346" t="str">
            <v>ADD SUPPLEMENTAL DESCRIPTION</v>
          </cell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F3347" t="str">
            <v>ADD SUPPLEMENTAL DESCRIPTION</v>
          </cell>
          <cell r="G3347">
            <v>0</v>
          </cell>
        </row>
        <row r="3348">
          <cell r="A3348" t="str">
            <v>624E10001</v>
          </cell>
          <cell r="B3348" t="str">
            <v>Y</v>
          </cell>
          <cell r="C3348" t="str">
            <v>LS</v>
          </cell>
          <cell r="D3348" t="str">
            <v>MOBILIZATION, AS PER PLAN</v>
          </cell>
          <cell r="F3348" t="str">
            <v>DESIGN BUILD PROJECTS ONLY</v>
          </cell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C3350" t="str">
            <v>EACH</v>
          </cell>
          <cell r="D3350" t="str">
            <v>MOBILIZATION, AS PER PLAN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B3357" t="str">
            <v>Y</v>
          </cell>
          <cell r="C3357" t="str">
            <v>EACH</v>
          </cell>
          <cell r="D3357" t="str">
            <v>CONNECTION, UNFUSED PERMANENT</v>
          </cell>
          <cell r="F3357" t="str">
            <v>DESIGN BUILD PROJECTS ONLY</v>
          </cell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B3361" t="str">
            <v>Y</v>
          </cell>
          <cell r="C3361" t="str">
            <v>EACH</v>
          </cell>
          <cell r="D3361" t="str">
            <v>TRANSFORMER BASE, TYPE AT-C</v>
          </cell>
          <cell r="F3361" t="str">
            <v>DESIGN BUILD PROJECTS ONLY</v>
          </cell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F3366" t="str">
            <v>CHECK UNIT OF MEASURE</v>
          </cell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F3367" t="str">
            <v>CHECK UNIT OF MEASURE</v>
          </cell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F3373" t="str">
            <v>CHECK UNIT OF MEASURE</v>
          </cell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F3374" t="str">
            <v>CHECK UNIT OF MEASURE</v>
          </cell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F3375" t="str">
            <v>CHECK UNIT OF MEASURE</v>
          </cell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F3376" t="str">
            <v>CHECK UNIT OF MEASURE</v>
          </cell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F3377" t="str">
            <v>CHECK UNIT OF MEASURE</v>
          </cell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B3388" t="str">
            <v>Y</v>
          </cell>
          <cell r="C3388" t="str">
            <v>EACH</v>
          </cell>
          <cell r="D3388" t="str">
            <v>LIGHT TOWER, BB80</v>
          </cell>
          <cell r="F3388" t="str">
            <v>DESIGN BUILD PROJECTS ONLY</v>
          </cell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F3400" t="str">
            <v>ADD SUPPLEMENTAL DESCRIPTION</v>
          </cell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F3401" t="str">
            <v>ADD SUPPLEMENTAL DESCRIPTION</v>
          </cell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F3412" t="str">
            <v>ADD SUPPLEMENTAL DESCRIPTION</v>
          </cell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F3413" t="str">
            <v>ADD SUPPLEMENTAL DESCRIPTION</v>
          </cell>
          <cell r="G3413">
            <v>0</v>
          </cell>
        </row>
        <row r="3414">
          <cell r="A3414" t="str">
            <v>625E13101</v>
          </cell>
          <cell r="B3414" t="str">
            <v>Y</v>
          </cell>
          <cell r="C3414" t="str">
            <v>EACH</v>
          </cell>
          <cell r="D3414" t="str">
            <v>LIGHT TOWER, BBBB90, AS PER PLAN</v>
          </cell>
          <cell r="F3414" t="str">
            <v>DESIGN BUILD PROJECTS ONLY</v>
          </cell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F3431" t="str">
            <v>PLAN INSERT SHEET REQ'D</v>
          </cell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F3432" t="str">
            <v>PLAN INSERT SHEET REQ'D</v>
          </cell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F3492" t="str">
            <v>ADD SUPPLEMENTAL DESCRIPTION</v>
          </cell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F3493" t="str">
            <v>ADD SUPPLEMENTAL DESCRIPTION</v>
          </cell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F3494" t="str">
            <v>ADD SUPPLEMENTAL DESCRIPTION</v>
          </cell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F3495" t="str">
            <v>ADD SUPPLEMENTAL DESCRIPTION</v>
          </cell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B3497" t="str">
            <v>Y</v>
          </cell>
          <cell r="C3497" t="str">
            <v>EACH</v>
          </cell>
          <cell r="D3497" t="str">
            <v>BRACKET ARM, 25'</v>
          </cell>
          <cell r="F3497" t="str">
            <v>DESIGN BUILD PROJECTS ONLY</v>
          </cell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F3504" t="str">
            <v>FOR CMS USE ONY</v>
          </cell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B3523" t="str">
            <v>Y</v>
          </cell>
          <cell r="C3523" t="str">
            <v>FT</v>
          </cell>
          <cell r="D3523" t="str">
            <v>NO. 2 AWG 2400 VOLT DISTRIBUTION CABLE</v>
          </cell>
          <cell r="F3523" t="str">
            <v>DESIGN BUILD PROJECTS ONLY</v>
          </cell>
          <cell r="G3523">
            <v>0</v>
          </cell>
        </row>
        <row r="3524">
          <cell r="A3524" t="str">
            <v>625E23301</v>
          </cell>
          <cell r="B3524" t="str">
            <v>Y</v>
          </cell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B3529" t="str">
            <v>Y</v>
          </cell>
          <cell r="C3529" t="str">
            <v>FT</v>
          </cell>
          <cell r="D3529" t="str">
            <v>NO. 10 AWG 600 VOLT DISTRIBUTION CABLE, AS PER PLAN</v>
          </cell>
          <cell r="F3529" t="str">
            <v>DESIGN BUILD PROJECTS ONLY</v>
          </cell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F3558" t="str">
            <v>ADD SUPPLEMENTAL DESCRIPTION</v>
          </cell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F3561" t="str">
            <v>ADD SUPPLEMENTAL DESCRIPTION</v>
          </cell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F3562" t="str">
            <v>ADD SUPPLEMENTAL DESCRIPTION</v>
          </cell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F3563" t="str">
            <v>ADD SUPPLEMENTAL DESCRIPTION</v>
          </cell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F3564" t="str">
            <v>ADD SUPPLEMENTAL DESCRIPTION</v>
          </cell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F3565" t="str">
            <v>ADD SUPPLEMENTAL DESCRIPTION</v>
          </cell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F3576" t="str">
            <v>ADD SUPPLEMENTAL DESCRIPTION</v>
          </cell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F3694" t="str">
            <v>ADD SUPPLEMENTAL DESCRIPTION</v>
          </cell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F3706" t="str">
            <v>ADD SUPPLEMENTAL DESCRIPTION</v>
          </cell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F3723" t="str">
            <v>ADD SUPPLEMENTAL DESCRIPTION</v>
          </cell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F3746" t="str">
            <v>ADD SUPPLEMENTAL DESCRIPTION</v>
          </cell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F3820" t="str">
            <v>ADD SUPPLEMENTAL DESCRIPTION</v>
          </cell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F3821" t="str">
            <v>ADD SUPPLEMENTAL DESCRIPTION</v>
          </cell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F3822" t="str">
            <v>ADD SUPPLEMENTAL DESCRIPTION</v>
          </cell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F3823" t="str">
            <v>SPECIFY SIZE</v>
          </cell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G3824">
            <v>0</v>
          </cell>
        </row>
        <row r="3825">
          <cell r="A3825" t="str">
            <v>625E76000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F3841" t="str">
            <v>ADD SUPPLEMENTAL DESCRIPTION</v>
          </cell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F3842" t="str">
            <v>ADD SUPPLEMENTAL DESCRIPTION</v>
          </cell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F3843" t="str">
            <v>ADD SUPPLEMENTAL DESCRIPTION</v>
          </cell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F3844" t="str">
            <v>ADD SUPPLEMENTAL DESCRIPTION</v>
          </cell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F3845" t="str">
            <v>ADD SUPPLEMENTAL DESCRIPTION</v>
          </cell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F3846" t="str">
            <v>ADD SUPPLEMENTAL DESCRIPTION</v>
          </cell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F3847" t="str">
            <v>ADD SUPPLEMENTAL DESCRIPTION</v>
          </cell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F3848" t="str">
            <v>ADD SUPPLEMENTAL DESCRIPTION</v>
          </cell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F3849" t="str">
            <v>ADD SUPPLEMENTAL DESCRIPTION</v>
          </cell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F3850" t="str">
            <v>ADD SUPPLEMENTAL DESCRIPTION</v>
          </cell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F3852" t="str">
            <v>ADD SUPPLEMENTAL DESCRIPTION</v>
          </cell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F3853" t="str">
            <v>ADD SUPPLEMENTAL DESCRIPTION</v>
          </cell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F3854" t="str">
            <v>ADD SUPPLEMENTAL DESCRIPTION</v>
          </cell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F3855" t="str">
            <v>ADD SUPPLEMENTAL DESCRIPTION</v>
          </cell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F3856" t="str">
            <v>ADD SUPPLEMENTAL DESCRIPTION</v>
          </cell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F3857" t="str">
            <v>ADD SUPPLEMENTAL DESCRIPTION</v>
          </cell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F3861" t="str">
            <v>ADD SUPPLEMENTAL DESCRIPTION</v>
          </cell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F3862" t="str">
            <v>ADD SUPPLEMENTAL DESCRIPTION</v>
          </cell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F3864" t="str">
            <v>ADD SUPPLEMENTAL DESCRIPTION</v>
          </cell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F3865" t="str">
            <v>ADD SUPPLEMENTAL DESCRIPTION</v>
          </cell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F3866" t="str">
            <v>ADD SUPPLEMENTAL DESCRIPTION</v>
          </cell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F3867" t="str">
            <v>ADD SUPPLEMENTAL DESCRIPTION</v>
          </cell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F3886" t="str">
            <v>ADD SUPPLEMENTAL DESCRIPTION</v>
          </cell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F3931" t="str">
            <v>ADD SUPPLEMENTAL DESCRIPTION</v>
          </cell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B3941" t="str">
            <v>Y</v>
          </cell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F3963" t="str">
            <v>CHECK UNIT OF MEASURE</v>
          </cell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F3964" t="str">
            <v>CHECK UNIT OF MEASURE</v>
          </cell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F3965" t="str">
            <v>CHECK UNIT OF MEASURE</v>
          </cell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F3966" t="str">
            <v>CHECK UNIT OF MEASURE</v>
          </cell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F3971" t="str">
            <v>CHECK UNIT OF MEASURE</v>
          </cell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B3973" t="str">
            <v>Y</v>
          </cell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B3974" t="str">
            <v>Y</v>
          </cell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B3975" t="str">
            <v>Y</v>
          </cell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B3985" t="str">
            <v>Y</v>
          </cell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B3986" t="str">
            <v>Y</v>
          </cell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B4020" t="str">
            <v>Y</v>
          </cell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F4021" t="str">
            <v>ADD SUPPLEMENTAL DESCRIPTION</v>
          </cell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F4022" t="str">
            <v>ADD SUPPLEMENTAL DESCRIPTION</v>
          </cell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F4023" t="str">
            <v>ADD SUPPLEMENTAL DESCRIPTION</v>
          </cell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F4024" t="str">
            <v>ADD SUPPLEMENTAL DESCRIPTION</v>
          </cell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F4025" t="str">
            <v>ADD SUPPLEMENTAL DESCRIPTION</v>
          </cell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F4026" t="str">
            <v>ADD SUPPLEMENTAL DESCRIPTION</v>
          </cell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F4027" t="str">
            <v>ADD SUPPLEMENTAL DESCRIPTION</v>
          </cell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F4028" t="str">
            <v>ADD SUPPLEMENTAL DESCRIPTION</v>
          </cell>
          <cell r="G4028">
            <v>0</v>
          </cell>
        </row>
        <row r="4029">
          <cell r="A4029" t="str">
            <v>630E31400</v>
          </cell>
          <cell r="B4029" t="str">
            <v>Y</v>
          </cell>
          <cell r="C4029" t="str">
            <v>EACH</v>
          </cell>
          <cell r="D4029" t="str">
            <v>COMBINATION OVERHEAD SIGN SUPPORT, TYPE TC-9.10, DESIGN 1</v>
          </cell>
          <cell r="F4029" t="str">
            <v>DESIGN BUILD PROJECTS ONLY</v>
          </cell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B4034" t="str">
            <v>Y</v>
          </cell>
          <cell r="C4034" t="str">
            <v>EACH</v>
          </cell>
          <cell r="D4034" t="str">
            <v>COMBINATION OVERHEAD SIGN SUPPORT, TYPE TC-9.10, DESIGN 3, AS PER PLAN</v>
          </cell>
          <cell r="F4034" t="str">
            <v>DESIGN BUILD PROJECTS ONLY</v>
          </cell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C4107" t="str">
            <v>EACH</v>
          </cell>
          <cell r="D4107" t="str">
            <v>OVERPASS STRUCTURE MOUNTED SIGN SUPPORT, TYPE TC-18.26, DESIGN 10, AS PER PLAN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F4244" t="str">
            <v>ADD SUPPLEMENTAL DESCRIPTION</v>
          </cell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F4253" t="str">
            <v>ADD SUPPLEMENTAL DESCRIPTION</v>
          </cell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B4294" t="str">
            <v>Y</v>
          </cell>
          <cell r="C4294" t="str">
            <v>EACH</v>
          </cell>
          <cell r="D4294" t="str">
            <v>REMOVAL OF OVERHEAD SIGN SUPPORT AND DELIVERY, TYPE TC-9.10</v>
          </cell>
          <cell r="F4294" t="str">
            <v>CHECK UNIT OF MEASURE</v>
          </cell>
          <cell r="G4294">
            <v>0</v>
          </cell>
        </row>
        <row r="4295">
          <cell r="A4295" t="str">
            <v>630E89833</v>
          </cell>
          <cell r="B4295" t="str">
            <v>Y</v>
          </cell>
          <cell r="C4295" t="str">
            <v>EACH</v>
          </cell>
          <cell r="D4295" t="str">
            <v>REMOVAL OF OVERHEAD SIGN SUPPORT AND DELIVERY, TYPE TC-9.10, AS PER PLAN</v>
          </cell>
          <cell r="F4295" t="str">
            <v>CHECK UNIT OF MEASURE</v>
          </cell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B4322" t="str">
            <v>Y</v>
          </cell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F4493" t="str">
            <v>INDICATE TYPE OF ITEM</v>
          </cell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F4496" t="str">
            <v>ADD SUPPLEMENTAL DESCRIPTION</v>
          </cell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F4497" t="str">
            <v>ADD SUPPLEMENTAL DESCRIPTION</v>
          </cell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F4498" t="str">
            <v>ADD SUPPLEMENTAL DESCRIPTION</v>
          </cell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F4500" t="str">
            <v>ADD SUPPLEMENTAL DESCRIPTION</v>
          </cell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F4501" t="str">
            <v>ADD SUPPLEMENTAL DESCRIPTION</v>
          </cell>
          <cell r="G4501">
            <v>0</v>
          </cell>
        </row>
        <row r="4502">
          <cell r="A4502" t="str">
            <v>632E30980</v>
          </cell>
          <cell r="B4502" t="str">
            <v>Y</v>
          </cell>
          <cell r="C4502" t="str">
            <v>FT</v>
          </cell>
          <cell r="D4502" t="str">
            <v>SIGNAL CABLE, 3 CONDUCTOR, NO. 10 AWG</v>
          </cell>
          <cell r="F4502" t="str">
            <v>DESIGN BUILD PROJECTS ONLY</v>
          </cell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F4528" t="str">
            <v>ADD SUPPLEMENTAL DESCRIPTION</v>
          </cell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F4537" t="str">
            <v>ADD SUPPLEMENTAL DESCRIPTION</v>
          </cell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F4542" t="str">
            <v>SPECIFY TYPE</v>
          </cell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F4558" t="str">
            <v>ADD SUPPLEMENTAL DESCRIPTION</v>
          </cell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F4570" t="str">
            <v>ADD SUPPLEMENTAL DESCRIPTION</v>
          </cell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F4571" t="str">
            <v>ADD SUPPLEMENTAL DESCRIPTION</v>
          </cell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F4572" t="str">
            <v>ADD SUPPLEMENTAL DESCRIPTION</v>
          </cell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F4573" t="str">
            <v>ADD SUPPLEMENTAL DESCRIPTION</v>
          </cell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F4668" t="str">
            <v>ADD SUPPLEMENTAL DESCRIPTION</v>
          </cell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B4749" t="str">
            <v>Y</v>
          </cell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B4750" t="str">
            <v>Y</v>
          </cell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B4751" t="str">
            <v>Y</v>
          </cell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B4752" t="str">
            <v>Y</v>
          </cell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B4753" t="str">
            <v>Y</v>
          </cell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B4754" t="str">
            <v>Y</v>
          </cell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B4755" t="str">
            <v>Y</v>
          </cell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B4756" t="str">
            <v>Y</v>
          </cell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B4757" t="str">
            <v>Y</v>
          </cell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B4758" t="str">
            <v>Y</v>
          </cell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B4759" t="str">
            <v>Y</v>
          </cell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B4760" t="str">
            <v>Y</v>
          </cell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B4761" t="str">
            <v>Y</v>
          </cell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B4762" t="str">
            <v>Y</v>
          </cell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B4763" t="str">
            <v>Y</v>
          </cell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B4764" t="str">
            <v>Y</v>
          </cell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F4764" t="str">
            <v>INDICATE WATTAGE</v>
          </cell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F4841" t="str">
            <v>ADD SUPPLEMENTAL DESCRIPTION</v>
          </cell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F4891" t="str">
            <v>ADD SUPPLEMENTAL DESCRIPTION</v>
          </cell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F4892" t="str">
            <v>ADD SUPPLEMENTAL DESCRIPTION</v>
          </cell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F4952" t="str">
            <v>ADD SUPPLEMENTAL DESCRIPTION</v>
          </cell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F4953" t="str">
            <v>ADD SUPPLEMENTAL DESCRIPTION</v>
          </cell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F4954" t="str">
            <v>ADD SUPPLEMENTAL DESCRIPTION</v>
          </cell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F5001" t="str">
            <v>ADD SUPPLEMENTAL DESCRIPTION</v>
          </cell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F5014" t="str">
            <v>ADD SUPPLEMENTAL DESCRIPTION</v>
          </cell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F5185" t="str">
            <v>ADD SUPPLEMENTAL DESCRIPTION</v>
          </cell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F5209" t="str">
            <v>ADD SUPPLEMENTAL DESCRIPTION</v>
          </cell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F5311" t="str">
            <v>ADD SUPPLEMENTAL DESCRIPTION</v>
          </cell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F5312" t="str">
            <v>ADD SUPPLEMENTAL DESCRIPTION</v>
          </cell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F5313" t="str">
            <v>ADD SUPPLEMENTAL DESCRIPTION</v>
          </cell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F5318" t="str">
            <v>SPECIFY TYPE OF ITEM</v>
          </cell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F5332" t="str">
            <v>ADD SUPPLEMENTAL DESCRIPTION</v>
          </cell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F5333" t="str">
            <v>ADD SUPPLEMENTAL DESCRIPTION</v>
          </cell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F5334" t="str">
            <v>ADD SUPPLEMENTAL DESCRIPTION</v>
          </cell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F5335" t="str">
            <v>ADD SUPPLEMENTAL DESCRIPTION</v>
          </cell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F5336" t="str">
            <v>ADD SUPPLEMENTAL DESCRIPTION</v>
          </cell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F5337" t="str">
            <v>FOR TRAF.SURVEILLANCE PROJECTS</v>
          </cell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F5338" t="str">
            <v>FOR TRAF.SURVEILLANCE PROJECTS</v>
          </cell>
          <cell r="G5338">
            <v>0</v>
          </cell>
        </row>
        <row r="5339">
          <cell r="A5339" t="str">
            <v>638E09001</v>
          </cell>
          <cell r="B5339" t="str">
            <v>Y</v>
          </cell>
          <cell r="C5339" t="str">
            <v>EACH</v>
          </cell>
          <cell r="D5339" t="str">
            <v>8" CUTTING-IN SLEEVE, VALVE AND VALVE BOX, AS PER PLAN</v>
          </cell>
          <cell r="F5339" t="str">
            <v>DESIGN BUILD PROJECTS ONLY</v>
          </cell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C5412" t="str">
            <v>MBF</v>
          </cell>
          <cell r="D5412" t="str">
            <v>SHEETING AND BRACING ORDERED LEFT IN PLACE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B5874" t="str">
            <v>Y</v>
          </cell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B5875" t="str">
            <v>Y</v>
          </cell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B5876" t="str">
            <v>Y</v>
          </cell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B5879" t="str">
            <v>Y</v>
          </cell>
          <cell r="C5879" t="str">
            <v>MILE</v>
          </cell>
          <cell r="D5879" t="str">
            <v>EDGE LINE, 4"</v>
          </cell>
          <cell r="F5879" t="str">
            <v>CLEVELAND SPECIFICATIONS</v>
          </cell>
          <cell r="G5879">
            <v>0</v>
          </cell>
        </row>
        <row r="5880">
          <cell r="A5880" t="str">
            <v>642E00091</v>
          </cell>
          <cell r="B5880" t="str">
            <v>Y</v>
          </cell>
          <cell r="C5880" t="str">
            <v>MILE</v>
          </cell>
          <cell r="D5880" t="str">
            <v>EDGE LINE, 4", AS PER PLAN</v>
          </cell>
          <cell r="F5880" t="str">
            <v>CLEVELAND SPECIFICATIONS</v>
          </cell>
          <cell r="G5880">
            <v>0</v>
          </cell>
        </row>
        <row r="5881">
          <cell r="A5881" t="str">
            <v>642E00094</v>
          </cell>
          <cell r="B5881" t="str">
            <v>Y</v>
          </cell>
          <cell r="C5881" t="str">
            <v>MILE</v>
          </cell>
          <cell r="D5881" t="str">
            <v>EDGE LINE, 6"</v>
          </cell>
          <cell r="F5881" t="str">
            <v>CLEVELAND SPECIFICATIONS</v>
          </cell>
          <cell r="G5881">
            <v>0</v>
          </cell>
        </row>
        <row r="5882">
          <cell r="A5882" t="str">
            <v>642E00100</v>
          </cell>
          <cell r="B5882" t="str">
            <v>Y</v>
          </cell>
          <cell r="C5882" t="str">
            <v>MILE</v>
          </cell>
          <cell r="D5882" t="str">
            <v>EDGE LINE, 4", TYPE 1</v>
          </cell>
          <cell r="F5882" t="str">
            <v>CLEVELAND SPECIFICATIONS</v>
          </cell>
          <cell r="G5882">
            <v>0</v>
          </cell>
        </row>
        <row r="5883">
          <cell r="A5883" t="str">
            <v>642E00101</v>
          </cell>
          <cell r="B5883" t="str">
            <v>Y</v>
          </cell>
          <cell r="C5883" t="str">
            <v>MILE</v>
          </cell>
          <cell r="D5883" t="str">
            <v>EDGE LINE, 4", TYPE 1, AS PER PLAN</v>
          </cell>
          <cell r="F5883" t="str">
            <v>CLEVELAND SPECIFICATIONS</v>
          </cell>
          <cell r="G5883">
            <v>0</v>
          </cell>
        </row>
        <row r="5884">
          <cell r="A5884" t="str">
            <v>642E00104</v>
          </cell>
          <cell r="B5884" t="str">
            <v>Y</v>
          </cell>
          <cell r="C5884" t="str">
            <v>MILE</v>
          </cell>
          <cell r="D5884" t="str">
            <v>EDGE LINE, 6", TYPE 1</v>
          </cell>
          <cell r="F5884" t="str">
            <v>CLEVELAND SPECIFICATIONS</v>
          </cell>
          <cell r="G5884">
            <v>0</v>
          </cell>
        </row>
        <row r="5885">
          <cell r="A5885" t="str">
            <v>642E00105</v>
          </cell>
          <cell r="B5885" t="str">
            <v>Y</v>
          </cell>
          <cell r="C5885" t="str">
            <v>MILE</v>
          </cell>
          <cell r="D5885" t="str">
            <v>EDGE LINE, 6", TYPE 1, AS PER PLAN</v>
          </cell>
          <cell r="F5885" t="str">
            <v>CLEVELAND SPECIFICATIONS</v>
          </cell>
          <cell r="G5885">
            <v>0</v>
          </cell>
        </row>
        <row r="5886">
          <cell r="A5886" t="str">
            <v>642E00110</v>
          </cell>
          <cell r="B5886" t="str">
            <v>Y</v>
          </cell>
          <cell r="C5886" t="str">
            <v>MILE</v>
          </cell>
          <cell r="D5886" t="str">
            <v>EDGE LINE, 4", TYPE 1A</v>
          </cell>
          <cell r="F5886" t="str">
            <v>CLEVELAND SPECIFICATIONS</v>
          </cell>
          <cell r="G5886">
            <v>0</v>
          </cell>
        </row>
        <row r="5887">
          <cell r="A5887" t="str">
            <v>642E00111</v>
          </cell>
          <cell r="B5887" t="str">
            <v>Y</v>
          </cell>
          <cell r="C5887" t="str">
            <v>MILE</v>
          </cell>
          <cell r="D5887" t="str">
            <v>EDGE LINE, 4", TYPE 1A, AS PER PLAN</v>
          </cell>
          <cell r="F5887" t="str">
            <v>CLEVELAND SPECIFICATIONS</v>
          </cell>
          <cell r="G5887">
            <v>0</v>
          </cell>
        </row>
        <row r="5888">
          <cell r="A5888" t="str">
            <v>642E00114</v>
          </cell>
          <cell r="B5888" t="str">
            <v>Y</v>
          </cell>
          <cell r="C5888" t="str">
            <v>MILE</v>
          </cell>
          <cell r="D5888" t="str">
            <v>EDGE LINE, 6", TYPE 1A</v>
          </cell>
          <cell r="F5888" t="str">
            <v>CLEVELAND SPECIFICATIONS</v>
          </cell>
          <cell r="G5888">
            <v>0</v>
          </cell>
        </row>
        <row r="5889">
          <cell r="A5889" t="str">
            <v>642E00190</v>
          </cell>
          <cell r="B5889" t="str">
            <v>Y</v>
          </cell>
          <cell r="C5889" t="str">
            <v>MILE</v>
          </cell>
          <cell r="D5889" t="str">
            <v>LANE LINE, 4"</v>
          </cell>
          <cell r="F5889" t="str">
            <v>CLEVELAND SPECIFICATIONS</v>
          </cell>
          <cell r="G5889">
            <v>0</v>
          </cell>
        </row>
        <row r="5890">
          <cell r="A5890" t="str">
            <v>642E00191</v>
          </cell>
          <cell r="B5890" t="str">
            <v>Y</v>
          </cell>
          <cell r="C5890" t="str">
            <v>MILE</v>
          </cell>
          <cell r="D5890" t="str">
            <v>LANE LINE, 4", AS PER PLAN</v>
          </cell>
          <cell r="F5890" t="str">
            <v>CLEVELAND SPECIFICATIONS</v>
          </cell>
          <cell r="G5890">
            <v>0</v>
          </cell>
        </row>
        <row r="5891">
          <cell r="A5891" t="str">
            <v>642E00194</v>
          </cell>
          <cell r="B5891" t="str">
            <v>Y</v>
          </cell>
          <cell r="C5891" t="str">
            <v>MILE</v>
          </cell>
          <cell r="D5891" t="str">
            <v>LANE LINE, 6"</v>
          </cell>
          <cell r="F5891" t="str">
            <v>CLEVELAND SPECIFICATIONS</v>
          </cell>
          <cell r="G5891">
            <v>0</v>
          </cell>
        </row>
        <row r="5892">
          <cell r="A5892" t="str">
            <v>642E00200</v>
          </cell>
          <cell r="B5892" t="str">
            <v>Y</v>
          </cell>
          <cell r="C5892" t="str">
            <v>MILE</v>
          </cell>
          <cell r="D5892" t="str">
            <v>LANE LINE, 4", TYPE 1</v>
          </cell>
          <cell r="F5892" t="str">
            <v>CLEVELAND SPECIFICATIONS</v>
          </cell>
          <cell r="G5892">
            <v>0</v>
          </cell>
        </row>
        <row r="5893">
          <cell r="A5893" t="str">
            <v>642E00201</v>
          </cell>
          <cell r="B5893" t="str">
            <v>Y</v>
          </cell>
          <cell r="C5893" t="str">
            <v>MILE</v>
          </cell>
          <cell r="D5893" t="str">
            <v>LANE LINE, 4", TYPE 1, AS PER PLAN</v>
          </cell>
          <cell r="F5893" t="str">
            <v>CLEVELAND SPECIFICATIONS</v>
          </cell>
          <cell r="G5893">
            <v>0</v>
          </cell>
        </row>
        <row r="5894">
          <cell r="A5894" t="str">
            <v>642E00204</v>
          </cell>
          <cell r="B5894" t="str">
            <v>Y</v>
          </cell>
          <cell r="C5894" t="str">
            <v>MILE</v>
          </cell>
          <cell r="D5894" t="str">
            <v>LANE LINE, 6", TYPE 1</v>
          </cell>
          <cell r="F5894" t="str">
            <v>CLEVELAND SPECIFICATIONS</v>
          </cell>
          <cell r="G5894">
            <v>0</v>
          </cell>
        </row>
        <row r="5895">
          <cell r="A5895" t="str">
            <v>642E00205</v>
          </cell>
          <cell r="B5895" t="str">
            <v>Y</v>
          </cell>
          <cell r="C5895" t="str">
            <v>MILE</v>
          </cell>
          <cell r="D5895" t="str">
            <v>LANE LINE, 6", TYPE 1, AS PER PLAN</v>
          </cell>
          <cell r="F5895" t="str">
            <v>CLEVELAND SPECIFICATIONS</v>
          </cell>
          <cell r="G5895">
            <v>0</v>
          </cell>
        </row>
        <row r="5896">
          <cell r="A5896" t="str">
            <v>642E00210</v>
          </cell>
          <cell r="B5896" t="str">
            <v>Y</v>
          </cell>
          <cell r="C5896" t="str">
            <v>MILE</v>
          </cell>
          <cell r="D5896" t="str">
            <v>LANE LINE, 4", TYPE 1A</v>
          </cell>
          <cell r="F5896" t="str">
            <v>CLEVELAND SPECIFICATIONS</v>
          </cell>
          <cell r="G5896">
            <v>0</v>
          </cell>
        </row>
        <row r="5897">
          <cell r="A5897" t="str">
            <v>642E00211</v>
          </cell>
          <cell r="B5897" t="str">
            <v>Y</v>
          </cell>
          <cell r="C5897" t="str">
            <v>MILE</v>
          </cell>
          <cell r="D5897" t="str">
            <v>LANE LINE, 4", TYPE 1A, AS PER PLAN</v>
          </cell>
          <cell r="F5897" t="str">
            <v>CLEVELAND SPECIFICATIONS</v>
          </cell>
          <cell r="G5897">
            <v>0</v>
          </cell>
        </row>
        <row r="5898">
          <cell r="A5898" t="str">
            <v>642E00214</v>
          </cell>
          <cell r="B5898" t="str">
            <v>Y</v>
          </cell>
          <cell r="C5898" t="str">
            <v>MILE</v>
          </cell>
          <cell r="D5898" t="str">
            <v>LANE LINE, 6", TYPE 1A</v>
          </cell>
          <cell r="F5898" t="str">
            <v>CLEVELAND SPECIFICATIONS</v>
          </cell>
          <cell r="G5898">
            <v>0</v>
          </cell>
        </row>
        <row r="5899">
          <cell r="A5899" t="str">
            <v>642E00290</v>
          </cell>
          <cell r="B5899" t="str">
            <v>Y</v>
          </cell>
          <cell r="C5899" t="str">
            <v>MILE</v>
          </cell>
          <cell r="D5899" t="str">
            <v>CENTER LINE</v>
          </cell>
          <cell r="F5899" t="str">
            <v>CLEVELAND SPECIFICATIONS</v>
          </cell>
          <cell r="G5899">
            <v>0</v>
          </cell>
        </row>
        <row r="5900">
          <cell r="A5900" t="str">
            <v>642E00291</v>
          </cell>
          <cell r="B5900" t="str">
            <v>Y</v>
          </cell>
          <cell r="C5900" t="str">
            <v>MILE</v>
          </cell>
          <cell r="D5900" t="str">
            <v>CENTER LINE, AS PER PLAN</v>
          </cell>
          <cell r="F5900" t="str">
            <v>CLEVELAND SPECIFICATIONS</v>
          </cell>
          <cell r="G5900">
            <v>0</v>
          </cell>
        </row>
        <row r="5901">
          <cell r="A5901" t="str">
            <v>642E00300</v>
          </cell>
          <cell r="B5901" t="str">
            <v>Y</v>
          </cell>
          <cell r="C5901" t="str">
            <v>MILE</v>
          </cell>
          <cell r="D5901" t="str">
            <v>CENTER LINE, TYPE 1</v>
          </cell>
          <cell r="F5901" t="str">
            <v>CLEVELAND SPECIFICATIONS</v>
          </cell>
          <cell r="G5901">
            <v>0</v>
          </cell>
        </row>
        <row r="5902">
          <cell r="A5902" t="str">
            <v>642E00301</v>
          </cell>
          <cell r="B5902" t="str">
            <v>Y</v>
          </cell>
          <cell r="C5902" t="str">
            <v>MILE</v>
          </cell>
          <cell r="D5902" t="str">
            <v>CENTER LINE, TYPE 1, AS PER PLAN</v>
          </cell>
          <cell r="F5902" t="str">
            <v>CLEVELAND SPECIFICATIONS</v>
          </cell>
          <cell r="G5902">
            <v>0</v>
          </cell>
        </row>
        <row r="5903">
          <cell r="A5903" t="str">
            <v>642E00310</v>
          </cell>
          <cell r="B5903" t="str">
            <v>Y</v>
          </cell>
          <cell r="C5903" t="str">
            <v>MILE</v>
          </cell>
          <cell r="D5903" t="str">
            <v>CENTER LINE, TYPE 1A</v>
          </cell>
          <cell r="F5903" t="str">
            <v>CLEVELAND SPECIFICATIONS</v>
          </cell>
          <cell r="G5903">
            <v>0</v>
          </cell>
        </row>
        <row r="5904">
          <cell r="A5904" t="str">
            <v>642E00311</v>
          </cell>
          <cell r="B5904" t="str">
            <v>Y</v>
          </cell>
          <cell r="C5904" t="str">
            <v>MILE</v>
          </cell>
          <cell r="D5904" t="str">
            <v>CENTER LINE, TYPE 1A, AS PER PLAN</v>
          </cell>
          <cell r="F5904" t="str">
            <v>CLEVELAND SPECIFICATIONS</v>
          </cell>
          <cell r="G5904">
            <v>0</v>
          </cell>
        </row>
        <row r="5905">
          <cell r="A5905" t="str">
            <v>642E00390</v>
          </cell>
          <cell r="B5905" t="str">
            <v>Y</v>
          </cell>
          <cell r="C5905" t="str">
            <v>FT</v>
          </cell>
          <cell r="D5905" t="str">
            <v>CHANNELIZING LINE, 8"</v>
          </cell>
          <cell r="F5905" t="str">
            <v>CLEVELAND SPECIFICATIONS</v>
          </cell>
          <cell r="G5905">
            <v>0</v>
          </cell>
        </row>
        <row r="5906">
          <cell r="A5906" t="str">
            <v>642E00391</v>
          </cell>
          <cell r="B5906" t="str">
            <v>Y</v>
          </cell>
          <cell r="C5906" t="str">
            <v>FT</v>
          </cell>
          <cell r="D5906" t="str">
            <v>CHANNELIZING LINE, 8", AS PER PLAN</v>
          </cell>
          <cell r="F5906" t="str">
            <v>CLEVELAND SPECIFICATIONS</v>
          </cell>
          <cell r="G5906">
            <v>0</v>
          </cell>
        </row>
        <row r="5907">
          <cell r="A5907" t="str">
            <v>642E00394</v>
          </cell>
          <cell r="B5907" t="str">
            <v>Y</v>
          </cell>
          <cell r="C5907" t="str">
            <v>FT</v>
          </cell>
          <cell r="D5907" t="str">
            <v>CHANNELIZING LINE, 12"</v>
          </cell>
          <cell r="F5907" t="str">
            <v>CLEVELAND SPECIFICATIONS</v>
          </cell>
          <cell r="G5907">
            <v>0</v>
          </cell>
        </row>
        <row r="5908">
          <cell r="A5908" t="str">
            <v>642E00400</v>
          </cell>
          <cell r="B5908" t="str">
            <v>Y</v>
          </cell>
          <cell r="C5908" t="str">
            <v>FT</v>
          </cell>
          <cell r="D5908" t="str">
            <v>CHANNELIZING LINE, 8", TYPE 1</v>
          </cell>
          <cell r="F5908" t="str">
            <v>CLEVELAND SPECIFICATIONS</v>
          </cell>
          <cell r="G5908">
            <v>0</v>
          </cell>
        </row>
        <row r="5909">
          <cell r="A5909" t="str">
            <v>642E00401</v>
          </cell>
          <cell r="B5909" t="str">
            <v>Y</v>
          </cell>
          <cell r="C5909" t="str">
            <v>FT</v>
          </cell>
          <cell r="D5909" t="str">
            <v>CHANNELIZING LINE, 8", TYPE 1, AS PER PLAN</v>
          </cell>
          <cell r="F5909" t="str">
            <v>CLEVELAND SPECIFICATIONS</v>
          </cell>
          <cell r="G5909">
            <v>0</v>
          </cell>
        </row>
        <row r="5910">
          <cell r="A5910" t="str">
            <v>642E00404</v>
          </cell>
          <cell r="B5910" t="str">
            <v>Y</v>
          </cell>
          <cell r="C5910" t="str">
            <v>FT</v>
          </cell>
          <cell r="D5910" t="str">
            <v>CHANNELIZING LINE, 12", TYPE 1</v>
          </cell>
          <cell r="F5910" t="str">
            <v>CLEVELAND SPECIFICATIONS</v>
          </cell>
          <cell r="G5910">
            <v>0</v>
          </cell>
        </row>
        <row r="5911">
          <cell r="A5911" t="str">
            <v>642E00405</v>
          </cell>
          <cell r="B5911" t="str">
            <v>Y</v>
          </cell>
          <cell r="C5911" t="str">
            <v>FT</v>
          </cell>
          <cell r="D5911" t="str">
            <v>CHANNELIZING LINE, 12", TYPE 1, AS PER PLAN</v>
          </cell>
          <cell r="F5911" t="str">
            <v>CLEVELAND SPECIFICATIONS</v>
          </cell>
          <cell r="G5911">
            <v>0</v>
          </cell>
        </row>
        <row r="5912">
          <cell r="A5912" t="str">
            <v>642E00410</v>
          </cell>
          <cell r="B5912" t="str">
            <v>Y</v>
          </cell>
          <cell r="C5912" t="str">
            <v>FT</v>
          </cell>
          <cell r="D5912" t="str">
            <v>CHANNELIZING LINE, 8", TYPE 1A</v>
          </cell>
          <cell r="F5912" t="str">
            <v>CLEVELAND SPECIFICATIONS</v>
          </cell>
          <cell r="G5912">
            <v>0</v>
          </cell>
        </row>
        <row r="5913">
          <cell r="A5913" t="str">
            <v>642E00411</v>
          </cell>
          <cell r="B5913" t="str">
            <v>Y</v>
          </cell>
          <cell r="C5913" t="str">
            <v>FT</v>
          </cell>
          <cell r="D5913" t="str">
            <v>CHANNELIZING LINE, 8", TYPE 1A, AS PER PLAN</v>
          </cell>
          <cell r="F5913" t="str">
            <v>CLEVELAND SPECIFICATIONS</v>
          </cell>
          <cell r="G5913">
            <v>0</v>
          </cell>
        </row>
        <row r="5914">
          <cell r="A5914" t="str">
            <v>642E00414</v>
          </cell>
          <cell r="B5914" t="str">
            <v>Y</v>
          </cell>
          <cell r="C5914" t="str">
            <v>FT</v>
          </cell>
          <cell r="D5914" t="str">
            <v>CHANNELIZING LINE, 12", TYPE 1A</v>
          </cell>
          <cell r="F5914" t="str">
            <v>CLEVELAND SPECIFICATONS</v>
          </cell>
          <cell r="G5914">
            <v>0</v>
          </cell>
        </row>
        <row r="5915">
          <cell r="A5915" t="str">
            <v>642E00490</v>
          </cell>
          <cell r="B5915" t="str">
            <v>Y</v>
          </cell>
          <cell r="C5915" t="str">
            <v>FT</v>
          </cell>
          <cell r="D5915" t="str">
            <v>STOP LINE</v>
          </cell>
          <cell r="F5915" t="str">
            <v>CLEVELAND SPECIFICATIONS</v>
          </cell>
          <cell r="G5915">
            <v>0</v>
          </cell>
        </row>
        <row r="5916">
          <cell r="A5916" t="str">
            <v>642E00491</v>
          </cell>
          <cell r="B5916" t="str">
            <v>Y</v>
          </cell>
          <cell r="C5916" t="str">
            <v>FT</v>
          </cell>
          <cell r="D5916" t="str">
            <v>STOP LINE, AS PER PLAN</v>
          </cell>
          <cell r="F5916" t="str">
            <v>CLEVELAND SPECIFICATIONS</v>
          </cell>
          <cell r="G5916">
            <v>0</v>
          </cell>
        </row>
        <row r="5917">
          <cell r="A5917" t="str">
            <v>642E00500</v>
          </cell>
          <cell r="B5917" t="str">
            <v>Y</v>
          </cell>
          <cell r="C5917" t="str">
            <v>FT</v>
          </cell>
          <cell r="D5917" t="str">
            <v>STOP LINE, TYPE 1</v>
          </cell>
          <cell r="F5917" t="str">
            <v>CLEVELAND SPECIFICATIONS</v>
          </cell>
          <cell r="G5917">
            <v>0</v>
          </cell>
        </row>
        <row r="5918">
          <cell r="A5918" t="str">
            <v>642E00501</v>
          </cell>
          <cell r="B5918" t="str">
            <v>Y</v>
          </cell>
          <cell r="C5918" t="str">
            <v>FT</v>
          </cell>
          <cell r="D5918" t="str">
            <v>STOP LINE, TYPE 1, AS PER PLAN</v>
          </cell>
          <cell r="F5918" t="str">
            <v>CLEVELAND SPECIFICATIONS</v>
          </cell>
          <cell r="G5918">
            <v>0</v>
          </cell>
        </row>
        <row r="5919">
          <cell r="A5919" t="str">
            <v>642E00510</v>
          </cell>
          <cell r="B5919" t="str">
            <v>Y</v>
          </cell>
          <cell r="C5919" t="str">
            <v>FT</v>
          </cell>
          <cell r="D5919" t="str">
            <v>STOP LINE, TYPE 1A</v>
          </cell>
          <cell r="F5919" t="str">
            <v>CLEVELAND SPECIFICATIONS</v>
          </cell>
          <cell r="G5919">
            <v>0</v>
          </cell>
        </row>
        <row r="5920">
          <cell r="A5920" t="str">
            <v>642E00511</v>
          </cell>
          <cell r="B5920" t="str">
            <v>Y</v>
          </cell>
          <cell r="C5920" t="str">
            <v>FT</v>
          </cell>
          <cell r="D5920" t="str">
            <v>STOP LINE, TYPE 1A, AS PER PLAN</v>
          </cell>
          <cell r="F5920" t="str">
            <v>CLEVELAND SPECIFICATIONS</v>
          </cell>
          <cell r="G5920">
            <v>0</v>
          </cell>
        </row>
        <row r="5921">
          <cell r="A5921" t="str">
            <v>642E00590</v>
          </cell>
          <cell r="B5921" t="str">
            <v>Y</v>
          </cell>
          <cell r="C5921" t="str">
            <v>FT</v>
          </cell>
          <cell r="D5921" t="str">
            <v>CROSSWALK LINE</v>
          </cell>
          <cell r="F5921" t="str">
            <v>CLEVELAND SPECIFICATIONS</v>
          </cell>
          <cell r="G5921">
            <v>0</v>
          </cell>
        </row>
        <row r="5922">
          <cell r="A5922" t="str">
            <v>642E00591</v>
          </cell>
          <cell r="B5922" t="str">
            <v>Y</v>
          </cell>
          <cell r="C5922" t="str">
            <v>FT</v>
          </cell>
          <cell r="D5922" t="str">
            <v>CROSSWALK LINE, AS PER PLAN</v>
          </cell>
          <cell r="F5922" t="str">
            <v>CLEVELAND SPECIFICATIONS</v>
          </cell>
          <cell r="G5922">
            <v>0</v>
          </cell>
        </row>
        <row r="5923">
          <cell r="A5923" t="str">
            <v>642E00600</v>
          </cell>
          <cell r="B5923" t="str">
            <v>Y</v>
          </cell>
          <cell r="C5923" t="str">
            <v>FT</v>
          </cell>
          <cell r="D5923" t="str">
            <v>CROSSWALK LINE, TYPE 1</v>
          </cell>
          <cell r="F5923" t="str">
            <v>CLEVELAND SPECIFICATIONS</v>
          </cell>
          <cell r="G5923">
            <v>0</v>
          </cell>
        </row>
        <row r="5924">
          <cell r="A5924" t="str">
            <v>642E00601</v>
          </cell>
          <cell r="B5924" t="str">
            <v>Y</v>
          </cell>
          <cell r="C5924" t="str">
            <v>FT</v>
          </cell>
          <cell r="D5924" t="str">
            <v>CROSSWALK LINE, TYPE 1, AS PER PLAN</v>
          </cell>
          <cell r="F5924" t="str">
            <v>CLEVELAND SPECIFICATIONS</v>
          </cell>
          <cell r="G5924">
            <v>0</v>
          </cell>
        </row>
        <row r="5925">
          <cell r="A5925" t="str">
            <v>642E00610</v>
          </cell>
          <cell r="B5925" t="str">
            <v>Y</v>
          </cell>
          <cell r="C5925" t="str">
            <v>FT</v>
          </cell>
          <cell r="D5925" t="str">
            <v>CROSSWALK LINE, TYPE 1A</v>
          </cell>
          <cell r="F5925" t="str">
            <v>CLEVELAND SPECIFICATIONS</v>
          </cell>
          <cell r="G5925">
            <v>0</v>
          </cell>
        </row>
        <row r="5926">
          <cell r="A5926" t="str">
            <v>642E00611</v>
          </cell>
          <cell r="B5926" t="str">
            <v>Y</v>
          </cell>
          <cell r="C5926" t="str">
            <v>FT</v>
          </cell>
          <cell r="D5926" t="str">
            <v>CROSSWALK LINE, TYPE 1A, AS PER PLAN</v>
          </cell>
          <cell r="F5926" t="str">
            <v>CLEVELAND SPECIFICATIONS</v>
          </cell>
          <cell r="G5926">
            <v>0</v>
          </cell>
        </row>
        <row r="5927">
          <cell r="A5927" t="str">
            <v>642E00690</v>
          </cell>
          <cell r="B5927" t="str">
            <v>Y</v>
          </cell>
          <cell r="C5927" t="str">
            <v>FT</v>
          </cell>
          <cell r="D5927" t="str">
            <v>TRANSVERSE/DIAGONAL LINE</v>
          </cell>
          <cell r="F5927" t="str">
            <v>CLEVELAND SPECIFICATIONS</v>
          </cell>
          <cell r="G5927">
            <v>0</v>
          </cell>
        </row>
        <row r="5928">
          <cell r="A5928" t="str">
            <v>642E00691</v>
          </cell>
          <cell r="B5928" t="str">
            <v>Y</v>
          </cell>
          <cell r="C5928" t="str">
            <v>FT</v>
          </cell>
          <cell r="D5928" t="str">
            <v>TRANSVERSE/DIAGONAL LINE, AS PER PLAN</v>
          </cell>
          <cell r="F5928" t="str">
            <v>CLEVELAND SPECIFICATIONS</v>
          </cell>
          <cell r="G5928">
            <v>0</v>
          </cell>
        </row>
        <row r="5929">
          <cell r="A5929" t="str">
            <v>642E00700</v>
          </cell>
          <cell r="B5929" t="str">
            <v>Y</v>
          </cell>
          <cell r="C5929" t="str">
            <v>FT</v>
          </cell>
          <cell r="D5929" t="str">
            <v>TRANSVERSE/DIAGONAL LINE, TYPE 1</v>
          </cell>
          <cell r="F5929" t="str">
            <v>CLEVELAND SPECIFICATIONS</v>
          </cell>
          <cell r="G5929">
            <v>0</v>
          </cell>
        </row>
        <row r="5930">
          <cell r="A5930" t="str">
            <v>642E00701</v>
          </cell>
          <cell r="B5930" t="str">
            <v>Y</v>
          </cell>
          <cell r="C5930" t="str">
            <v>FT</v>
          </cell>
          <cell r="D5930" t="str">
            <v>TRANSVERSE/DIAGONAL LINE, TYPE 1, AS PER PLAN</v>
          </cell>
          <cell r="F5930" t="str">
            <v>CLEVELAND SPECIFICATIONS</v>
          </cell>
          <cell r="G5930">
            <v>0</v>
          </cell>
        </row>
        <row r="5931">
          <cell r="A5931" t="str">
            <v>642E00710</v>
          </cell>
          <cell r="B5931" t="str">
            <v>Y</v>
          </cell>
          <cell r="C5931" t="str">
            <v>FT</v>
          </cell>
          <cell r="D5931" t="str">
            <v>TRANSVERSE/DIAGONAL LINE, TYPE 1A</v>
          </cell>
          <cell r="F5931" t="str">
            <v>CLEVELAND SPECIFICATIONS</v>
          </cell>
          <cell r="G5931">
            <v>0</v>
          </cell>
        </row>
        <row r="5932">
          <cell r="A5932" t="str">
            <v>642E00711</v>
          </cell>
          <cell r="B5932" t="str">
            <v>Y</v>
          </cell>
          <cell r="C5932" t="str">
            <v>FT</v>
          </cell>
          <cell r="D5932" t="str">
            <v>TRANSVERSE/DIAGONAL LINE, TYPE 1A, AS PER PLAN</v>
          </cell>
          <cell r="F5932" t="str">
            <v>CLEVELAND SPECIFICATIONS</v>
          </cell>
          <cell r="G5932">
            <v>0</v>
          </cell>
        </row>
        <row r="5933">
          <cell r="A5933" t="str">
            <v>642E00720</v>
          </cell>
          <cell r="B5933" t="str">
            <v>Y</v>
          </cell>
          <cell r="C5933" t="str">
            <v>FT</v>
          </cell>
          <cell r="D5933" t="str">
            <v>CHEVRON MARKING, TYPE 1</v>
          </cell>
          <cell r="F5933" t="str">
            <v>CLEVELAND SPECIFICATIONS</v>
          </cell>
          <cell r="G5933">
            <v>0</v>
          </cell>
        </row>
        <row r="5934">
          <cell r="A5934" t="str">
            <v>642E00721</v>
          </cell>
          <cell r="B5934" t="str">
            <v>Y</v>
          </cell>
          <cell r="C5934" t="str">
            <v>FT</v>
          </cell>
          <cell r="D5934" t="str">
            <v>CHEVRON MARKING, TYPE 1, AS PER PLAN</v>
          </cell>
          <cell r="F5934" t="str">
            <v>CLEVELAND SPECIFICATIONS</v>
          </cell>
          <cell r="G5934">
            <v>0</v>
          </cell>
        </row>
        <row r="5935">
          <cell r="A5935" t="str">
            <v>642E00730</v>
          </cell>
          <cell r="B5935" t="str">
            <v>Y</v>
          </cell>
          <cell r="C5935" t="str">
            <v>FT</v>
          </cell>
          <cell r="D5935" t="str">
            <v>CHEVRON MARKING, TYPE 1A</v>
          </cell>
          <cell r="F5935" t="str">
            <v>CLEVELAND SPECIFICATIONS</v>
          </cell>
          <cell r="G5935">
            <v>0</v>
          </cell>
        </row>
        <row r="5936">
          <cell r="A5936" t="str">
            <v>642E00731</v>
          </cell>
          <cell r="B5936" t="str">
            <v>Y</v>
          </cell>
          <cell r="C5936" t="str">
            <v>FT</v>
          </cell>
          <cell r="D5936" t="str">
            <v>CHEVRON MARKING, TYPE 1A, AS PER PLAN</v>
          </cell>
          <cell r="F5936" t="str">
            <v>CLEVELAND SPECIFICATIONS</v>
          </cell>
          <cell r="G5936">
            <v>0</v>
          </cell>
        </row>
        <row r="5937">
          <cell r="A5937" t="str">
            <v>642E00790</v>
          </cell>
          <cell r="B5937" t="str">
            <v>Y</v>
          </cell>
          <cell r="C5937" t="str">
            <v>FT</v>
          </cell>
          <cell r="D5937" t="str">
            <v>CURB MARKING</v>
          </cell>
          <cell r="F5937" t="str">
            <v>CLEVELAND SPECIFICATIONS</v>
          </cell>
          <cell r="G5937">
            <v>0</v>
          </cell>
        </row>
        <row r="5938">
          <cell r="A5938" t="str">
            <v>642E00800</v>
          </cell>
          <cell r="B5938" t="str">
            <v>Y</v>
          </cell>
          <cell r="C5938" t="str">
            <v>FT</v>
          </cell>
          <cell r="D5938" t="str">
            <v>CURB MARKING, TYPE 1</v>
          </cell>
          <cell r="F5938" t="str">
            <v>CLEVELAND SPECIFICATIONS</v>
          </cell>
          <cell r="G5938">
            <v>0</v>
          </cell>
        </row>
        <row r="5939">
          <cell r="A5939" t="str">
            <v>642E00810</v>
          </cell>
          <cell r="B5939" t="str">
            <v>Y</v>
          </cell>
          <cell r="C5939" t="str">
            <v>FT</v>
          </cell>
          <cell r="D5939" t="str">
            <v>CURB MARKING, TYPE 1A</v>
          </cell>
          <cell r="F5939" t="str">
            <v>CLEVELAND SPECIFICATIONS</v>
          </cell>
          <cell r="G5939">
            <v>0</v>
          </cell>
        </row>
        <row r="5940">
          <cell r="A5940" t="str">
            <v>642E00900</v>
          </cell>
          <cell r="B5940" t="str">
            <v>Y</v>
          </cell>
          <cell r="C5940" t="str">
            <v>SF</v>
          </cell>
          <cell r="D5940" t="str">
            <v>ISLAND MARKING, TYPE 1</v>
          </cell>
          <cell r="F5940" t="str">
            <v>CLEVELAND SPECIFICATIONS</v>
          </cell>
          <cell r="G5940">
            <v>0</v>
          </cell>
        </row>
        <row r="5941">
          <cell r="A5941" t="str">
            <v>642E00901</v>
          </cell>
          <cell r="B5941" t="str">
            <v>Y</v>
          </cell>
          <cell r="C5941" t="str">
            <v>SF</v>
          </cell>
          <cell r="D5941" t="str">
            <v>ISLAND MARKING, TYPE 1, AS PER PLAN</v>
          </cell>
          <cell r="F5941" t="str">
            <v>CLEVELAND SPECIFICATIONS</v>
          </cell>
          <cell r="G5941">
            <v>0</v>
          </cell>
        </row>
        <row r="5942">
          <cell r="A5942" t="str">
            <v>642E00910</v>
          </cell>
          <cell r="B5942" t="str">
            <v>Y</v>
          </cell>
          <cell r="C5942" t="str">
            <v>SF</v>
          </cell>
          <cell r="D5942" t="str">
            <v>ISLAND MARKING</v>
          </cell>
          <cell r="F5942" t="str">
            <v>CLEVELAND SPECIFICATIONS</v>
          </cell>
          <cell r="G5942">
            <v>0</v>
          </cell>
        </row>
        <row r="5943">
          <cell r="A5943" t="str">
            <v>642E00912</v>
          </cell>
          <cell r="B5943" t="str">
            <v>Y</v>
          </cell>
          <cell r="C5943" t="str">
            <v>SF</v>
          </cell>
          <cell r="D5943" t="str">
            <v>ISLAND MARKING, TYPE 1A</v>
          </cell>
          <cell r="F5943" t="str">
            <v>CLEVELAND SPECIFICATIONS</v>
          </cell>
          <cell r="G5943">
            <v>0</v>
          </cell>
        </row>
        <row r="5944">
          <cell r="A5944" t="str">
            <v>642E00913</v>
          </cell>
          <cell r="B5944" t="str">
            <v>Y</v>
          </cell>
          <cell r="C5944" t="str">
            <v>SF</v>
          </cell>
          <cell r="D5944" t="str">
            <v>ISLAND MARKING, TYPE 1A, AS PER PLAN</v>
          </cell>
          <cell r="F5944" t="str">
            <v>CLEVELAND SPECIFICATIONS</v>
          </cell>
          <cell r="G5944">
            <v>0</v>
          </cell>
        </row>
        <row r="5945">
          <cell r="A5945" t="str">
            <v>642E00990</v>
          </cell>
          <cell r="B5945" t="str">
            <v>Y</v>
          </cell>
          <cell r="C5945" t="str">
            <v>EACH</v>
          </cell>
          <cell r="D5945" t="str">
            <v>RAILROAD SYMBOL MARKING</v>
          </cell>
          <cell r="F5945" t="str">
            <v>CLEVELAND SPECIFICATIONS</v>
          </cell>
          <cell r="G5945">
            <v>0</v>
          </cell>
        </row>
        <row r="5946">
          <cell r="A5946" t="str">
            <v>642E01000</v>
          </cell>
          <cell r="B5946" t="str">
            <v>Y</v>
          </cell>
          <cell r="C5946" t="str">
            <v>EACH</v>
          </cell>
          <cell r="D5946" t="str">
            <v>RAILROAD SYMBOL MARKING, TYPE 1</v>
          </cell>
          <cell r="F5946" t="str">
            <v>CLEVELAND SPECIFICATIONS</v>
          </cell>
          <cell r="G5946">
            <v>0</v>
          </cell>
        </row>
        <row r="5947">
          <cell r="A5947" t="str">
            <v>642E01001</v>
          </cell>
          <cell r="B5947" t="str">
            <v>Y</v>
          </cell>
          <cell r="C5947" t="str">
            <v>EACH</v>
          </cell>
          <cell r="D5947" t="str">
            <v>RAILROAD SYMBOL MARKING, TYPE 1, AS PER PLAN</v>
          </cell>
          <cell r="F5947" t="str">
            <v>CLEVELAND SPECIFICATIONS</v>
          </cell>
          <cell r="G5947">
            <v>0</v>
          </cell>
        </row>
        <row r="5948">
          <cell r="A5948" t="str">
            <v>642E01010</v>
          </cell>
          <cell r="B5948" t="str">
            <v>Y</v>
          </cell>
          <cell r="C5948" t="str">
            <v>EACH</v>
          </cell>
          <cell r="D5948" t="str">
            <v>RAILROAD SYMBOL MARKING, TYPE 1A</v>
          </cell>
          <cell r="F5948" t="str">
            <v>CLEVELAND SPECIFICATIONS</v>
          </cell>
          <cell r="G5948">
            <v>0</v>
          </cell>
        </row>
        <row r="5949">
          <cell r="A5949" t="str">
            <v>642E01011</v>
          </cell>
          <cell r="B5949" t="str">
            <v>Y</v>
          </cell>
          <cell r="C5949" t="str">
            <v>EACH</v>
          </cell>
          <cell r="D5949" t="str">
            <v>RAILROAD SYMBOL MARKING, TYPE 1A, AS PER PLAN</v>
          </cell>
          <cell r="F5949" t="str">
            <v>CLEVELAND SPECIFICATIONS</v>
          </cell>
          <cell r="G5949">
            <v>0</v>
          </cell>
        </row>
        <row r="5950">
          <cell r="A5950" t="str">
            <v>642E01090</v>
          </cell>
          <cell r="B5950" t="str">
            <v>Y</v>
          </cell>
          <cell r="C5950" t="str">
            <v>EACH</v>
          </cell>
          <cell r="D5950" t="str">
            <v>SCHOOL SYMBOL MARKING, 72"</v>
          </cell>
          <cell r="F5950" t="str">
            <v>CLEVELAND SPECIFICATIONS</v>
          </cell>
          <cell r="G5950">
            <v>0</v>
          </cell>
        </row>
        <row r="5951">
          <cell r="A5951" t="str">
            <v>642E01100</v>
          </cell>
          <cell r="B5951" t="str">
            <v>Y</v>
          </cell>
          <cell r="C5951" t="str">
            <v>EACH</v>
          </cell>
          <cell r="D5951" t="str">
            <v>SCHOOL SYMBOL MARKING, 72", TYPE 1</v>
          </cell>
          <cell r="F5951" t="str">
            <v>CLEVELAND SPECIFICATIONS</v>
          </cell>
          <cell r="G5951">
            <v>0</v>
          </cell>
        </row>
        <row r="5952">
          <cell r="A5952" t="str">
            <v>642E01106</v>
          </cell>
          <cell r="B5952" t="str">
            <v>Y</v>
          </cell>
          <cell r="C5952" t="str">
            <v>EACH</v>
          </cell>
          <cell r="D5952" t="str">
            <v>SCHOOL SYMBOL MARKING, 72", TYPE 1A</v>
          </cell>
          <cell r="F5952" t="str">
            <v>CLEVELAND SPECIFICATIONS</v>
          </cell>
          <cell r="G5952">
            <v>0</v>
          </cell>
        </row>
        <row r="5953">
          <cell r="A5953" t="str">
            <v>642E01108</v>
          </cell>
          <cell r="B5953" t="str">
            <v>Y</v>
          </cell>
          <cell r="C5953" t="str">
            <v>EACH</v>
          </cell>
          <cell r="D5953" t="str">
            <v>SCHOOL SYMBOL MARKING, 96"</v>
          </cell>
          <cell r="F5953" t="str">
            <v>CLEVELAND SPECIFICATIONS</v>
          </cell>
          <cell r="G5953">
            <v>0</v>
          </cell>
        </row>
        <row r="5954">
          <cell r="A5954" t="str">
            <v>642E01110</v>
          </cell>
          <cell r="B5954" t="str">
            <v>Y</v>
          </cell>
          <cell r="C5954" t="str">
            <v>EACH</v>
          </cell>
          <cell r="D5954" t="str">
            <v>SCHOOL SYMBOL MARKING, 96", TYPE 1</v>
          </cell>
          <cell r="F5954" t="str">
            <v>CLEVELAND SPECIFICATIONS</v>
          </cell>
          <cell r="G5954">
            <v>0</v>
          </cell>
        </row>
        <row r="5955">
          <cell r="A5955" t="str">
            <v>642E01111</v>
          </cell>
          <cell r="B5955" t="str">
            <v>Y</v>
          </cell>
          <cell r="C5955" t="str">
            <v>EACH</v>
          </cell>
          <cell r="D5955" t="str">
            <v>SCHOOL SYMBOL MARKING, 96", TYPE 1, AS PER PLAN</v>
          </cell>
          <cell r="F5955" t="str">
            <v>CLEVELAND SPECIFICATIONS</v>
          </cell>
          <cell r="G5955">
            <v>0</v>
          </cell>
        </row>
        <row r="5956">
          <cell r="A5956" t="str">
            <v>642E01116</v>
          </cell>
          <cell r="B5956" t="str">
            <v>Y</v>
          </cell>
          <cell r="C5956" t="str">
            <v>EACH</v>
          </cell>
          <cell r="D5956" t="str">
            <v>SCHOOL SYMBOL MARKING, 96", TYPE 1A</v>
          </cell>
          <cell r="F5956" t="str">
            <v>CLEVELAND SPECIFICATIONS</v>
          </cell>
          <cell r="G5956">
            <v>0</v>
          </cell>
        </row>
        <row r="5957">
          <cell r="A5957" t="str">
            <v>642E01117</v>
          </cell>
          <cell r="B5957" t="str">
            <v>Y</v>
          </cell>
          <cell r="C5957" t="str">
            <v>EACH</v>
          </cell>
          <cell r="D5957" t="str">
            <v>SCHOOL SYMBOL MARKING, 96", TYPE 1A, AS PER PLAN</v>
          </cell>
          <cell r="F5957" t="str">
            <v>CLEVELAND SPECIFICATIONS</v>
          </cell>
          <cell r="G5957">
            <v>0</v>
          </cell>
        </row>
        <row r="5958">
          <cell r="A5958" t="str">
            <v>642E01120</v>
          </cell>
          <cell r="B5958" t="str">
            <v>Y</v>
          </cell>
          <cell r="C5958" t="str">
            <v>EACH</v>
          </cell>
          <cell r="D5958" t="str">
            <v>SCHOOL SYMBOL MARKING, 120"</v>
          </cell>
          <cell r="F5958" t="str">
            <v>CLEVELAND SPECIFICATIONS</v>
          </cell>
          <cell r="G5958">
            <v>0</v>
          </cell>
        </row>
        <row r="5959">
          <cell r="A5959" t="str">
            <v>642E01124</v>
          </cell>
          <cell r="B5959" t="str">
            <v>Y</v>
          </cell>
          <cell r="C5959" t="str">
            <v>EACH</v>
          </cell>
          <cell r="D5959" t="str">
            <v>SCHOOL SYMBOL MARKING, 120", TYPE 1</v>
          </cell>
          <cell r="F5959" t="str">
            <v>CLEVELAND SPECIFICATIONS</v>
          </cell>
          <cell r="G5959">
            <v>0</v>
          </cell>
        </row>
        <row r="5960">
          <cell r="A5960" t="str">
            <v>642E01125</v>
          </cell>
          <cell r="B5960" t="str">
            <v>Y</v>
          </cell>
          <cell r="C5960" t="str">
            <v>EACH</v>
          </cell>
          <cell r="D5960" t="str">
            <v>SCHOOL SYMBOL MARKING, 120", TYPE 1, AS PER PLAN</v>
          </cell>
          <cell r="F5960" t="str">
            <v>CLEVELAND SPECIFICATIONS</v>
          </cell>
          <cell r="G5960">
            <v>0</v>
          </cell>
        </row>
        <row r="5961">
          <cell r="A5961" t="str">
            <v>642E01130</v>
          </cell>
          <cell r="B5961" t="str">
            <v>Y</v>
          </cell>
          <cell r="C5961" t="str">
            <v>EACH</v>
          </cell>
          <cell r="D5961" t="str">
            <v>SCHOOL SYMBOL MARKING, 120", TYPE 1A</v>
          </cell>
          <cell r="F5961" t="str">
            <v>CLEVELAND SPECIFICATIONS</v>
          </cell>
          <cell r="G5961">
            <v>0</v>
          </cell>
        </row>
        <row r="5962">
          <cell r="A5962" t="str">
            <v>642E01131</v>
          </cell>
          <cell r="B5962" t="str">
            <v>Y</v>
          </cell>
          <cell r="C5962" t="str">
            <v>EACH</v>
          </cell>
          <cell r="D5962" t="str">
            <v>SCHOOL SYMBOL MARKING, 120", TYPE 1A, AS PER PLAN</v>
          </cell>
          <cell r="F5962" t="str">
            <v>CLEVELAND SPECIFICATIONS</v>
          </cell>
          <cell r="G5962">
            <v>0</v>
          </cell>
        </row>
        <row r="5963">
          <cell r="A5963" t="str">
            <v>642E01190</v>
          </cell>
          <cell r="B5963" t="str">
            <v>Y</v>
          </cell>
          <cell r="C5963" t="str">
            <v>FT</v>
          </cell>
          <cell r="D5963" t="str">
            <v>PARKING LOT STALL MARKING</v>
          </cell>
          <cell r="F5963" t="str">
            <v>CLEVELAND SPECIFICATIONS</v>
          </cell>
          <cell r="G5963">
            <v>0</v>
          </cell>
        </row>
        <row r="5964">
          <cell r="A5964" t="str">
            <v>642E01191</v>
          </cell>
          <cell r="B5964" t="str">
            <v>Y</v>
          </cell>
          <cell r="C5964" t="str">
            <v>FT</v>
          </cell>
          <cell r="D5964" t="str">
            <v>PARKING LOT STALL MARKING, AS PER PLAN</v>
          </cell>
          <cell r="F5964" t="str">
            <v>CLEVELAND SPECIFICATIONS</v>
          </cell>
          <cell r="G5964">
            <v>0</v>
          </cell>
        </row>
        <row r="5965">
          <cell r="A5965" t="str">
            <v>642E01200</v>
          </cell>
          <cell r="B5965" t="str">
            <v>Y</v>
          </cell>
          <cell r="C5965" t="str">
            <v>FT</v>
          </cell>
          <cell r="D5965" t="str">
            <v>PARKING LOT STALL MARKING, TYPE 1</v>
          </cell>
          <cell r="F5965" t="str">
            <v>CLEVELAND SPECIFICATIONS</v>
          </cell>
          <cell r="G5965">
            <v>0</v>
          </cell>
        </row>
        <row r="5966">
          <cell r="A5966" t="str">
            <v>642E01201</v>
          </cell>
          <cell r="B5966" t="str">
            <v>Y</v>
          </cell>
          <cell r="C5966" t="str">
            <v>FT</v>
          </cell>
          <cell r="D5966" t="str">
            <v>PARKING LOT STALL MARKING, TYPE 1, AS PER PLAN</v>
          </cell>
          <cell r="F5966" t="str">
            <v>CLEVELAND SPECIFICATIONS</v>
          </cell>
          <cell r="G5966">
            <v>0</v>
          </cell>
        </row>
        <row r="5967">
          <cell r="A5967" t="str">
            <v>642E01210</v>
          </cell>
          <cell r="B5967" t="str">
            <v>Y</v>
          </cell>
          <cell r="C5967" t="str">
            <v>FT</v>
          </cell>
          <cell r="D5967" t="str">
            <v>PARKING LOT STALL MARKING, TYPE 1A</v>
          </cell>
          <cell r="F5967" t="str">
            <v>CLEVELAND SPECIFICATIONS</v>
          </cell>
          <cell r="G5967">
            <v>0</v>
          </cell>
        </row>
        <row r="5968">
          <cell r="A5968" t="str">
            <v>642E01211</v>
          </cell>
          <cell r="B5968" t="str">
            <v>Y</v>
          </cell>
          <cell r="C5968" t="str">
            <v>FT</v>
          </cell>
          <cell r="D5968" t="str">
            <v>PARKING LOT STALL MARKING, TYPE 1, AS PER PLAN</v>
          </cell>
          <cell r="F5968" t="str">
            <v>CLEVELAND SPECIFICATIONS</v>
          </cell>
          <cell r="G5968">
            <v>0</v>
          </cell>
        </row>
        <row r="5969">
          <cell r="A5969" t="str">
            <v>642E01290</v>
          </cell>
          <cell r="B5969" t="str">
            <v>Y</v>
          </cell>
          <cell r="C5969" t="str">
            <v>EACH</v>
          </cell>
          <cell r="D5969" t="str">
            <v>LANE ARROW</v>
          </cell>
          <cell r="F5969" t="str">
            <v>CLEVELAND SPECIFICATIONS</v>
          </cell>
          <cell r="G5969">
            <v>0</v>
          </cell>
        </row>
        <row r="5970">
          <cell r="A5970" t="str">
            <v>642E01291</v>
          </cell>
          <cell r="B5970" t="str">
            <v>Y</v>
          </cell>
          <cell r="C5970" t="str">
            <v>EACH</v>
          </cell>
          <cell r="D5970" t="str">
            <v>LANE ARROW, AS PER PLAN</v>
          </cell>
          <cell r="F5970" t="str">
            <v>CLEVELAND SPECIFICATIONS</v>
          </cell>
          <cell r="G5970">
            <v>0</v>
          </cell>
        </row>
        <row r="5971">
          <cell r="A5971" t="str">
            <v>642E01300</v>
          </cell>
          <cell r="B5971" t="str">
            <v>Y</v>
          </cell>
          <cell r="C5971" t="str">
            <v>EACH</v>
          </cell>
          <cell r="D5971" t="str">
            <v>LANE ARROW, TYPE 1</v>
          </cell>
          <cell r="F5971" t="str">
            <v>CLEVELAND SPECIFICATIONS</v>
          </cell>
          <cell r="G5971">
            <v>0</v>
          </cell>
        </row>
        <row r="5972">
          <cell r="A5972" t="str">
            <v>642E01301</v>
          </cell>
          <cell r="B5972" t="str">
            <v>Y</v>
          </cell>
          <cell r="C5972" t="str">
            <v>EACH</v>
          </cell>
          <cell r="D5972" t="str">
            <v>LANE ARROW, TYPE 1, AS PER PLAN</v>
          </cell>
          <cell r="F5972" t="str">
            <v>CLEVELAND SPECIFICATIONS</v>
          </cell>
          <cell r="G5972">
            <v>0</v>
          </cell>
        </row>
        <row r="5973">
          <cell r="A5973" t="str">
            <v>642E01310</v>
          </cell>
          <cell r="B5973" t="str">
            <v>Y</v>
          </cell>
          <cell r="C5973" t="str">
            <v>EACH</v>
          </cell>
          <cell r="D5973" t="str">
            <v>LANE ARROW, TYPE 1A</v>
          </cell>
          <cell r="F5973" t="str">
            <v>CLEVELAND SPECIFICATIONS</v>
          </cell>
          <cell r="G5973">
            <v>0</v>
          </cell>
        </row>
        <row r="5974">
          <cell r="A5974" t="str">
            <v>642E01311</v>
          </cell>
          <cell r="B5974" t="str">
            <v>Y</v>
          </cell>
          <cell r="C5974" t="str">
            <v>EACH</v>
          </cell>
          <cell r="D5974" t="str">
            <v>LANE ARROW, TYPE 1A, AS PER PLAN</v>
          </cell>
          <cell r="F5974" t="str">
            <v>CLEVELAND SPECIFICATIONS</v>
          </cell>
          <cell r="G5974">
            <v>0</v>
          </cell>
        </row>
        <row r="5975">
          <cell r="A5975" t="str">
            <v>642E01312</v>
          </cell>
          <cell r="B5975" t="str">
            <v>Y</v>
          </cell>
          <cell r="C5975" t="str">
            <v>EACH</v>
          </cell>
          <cell r="D5975" t="str">
            <v>LANE REDUCTION ARROW, TYPE 1</v>
          </cell>
          <cell r="F5975" t="str">
            <v>CLEVELAND SPECIFICATIONS</v>
          </cell>
          <cell r="G5975">
            <v>0</v>
          </cell>
        </row>
        <row r="5976">
          <cell r="A5976" t="str">
            <v>642E01313</v>
          </cell>
          <cell r="B5976" t="str">
            <v>Y</v>
          </cell>
          <cell r="C5976" t="str">
            <v>EACH</v>
          </cell>
          <cell r="D5976" t="str">
            <v>LANE REDUCTION ARROW, TYPE 1, AS PER PLAN</v>
          </cell>
          <cell r="F5976" t="str">
            <v>CLEVELAND SPECIFICATIONS</v>
          </cell>
          <cell r="G5976">
            <v>0</v>
          </cell>
        </row>
        <row r="5977">
          <cell r="A5977" t="str">
            <v>642E01314</v>
          </cell>
          <cell r="B5977" t="str">
            <v>Y</v>
          </cell>
          <cell r="C5977" t="str">
            <v>EACH</v>
          </cell>
          <cell r="D5977" t="str">
            <v>LANE REDUCTION ARROW, TYPE 1A</v>
          </cell>
          <cell r="F5977" t="str">
            <v>CLEVELAND SPECIFICATIONS</v>
          </cell>
          <cell r="G5977">
            <v>0</v>
          </cell>
        </row>
        <row r="5978">
          <cell r="A5978" t="str">
            <v>642E01315</v>
          </cell>
          <cell r="B5978" t="str">
            <v>Y</v>
          </cell>
          <cell r="C5978" t="str">
            <v>EACH</v>
          </cell>
          <cell r="D5978" t="str">
            <v>LANE REDUCTION ARROW, TYPE 1A, AS PER PLAN</v>
          </cell>
          <cell r="F5978" t="str">
            <v>CLEVELAND SPECIFICATIONS</v>
          </cell>
          <cell r="G5978">
            <v>0</v>
          </cell>
        </row>
        <row r="5979">
          <cell r="A5979" t="str">
            <v>642E01320</v>
          </cell>
          <cell r="B5979" t="str">
            <v>Y</v>
          </cell>
          <cell r="C5979" t="str">
            <v>EACH</v>
          </cell>
          <cell r="D5979" t="str">
            <v>WRONG WAY ARROW</v>
          </cell>
          <cell r="F5979" t="str">
            <v>CLEVELAND SPECIFICATIONS</v>
          </cell>
          <cell r="G5979">
            <v>0</v>
          </cell>
        </row>
        <row r="5980">
          <cell r="A5980" t="str">
            <v>642E01380</v>
          </cell>
          <cell r="B5980" t="str">
            <v>Y</v>
          </cell>
          <cell r="C5980" t="str">
            <v>EACH</v>
          </cell>
          <cell r="D5980" t="str">
            <v>WORD ON PAVEMENT, 48"</v>
          </cell>
          <cell r="F5980" t="str">
            <v>CLEVELAND SPECIFICATIONS</v>
          </cell>
          <cell r="G5980">
            <v>0</v>
          </cell>
        </row>
        <row r="5981">
          <cell r="A5981" t="str">
            <v>642E01390</v>
          </cell>
          <cell r="B5981" t="str">
            <v>Y</v>
          </cell>
          <cell r="C5981" t="str">
            <v>EACH</v>
          </cell>
          <cell r="D5981" t="str">
            <v>WORD ON PAVEMENT, 72"</v>
          </cell>
          <cell r="F5981" t="str">
            <v>CLEVELAND SPECIFICATIONS</v>
          </cell>
          <cell r="G5981">
            <v>0</v>
          </cell>
        </row>
        <row r="5982">
          <cell r="A5982" t="str">
            <v>642E01391</v>
          </cell>
          <cell r="B5982" t="str">
            <v>Y</v>
          </cell>
          <cell r="C5982" t="str">
            <v>EACH</v>
          </cell>
          <cell r="D5982" t="str">
            <v>WORD ON PAVEMENT, 72", AS PER PLAN</v>
          </cell>
          <cell r="F5982" t="str">
            <v>CLEVELAND SPECIFICATIONS</v>
          </cell>
          <cell r="G5982">
            <v>0</v>
          </cell>
        </row>
        <row r="5983">
          <cell r="A5983" t="str">
            <v>642E01400</v>
          </cell>
          <cell r="B5983" t="str">
            <v>Y</v>
          </cell>
          <cell r="C5983" t="str">
            <v>EACH</v>
          </cell>
          <cell r="D5983" t="str">
            <v>WORD ON PAVEMENT, 72", TYPE 1</v>
          </cell>
          <cell r="F5983" t="str">
            <v>CLEVELAND SPECIFICATIONS</v>
          </cell>
          <cell r="G5983">
            <v>0</v>
          </cell>
        </row>
        <row r="5984">
          <cell r="A5984" t="str">
            <v>642E01401</v>
          </cell>
          <cell r="B5984" t="str">
            <v>Y</v>
          </cell>
          <cell r="C5984" t="str">
            <v>EACH</v>
          </cell>
          <cell r="D5984" t="str">
            <v>WORD ON PAVEMENT, 72", TYPE 1, AS PER PLAN</v>
          </cell>
          <cell r="F5984" t="str">
            <v>CLEVELAND SPECIFICATIONS</v>
          </cell>
          <cell r="G5984">
            <v>0</v>
          </cell>
        </row>
        <row r="5985">
          <cell r="A5985" t="str">
            <v>642E01406</v>
          </cell>
          <cell r="B5985" t="str">
            <v>Y</v>
          </cell>
          <cell r="C5985" t="str">
            <v>EACH</v>
          </cell>
          <cell r="D5985" t="str">
            <v>WORD ON PAVEMENT, 72", TYPE 1A</v>
          </cell>
          <cell r="F5985" t="str">
            <v>CLEVELAND SPECIFICATIONS</v>
          </cell>
          <cell r="G5985">
            <v>0</v>
          </cell>
        </row>
        <row r="5986">
          <cell r="A5986" t="str">
            <v>642E01407</v>
          </cell>
          <cell r="B5986" t="str">
            <v>Y</v>
          </cell>
          <cell r="C5986" t="str">
            <v>EACH</v>
          </cell>
          <cell r="D5986" t="str">
            <v>WORD ON PAVEMENT, 72", TYPE 1A, AS PER PLAN</v>
          </cell>
          <cell r="F5986" t="str">
            <v>CLEVELAND SPECIFICATIONS</v>
          </cell>
          <cell r="G5986">
            <v>0</v>
          </cell>
        </row>
        <row r="5987">
          <cell r="A5987" t="str">
            <v>642E01408</v>
          </cell>
          <cell r="B5987" t="str">
            <v>Y</v>
          </cell>
          <cell r="C5987" t="str">
            <v>EACH</v>
          </cell>
          <cell r="D5987" t="str">
            <v>WORD ON PAVEMENT, 96"</v>
          </cell>
          <cell r="F5987" t="str">
            <v>CLEVELAND SPECIFICATIONS</v>
          </cell>
          <cell r="G5987">
            <v>0</v>
          </cell>
        </row>
        <row r="5988">
          <cell r="A5988" t="str">
            <v>642E01410</v>
          </cell>
          <cell r="B5988" t="str">
            <v>Y</v>
          </cell>
          <cell r="C5988" t="str">
            <v>EACH</v>
          </cell>
          <cell r="D5988" t="str">
            <v>WORD ON PAVEMENT, 96", TYPE 1</v>
          </cell>
          <cell r="F5988" t="str">
            <v>CLEVELAND SPECIFICATIONS</v>
          </cell>
          <cell r="G5988">
            <v>0</v>
          </cell>
        </row>
        <row r="5989">
          <cell r="A5989" t="str">
            <v>642E01411</v>
          </cell>
          <cell r="B5989" t="str">
            <v>Y</v>
          </cell>
          <cell r="C5989" t="str">
            <v>EACH</v>
          </cell>
          <cell r="D5989" t="str">
            <v>WORD ON PAVEMENT, 96", TYPE 1, AS PER PLAN</v>
          </cell>
          <cell r="F5989" t="str">
            <v>CLEVELAND SPECIFICATIONS</v>
          </cell>
          <cell r="G5989">
            <v>0</v>
          </cell>
        </row>
        <row r="5990">
          <cell r="A5990" t="str">
            <v>642E01420</v>
          </cell>
          <cell r="B5990" t="str">
            <v>Y</v>
          </cell>
          <cell r="C5990" t="str">
            <v>EACH</v>
          </cell>
          <cell r="D5990" t="str">
            <v>WORD ON PAVEMENT, 96", TYPE 1A</v>
          </cell>
          <cell r="F5990" t="str">
            <v>CLEVELAND SPECIFICATIONS</v>
          </cell>
          <cell r="G5990">
            <v>0</v>
          </cell>
        </row>
        <row r="5991">
          <cell r="A5991" t="str">
            <v>642E01421</v>
          </cell>
          <cell r="B5991" t="str">
            <v>Y</v>
          </cell>
          <cell r="C5991" t="str">
            <v>EACH</v>
          </cell>
          <cell r="D5991" t="str">
            <v>WORD ON PAVEMENT, 96", TYPE 1A, AS PER PLAN</v>
          </cell>
          <cell r="F5991" t="str">
            <v>CLEVELAND SPECIFICATIONS</v>
          </cell>
          <cell r="G5991">
            <v>0</v>
          </cell>
        </row>
        <row r="5992">
          <cell r="A5992" t="str">
            <v>642E01490</v>
          </cell>
          <cell r="B5992" t="str">
            <v>Y</v>
          </cell>
          <cell r="C5992" t="str">
            <v>FT</v>
          </cell>
          <cell r="D5992" t="str">
            <v>DOTTED LINE, 4"</v>
          </cell>
          <cell r="F5992" t="str">
            <v>CLEVELAND SPECIFICATIONS</v>
          </cell>
          <cell r="G5992">
            <v>0</v>
          </cell>
        </row>
        <row r="5993">
          <cell r="A5993" t="str">
            <v>642E01491</v>
          </cell>
          <cell r="B5993" t="str">
            <v>Y</v>
          </cell>
          <cell r="C5993" t="str">
            <v>FT</v>
          </cell>
          <cell r="D5993" t="str">
            <v>DOTTED LINE, 4", AS PER PLAN</v>
          </cell>
          <cell r="F5993" t="str">
            <v>CLEVELAND SPECIFICATIONS</v>
          </cell>
          <cell r="G5993">
            <v>0</v>
          </cell>
        </row>
        <row r="5994">
          <cell r="A5994" t="str">
            <v>642E01500</v>
          </cell>
          <cell r="B5994" t="str">
            <v>Y</v>
          </cell>
          <cell r="C5994" t="str">
            <v>FT</v>
          </cell>
          <cell r="D5994" t="str">
            <v>DOTTED LINE, 4", TYPE 1</v>
          </cell>
          <cell r="F5994" t="str">
            <v>CLEVELAND SPECIFICATIONS</v>
          </cell>
          <cell r="G5994">
            <v>0</v>
          </cell>
        </row>
        <row r="5995">
          <cell r="A5995" t="str">
            <v>642E01501</v>
          </cell>
          <cell r="B5995" t="str">
            <v>Y</v>
          </cell>
          <cell r="C5995" t="str">
            <v>FT</v>
          </cell>
          <cell r="D5995" t="str">
            <v>DOTTED LINE, 4", TYPE 1, AS PER PLAN</v>
          </cell>
          <cell r="F5995" t="str">
            <v>CLEVELAND SPECIFICATIONS</v>
          </cell>
          <cell r="G5995">
            <v>0</v>
          </cell>
        </row>
        <row r="5996">
          <cell r="A5996" t="str">
            <v>642E01506</v>
          </cell>
          <cell r="B5996" t="str">
            <v>Y</v>
          </cell>
          <cell r="C5996" t="str">
            <v>FT</v>
          </cell>
          <cell r="D5996" t="str">
            <v>DOTTED LINE, 4", TYPE 1A</v>
          </cell>
          <cell r="F5996" t="str">
            <v>CLEVELAND SPECIFICATIONS</v>
          </cell>
          <cell r="G5996">
            <v>0</v>
          </cell>
        </row>
        <row r="5997">
          <cell r="A5997" t="str">
            <v>642E01507</v>
          </cell>
          <cell r="B5997" t="str">
            <v>Y</v>
          </cell>
          <cell r="C5997" t="str">
            <v>FT</v>
          </cell>
          <cell r="D5997" t="str">
            <v>DOTTED LINE, 4", TYPE 1A, AS PER PLAN</v>
          </cell>
          <cell r="F5997" t="str">
            <v>CLEVELAND SPECIFICATIONS</v>
          </cell>
          <cell r="G5997">
            <v>0</v>
          </cell>
        </row>
        <row r="5998">
          <cell r="A5998" t="str">
            <v>642E01508</v>
          </cell>
          <cell r="B5998" t="str">
            <v>Y</v>
          </cell>
          <cell r="C5998" t="str">
            <v>FT</v>
          </cell>
          <cell r="D5998" t="str">
            <v>DOTTED LINE, 6"</v>
          </cell>
          <cell r="F5998" t="str">
            <v>CLEVELAND SPECIFICATIONS</v>
          </cell>
          <cell r="G5998">
            <v>0</v>
          </cell>
        </row>
        <row r="5999">
          <cell r="A5999" t="str">
            <v>642E01509</v>
          </cell>
          <cell r="B5999" t="str">
            <v>Y</v>
          </cell>
          <cell r="C5999" t="str">
            <v>FT</v>
          </cell>
          <cell r="D5999" t="str">
            <v>DOTTED LINE, 6", AS PER PLAN</v>
          </cell>
          <cell r="F5999" t="str">
            <v>CLEVELAND SPECIFICATIONS</v>
          </cell>
          <cell r="G5999">
            <v>0</v>
          </cell>
        </row>
        <row r="6000">
          <cell r="A6000" t="str">
            <v>642E01510</v>
          </cell>
          <cell r="B6000" t="str">
            <v>Y</v>
          </cell>
          <cell r="C6000" t="str">
            <v>FT</v>
          </cell>
          <cell r="D6000" t="str">
            <v>DOTTED LINE, 6", TYPE 1</v>
          </cell>
          <cell r="F6000" t="str">
            <v>CLEVELAND SPECIFICATIONS</v>
          </cell>
          <cell r="G6000">
            <v>0</v>
          </cell>
        </row>
        <row r="6001">
          <cell r="A6001" t="str">
            <v>642E01516</v>
          </cell>
          <cell r="B6001" t="str">
            <v>Y</v>
          </cell>
          <cell r="C6001" t="str">
            <v>FT</v>
          </cell>
          <cell r="D6001" t="str">
            <v>DOTTED LINE, 6", TYPE 1A</v>
          </cell>
          <cell r="F6001" t="str">
            <v>CLEVELAND SPECIFICATIONS</v>
          </cell>
          <cell r="G6001">
            <v>0</v>
          </cell>
        </row>
        <row r="6002">
          <cell r="A6002" t="str">
            <v>642E01517</v>
          </cell>
          <cell r="B6002" t="str">
            <v>Y</v>
          </cell>
          <cell r="C6002" t="str">
            <v>FT</v>
          </cell>
          <cell r="D6002" t="str">
            <v>DOTTED LINE, 6", TYPE 1A, AS PER PLAN</v>
          </cell>
          <cell r="F6002" t="str">
            <v>CLEVELAND SPECIFICATIONS</v>
          </cell>
          <cell r="G6002">
            <v>0</v>
          </cell>
        </row>
        <row r="6003">
          <cell r="A6003" t="str">
            <v>642E01520</v>
          </cell>
          <cell r="B6003" t="str">
            <v>Y</v>
          </cell>
          <cell r="C6003" t="str">
            <v>FT</v>
          </cell>
          <cell r="D6003" t="str">
            <v>DOTTED LINE, 8"</v>
          </cell>
          <cell r="F6003" t="str">
            <v>CLEVELAND SPECIFICATIONS</v>
          </cell>
          <cell r="G6003">
            <v>0</v>
          </cell>
        </row>
        <row r="6004">
          <cell r="A6004" t="str">
            <v>642E01522</v>
          </cell>
          <cell r="B6004" t="str">
            <v>Y</v>
          </cell>
          <cell r="C6004" t="str">
            <v>FT</v>
          </cell>
          <cell r="D6004" t="str">
            <v>DOTTED LINE, 8", TYPE 1</v>
          </cell>
          <cell r="F6004" t="str">
            <v>CLEVELAND SPECIFICATIONS</v>
          </cell>
          <cell r="G6004">
            <v>0</v>
          </cell>
        </row>
        <row r="6005">
          <cell r="A6005" t="str">
            <v>642E01523</v>
          </cell>
          <cell r="B6005" t="str">
            <v>Y</v>
          </cell>
          <cell r="C6005" t="str">
            <v>FT</v>
          </cell>
          <cell r="D6005" t="str">
            <v>DOTTED LINE, 8", TYPE 1, AS PER PLAN</v>
          </cell>
          <cell r="F6005" t="str">
            <v>CLEVELAND SPECIFICATIONS</v>
          </cell>
          <cell r="G6005">
            <v>0</v>
          </cell>
        </row>
        <row r="6006">
          <cell r="A6006" t="str">
            <v>642E01530</v>
          </cell>
          <cell r="B6006" t="str">
            <v>Y</v>
          </cell>
          <cell r="C6006" t="str">
            <v>FT</v>
          </cell>
          <cell r="D6006" t="str">
            <v>DOTTED LINE, 8", TYPE 1A</v>
          </cell>
          <cell r="F6006" t="str">
            <v>CLEVELAND SPECIFICATIONS</v>
          </cell>
          <cell r="G6006">
            <v>0</v>
          </cell>
        </row>
        <row r="6007">
          <cell r="A6007" t="str">
            <v>642E01531</v>
          </cell>
          <cell r="B6007" t="str">
            <v>Y</v>
          </cell>
          <cell r="C6007" t="str">
            <v>FT</v>
          </cell>
          <cell r="D6007" t="str">
            <v>DOTTED LINE, 8", TYPE 1A, AS PER PLAN</v>
          </cell>
          <cell r="F6007" t="str">
            <v>CLEVELAND SPECIFICATIONS</v>
          </cell>
          <cell r="G6007">
            <v>0</v>
          </cell>
        </row>
        <row r="6008">
          <cell r="A6008" t="str">
            <v>642E01550</v>
          </cell>
          <cell r="B6008" t="str">
            <v>Y</v>
          </cell>
          <cell r="C6008" t="str">
            <v>FT</v>
          </cell>
          <cell r="D6008" t="str">
            <v>DOTTED LINE, 12"</v>
          </cell>
          <cell r="F6008" t="str">
            <v>CLEVELAND SPECIFICATIONS</v>
          </cell>
          <cell r="G6008">
            <v>0</v>
          </cell>
        </row>
        <row r="6009">
          <cell r="A6009" t="str">
            <v>642E01551</v>
          </cell>
          <cell r="B6009" t="str">
            <v>Y</v>
          </cell>
          <cell r="C6009" t="str">
            <v>FT</v>
          </cell>
          <cell r="D6009" t="str">
            <v>DOTTED LINE, 12", AS PER PLAN</v>
          </cell>
          <cell r="F6009" t="str">
            <v>CLEVELAND SPECIFICATIONS</v>
          </cell>
          <cell r="G6009">
            <v>0</v>
          </cell>
        </row>
        <row r="6010">
          <cell r="A6010" t="str">
            <v>642E01560</v>
          </cell>
          <cell r="B6010" t="str">
            <v>Y</v>
          </cell>
          <cell r="C6010" t="str">
            <v>FT</v>
          </cell>
          <cell r="D6010" t="str">
            <v>DOTTED LINE, 12", TYPE 1</v>
          </cell>
          <cell r="F6010" t="str">
            <v>CLEVELAND SPECIFICATIONS</v>
          </cell>
          <cell r="G6010">
            <v>0</v>
          </cell>
        </row>
        <row r="6011">
          <cell r="A6011" t="str">
            <v>642E01570</v>
          </cell>
          <cell r="B6011" t="str">
            <v>Y</v>
          </cell>
          <cell r="C6011" t="str">
            <v>FT</v>
          </cell>
          <cell r="D6011" t="str">
            <v>DOTTED LINE, 12", TYPE 1A</v>
          </cell>
          <cell r="F6011" t="str">
            <v>CLEVELAND SPECIFICATIONS</v>
          </cell>
          <cell r="G6011">
            <v>0</v>
          </cell>
        </row>
        <row r="6012">
          <cell r="A6012" t="str">
            <v>642E01600</v>
          </cell>
          <cell r="B6012" t="str">
            <v>Y</v>
          </cell>
          <cell r="C6012" t="str">
            <v>EACH</v>
          </cell>
          <cell r="D6012" t="str">
            <v>BIKE LANE SYMBOL MARKING</v>
          </cell>
          <cell r="F6012" t="str">
            <v>CLEVELAND SPECIFICATIONS</v>
          </cell>
          <cell r="G6012">
            <v>0</v>
          </cell>
        </row>
        <row r="6013">
          <cell r="A6013" t="str">
            <v>642E01602</v>
          </cell>
          <cell r="B6013" t="str">
            <v>Y</v>
          </cell>
          <cell r="C6013" t="str">
            <v>EACH</v>
          </cell>
          <cell r="D6013" t="str">
            <v>BIKE LANE SYMBOL MARKING, TYPE 1</v>
          </cell>
          <cell r="F6013" t="str">
            <v>CLEVELAND SPECIFICATIONS</v>
          </cell>
          <cell r="G6013">
            <v>0</v>
          </cell>
        </row>
        <row r="6014">
          <cell r="A6014" t="str">
            <v>642E01610</v>
          </cell>
          <cell r="B6014" t="str">
            <v>Y</v>
          </cell>
          <cell r="C6014" t="str">
            <v>EACH</v>
          </cell>
          <cell r="D6014" t="str">
            <v>BIKE LANE SYMBOL MARKING, TYPE 1A</v>
          </cell>
          <cell r="F6014" t="str">
            <v>CLEVELAND SPECIFICATIONS</v>
          </cell>
          <cell r="G6014">
            <v>0</v>
          </cell>
        </row>
        <row r="6015">
          <cell r="A6015" t="str">
            <v>642E01650</v>
          </cell>
          <cell r="B6015" t="str">
            <v>Y</v>
          </cell>
          <cell r="C6015" t="str">
            <v>EACH</v>
          </cell>
          <cell r="D6015" t="str">
            <v>BIKE LANE ARROW, TYPE 1</v>
          </cell>
          <cell r="F6015" t="str">
            <v>CLEVELAND SPECIFICATIONS</v>
          </cell>
          <cell r="G6015">
            <v>0</v>
          </cell>
        </row>
        <row r="6016">
          <cell r="A6016" t="str">
            <v>642E01700</v>
          </cell>
          <cell r="B6016" t="str">
            <v>Y</v>
          </cell>
          <cell r="C6016" t="str">
            <v>EACH</v>
          </cell>
          <cell r="D6016" t="str">
            <v>HANDICAP SYMBOL MARKING</v>
          </cell>
          <cell r="F6016" t="str">
            <v>CLEVELAND SPECIFICATIONS</v>
          </cell>
          <cell r="G6016">
            <v>0</v>
          </cell>
        </row>
        <row r="6017">
          <cell r="A6017" t="str">
            <v>642E01701</v>
          </cell>
          <cell r="B6017" t="str">
            <v>Y</v>
          </cell>
          <cell r="C6017" t="str">
            <v>EACH</v>
          </cell>
          <cell r="D6017" t="str">
            <v>HANDICAP SYMBOL MARKING, AS PER PLAN</v>
          </cell>
          <cell r="F6017" t="str">
            <v>CLEVELAND SPECIFICATIONS</v>
          </cell>
          <cell r="G6017">
            <v>0</v>
          </cell>
        </row>
        <row r="6018">
          <cell r="A6018" t="str">
            <v>642E01702</v>
          </cell>
          <cell r="B6018" t="str">
            <v>Y</v>
          </cell>
          <cell r="C6018" t="str">
            <v>EACH</v>
          </cell>
          <cell r="D6018" t="str">
            <v>HANDICAP SYMBOL MARKING, TYPE 1</v>
          </cell>
          <cell r="F6018" t="str">
            <v>CLEVELAND SPECIFICATIONS</v>
          </cell>
          <cell r="G6018">
            <v>0</v>
          </cell>
        </row>
        <row r="6019">
          <cell r="A6019" t="str">
            <v>642E01703</v>
          </cell>
          <cell r="B6019" t="str">
            <v>Y</v>
          </cell>
          <cell r="C6019" t="str">
            <v>EACH</v>
          </cell>
          <cell r="D6019" t="str">
            <v>HANDICAP SYMBOL MARKING, TYPE 1, AS PER PLAN</v>
          </cell>
          <cell r="F6019" t="str">
            <v>CLEVELAND SPECIFICATIONS</v>
          </cell>
          <cell r="G6019">
            <v>0</v>
          </cell>
        </row>
        <row r="6020">
          <cell r="A6020" t="str">
            <v>642E01710</v>
          </cell>
          <cell r="B6020" t="str">
            <v>Y</v>
          </cell>
          <cell r="C6020" t="str">
            <v>EACH</v>
          </cell>
          <cell r="D6020" t="str">
            <v>HANDICAP SYMBOL MARKING, TYPE 1A</v>
          </cell>
          <cell r="F6020" t="str">
            <v>CLEVELAND SPECIFICATIONS</v>
          </cell>
          <cell r="G6020">
            <v>0</v>
          </cell>
        </row>
        <row r="6021">
          <cell r="A6021" t="str">
            <v>642E01800</v>
          </cell>
          <cell r="B6021" t="str">
            <v>Y</v>
          </cell>
          <cell r="C6021" t="str">
            <v>EACH</v>
          </cell>
          <cell r="D6021" t="str">
            <v>PREFERENTIAL LANE MARKING</v>
          </cell>
          <cell r="F6021" t="str">
            <v>CLEVELAND SPECIFICATIONS</v>
          </cell>
          <cell r="G6021">
            <v>0</v>
          </cell>
        </row>
        <row r="6022">
          <cell r="A6022" t="str">
            <v>642E19000</v>
          </cell>
          <cell r="B6022" t="str">
            <v>Y</v>
          </cell>
          <cell r="C6022" t="str">
            <v>EACH</v>
          </cell>
          <cell r="D6022" t="str">
            <v>SHARED LANE MARKING, TYPE 1</v>
          </cell>
          <cell r="F6022" t="str">
            <v>CLEVELAND SPECIFICATIONS</v>
          </cell>
          <cell r="G6022">
            <v>0</v>
          </cell>
        </row>
        <row r="6023">
          <cell r="A6023" t="str">
            <v>642E19010</v>
          </cell>
          <cell r="B6023" t="str">
            <v>Y</v>
          </cell>
          <cell r="C6023" t="str">
            <v>EACH</v>
          </cell>
          <cell r="D6023" t="str">
            <v>SHARED LANE MARKING, TYPE 1A</v>
          </cell>
          <cell r="F6023" t="str">
            <v>CLEVELAND SPECIFICATIONS</v>
          </cell>
          <cell r="G6023">
            <v>0</v>
          </cell>
        </row>
        <row r="6024">
          <cell r="A6024" t="str">
            <v>642E20000</v>
          </cell>
          <cell r="B6024" t="str">
            <v>Y</v>
          </cell>
          <cell r="C6024" t="str">
            <v>LS</v>
          </cell>
          <cell r="D6024" t="str">
            <v>TWO-WAY RADIO EQUIPMENT</v>
          </cell>
          <cell r="F6024" t="str">
            <v>CLEVELAND SPECIFICATIONS</v>
          </cell>
          <cell r="G6024">
            <v>0</v>
          </cell>
        </row>
        <row r="6025">
          <cell r="A6025" t="str">
            <v>642E20800</v>
          </cell>
          <cell r="B6025" t="str">
            <v>Y</v>
          </cell>
          <cell r="C6025" t="str">
            <v>FT</v>
          </cell>
          <cell r="D6025" t="str">
            <v>YIELD LINE</v>
          </cell>
          <cell r="F6025" t="str">
            <v>CLEVELAND SPECIFICATIONS</v>
          </cell>
          <cell r="G6025">
            <v>0</v>
          </cell>
        </row>
        <row r="6026">
          <cell r="A6026" t="str">
            <v>642E20802</v>
          </cell>
          <cell r="B6026" t="str">
            <v>Y</v>
          </cell>
          <cell r="C6026" t="str">
            <v>FT</v>
          </cell>
          <cell r="D6026" t="str">
            <v>YIELD LINE, TYPE 1</v>
          </cell>
          <cell r="F6026" t="str">
            <v>CLEVELAND SPECIFICATIONS</v>
          </cell>
          <cell r="G6026">
            <v>0</v>
          </cell>
        </row>
        <row r="6027">
          <cell r="A6027" t="str">
            <v>642E20810</v>
          </cell>
          <cell r="B6027" t="str">
            <v>Y</v>
          </cell>
          <cell r="C6027" t="str">
            <v>FT</v>
          </cell>
          <cell r="D6027" t="str">
            <v>YIELD LINE, TYPE 1A</v>
          </cell>
          <cell r="F6027" t="str">
            <v>CLEVELAND SPECIFICATIONS</v>
          </cell>
          <cell r="G6027">
            <v>0</v>
          </cell>
        </row>
        <row r="6028">
          <cell r="A6028" t="str">
            <v>642E30000</v>
          </cell>
          <cell r="B6028" t="str">
            <v>Y</v>
          </cell>
          <cell r="C6028" t="str">
            <v>FT</v>
          </cell>
          <cell r="D6028" t="str">
            <v>REMOVAL OF PAVEMENT MARKING</v>
          </cell>
          <cell r="F6028" t="str">
            <v>CLEVELAND SPECIFICATIONS</v>
          </cell>
          <cell r="G6028">
            <v>0</v>
          </cell>
        </row>
        <row r="6029">
          <cell r="A6029" t="str">
            <v>642E30001</v>
          </cell>
          <cell r="B6029" t="str">
            <v>Y</v>
          </cell>
          <cell r="C6029" t="str">
            <v>FT</v>
          </cell>
          <cell r="D6029" t="str">
            <v>REMOVAL OF PAVEMENT MARKING, AS PER PLAN</v>
          </cell>
          <cell r="F6029" t="str">
            <v>CLEVELAND SPECIFICATIONS</v>
          </cell>
          <cell r="G6029">
            <v>0</v>
          </cell>
        </row>
        <row r="6030">
          <cell r="A6030" t="str">
            <v>642E30010</v>
          </cell>
          <cell r="B6030" t="str">
            <v>Y</v>
          </cell>
          <cell r="C6030" t="str">
            <v>SF</v>
          </cell>
          <cell r="D6030" t="str">
            <v>REMOVAL OF PAVEMENT MARKING</v>
          </cell>
          <cell r="F6030" t="str">
            <v>CLEVELAND SPECIFICATIONS</v>
          </cell>
          <cell r="G6030">
            <v>0</v>
          </cell>
        </row>
        <row r="6031">
          <cell r="A6031" t="str">
            <v>642E30020</v>
          </cell>
          <cell r="B6031" t="str">
            <v>Y</v>
          </cell>
          <cell r="C6031" t="str">
            <v>EACH</v>
          </cell>
          <cell r="D6031" t="str">
            <v>REMOVAL OF PAVEMENT MARKING</v>
          </cell>
          <cell r="F6031" t="str">
            <v>CLEVELAND SPECIFICATIONS</v>
          </cell>
          <cell r="G6031">
            <v>0</v>
          </cell>
        </row>
        <row r="6032">
          <cell r="A6032" t="str">
            <v>642E30030</v>
          </cell>
          <cell r="B6032" t="str">
            <v>Y</v>
          </cell>
          <cell r="C6032" t="str">
            <v>MILE</v>
          </cell>
          <cell r="D6032" t="str">
            <v>REMOVAL OF PAVEMENT MARKING</v>
          </cell>
          <cell r="F6032" t="str">
            <v>CLEVELAND SPECIFICATIONS</v>
          </cell>
          <cell r="G6032">
            <v>0</v>
          </cell>
        </row>
        <row r="6033">
          <cell r="A6033" t="str">
            <v>642E30031</v>
          </cell>
          <cell r="B6033" t="str">
            <v>Y</v>
          </cell>
          <cell r="C6033" t="str">
            <v>MILE</v>
          </cell>
          <cell r="D6033" t="str">
            <v>REMOVAL OF PAVEMENT MARKING, AS PER PLAN</v>
          </cell>
          <cell r="F6033" t="str">
            <v>CLEVELAND SPECIFICATIONS</v>
          </cell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B6036" t="str">
            <v>Y</v>
          </cell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B6037" t="str">
            <v>Y</v>
          </cell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B6038" t="str">
            <v>Y</v>
          </cell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B6039" t="str">
            <v>Y</v>
          </cell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B6040" t="str">
            <v>Y</v>
          </cell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B6041" t="str">
            <v>Y</v>
          </cell>
          <cell r="C6041" t="str">
            <v>SF</v>
          </cell>
          <cell r="D6041" t="str">
            <v>GREEN COLORED PAVEMENT FOR BIKE LANES,TYPE 1</v>
          </cell>
          <cell r="F6041" t="str">
            <v>CLEVELAND SPECIFICATIONS</v>
          </cell>
          <cell r="G6041">
            <v>0</v>
          </cell>
        </row>
        <row r="6042">
          <cell r="A6042" t="str">
            <v>642E60010</v>
          </cell>
          <cell r="B6042" t="str">
            <v>Y</v>
          </cell>
          <cell r="C6042" t="str">
            <v>SF</v>
          </cell>
          <cell r="D6042" t="str">
            <v>GREEN COLORED PAVEMENT FOR BIKE LANES,TYPE 1A</v>
          </cell>
          <cell r="F6042" t="str">
            <v>CLEVELAND SPECIFICATIONS</v>
          </cell>
          <cell r="G6042">
            <v>0</v>
          </cell>
        </row>
        <row r="6043">
          <cell r="A6043" t="str">
            <v>643E00100</v>
          </cell>
          <cell r="B6043" t="str">
            <v>Y</v>
          </cell>
          <cell r="C6043" t="str">
            <v>MILE</v>
          </cell>
          <cell r="D6043" t="str">
            <v>EDGE LINE, 4"</v>
          </cell>
          <cell r="F6043" t="str">
            <v>CLEVELAND SPECIFICATIONS</v>
          </cell>
          <cell r="G6043">
            <v>0</v>
          </cell>
        </row>
        <row r="6044">
          <cell r="A6044" t="str">
            <v>643E00101</v>
          </cell>
          <cell r="B6044" t="str">
            <v>Y</v>
          </cell>
          <cell r="C6044" t="str">
            <v>MILE</v>
          </cell>
          <cell r="D6044" t="str">
            <v>EDGE LINE, 4", AS PER PLAN</v>
          </cell>
          <cell r="F6044" t="str">
            <v>LAKE COUNTY SPECIFICATIONS</v>
          </cell>
          <cell r="G6044">
            <v>0</v>
          </cell>
        </row>
        <row r="6045">
          <cell r="A6045" t="str">
            <v>643E00104</v>
          </cell>
          <cell r="B6045" t="str">
            <v>Y</v>
          </cell>
          <cell r="C6045" t="str">
            <v>MILE</v>
          </cell>
          <cell r="D6045" t="str">
            <v>EDGE LINE, 6"</v>
          </cell>
          <cell r="F6045" t="str">
            <v>LAKE COUNTY SPECIFICATIONS</v>
          </cell>
          <cell r="G6045">
            <v>0</v>
          </cell>
        </row>
        <row r="6046">
          <cell r="A6046" t="str">
            <v>643E00105</v>
          </cell>
          <cell r="B6046" t="str">
            <v>Y</v>
          </cell>
          <cell r="C6046" t="str">
            <v>MILE</v>
          </cell>
          <cell r="D6046" t="str">
            <v>EDGE LINE, 6", AS PER PLAN</v>
          </cell>
          <cell r="F6046" t="str">
            <v>LAKE COUNTY SPECIFICATIONS</v>
          </cell>
          <cell r="G6046">
            <v>0</v>
          </cell>
        </row>
        <row r="6047">
          <cell r="A6047" t="str">
            <v>643E00200</v>
          </cell>
          <cell r="B6047" t="str">
            <v>Y</v>
          </cell>
          <cell r="C6047" t="str">
            <v>MILE</v>
          </cell>
          <cell r="D6047" t="str">
            <v>LANE LINE, 4"</v>
          </cell>
          <cell r="F6047" t="str">
            <v>LAKE COUNTY SPECIFICATIONS</v>
          </cell>
          <cell r="G6047">
            <v>0</v>
          </cell>
        </row>
        <row r="6048">
          <cell r="A6048" t="str">
            <v>643E00201</v>
          </cell>
          <cell r="B6048" t="str">
            <v>Y</v>
          </cell>
          <cell r="C6048" t="str">
            <v>MILE</v>
          </cell>
          <cell r="D6048" t="str">
            <v>LANE LINE, 4", AS PER PLAN</v>
          </cell>
          <cell r="F6048" t="str">
            <v>LAKE COUNTY SPECIFICATIONS</v>
          </cell>
          <cell r="G6048">
            <v>0</v>
          </cell>
        </row>
        <row r="6049">
          <cell r="A6049" t="str">
            <v>643E00204</v>
          </cell>
          <cell r="B6049" t="str">
            <v>Y</v>
          </cell>
          <cell r="C6049" t="str">
            <v>MILE</v>
          </cell>
          <cell r="D6049" t="str">
            <v>LANE LINE, 6"</v>
          </cell>
          <cell r="F6049" t="str">
            <v>LAKE COUNTY SPECIFICATIONS</v>
          </cell>
          <cell r="G6049">
            <v>0</v>
          </cell>
        </row>
        <row r="6050">
          <cell r="A6050" t="str">
            <v>643E00205</v>
          </cell>
          <cell r="B6050" t="str">
            <v>Y</v>
          </cell>
          <cell r="C6050" t="str">
            <v>MILE</v>
          </cell>
          <cell r="D6050" t="str">
            <v>LANE LINE, 6", AS PER PLAN</v>
          </cell>
          <cell r="F6050" t="str">
            <v>LAKE COUNTY SPECIFICATIONS</v>
          </cell>
          <cell r="G6050">
            <v>0</v>
          </cell>
        </row>
        <row r="6051">
          <cell r="A6051" t="str">
            <v>643E00300</v>
          </cell>
          <cell r="B6051" t="str">
            <v>Y</v>
          </cell>
          <cell r="C6051" t="str">
            <v>MILE</v>
          </cell>
          <cell r="D6051" t="str">
            <v>CENTER LINE</v>
          </cell>
          <cell r="F6051" t="str">
            <v>LAKE COUNTY SPECIFICATIONS</v>
          </cell>
          <cell r="G6051">
            <v>0</v>
          </cell>
        </row>
        <row r="6052">
          <cell r="A6052" t="str">
            <v>643E00301</v>
          </cell>
          <cell r="B6052" t="str">
            <v>Y</v>
          </cell>
          <cell r="C6052" t="str">
            <v>MILE</v>
          </cell>
          <cell r="D6052" t="str">
            <v>CENTER LINE, AS PER PLAN</v>
          </cell>
          <cell r="F6052" t="str">
            <v>LAKE COUNTY SPECIFICATIONS</v>
          </cell>
          <cell r="G6052">
            <v>0</v>
          </cell>
        </row>
        <row r="6053">
          <cell r="A6053" t="str">
            <v>643E00400</v>
          </cell>
          <cell r="B6053" t="str">
            <v>Y</v>
          </cell>
          <cell r="C6053" t="str">
            <v>FT</v>
          </cell>
          <cell r="D6053" t="str">
            <v>CHANNELIZING LINE, 8"</v>
          </cell>
          <cell r="F6053" t="str">
            <v>LAKE COUNTY SPECIFICATIONS</v>
          </cell>
          <cell r="G6053">
            <v>0</v>
          </cell>
        </row>
        <row r="6054">
          <cell r="A6054" t="str">
            <v>643E00401</v>
          </cell>
          <cell r="B6054" t="str">
            <v>Y</v>
          </cell>
          <cell r="C6054" t="str">
            <v>FT</v>
          </cell>
          <cell r="D6054" t="str">
            <v>CHANNELIZING LINE, 8", AS PER PLAN</v>
          </cell>
          <cell r="F6054" t="str">
            <v>LAKE COUNTY SPECIFICATIONS</v>
          </cell>
          <cell r="G6054">
            <v>0</v>
          </cell>
        </row>
        <row r="6055">
          <cell r="A6055" t="str">
            <v>643E00404</v>
          </cell>
          <cell r="B6055" t="str">
            <v>Y</v>
          </cell>
          <cell r="C6055" t="str">
            <v>FT</v>
          </cell>
          <cell r="D6055" t="str">
            <v>CHANNELIZING LINE, 12"</v>
          </cell>
          <cell r="F6055" t="str">
            <v>LAKE COUNTY SPECIFICATIONS</v>
          </cell>
          <cell r="G6055">
            <v>0</v>
          </cell>
        </row>
        <row r="6056">
          <cell r="A6056" t="str">
            <v>643E00405</v>
          </cell>
          <cell r="B6056" t="str">
            <v>Y</v>
          </cell>
          <cell r="C6056" t="str">
            <v>FT</v>
          </cell>
          <cell r="D6056" t="str">
            <v>CHANNELIZING LINE, 12", AS PER PLAN</v>
          </cell>
          <cell r="F6056" t="str">
            <v>LAKE COUNTY SPECIFICATIONS</v>
          </cell>
          <cell r="G6056">
            <v>0</v>
          </cell>
        </row>
        <row r="6057">
          <cell r="A6057" t="str">
            <v>643E00500</v>
          </cell>
          <cell r="B6057" t="str">
            <v>Y</v>
          </cell>
          <cell r="C6057" t="str">
            <v>FT</v>
          </cell>
          <cell r="D6057" t="str">
            <v>STOP LINE</v>
          </cell>
          <cell r="F6057" t="str">
            <v>LAKE COUNTY SPECIFICATIONS</v>
          </cell>
          <cell r="G6057">
            <v>0</v>
          </cell>
        </row>
        <row r="6058">
          <cell r="A6058" t="str">
            <v>643E00501</v>
          </cell>
          <cell r="B6058" t="str">
            <v>Y</v>
          </cell>
          <cell r="C6058" t="str">
            <v>FT</v>
          </cell>
          <cell r="D6058" t="str">
            <v>STOP LINE, AS PER PLAN</v>
          </cell>
          <cell r="F6058" t="str">
            <v>LAKE COUNTY SPECIFICATIONS</v>
          </cell>
          <cell r="G6058">
            <v>0</v>
          </cell>
        </row>
        <row r="6059">
          <cell r="A6059" t="str">
            <v>643E00600</v>
          </cell>
          <cell r="B6059" t="str">
            <v>Y</v>
          </cell>
          <cell r="C6059" t="str">
            <v>FT</v>
          </cell>
          <cell r="D6059" t="str">
            <v>CROSSWALK LINE</v>
          </cell>
          <cell r="F6059" t="str">
            <v>LAKE COUNTY SPECIFICATIONS</v>
          </cell>
          <cell r="G6059">
            <v>0</v>
          </cell>
        </row>
        <row r="6060">
          <cell r="A6060" t="str">
            <v>643E00601</v>
          </cell>
          <cell r="B6060" t="str">
            <v>Y</v>
          </cell>
          <cell r="C6060" t="str">
            <v>FT</v>
          </cell>
          <cell r="D6060" t="str">
            <v>CROSSWALK LINE, AS PER PLAN</v>
          </cell>
          <cell r="F6060" t="str">
            <v>LAKE COUNTY SPECIFICATIONS</v>
          </cell>
          <cell r="G6060">
            <v>0</v>
          </cell>
        </row>
        <row r="6061">
          <cell r="A6061" t="str">
            <v>643E00700</v>
          </cell>
          <cell r="B6061" t="str">
            <v>Y</v>
          </cell>
          <cell r="C6061" t="str">
            <v>FT</v>
          </cell>
          <cell r="D6061" t="str">
            <v>TRANSVERSE/DIAGONAL LINE</v>
          </cell>
          <cell r="F6061" t="str">
            <v>LAKE COUNTY SPECIFICATIONS</v>
          </cell>
          <cell r="G6061">
            <v>0</v>
          </cell>
        </row>
        <row r="6062">
          <cell r="A6062" t="str">
            <v>643E00701</v>
          </cell>
          <cell r="B6062" t="str">
            <v>Y</v>
          </cell>
          <cell r="C6062" t="str">
            <v>FT</v>
          </cell>
          <cell r="D6062" t="str">
            <v>TRANSVERSE/DIAGONAL LINE, AS PER PLAN</v>
          </cell>
          <cell r="F6062" t="str">
            <v>LAKE COUNTY SPECIFICATIONS</v>
          </cell>
          <cell r="G6062">
            <v>0</v>
          </cell>
        </row>
        <row r="6063">
          <cell r="A6063" t="str">
            <v>643E00720</v>
          </cell>
          <cell r="B6063" t="str">
            <v>Y</v>
          </cell>
          <cell r="C6063" t="str">
            <v>FT</v>
          </cell>
          <cell r="D6063" t="str">
            <v>CHEVRON MARKING</v>
          </cell>
          <cell r="F6063" t="str">
            <v>LAKE COUNTY SPECIFICATIONS</v>
          </cell>
          <cell r="G6063">
            <v>0</v>
          </cell>
        </row>
        <row r="6064">
          <cell r="A6064" t="str">
            <v>643E00721</v>
          </cell>
          <cell r="B6064" t="str">
            <v>Y</v>
          </cell>
          <cell r="C6064" t="str">
            <v>FT</v>
          </cell>
          <cell r="D6064" t="str">
            <v>CHEVRON MARKING, AS PER PLAN</v>
          </cell>
          <cell r="F6064" t="str">
            <v>LAKE COUNTY SPECIFICATIONS</v>
          </cell>
          <cell r="G6064">
            <v>0</v>
          </cell>
        </row>
        <row r="6065">
          <cell r="A6065" t="str">
            <v>643E00800</v>
          </cell>
          <cell r="B6065" t="str">
            <v>Y</v>
          </cell>
          <cell r="C6065" t="str">
            <v>FT</v>
          </cell>
          <cell r="D6065" t="str">
            <v>CURB MARKING</v>
          </cell>
          <cell r="F6065" t="str">
            <v>LAKE COUNTY SPECIFICATIONS</v>
          </cell>
          <cell r="G6065">
            <v>0</v>
          </cell>
        </row>
        <row r="6066">
          <cell r="A6066" t="str">
            <v>643E00801</v>
          </cell>
          <cell r="B6066" t="str">
            <v>Y</v>
          </cell>
          <cell r="C6066" t="str">
            <v>FT</v>
          </cell>
          <cell r="D6066" t="str">
            <v>CURB MARKING, AS PER PLAN</v>
          </cell>
          <cell r="F6066" t="str">
            <v>LAKE COUNTY SPECIFICATIONS</v>
          </cell>
          <cell r="G6066">
            <v>0</v>
          </cell>
        </row>
        <row r="6067">
          <cell r="A6067" t="str">
            <v>643E00900</v>
          </cell>
          <cell r="B6067" t="str">
            <v>Y</v>
          </cell>
          <cell r="C6067" t="str">
            <v>SF</v>
          </cell>
          <cell r="D6067" t="str">
            <v>ISLAND MARKING</v>
          </cell>
          <cell r="F6067" t="str">
            <v>LAKE COUNTY SPECIFICATIONS</v>
          </cell>
          <cell r="G6067">
            <v>0</v>
          </cell>
        </row>
        <row r="6068">
          <cell r="A6068" t="str">
            <v>643E00901</v>
          </cell>
          <cell r="B6068" t="str">
            <v>Y</v>
          </cell>
          <cell r="C6068" t="str">
            <v>SF</v>
          </cell>
          <cell r="D6068" t="str">
            <v>ISLAND MARKING, AS PER PLAN</v>
          </cell>
          <cell r="F6068" t="str">
            <v>LAKE COUNTY SPECIFICATIONS</v>
          </cell>
          <cell r="G6068">
            <v>0</v>
          </cell>
        </row>
        <row r="6069">
          <cell r="A6069" t="str">
            <v>643E01000</v>
          </cell>
          <cell r="B6069" t="str">
            <v>Y</v>
          </cell>
          <cell r="C6069" t="str">
            <v>EACH</v>
          </cell>
          <cell r="D6069" t="str">
            <v>RAILROAD SYMBOL MARKING</v>
          </cell>
          <cell r="F6069" t="str">
            <v>LAKE COUNTY SPECIFICATIONS</v>
          </cell>
          <cell r="G6069">
            <v>0</v>
          </cell>
        </row>
        <row r="6070">
          <cell r="A6070" t="str">
            <v>643E01001</v>
          </cell>
          <cell r="B6070" t="str">
            <v>Y</v>
          </cell>
          <cell r="C6070" t="str">
            <v>EACH</v>
          </cell>
          <cell r="D6070" t="str">
            <v>RAILROAD SYMBOL MARKING, AS PER PLAN</v>
          </cell>
          <cell r="F6070" t="str">
            <v>LAKE COUNTY SPECIFICATIONS</v>
          </cell>
          <cell r="G6070">
            <v>0</v>
          </cell>
        </row>
        <row r="6071">
          <cell r="A6071" t="str">
            <v>643E01100</v>
          </cell>
          <cell r="B6071" t="str">
            <v>Y</v>
          </cell>
          <cell r="C6071" t="str">
            <v>EACH</v>
          </cell>
          <cell r="D6071" t="str">
            <v>SCHOOL SYMBOL MARKING, 72"</v>
          </cell>
          <cell r="F6071" t="str">
            <v>LAKE COUNTY SPECIFICATIONS</v>
          </cell>
          <cell r="G6071">
            <v>0</v>
          </cell>
        </row>
        <row r="6072">
          <cell r="A6072" t="str">
            <v>643E01101</v>
          </cell>
          <cell r="B6072" t="str">
            <v>Y</v>
          </cell>
          <cell r="C6072" t="str">
            <v>EACH</v>
          </cell>
          <cell r="D6072" t="str">
            <v>SCHOOL SYMBOL MARKING, 72", AS PER PLAN</v>
          </cell>
          <cell r="F6072" t="str">
            <v>LAKE COUNTY SPECIFICATIONS</v>
          </cell>
          <cell r="G6072">
            <v>0</v>
          </cell>
        </row>
        <row r="6073">
          <cell r="A6073" t="str">
            <v>643E01110</v>
          </cell>
          <cell r="B6073" t="str">
            <v>Y</v>
          </cell>
          <cell r="C6073" t="str">
            <v>EACH</v>
          </cell>
          <cell r="D6073" t="str">
            <v>SCHOOL SYMBOL MARKING, 96"</v>
          </cell>
          <cell r="F6073" t="str">
            <v>LAKE COUNTY SPECIFICATIONS</v>
          </cell>
          <cell r="G6073">
            <v>0</v>
          </cell>
        </row>
        <row r="6074">
          <cell r="A6074" t="str">
            <v>643E01111</v>
          </cell>
          <cell r="B6074" t="str">
            <v>Y</v>
          </cell>
          <cell r="C6074" t="str">
            <v>EACH</v>
          </cell>
          <cell r="D6074" t="str">
            <v>SCHOOL SYMBOL MARKING, 96", AS PER PLAN</v>
          </cell>
          <cell r="F6074" t="str">
            <v>LAKE COUNTY SPECIFICATIONS</v>
          </cell>
          <cell r="G6074">
            <v>0</v>
          </cell>
        </row>
        <row r="6075">
          <cell r="A6075" t="str">
            <v>643E01120</v>
          </cell>
          <cell r="B6075" t="str">
            <v>Y</v>
          </cell>
          <cell r="C6075" t="str">
            <v>EACH</v>
          </cell>
          <cell r="D6075" t="str">
            <v>SCHOOL SYMBOL MARKING, 120"</v>
          </cell>
          <cell r="F6075" t="str">
            <v>LAKE COUNTY SPECIFICATIONS</v>
          </cell>
          <cell r="G6075">
            <v>0</v>
          </cell>
        </row>
        <row r="6076">
          <cell r="A6076" t="str">
            <v>643E01121</v>
          </cell>
          <cell r="B6076" t="str">
            <v>Y</v>
          </cell>
          <cell r="C6076" t="str">
            <v>EACH</v>
          </cell>
          <cell r="D6076" t="str">
            <v>SCHOOL SYMBOL MARKING, 120", AS PER PLAN</v>
          </cell>
          <cell r="F6076" t="str">
            <v>LAKE COUNTY SPECIFICATIONS</v>
          </cell>
          <cell r="G6076">
            <v>0</v>
          </cell>
        </row>
        <row r="6077">
          <cell r="A6077" t="str">
            <v>643E01200</v>
          </cell>
          <cell r="B6077" t="str">
            <v>Y</v>
          </cell>
          <cell r="C6077" t="str">
            <v>FT</v>
          </cell>
          <cell r="D6077" t="str">
            <v>PARKING LOT STALL MARKING</v>
          </cell>
          <cell r="F6077" t="str">
            <v>LAKE COUNTY SPECIFICATIONS</v>
          </cell>
          <cell r="G6077">
            <v>0</v>
          </cell>
        </row>
        <row r="6078">
          <cell r="A6078" t="str">
            <v>643E01201</v>
          </cell>
          <cell r="B6078" t="str">
            <v>Y</v>
          </cell>
          <cell r="C6078" t="str">
            <v>FT</v>
          </cell>
          <cell r="D6078" t="str">
            <v>PARKING LOT STALL MARKING, AS PER PLAN</v>
          </cell>
          <cell r="F6078" t="str">
            <v>LAKE COUNTY SPECIFICATIONS</v>
          </cell>
          <cell r="G6078">
            <v>0</v>
          </cell>
        </row>
        <row r="6079">
          <cell r="A6079" t="str">
            <v>643E01300</v>
          </cell>
          <cell r="B6079" t="str">
            <v>Y</v>
          </cell>
          <cell r="C6079" t="str">
            <v>EACH</v>
          </cell>
          <cell r="D6079" t="str">
            <v>LANE ARROW</v>
          </cell>
          <cell r="F6079" t="str">
            <v>LAKE COUNTY SPECIFICATIONS</v>
          </cell>
          <cell r="G6079">
            <v>0</v>
          </cell>
        </row>
        <row r="6080">
          <cell r="A6080" t="str">
            <v>643E01301</v>
          </cell>
          <cell r="B6080" t="str">
            <v>Y</v>
          </cell>
          <cell r="C6080" t="str">
            <v>EACH</v>
          </cell>
          <cell r="D6080" t="str">
            <v>LANE ARROW, AS PER PLAN</v>
          </cell>
          <cell r="F6080" t="str">
            <v>LAKE COUNTY SPECIFICATIONS</v>
          </cell>
          <cell r="G6080">
            <v>0</v>
          </cell>
        </row>
        <row r="6081">
          <cell r="A6081" t="str">
            <v>643E01310</v>
          </cell>
          <cell r="B6081" t="str">
            <v>Y</v>
          </cell>
          <cell r="C6081" t="str">
            <v>EACH</v>
          </cell>
          <cell r="D6081" t="str">
            <v>WRONG WAY ARROW</v>
          </cell>
          <cell r="F6081" t="str">
            <v>LAKE COUNTY SPECIFICATIONS</v>
          </cell>
          <cell r="G6081">
            <v>0</v>
          </cell>
        </row>
        <row r="6082">
          <cell r="A6082" t="str">
            <v>643E01400</v>
          </cell>
          <cell r="B6082" t="str">
            <v>Y</v>
          </cell>
          <cell r="C6082" t="str">
            <v>EACH</v>
          </cell>
          <cell r="D6082" t="str">
            <v>WORD ON PAVEMENT, 72"</v>
          </cell>
          <cell r="F6082" t="str">
            <v>LAKE COUNTY SPECIFICATIONS</v>
          </cell>
          <cell r="G6082">
            <v>0</v>
          </cell>
        </row>
        <row r="6083">
          <cell r="A6083" t="str">
            <v>643E01401</v>
          </cell>
          <cell r="B6083" t="str">
            <v>Y</v>
          </cell>
          <cell r="C6083" t="str">
            <v>EACH</v>
          </cell>
          <cell r="D6083" t="str">
            <v>WORD ON PAVEMENT, 72", AS PER PLAN</v>
          </cell>
          <cell r="F6083" t="str">
            <v>LAKE COUNTY SPECIFICATIONS</v>
          </cell>
          <cell r="G6083">
            <v>0</v>
          </cell>
        </row>
        <row r="6084">
          <cell r="A6084" t="str">
            <v>643E01410</v>
          </cell>
          <cell r="B6084" t="str">
            <v>Y</v>
          </cell>
          <cell r="C6084" t="str">
            <v>EACH</v>
          </cell>
          <cell r="D6084" t="str">
            <v>WORD ON PAVEMENT, 96"</v>
          </cell>
          <cell r="F6084" t="str">
            <v>LAKE COUNTY SPECIFICATIONS</v>
          </cell>
          <cell r="G6084">
            <v>0</v>
          </cell>
        </row>
        <row r="6085">
          <cell r="A6085" t="str">
            <v>643E01411</v>
          </cell>
          <cell r="B6085" t="str">
            <v>Y</v>
          </cell>
          <cell r="C6085" t="str">
            <v>EACH</v>
          </cell>
          <cell r="D6085" t="str">
            <v>WORD ON PAVEMENT, 96", AS PER PLAN</v>
          </cell>
          <cell r="F6085" t="str">
            <v>LAKE COUNTY SPECIFICATIONS</v>
          </cell>
          <cell r="G6085">
            <v>0</v>
          </cell>
        </row>
        <row r="6086">
          <cell r="A6086" t="str">
            <v>643E01500</v>
          </cell>
          <cell r="B6086" t="str">
            <v>Y</v>
          </cell>
          <cell r="C6086" t="str">
            <v>FT</v>
          </cell>
          <cell r="D6086" t="str">
            <v>DOTTED LINE, 4"</v>
          </cell>
          <cell r="F6086" t="str">
            <v>LAKE COUNTY SPECIFICATIONS</v>
          </cell>
          <cell r="G6086">
            <v>0</v>
          </cell>
        </row>
        <row r="6087">
          <cell r="A6087" t="str">
            <v>643E01501</v>
          </cell>
          <cell r="B6087" t="str">
            <v>Y</v>
          </cell>
          <cell r="C6087" t="str">
            <v>FT</v>
          </cell>
          <cell r="D6087" t="str">
            <v>DOTTED LINE, 4", AS PER PLAN</v>
          </cell>
          <cell r="F6087" t="str">
            <v>LAKE COUNTY SPECIFICATIONS</v>
          </cell>
          <cell r="G6087">
            <v>0</v>
          </cell>
        </row>
        <row r="6088">
          <cell r="A6088" t="str">
            <v>643E01510</v>
          </cell>
          <cell r="B6088" t="str">
            <v>Y</v>
          </cell>
          <cell r="C6088" t="str">
            <v>FT</v>
          </cell>
          <cell r="D6088" t="str">
            <v>DOTTED LINE, 6"</v>
          </cell>
          <cell r="F6088" t="str">
            <v>LAKE COUNTY SPECIFICATIONS</v>
          </cell>
          <cell r="G6088">
            <v>0</v>
          </cell>
        </row>
        <row r="6089">
          <cell r="A6089" t="str">
            <v>643E01511</v>
          </cell>
          <cell r="B6089" t="str">
            <v>Y</v>
          </cell>
          <cell r="C6089" t="str">
            <v>FT</v>
          </cell>
          <cell r="D6089" t="str">
            <v>DOTTED LINE, 6", AS PER PLAN</v>
          </cell>
          <cell r="F6089" t="str">
            <v>LAKE COUNTY SPECIFICATIONS</v>
          </cell>
          <cell r="G6089">
            <v>0</v>
          </cell>
        </row>
        <row r="6090">
          <cell r="A6090" t="str">
            <v>643E01550</v>
          </cell>
          <cell r="B6090" t="str">
            <v>Y</v>
          </cell>
          <cell r="C6090" t="str">
            <v>FT</v>
          </cell>
          <cell r="D6090" t="str">
            <v>DOTTED LINE, 12"</v>
          </cell>
          <cell r="F6090" t="str">
            <v>LAKE COUNTY SPECIFICATIONS</v>
          </cell>
          <cell r="G6090">
            <v>0</v>
          </cell>
        </row>
        <row r="6091">
          <cell r="A6091" t="str">
            <v>643E01551</v>
          </cell>
          <cell r="B6091" t="str">
            <v>Y</v>
          </cell>
          <cell r="C6091" t="str">
            <v>FT</v>
          </cell>
          <cell r="D6091" t="str">
            <v>DOTTED LINE, 12", AS PER PLAN</v>
          </cell>
          <cell r="F6091" t="str">
            <v>LAKE COUNTY SPECIFICATIONS</v>
          </cell>
          <cell r="G6091">
            <v>0</v>
          </cell>
        </row>
        <row r="6092">
          <cell r="A6092" t="str">
            <v>643E01600</v>
          </cell>
          <cell r="B6092" t="str">
            <v>Y</v>
          </cell>
          <cell r="C6092" t="str">
            <v>EACH</v>
          </cell>
          <cell r="D6092" t="str">
            <v>HANDICAP SYMBOL MARKING</v>
          </cell>
          <cell r="F6092" t="str">
            <v>LAKE COUNTY SPECIFICATIONS</v>
          </cell>
          <cell r="G6092">
            <v>0</v>
          </cell>
        </row>
        <row r="6093">
          <cell r="A6093" t="str">
            <v>643E01601</v>
          </cell>
          <cell r="B6093" t="str">
            <v>Y</v>
          </cell>
          <cell r="C6093" t="str">
            <v>EACH</v>
          </cell>
          <cell r="D6093" t="str">
            <v>HANDICAP SYMBOL MARKING, AS PER PLAN</v>
          </cell>
          <cell r="F6093" t="str">
            <v>LAKE COUNTY SPECIFICATIONS</v>
          </cell>
          <cell r="G6093">
            <v>0</v>
          </cell>
        </row>
        <row r="6094">
          <cell r="A6094" t="str">
            <v>643E01602</v>
          </cell>
          <cell r="B6094" t="str">
            <v>Y</v>
          </cell>
          <cell r="C6094" t="str">
            <v>EACH</v>
          </cell>
          <cell r="D6094" t="str">
            <v>BIKE LANE SYMBOL MARKING</v>
          </cell>
          <cell r="F6094" t="str">
            <v>LAKE COUNTY SPECIFICATIONS</v>
          </cell>
          <cell r="G6094">
            <v>0</v>
          </cell>
        </row>
        <row r="6095">
          <cell r="A6095" t="str">
            <v>643E19000</v>
          </cell>
          <cell r="B6095" t="str">
            <v>Y</v>
          </cell>
          <cell r="C6095" t="str">
            <v>EACH</v>
          </cell>
          <cell r="D6095" t="str">
            <v>SHARED LANE MARKING</v>
          </cell>
          <cell r="F6095" t="str">
            <v>LAKE COUNTY SPECIFICATIONS</v>
          </cell>
          <cell r="G6095">
            <v>0</v>
          </cell>
        </row>
        <row r="6096">
          <cell r="A6096" t="str">
            <v>643E20000</v>
          </cell>
          <cell r="B6096" t="str">
            <v>Y</v>
          </cell>
          <cell r="C6096" t="str">
            <v>LS</v>
          </cell>
          <cell r="D6096" t="str">
            <v>TWO-WAY RADIO EQUIPMENT</v>
          </cell>
          <cell r="F6096" t="str">
            <v>LAKE COUNTY SPECIFICATIONS</v>
          </cell>
          <cell r="G6096">
            <v>0</v>
          </cell>
        </row>
        <row r="6097">
          <cell r="A6097" t="str">
            <v>643E20802</v>
          </cell>
          <cell r="B6097" t="str">
            <v>Y</v>
          </cell>
          <cell r="C6097" t="str">
            <v>FT</v>
          </cell>
          <cell r="D6097" t="str">
            <v>YIELD LINE</v>
          </cell>
          <cell r="F6097" t="str">
            <v>LAKE COUNTY SPECIFICATIONS</v>
          </cell>
          <cell r="G6097">
            <v>0</v>
          </cell>
        </row>
        <row r="6098">
          <cell r="A6098" t="str">
            <v>643E30000</v>
          </cell>
          <cell r="B6098" t="str">
            <v>Y</v>
          </cell>
          <cell r="C6098" t="str">
            <v>FT</v>
          </cell>
          <cell r="D6098" t="str">
            <v>REMOVAL OF PAVEMENT MARKING</v>
          </cell>
          <cell r="F6098" t="str">
            <v>AKRON SPECIFICATION</v>
          </cell>
          <cell r="G6098">
            <v>0</v>
          </cell>
        </row>
        <row r="6099">
          <cell r="A6099" t="str">
            <v>643E30010</v>
          </cell>
          <cell r="B6099" t="str">
            <v>Y</v>
          </cell>
          <cell r="C6099" t="str">
            <v>SF</v>
          </cell>
          <cell r="D6099" t="str">
            <v>REMOVAL OF PAVEMENT MARKING</v>
          </cell>
          <cell r="F6099" t="str">
            <v>AKRON SPECIFICATION</v>
          </cell>
          <cell r="G6099">
            <v>0</v>
          </cell>
        </row>
        <row r="6100">
          <cell r="A6100" t="str">
            <v>643E30020</v>
          </cell>
          <cell r="B6100" t="str">
            <v>Y</v>
          </cell>
          <cell r="C6100" t="str">
            <v>EACH</v>
          </cell>
          <cell r="D6100" t="str">
            <v>REMOVAL OF PAVEMENT MARKING</v>
          </cell>
          <cell r="F6100" t="str">
            <v>AKRON SPECIFICATIONS</v>
          </cell>
          <cell r="G6100">
            <v>0</v>
          </cell>
        </row>
        <row r="6101">
          <cell r="A6101" t="str">
            <v>643E30030</v>
          </cell>
          <cell r="B6101" t="str">
            <v>Y</v>
          </cell>
          <cell r="C6101" t="str">
            <v>MILE</v>
          </cell>
          <cell r="D6101" t="str">
            <v>REMOVAL OF PAVEMENT MARKING</v>
          </cell>
          <cell r="F6101" t="str">
            <v>AKRON SPECIFICATIONS</v>
          </cell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F6102" t="str">
            <v>AKRON SPECIFICATIONS</v>
          </cell>
          <cell r="G6102">
            <v>0</v>
          </cell>
        </row>
        <row r="6103">
          <cell r="A6103" t="str">
            <v>643E50000</v>
          </cell>
          <cell r="B6103" t="str">
            <v>Y</v>
          </cell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B6104" t="str">
            <v>Y</v>
          </cell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B6105" t="str">
            <v>Y</v>
          </cell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F6106" t="str">
            <v>AKRON SPECIFICATIONS</v>
          </cell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F6107" t="str">
            <v>AKRON SPECIFICATIONS</v>
          </cell>
          <cell r="G6107">
            <v>0</v>
          </cell>
        </row>
        <row r="6108">
          <cell r="A6108" t="str">
            <v>644E00101</v>
          </cell>
          <cell r="B6108" t="str">
            <v>Y</v>
          </cell>
          <cell r="C6108" t="str">
            <v>MILE</v>
          </cell>
          <cell r="D6108" t="str">
            <v>EDGE LINE, 4", AS PER PLAN</v>
          </cell>
          <cell r="F6108" t="str">
            <v>AKRON SPECIFICATION</v>
          </cell>
          <cell r="G6108">
            <v>0</v>
          </cell>
        </row>
        <row r="6109">
          <cell r="A6109" t="str">
            <v>644E00104</v>
          </cell>
          <cell r="B6109" t="str">
            <v>Y</v>
          </cell>
          <cell r="C6109" t="str">
            <v>MILE</v>
          </cell>
          <cell r="D6109" t="str">
            <v>EDGE LINE, 6"</v>
          </cell>
          <cell r="F6109" t="str">
            <v>AKRON SPECIFICATIONS</v>
          </cell>
          <cell r="G6109">
            <v>0</v>
          </cell>
        </row>
        <row r="6110">
          <cell r="A6110" t="str">
            <v>644E00200</v>
          </cell>
          <cell r="B6110" t="str">
            <v>Y</v>
          </cell>
          <cell r="C6110" t="str">
            <v>MILE</v>
          </cell>
          <cell r="D6110" t="str">
            <v>LANE LINE, 4"</v>
          </cell>
          <cell r="F6110" t="str">
            <v>AKRON SPECIFICATIONS</v>
          </cell>
          <cell r="G6110">
            <v>0</v>
          </cell>
        </row>
        <row r="6111">
          <cell r="A6111" t="str">
            <v>644E00201</v>
          </cell>
          <cell r="B6111" t="str">
            <v>Y</v>
          </cell>
          <cell r="C6111" t="str">
            <v>MILE</v>
          </cell>
          <cell r="D6111" t="str">
            <v>LANE LINE, 4", AS PER PLAN</v>
          </cell>
          <cell r="F6111" t="str">
            <v>AKRON SPECIFICATIONS</v>
          </cell>
          <cell r="G6111">
            <v>0</v>
          </cell>
        </row>
        <row r="6112">
          <cell r="A6112" t="str">
            <v>644E00204</v>
          </cell>
          <cell r="B6112" t="str">
            <v>Y</v>
          </cell>
          <cell r="C6112" t="str">
            <v>MILE</v>
          </cell>
          <cell r="D6112" t="str">
            <v>LANE LINE, 6"</v>
          </cell>
          <cell r="F6112" t="str">
            <v>AKRON SPECIFICATIONS</v>
          </cell>
          <cell r="G6112">
            <v>0</v>
          </cell>
        </row>
        <row r="6113">
          <cell r="A6113" t="str">
            <v>644E00300</v>
          </cell>
          <cell r="B6113" t="str">
            <v>Y</v>
          </cell>
          <cell r="C6113" t="str">
            <v>MILE</v>
          </cell>
          <cell r="D6113" t="str">
            <v>CENTER LINE</v>
          </cell>
          <cell r="F6113" t="str">
            <v>AKRON SPECIFICATIONS</v>
          </cell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F6114" t="str">
            <v>AKRON SPECIFICATIONS</v>
          </cell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F6115" t="str">
            <v>AKRON SPECIFICATIONS</v>
          </cell>
          <cell r="G6115">
            <v>0</v>
          </cell>
        </row>
        <row r="6116">
          <cell r="A6116" t="str">
            <v>644E00401</v>
          </cell>
          <cell r="B6116" t="str">
            <v>Y</v>
          </cell>
          <cell r="C6116" t="str">
            <v>FT</v>
          </cell>
          <cell r="D6116" t="str">
            <v>CHANNELIZING LINE, 8", AS PER PLAN</v>
          </cell>
          <cell r="F6116" t="str">
            <v>AKRON SPECIFICATIONS</v>
          </cell>
          <cell r="G6116">
            <v>0</v>
          </cell>
        </row>
        <row r="6117">
          <cell r="A6117" t="str">
            <v>644E00404</v>
          </cell>
          <cell r="B6117" t="str">
            <v>Y</v>
          </cell>
          <cell r="C6117" t="str">
            <v>FT</v>
          </cell>
          <cell r="D6117" t="str">
            <v>CHANNELIZING LINE, 12"</v>
          </cell>
          <cell r="F6117" t="str">
            <v>AKRON SPECIFICATIONS</v>
          </cell>
          <cell r="G6117">
            <v>0</v>
          </cell>
        </row>
        <row r="6118">
          <cell r="A6118" t="str">
            <v>644E00500</v>
          </cell>
          <cell r="B6118" t="str">
            <v>Y</v>
          </cell>
          <cell r="C6118" t="str">
            <v>FT</v>
          </cell>
          <cell r="D6118" t="str">
            <v>STOP LINE</v>
          </cell>
          <cell r="F6118" t="str">
            <v>AKRON SPECIFICATIONS</v>
          </cell>
          <cell r="G6118">
            <v>0</v>
          </cell>
        </row>
        <row r="6119">
          <cell r="A6119" t="str">
            <v>644E00501</v>
          </cell>
          <cell r="B6119" t="str">
            <v>Y</v>
          </cell>
          <cell r="C6119" t="str">
            <v>FT</v>
          </cell>
          <cell r="D6119" t="str">
            <v>STOP LINE, AS PER PLAN</v>
          </cell>
          <cell r="F6119" t="str">
            <v>AKRON SPECIFICATIONS</v>
          </cell>
          <cell r="G6119">
            <v>0</v>
          </cell>
        </row>
        <row r="6120">
          <cell r="A6120" t="str">
            <v>644E00600</v>
          </cell>
          <cell r="B6120" t="str">
            <v>Y</v>
          </cell>
          <cell r="C6120" t="str">
            <v>FT</v>
          </cell>
          <cell r="D6120" t="str">
            <v>CROSSWALK LINE</v>
          </cell>
          <cell r="F6120" t="str">
            <v>AKRON SPECIFICATIONS</v>
          </cell>
          <cell r="G6120">
            <v>0</v>
          </cell>
        </row>
        <row r="6121">
          <cell r="A6121" t="str">
            <v>644E00601</v>
          </cell>
          <cell r="B6121" t="str">
            <v>Y</v>
          </cell>
          <cell r="C6121" t="str">
            <v>FT</v>
          </cell>
          <cell r="D6121" t="str">
            <v>CROSSWALK LINE, AS PER PLAN</v>
          </cell>
          <cell r="F6121" t="str">
            <v>AKRON SPECIFICATIONS</v>
          </cell>
          <cell r="G6121">
            <v>0</v>
          </cell>
        </row>
        <row r="6122">
          <cell r="A6122" t="str">
            <v>644E00700</v>
          </cell>
          <cell r="B6122" t="str">
            <v>Y</v>
          </cell>
          <cell r="C6122" t="str">
            <v>FT</v>
          </cell>
          <cell r="D6122" t="str">
            <v>TRANSVERSE/DIAGONAL LINE</v>
          </cell>
          <cell r="F6122" t="str">
            <v>AKRON SPECIFICATION</v>
          </cell>
          <cell r="G6122">
            <v>0</v>
          </cell>
        </row>
        <row r="6123">
          <cell r="A6123" t="str">
            <v>644E00701</v>
          </cell>
          <cell r="B6123" t="str">
            <v>Y</v>
          </cell>
          <cell r="C6123" t="str">
            <v>FT</v>
          </cell>
          <cell r="D6123" t="str">
            <v>TRANSVERSE/DIAGONAL LINE, AS PER PLAN</v>
          </cell>
          <cell r="F6123" t="str">
            <v>AKRON SPECIFICATIONS</v>
          </cell>
          <cell r="G6123">
            <v>0</v>
          </cell>
        </row>
        <row r="6124">
          <cell r="A6124" t="str">
            <v>644E00720</v>
          </cell>
          <cell r="B6124" t="str">
            <v>Y</v>
          </cell>
          <cell r="C6124" t="str">
            <v>FT</v>
          </cell>
          <cell r="D6124" t="str">
            <v>CHEVRON MARKING</v>
          </cell>
          <cell r="F6124" t="str">
            <v>AKRON SPECIFICATIONS</v>
          </cell>
          <cell r="G6124">
            <v>0</v>
          </cell>
        </row>
        <row r="6125">
          <cell r="A6125" t="str">
            <v>644E00721</v>
          </cell>
          <cell r="B6125" t="str">
            <v>Y</v>
          </cell>
          <cell r="C6125" t="str">
            <v>FT</v>
          </cell>
          <cell r="D6125" t="str">
            <v>CHEVRON MARKING, AS PER PLAN</v>
          </cell>
          <cell r="F6125" t="str">
            <v>AKRON SPECIFICATIONS</v>
          </cell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F6126" t="str">
            <v>AKRON SPECIFICATIONS</v>
          </cell>
          <cell r="G6126">
            <v>0</v>
          </cell>
        </row>
        <row r="6127">
          <cell r="A6127" t="str">
            <v>644E00900</v>
          </cell>
          <cell r="B6127" t="str">
            <v>Y</v>
          </cell>
          <cell r="C6127" t="str">
            <v>SF</v>
          </cell>
          <cell r="D6127" t="str">
            <v>ISLAND MARKING</v>
          </cell>
          <cell r="F6127" t="str">
            <v>AKRON SPECIFICATIONS</v>
          </cell>
          <cell r="G6127">
            <v>0</v>
          </cell>
        </row>
        <row r="6128">
          <cell r="A6128" t="str">
            <v>644E00901</v>
          </cell>
          <cell r="B6128" t="str">
            <v>Y</v>
          </cell>
          <cell r="C6128" t="str">
            <v>SF</v>
          </cell>
          <cell r="D6128" t="str">
            <v>ISLAND MARKING, AS PER PLAN</v>
          </cell>
          <cell r="F6128" t="str">
            <v>AKRON SPECIFICATIONS</v>
          </cell>
          <cell r="G6128">
            <v>0</v>
          </cell>
        </row>
        <row r="6129">
          <cell r="A6129" t="str">
            <v>644E01000</v>
          </cell>
          <cell r="B6129" t="str">
            <v>Y</v>
          </cell>
          <cell r="C6129" t="str">
            <v>EACH</v>
          </cell>
          <cell r="D6129" t="str">
            <v>RAILROAD SYMBOL MARKING</v>
          </cell>
          <cell r="F6129" t="str">
            <v>AKRON SPECIFICATIONS</v>
          </cell>
          <cell r="G6129">
            <v>0</v>
          </cell>
        </row>
        <row r="6130">
          <cell r="A6130" t="str">
            <v>644E01001</v>
          </cell>
          <cell r="B6130" t="str">
            <v>Y</v>
          </cell>
          <cell r="C6130" t="str">
            <v>EACH</v>
          </cell>
          <cell r="D6130" t="str">
            <v>RAILROAD SYMBOL MARKING, AS PER PLAN</v>
          </cell>
          <cell r="F6130" t="str">
            <v>AKRON SPECIFICATIONS</v>
          </cell>
          <cell r="G6130">
            <v>0</v>
          </cell>
        </row>
        <row r="6131">
          <cell r="A6131" t="str">
            <v>644E01100</v>
          </cell>
          <cell r="B6131" t="str">
            <v>Y</v>
          </cell>
          <cell r="C6131" t="str">
            <v>EACH</v>
          </cell>
          <cell r="D6131" t="str">
            <v>SCHOOL SYMBOL MARKING, 72"</v>
          </cell>
          <cell r="F6131" t="str">
            <v>AKRON SPECIFICATIONS</v>
          </cell>
          <cell r="G6131">
            <v>0</v>
          </cell>
        </row>
        <row r="6132">
          <cell r="A6132" t="str">
            <v>644E01110</v>
          </cell>
          <cell r="B6132" t="str">
            <v>Y</v>
          </cell>
          <cell r="C6132" t="str">
            <v>EACH</v>
          </cell>
          <cell r="D6132" t="str">
            <v>SCHOOL SYMBOL MARKING, 96"</v>
          </cell>
          <cell r="F6132" t="str">
            <v>AKRON SPECIFICATIONS</v>
          </cell>
          <cell r="G6132">
            <v>0</v>
          </cell>
        </row>
        <row r="6133">
          <cell r="A6133" t="str">
            <v>644E01111</v>
          </cell>
          <cell r="B6133" t="str">
            <v>Y</v>
          </cell>
          <cell r="C6133" t="str">
            <v>EACH</v>
          </cell>
          <cell r="D6133" t="str">
            <v>SCHOOL SYMBOL MARKING, 96", AS PER PLAN</v>
          </cell>
          <cell r="F6133" t="str">
            <v>AKRON SPECIFICATIONS</v>
          </cell>
          <cell r="G6133">
            <v>0</v>
          </cell>
        </row>
        <row r="6134">
          <cell r="A6134" t="str">
            <v>644E01120</v>
          </cell>
          <cell r="B6134" t="str">
            <v>Y</v>
          </cell>
          <cell r="C6134" t="str">
            <v>EACH</v>
          </cell>
          <cell r="D6134" t="str">
            <v>SCHOOL SYMBOL MARKING, 120"</v>
          </cell>
          <cell r="F6134" t="str">
            <v>AKRON SPECIFICATIONS</v>
          </cell>
          <cell r="G6134">
            <v>0</v>
          </cell>
        </row>
        <row r="6135">
          <cell r="A6135" t="str">
            <v>644E01121</v>
          </cell>
          <cell r="B6135" t="str">
            <v>Y</v>
          </cell>
          <cell r="C6135" t="str">
            <v>EACH</v>
          </cell>
          <cell r="D6135" t="str">
            <v>SCHOOL SYMBOL MARKING, 120", AS PER PLAN</v>
          </cell>
          <cell r="F6135" t="str">
            <v>AKRON SPECIFICATIONS</v>
          </cell>
          <cell r="G6135">
            <v>0</v>
          </cell>
        </row>
        <row r="6136">
          <cell r="A6136" t="str">
            <v>644E01200</v>
          </cell>
          <cell r="B6136" t="str">
            <v>Y</v>
          </cell>
          <cell r="C6136" t="str">
            <v>FT</v>
          </cell>
          <cell r="D6136" t="str">
            <v>PARKING LOT STALL MARKING</v>
          </cell>
          <cell r="F6136" t="str">
            <v>AKRON SPECIFICATIONS</v>
          </cell>
          <cell r="G6136">
            <v>0</v>
          </cell>
        </row>
        <row r="6137">
          <cell r="A6137" t="str">
            <v>644E01201</v>
          </cell>
          <cell r="B6137" t="str">
            <v>Y</v>
          </cell>
          <cell r="C6137" t="str">
            <v>FT</v>
          </cell>
          <cell r="D6137" t="str">
            <v>PARKING LOT STALL MARKING, AS PER PLAN</v>
          </cell>
          <cell r="F6137" t="str">
            <v>AKRON SPECIFICATIONS</v>
          </cell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F6138" t="str">
            <v>AKRON SPECIFICATIONS</v>
          </cell>
          <cell r="G6138">
            <v>0</v>
          </cell>
        </row>
        <row r="6139">
          <cell r="A6139" t="str">
            <v>644E01301</v>
          </cell>
          <cell r="B6139" t="str">
            <v>Y</v>
          </cell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B6140" t="str">
            <v>Y</v>
          </cell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B6141" t="str">
            <v>Y</v>
          </cell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B6142" t="str">
            <v>Y</v>
          </cell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B6143" t="str">
            <v>Y</v>
          </cell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B6144" t="str">
            <v>Y</v>
          </cell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B6145" t="str">
            <v>Y</v>
          </cell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B6146" t="str">
            <v>Y</v>
          </cell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B6147" t="str">
            <v>Y</v>
          </cell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B6148" t="str">
            <v>Y</v>
          </cell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B6149" t="str">
            <v>Y</v>
          </cell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B6150" t="str">
            <v>Y</v>
          </cell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B6151" t="str">
            <v>Y</v>
          </cell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B6152" t="str">
            <v>Y</v>
          </cell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B6153" t="str">
            <v>Y</v>
          </cell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B6154" t="str">
            <v>Y</v>
          </cell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B6155" t="str">
            <v>Y</v>
          </cell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B6156" t="str">
            <v>Y</v>
          </cell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B6157" t="str">
            <v>Y</v>
          </cell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B6158" t="str">
            <v>Y</v>
          </cell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B6159" t="str">
            <v>Y</v>
          </cell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B6160" t="str">
            <v>Y</v>
          </cell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B6161" t="str">
            <v>Y</v>
          </cell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B6162" t="str">
            <v>Y</v>
          </cell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B6163" t="str">
            <v>Y</v>
          </cell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B6164" t="str">
            <v>Y</v>
          </cell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B6165" t="str">
            <v>Y</v>
          </cell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B6166" t="str">
            <v>Y</v>
          </cell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B6167" t="str">
            <v>Y</v>
          </cell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B6168" t="str">
            <v>Y</v>
          </cell>
          <cell r="C6168" t="str">
            <v>MILE</v>
          </cell>
          <cell r="D6168" t="str">
            <v>REMOVAL OF PAVEMENT MARKING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B6171" t="str">
            <v>Y</v>
          </cell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B6172" t="str">
            <v>Y</v>
          </cell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B6173" t="str">
            <v>Y</v>
          </cell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B6174" t="str">
            <v>Y</v>
          </cell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B6175" t="str">
            <v>Y</v>
          </cell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B6176" t="str">
            <v>Y</v>
          </cell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B6177" t="str">
            <v>Y</v>
          </cell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B6178" t="str">
            <v>Y</v>
          </cell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B6179" t="str">
            <v>Y</v>
          </cell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B6180" t="str">
            <v>Y</v>
          </cell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B6181" t="str">
            <v>Y</v>
          </cell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B6182" t="str">
            <v>Y</v>
          </cell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B6183" t="str">
            <v>Y</v>
          </cell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B6184" t="str">
            <v>Y</v>
          </cell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B6185" t="str">
            <v>Y</v>
          </cell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B6186" t="str">
            <v>Y</v>
          </cell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B6187" t="str">
            <v>Y</v>
          </cell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B6188" t="str">
            <v>Y</v>
          </cell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B6189" t="str">
            <v>Y</v>
          </cell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B6190" t="str">
            <v>Y</v>
          </cell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B6191" t="str">
            <v>Y</v>
          </cell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B6192" t="str">
            <v>Y</v>
          </cell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B6193" t="str">
            <v>Y</v>
          </cell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B6194" t="str">
            <v>Y</v>
          </cell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B6195" t="str">
            <v>Y</v>
          </cell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B6196" t="str">
            <v>Y</v>
          </cell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B6197" t="str">
            <v>Y</v>
          </cell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B6198" t="str">
            <v>Y</v>
          </cell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B6199" t="str">
            <v>Y</v>
          </cell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B6200" t="str">
            <v>Y</v>
          </cell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B6201" t="str">
            <v>Y</v>
          </cell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B6202" t="str">
            <v>Y</v>
          </cell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B6203" t="str">
            <v>Y</v>
          </cell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B6204" t="str">
            <v>Y</v>
          </cell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B6205" t="str">
            <v>Y</v>
          </cell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B6206" t="str">
            <v>Y</v>
          </cell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B6207" t="str">
            <v>Y</v>
          </cell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B6208" t="str">
            <v>Y</v>
          </cell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B6209" t="str">
            <v>Y</v>
          </cell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B6210" t="str">
            <v>Y</v>
          </cell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B6211" t="str">
            <v>Y</v>
          </cell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B6212" t="str">
            <v>Y</v>
          </cell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B6213" t="str">
            <v>Y</v>
          </cell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B6214" t="str">
            <v>Y</v>
          </cell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B6215" t="str">
            <v>Y</v>
          </cell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B6216" t="str">
            <v>Y</v>
          </cell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B6217" t="str">
            <v>Y</v>
          </cell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B6218" t="str">
            <v>Y</v>
          </cell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B6219" t="str">
            <v>Y</v>
          </cell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B6220" t="str">
            <v>Y</v>
          </cell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B6221" t="str">
            <v>Y</v>
          </cell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B6222" t="str">
            <v>Y</v>
          </cell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B6223" t="str">
            <v>Y</v>
          </cell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B6224" t="str">
            <v>Y</v>
          </cell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B6225" t="str">
            <v>Y</v>
          </cell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B6226" t="str">
            <v>Y</v>
          </cell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B6227" t="str">
            <v>Y</v>
          </cell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B6228" t="str">
            <v>Y</v>
          </cell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B6229" t="str">
            <v>Y</v>
          </cell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B6230" t="str">
            <v>Y</v>
          </cell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B6231" t="str">
            <v>Y</v>
          </cell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B6232" t="str">
            <v>Y</v>
          </cell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B6233" t="str">
            <v>Y</v>
          </cell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B6234" t="str">
            <v>Y</v>
          </cell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B6235" t="str">
            <v>Y</v>
          </cell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B6236" t="str">
            <v>Y</v>
          </cell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B6237" t="str">
            <v>Y</v>
          </cell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B6238" t="str">
            <v>Y</v>
          </cell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B6239" t="str">
            <v>Y</v>
          </cell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B6240" t="str">
            <v>Y</v>
          </cell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B6241" t="str">
            <v>Y</v>
          </cell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B6242" t="str">
            <v>Y</v>
          </cell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B6243" t="str">
            <v>Y</v>
          </cell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B6244" t="str">
            <v>Y</v>
          </cell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B6245" t="str">
            <v>Y</v>
          </cell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B6246" t="str">
            <v>Y</v>
          </cell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B6247" t="str">
            <v>Y</v>
          </cell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B6248" t="str">
            <v>Y</v>
          </cell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B6249" t="str">
            <v>Y</v>
          </cell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B6250" t="str">
            <v>Y</v>
          </cell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B6251" t="str">
            <v>Y</v>
          </cell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B6252" t="str">
            <v>Y</v>
          </cell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B6253" t="str">
            <v>Y</v>
          </cell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B6254" t="str">
            <v>Y</v>
          </cell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B6255" t="str">
            <v>Y</v>
          </cell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B6256" t="str">
            <v>Y</v>
          </cell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B6257" t="str">
            <v>Y</v>
          </cell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B6258" t="str">
            <v>Y</v>
          </cell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B6259" t="str">
            <v>Y</v>
          </cell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B6260" t="str">
            <v>Y</v>
          </cell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B6261" t="str">
            <v>Y</v>
          </cell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B6262" t="str">
            <v>Y</v>
          </cell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B6263" t="str">
            <v>Y</v>
          </cell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B6264" t="str">
            <v>Y</v>
          </cell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B6265" t="str">
            <v>Y</v>
          </cell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B6266" t="str">
            <v>Y</v>
          </cell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B6267" t="str">
            <v>Y</v>
          </cell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B6268" t="str">
            <v>Y</v>
          </cell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B6269" t="str">
            <v>Y</v>
          </cell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B6270" t="str">
            <v>Y</v>
          </cell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B6271" t="str">
            <v>Y</v>
          </cell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B6272" t="str">
            <v>Y</v>
          </cell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B6273" t="str">
            <v>Y</v>
          </cell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B6274" t="str">
            <v>Y</v>
          </cell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B6275" t="str">
            <v>Y</v>
          </cell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B6276" t="str">
            <v>Y</v>
          </cell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B6277" t="str">
            <v>Y</v>
          </cell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B6278" t="str">
            <v>Y</v>
          </cell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B6279" t="str">
            <v>Y</v>
          </cell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B6280" t="str">
            <v>Y</v>
          </cell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B6281" t="str">
            <v>Y</v>
          </cell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B6282" t="str">
            <v>Y</v>
          </cell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B6283" t="str">
            <v>Y</v>
          </cell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B6284" t="str">
            <v>Y</v>
          </cell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B6285" t="str">
            <v>Y</v>
          </cell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B6286" t="str">
            <v>Y</v>
          </cell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B6287" t="str">
            <v>Y</v>
          </cell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B6288" t="str">
            <v>Y</v>
          </cell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B6289" t="str">
            <v>Y</v>
          </cell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B6290" t="str">
            <v>Y</v>
          </cell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B6291" t="str">
            <v>Y</v>
          </cell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B6292" t="str">
            <v>Y</v>
          </cell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B6293" t="str">
            <v>Y</v>
          </cell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B6294" t="str">
            <v>Y</v>
          </cell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B6295" t="str">
            <v>Y</v>
          </cell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B6296" t="str">
            <v>Y</v>
          </cell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B6297" t="str">
            <v>Y</v>
          </cell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B6298" t="str">
            <v>Y</v>
          </cell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B6299" t="str">
            <v>Y</v>
          </cell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B6300" t="str">
            <v>Y</v>
          </cell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B6301" t="str">
            <v>Y</v>
          </cell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B6302" t="str">
            <v>Y</v>
          </cell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B6303" t="str">
            <v>Y</v>
          </cell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B6304" t="str">
            <v>Y</v>
          </cell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B6305" t="str">
            <v>Y</v>
          </cell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B6306" t="str">
            <v>Y</v>
          </cell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B6307" t="str">
            <v>Y</v>
          </cell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B6308" t="str">
            <v>Y</v>
          </cell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B6309" t="str">
            <v>Y</v>
          </cell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B6310" t="str">
            <v>Y</v>
          </cell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B6311" t="str">
            <v>Y</v>
          </cell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B6312" t="str">
            <v>Y</v>
          </cell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B6313" t="str">
            <v>Y</v>
          </cell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B6314" t="str">
            <v>Y</v>
          </cell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B6315" t="str">
            <v>Y</v>
          </cell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B6316" t="str">
            <v>Y</v>
          </cell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B6317" t="str">
            <v>Y</v>
          </cell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B6318" t="str">
            <v>Y</v>
          </cell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B6319" t="str">
            <v>Y</v>
          </cell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B6320" t="str">
            <v>Y</v>
          </cell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B6321" t="str">
            <v>Y</v>
          </cell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B6322" t="str">
            <v>Y</v>
          </cell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B6323" t="str">
            <v>Y</v>
          </cell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B6324" t="str">
            <v>Y</v>
          </cell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B6325" t="str">
            <v>Y</v>
          </cell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B6326" t="str">
            <v>Y</v>
          </cell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B6327" t="str">
            <v>Y</v>
          </cell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B6328" t="str">
            <v>Y</v>
          </cell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B6329" t="str">
            <v>Y</v>
          </cell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B6330" t="str">
            <v>Y</v>
          </cell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B6331" t="str">
            <v>Y</v>
          </cell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B6332" t="str">
            <v>Y</v>
          </cell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B6333" t="str">
            <v>Y</v>
          </cell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B6334" t="str">
            <v>Y</v>
          </cell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B6335" t="str">
            <v>Y</v>
          </cell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B6336" t="str">
            <v>Y</v>
          </cell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B6337" t="str">
            <v>Y</v>
          </cell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B6338" t="str">
            <v>Y</v>
          </cell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B6339" t="str">
            <v>Y</v>
          </cell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B6340" t="str">
            <v>Y</v>
          </cell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B6341" t="str">
            <v>Y</v>
          </cell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B6342" t="str">
            <v>Y</v>
          </cell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B6343" t="str">
            <v>Y</v>
          </cell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B6344" t="str">
            <v>Y</v>
          </cell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B6345" t="str">
            <v>Y</v>
          </cell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B6346" t="str">
            <v>Y</v>
          </cell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B6347" t="str">
            <v>Y</v>
          </cell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B6348" t="str">
            <v>Y</v>
          </cell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B6349" t="str">
            <v>Y</v>
          </cell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B6350" t="str">
            <v>Y</v>
          </cell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B6351" t="str">
            <v>Y</v>
          </cell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B6352" t="str">
            <v>Y</v>
          </cell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B6353" t="str">
            <v>Y</v>
          </cell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B6354" t="str">
            <v>Y</v>
          </cell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B6355" t="str">
            <v>Y</v>
          </cell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B6356" t="str">
            <v>Y</v>
          </cell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B6357" t="str">
            <v>Y</v>
          </cell>
          <cell r="C6357" t="str">
            <v>SF</v>
          </cell>
          <cell r="D6357" t="str">
            <v>REMOVAL OF PAVEMENT MARKINGS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B6360" t="str">
            <v>Y</v>
          </cell>
          <cell r="C6360" t="str">
            <v>SF</v>
          </cell>
          <cell r="D6360" t="str">
            <v>GREEN COLORED PAVEMENT FOR BIKE LANES, TYPE A1</v>
          </cell>
          <cell r="F6360" t="str">
            <v>SPECIFY SIZE</v>
          </cell>
          <cell r="G6360">
            <v>0</v>
          </cell>
        </row>
        <row r="6361">
          <cell r="A6361" t="str">
            <v>645E60010</v>
          </cell>
          <cell r="B6361" t="str">
            <v>Y</v>
          </cell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B6362" t="str">
            <v>Y</v>
          </cell>
          <cell r="C6362" t="str">
            <v>SF</v>
          </cell>
          <cell r="D6362" t="str">
            <v>GREEN COLORED PAVEMENT FOR BIKE LANES, TYPE A3</v>
          </cell>
          <cell r="G6362">
            <v>0</v>
          </cell>
        </row>
        <row r="6363">
          <cell r="A6363" t="str">
            <v>645E90000</v>
          </cell>
          <cell r="B6363" t="str">
            <v>Y</v>
          </cell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B6364" t="str">
            <v>Y</v>
          </cell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B6365" t="str">
            <v>Y</v>
          </cell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B6366" t="str">
            <v>Y</v>
          </cell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B6367" t="str">
            <v>Y</v>
          </cell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B6368" t="str">
            <v>Y</v>
          </cell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B6369" t="str">
            <v>Y</v>
          </cell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B6370" t="str">
            <v>Y</v>
          </cell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B6371" t="str">
            <v>Y</v>
          </cell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B6372" t="str">
            <v>Y</v>
          </cell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B6373" t="str">
            <v>Y</v>
          </cell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B6374" t="str">
            <v>Y</v>
          </cell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B6375" t="str">
            <v>Y</v>
          </cell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B6376" t="str">
            <v>Y</v>
          </cell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B6377" t="str">
            <v>Y</v>
          </cell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B6378" t="str">
            <v>Y</v>
          </cell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B6379" t="str">
            <v>Y</v>
          </cell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B6380" t="str">
            <v>Y</v>
          </cell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B6381" t="str">
            <v>Y</v>
          </cell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B6382" t="str">
            <v>Y</v>
          </cell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B6383" t="str">
            <v>Y</v>
          </cell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B6384" t="str">
            <v>Y</v>
          </cell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B6385" t="str">
            <v>Y</v>
          </cell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B6386" t="str">
            <v>Y</v>
          </cell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B6387" t="str">
            <v>Y</v>
          </cell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B6388" t="str">
            <v>Y</v>
          </cell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B6389" t="str">
            <v>Y</v>
          </cell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B6390" t="str">
            <v>Y</v>
          </cell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B6391" t="str">
            <v>Y</v>
          </cell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B6392" t="str">
            <v>Y</v>
          </cell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B6393" t="str">
            <v>Y</v>
          </cell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B6394" t="str">
            <v>Y</v>
          </cell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B6395" t="str">
            <v>Y</v>
          </cell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B6396" t="str">
            <v>Y</v>
          </cell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B6397" t="str">
            <v>Y</v>
          </cell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B6398" t="str">
            <v>Y</v>
          </cell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B6399" t="str">
            <v>Y</v>
          </cell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B6400" t="str">
            <v>Y</v>
          </cell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B6401" t="str">
            <v>Y</v>
          </cell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B6402" t="str">
            <v>Y</v>
          </cell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B6403" t="str">
            <v>Y</v>
          </cell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B6404" t="str">
            <v>Y</v>
          </cell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B6405" t="str">
            <v>Y</v>
          </cell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B6406" t="str">
            <v>Y</v>
          </cell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B6407" t="str">
            <v>Y</v>
          </cell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B6408" t="str">
            <v>Y</v>
          </cell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B6409" t="str">
            <v>Y</v>
          </cell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B6410" t="str">
            <v>Y</v>
          </cell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B6411" t="str">
            <v>Y</v>
          </cell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B6412" t="str">
            <v>Y</v>
          </cell>
          <cell r="C6412" t="str">
            <v>FT</v>
          </cell>
          <cell r="D6412" t="str">
            <v>DOTTED LINE, 4"</v>
          </cell>
          <cell r="F6412" t="str">
            <v>SPECIFY SIZE</v>
          </cell>
          <cell r="G6412">
            <v>0</v>
          </cell>
        </row>
        <row r="6413">
          <cell r="A6413" t="str">
            <v>646E20504</v>
          </cell>
          <cell r="B6413" t="str">
            <v>Y</v>
          </cell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B6414" t="str">
            <v>Y</v>
          </cell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B6415" t="str">
            <v>Y</v>
          </cell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B6416" t="str">
            <v>Y</v>
          </cell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B6417" t="str">
            <v>Y</v>
          </cell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B6418" t="str">
            <v>Y</v>
          </cell>
          <cell r="C6418" t="str">
            <v>EACH</v>
          </cell>
          <cell r="D6418" t="str">
            <v>SHARED LANE MARKING</v>
          </cell>
          <cell r="F6418" t="str">
            <v>SPECIFY SIZE</v>
          </cell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B6421" t="str">
            <v>Y</v>
          </cell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B6422" t="str">
            <v>Y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B6423" t="str">
            <v>Y</v>
          </cell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B6424" t="str">
            <v>Y</v>
          </cell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B6425" t="str">
            <v>Y</v>
          </cell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B6426" t="str">
            <v>Y</v>
          </cell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B6427" t="str">
            <v>Y</v>
          </cell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B6428" t="str">
            <v>Y</v>
          </cell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B6429" t="str">
            <v>Y</v>
          </cell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B6430" t="str">
            <v>Y</v>
          </cell>
          <cell r="C6430" t="str">
            <v>SF</v>
          </cell>
          <cell r="D6430" t="str">
            <v>GREEN COLORED PAVEMENT FOR BIKE LANES</v>
          </cell>
          <cell r="G6430">
            <v>0</v>
          </cell>
        </row>
        <row r="6431">
          <cell r="A6431" t="str">
            <v>646E90000</v>
          </cell>
          <cell r="B6431" t="str">
            <v>Y</v>
          </cell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B6432" t="str">
            <v>Y</v>
          </cell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B6433" t="str">
            <v>Y</v>
          </cell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B6434" t="str">
            <v>Y</v>
          </cell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B6435" t="str">
            <v>Y</v>
          </cell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B6436" t="str">
            <v>Y</v>
          </cell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B6437" t="str">
            <v>Y</v>
          </cell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B6438" t="str">
            <v>Y</v>
          </cell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B6439" t="str">
            <v>Y</v>
          </cell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B6440" t="str">
            <v>Y</v>
          </cell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B6441" t="str">
            <v>Y</v>
          </cell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B6442" t="str">
            <v>Y</v>
          </cell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B6443" t="str">
            <v>Y</v>
          </cell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B6444" t="str">
            <v>Y</v>
          </cell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B6445" t="str">
            <v>Y</v>
          </cell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B6446" t="str">
            <v>Y</v>
          </cell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B6447" t="str">
            <v>Y</v>
          </cell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B6448" t="str">
            <v>Y</v>
          </cell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B6449" t="str">
            <v>Y</v>
          </cell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B6450" t="str">
            <v>Y</v>
          </cell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B6451" t="str">
            <v>Y</v>
          </cell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B6452" t="str">
            <v>Y</v>
          </cell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B6453" t="str">
            <v>Y</v>
          </cell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F6454" t="str">
            <v>ADD SUPPLEMENTAL DESCRIPTION</v>
          </cell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F6455" t="str">
            <v>ADD SUPPLEMENTAL DESCRIPTION</v>
          </cell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F6456" t="str">
            <v>ADD SUPPLEMENTAL DESCRIPTION</v>
          </cell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F6457" t="str">
            <v>ADD SUPPLEMENTAL DESCRIPTION</v>
          </cell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F6458" t="str">
            <v>ADD SUPPLEMENTAL DESCRIPTION</v>
          </cell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F6459" t="str">
            <v>ADD SUPPLEMENTAL DESCRIPTION</v>
          </cell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F6460" t="str">
            <v>ADD SUPPLEMENTAL DESCRIPTION</v>
          </cell>
          <cell r="G6460">
            <v>0</v>
          </cell>
        </row>
        <row r="6461">
          <cell r="A6461" t="str">
            <v>647E20200</v>
          </cell>
          <cell r="B6461" t="str">
            <v>Y</v>
          </cell>
          <cell r="C6461" t="str">
            <v>EACH</v>
          </cell>
          <cell r="D6461" t="str">
            <v>HANDICAP SYMBOL MARKING, TYPE A90</v>
          </cell>
          <cell r="F6461" t="str">
            <v>DESIGN BUILD PROJECTS ONLY</v>
          </cell>
          <cell r="G6461">
            <v>0</v>
          </cell>
        </row>
        <row r="6462">
          <cell r="A6462" t="str">
            <v>647E20202</v>
          </cell>
          <cell r="B6462" t="str">
            <v>Y</v>
          </cell>
          <cell r="C6462" t="str">
            <v>EACH</v>
          </cell>
          <cell r="D6462" t="str">
            <v>HANDICAP SYMBOL MARKING, TYPE A125</v>
          </cell>
          <cell r="F6462" t="str">
            <v>DESIGN BUILD PROJECTS ONLY</v>
          </cell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B6612" t="str">
            <v>Y</v>
          </cell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B6613" t="str">
            <v>Y</v>
          </cell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F6614" t="str">
            <v>ADD SUPPLEMENTAL DESCRIPTION</v>
          </cell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F6615" t="str">
            <v>ADD SUPPLEMENTAL DESCRIPTION</v>
          </cell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F6616" t="str">
            <v>ADD SUPPLEMENTAL DESCRIPTION</v>
          </cell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B6621" t="str">
            <v>Y</v>
          </cell>
          <cell r="C6621" t="str">
            <v>SY</v>
          </cell>
          <cell r="D6621" t="str">
            <v>SODDING REINFORCED, AS PER PLAN</v>
          </cell>
          <cell r="F6621" t="str">
            <v>DESIGN BUILD PROJECTS ONLY</v>
          </cell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B6680" t="str">
            <v>Y</v>
          </cell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B6745" t="str">
            <v>Y</v>
          </cell>
          <cell r="C6745" t="str">
            <v>SY</v>
          </cell>
          <cell r="D6745" t="str">
            <v>DITCH EROSION PROTECTION</v>
          </cell>
          <cell r="F6745" t="str">
            <v>CHECK UNIT OF MEASURE</v>
          </cell>
          <cell r="G6745">
            <v>0</v>
          </cell>
        </row>
        <row r="6746">
          <cell r="A6746" t="str">
            <v>670E00701</v>
          </cell>
          <cell r="B6746" t="str">
            <v>Y</v>
          </cell>
          <cell r="C6746" t="str">
            <v>SY</v>
          </cell>
          <cell r="D6746" t="str">
            <v>DITCH EROSION PROTECTION, AS PER PLAN</v>
          </cell>
          <cell r="F6746" t="str">
            <v>CHECK UNIT OF MEASURE</v>
          </cell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F6747" t="str">
            <v>ADD SUPPLEMENTAL DESCRIPTION</v>
          </cell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F6748" t="str">
            <v>ADD SUPPLEMENTAL DESCRIPTION</v>
          </cell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F6749" t="str">
            <v>ADD SUPPLEMENTAL DESCRIPTION</v>
          </cell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F6750" t="str">
            <v>ADD SUPPLEMENTAL DESCRIPTION</v>
          </cell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B6752" t="str">
            <v>Y</v>
          </cell>
          <cell r="C6752" t="str">
            <v>SY</v>
          </cell>
          <cell r="D6752" t="str">
            <v>DITCH EROSION PROTECTION MAT, TYPE G</v>
          </cell>
          <cell r="F6752" t="str">
            <v>DESIGN BUILD PROJECTS ONLY</v>
          </cell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B6992" t="str">
            <v>Y</v>
          </cell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B6993" t="str">
            <v>Y</v>
          </cell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B6994" t="str">
            <v>Y</v>
          </cell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F7004" t="str">
            <v>ADD SUPPLEMENTAL DESCRIPTION</v>
          </cell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F7005" t="str">
            <v>ADD SUPPLEMENTAL DESCRIPTION</v>
          </cell>
          <cell r="G7005">
            <v>0</v>
          </cell>
        </row>
        <row r="7006">
          <cell r="A7006" t="str">
            <v>804E32000</v>
          </cell>
          <cell r="B7006" t="str">
            <v>Y</v>
          </cell>
          <cell r="C7006" t="str">
            <v>EACH</v>
          </cell>
          <cell r="D7006" t="str">
            <v>DROP CABLE, 6 FIBER</v>
          </cell>
          <cell r="F7006" t="str">
            <v>DESIGN BUILD PROJECTS ONLY</v>
          </cell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F7093" t="str">
            <v>ADD SUPPLEMENTAL DESCRIPTION</v>
          </cell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F7094" t="str">
            <v>ADD SUPPLEMENTAL DESCRIPTION</v>
          </cell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F7095" t="str">
            <v>ADD SUPPLEMENTAL DESCRIPTION</v>
          </cell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F7096" t="str">
            <v>ADD SUPPLEMENTAL DESCRIPTION</v>
          </cell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C7108" t="str">
            <v>LS</v>
          </cell>
          <cell r="D7108" t="str">
            <v>MAINTAINING ITS DURING CONSTRUCTION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F7142" t="str">
            <v>ADD SUPPLEMENTAL DESCRIPTION</v>
          </cell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C7162" t="str">
            <v>EACH</v>
          </cell>
          <cell r="D7162" t="str">
            <v>EROSION CONTROL, AS PER PLAN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F7186" t="str">
            <v>ADD SUPPLEMENTAL DESCRIPTION</v>
          </cell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F7187" t="str">
            <v>ADD SUPPLEMENTAL DESCRIPTION</v>
          </cell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F7188" t="str">
            <v>ADD SUPPLEMENTAL DESCRIPTION</v>
          </cell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F7189" t="str">
            <v>ADD SUPPLEMENTAL DESCRIPTION</v>
          </cell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F7190" t="str">
            <v>ADD SUPPLEMENTAL DESCRIPTION</v>
          </cell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F7191" t="str">
            <v>ADD SUPPLEMENTAL DESCRIPTION</v>
          </cell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F7192" t="str">
            <v>ADD SUPPLEMENTAL DESCRIPTION</v>
          </cell>
          <cell r="G7192">
            <v>0</v>
          </cell>
        </row>
        <row r="7193">
          <cell r="A7193" t="str">
            <v>840E20001</v>
          </cell>
          <cell r="B7193" t="str">
            <v>Y</v>
          </cell>
          <cell r="C7193" t="str">
            <v>SF</v>
          </cell>
          <cell r="D7193" t="str">
            <v>MECHANICALLY STABILIZED EARTH WALL, AS PER PLAN</v>
          </cell>
          <cell r="F7193" t="str">
            <v>DESIGN BUILD PROJECTS ONLY</v>
          </cell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F7200" t="str">
            <v>SPECIFY TYPE</v>
          </cell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F7201" t="str">
            <v>SPECIFY TYPE</v>
          </cell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F7204" t="str">
            <v>SPECIFY TYPE</v>
          </cell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F7205" t="str">
            <v>SPECIFY TYPE</v>
          </cell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F7206" t="str">
            <v>SPECIFY TYPE</v>
          </cell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F7217" t="str">
            <v>SPECIFY TYPE AND CONDITION</v>
          </cell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F7219" t="str">
            <v>SPECIFY TYPE AND CONDITION</v>
          </cell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F7221" t="str">
            <v>SPECIFY TYPE AND CONDITION</v>
          </cell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F7223" t="str">
            <v>SPECIFY TYPE AND CONDITION</v>
          </cell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F7227" t="str">
            <v>SPECIFY TYPE AND CONDITION</v>
          </cell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F7235" t="str">
            <v>SPECIFY TYPE AND CONDITION</v>
          </cell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F7236" t="str">
            <v>SPECIFY TYPE AND CONDITION</v>
          </cell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F7238" t="str">
            <v>SPECIFY TYPE AND CONDITION</v>
          </cell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F7240" t="str">
            <v>SPECIFY TYPE AND CONDITION</v>
          </cell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F7241" t="str">
            <v>SPECIFY TYPE AND CONDITION</v>
          </cell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F7242" t="str">
            <v>SPECIFY TYPE AND CONDITION</v>
          </cell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F7243" t="str">
            <v>SPECIFY TYPE AND CONDITION</v>
          </cell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F7244" t="str">
            <v>SPECIFY TYPE AND CONDITION</v>
          </cell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F7248" t="str">
            <v>SPECIFY TYPE AND CONDITION</v>
          </cell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F7257" t="str">
            <v>SPECIFY TYPE AND CONDITION</v>
          </cell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F7259" t="str">
            <v>SPECIFY TYPE AND CONDITION</v>
          </cell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F7261" t="str">
            <v>SPECIFY TYPE AND CONDITION</v>
          </cell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F7263" t="str">
            <v>SPECIFY TYPE AND CONDITION</v>
          </cell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F7265" t="str">
            <v>SPECIFY TYPE AND CONDITION</v>
          </cell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F7267" t="str">
            <v>SPECIFY TYPE AND CONDITION</v>
          </cell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F7270" t="str">
            <v>SPECIFY TYPE AND CONDITION</v>
          </cell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F7272" t="str">
            <v>SPECIFY TYPE</v>
          </cell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F7273" t="str">
            <v>SPECIFY TYPE AND CONDITION</v>
          </cell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F7274" t="str">
            <v>SPECIFY TYPE AND CONDITION</v>
          </cell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F7279" t="str">
            <v>SPECIFY TYPE AND CONDITION</v>
          </cell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F7281" t="str">
            <v>SPECIFY TYPE AND CONDITION</v>
          </cell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F7283" t="str">
            <v>SPECIFY TYPE AND CONDITION</v>
          </cell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F7285" t="str">
            <v>SPECIFY TYPE AND CONDITION</v>
          </cell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F7286" t="str">
            <v>SPECIFY TYPE AND CONDITION</v>
          </cell>
          <cell r="G7286">
            <v>0</v>
          </cell>
        </row>
        <row r="7287">
          <cell r="A7287" t="str">
            <v>855E00010</v>
          </cell>
          <cell r="B7287" t="str">
            <v>Y</v>
          </cell>
          <cell r="C7287" t="str">
            <v>LB</v>
          </cell>
          <cell r="D7287" t="str">
            <v>POST-TENSIONING STRAND TENDON</v>
          </cell>
          <cell r="F7287" t="str">
            <v>DESIGN BUILD PROJECTS ONLY</v>
          </cell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F7288" t="str">
            <v>ADD SUPPLEMENTAL DESCRIPTION</v>
          </cell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F7289" t="str">
            <v>ADD SUPPLEMENTAL DESCRIPTION</v>
          </cell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F7290" t="str">
            <v>ADD SUPPLEMENTAL DESCRIPTION</v>
          </cell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F7291" t="str">
            <v>ADD SUPPLEMENTAL DESCRIPTION</v>
          </cell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F7292" t="str">
            <v>ADD SUPPLEMENTAL DESCRIPTION</v>
          </cell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F7293" t="str">
            <v>ADD SUPPLEMENTAL DESCRIPTION</v>
          </cell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B7344" t="str">
            <v>Y</v>
          </cell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B7345" t="str">
            <v>Y</v>
          </cell>
          <cell r="C7345" t="str">
            <v>FT</v>
          </cell>
          <cell r="D7345" t="str">
            <v>WORK ZONE GORE MARKING, CLASS II</v>
          </cell>
          <cell r="F7345" t="str">
            <v>GENERAL ONLY</v>
          </cell>
          <cell r="G7345">
            <v>0</v>
          </cell>
        </row>
        <row r="7346">
          <cell r="A7346" t="str">
            <v>873E25000</v>
          </cell>
          <cell r="B7346" t="str">
            <v>Y</v>
          </cell>
          <cell r="C7346" t="str">
            <v>FT</v>
          </cell>
          <cell r="D7346" t="str">
            <v>WORK ZONE STOP LINE, CLASS I</v>
          </cell>
          <cell r="F7346" t="str">
            <v>NO ELEC/PLBG</v>
          </cell>
          <cell r="G7346">
            <v>0</v>
          </cell>
        </row>
        <row r="7347">
          <cell r="A7347" t="str">
            <v>873E26000</v>
          </cell>
          <cell r="B7347" t="str">
            <v>Y</v>
          </cell>
          <cell r="C7347" t="str">
            <v>FT</v>
          </cell>
          <cell r="D7347" t="str">
            <v>WORK ZONE CROSSWALK LINE, CLASS I</v>
          </cell>
          <cell r="F7347" t="str">
            <v>GENERAL ONLY</v>
          </cell>
          <cell r="G7347">
            <v>0</v>
          </cell>
        </row>
        <row r="7348">
          <cell r="A7348" t="str">
            <v>873E27000</v>
          </cell>
          <cell r="B7348" t="str">
            <v>Y</v>
          </cell>
          <cell r="C7348" t="str">
            <v>FT</v>
          </cell>
          <cell r="D7348" t="str">
            <v>WORK ZONE DOTTED LINE, CLASS I</v>
          </cell>
          <cell r="F7348" t="str">
            <v>GENERAL ONLY</v>
          </cell>
          <cell r="G7348">
            <v>0</v>
          </cell>
        </row>
        <row r="7349">
          <cell r="A7349" t="str">
            <v>874E10000</v>
          </cell>
          <cell r="B7349" t="str">
            <v>Y</v>
          </cell>
          <cell r="C7349" t="str">
            <v>CY</v>
          </cell>
          <cell r="D7349" t="str">
            <v>ULTRATHIN BONDED ASPHALT CONCRETE</v>
          </cell>
          <cell r="F7349" t="str">
            <v>GENERAL ONLY</v>
          </cell>
          <cell r="G7349">
            <v>0</v>
          </cell>
        </row>
        <row r="7350">
          <cell r="A7350" t="str">
            <v>874E10001</v>
          </cell>
          <cell r="B7350" t="str">
            <v>Y</v>
          </cell>
          <cell r="C7350" t="str">
            <v>CY</v>
          </cell>
          <cell r="D7350" t="str">
            <v>ULTRATHIN BONDED ASPHALT CONCRETE, AS PER PLAN</v>
          </cell>
          <cell r="F7350" t="str">
            <v>GENERAL ONLY</v>
          </cell>
          <cell r="G7350">
            <v>0</v>
          </cell>
        </row>
        <row r="7351">
          <cell r="A7351" t="str">
            <v>874E10020</v>
          </cell>
          <cell r="B7351" t="str">
            <v>Y</v>
          </cell>
          <cell r="C7351" t="str">
            <v>CY</v>
          </cell>
          <cell r="D7351" t="str">
            <v>ULTRATHIN BONDED ASPHALT CONCRETE, WITH SUPPLEMENT 1059 WARRANTY</v>
          </cell>
          <cell r="F7351" t="str">
            <v>GENERAL ONLY</v>
          </cell>
          <cell r="G7351">
            <v>0</v>
          </cell>
        </row>
        <row r="7352">
          <cell r="A7352" t="str">
            <v>874E10021</v>
          </cell>
          <cell r="B7352" t="str">
            <v>Y</v>
          </cell>
          <cell r="C7352" t="str">
            <v>CY</v>
          </cell>
          <cell r="D7352" t="str">
            <v>ULTRATHIN BONDED ASPHALT CONCRETE, WITH SUPPLEMENT 1059 WARRANTY, AS PER PLAN</v>
          </cell>
          <cell r="F7352" t="str">
            <v>GENERAL ONLY</v>
          </cell>
          <cell r="G7352">
            <v>0</v>
          </cell>
        </row>
        <row r="7353">
          <cell r="A7353" t="str">
            <v>875E10000</v>
          </cell>
          <cell r="B7353" t="str">
            <v>Y</v>
          </cell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B7354" t="str">
            <v>Y</v>
          </cell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B7355" t="str">
            <v>Y</v>
          </cell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B7356" t="str">
            <v>Y</v>
          </cell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B7357" t="str">
            <v>Y</v>
          </cell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B7358" t="str">
            <v>Y</v>
          </cell>
          <cell r="C7358" t="str">
            <v>CY</v>
          </cell>
          <cell r="D7358" t="str">
            <v>ASPHALT CONCRETE WITH WARRANTY (7 YEARS), AS PER PLAN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B7361" t="str">
            <v>Y</v>
          </cell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B7362" t="str">
            <v>Y</v>
          </cell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B7363" t="str">
            <v>Y</v>
          </cell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B7364" t="str">
            <v>Y</v>
          </cell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B7365" t="str">
            <v>Y</v>
          </cell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B7366" t="str">
            <v>Y</v>
          </cell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B7367" t="str">
            <v>Y</v>
          </cell>
          <cell r="C7367" t="str">
            <v>SY</v>
          </cell>
          <cell r="D7367" t="str">
            <v>DOUBLE CHIP SEAL WITH TWO YEAR WARRANTY</v>
          </cell>
          <cell r="F7367" t="str">
            <v>GENERAL ONLY</v>
          </cell>
          <cell r="G7367">
            <v>0</v>
          </cell>
        </row>
        <row r="7368">
          <cell r="A7368" t="str">
            <v>882E20001</v>
          </cell>
          <cell r="B7368" t="str">
            <v>Y</v>
          </cell>
          <cell r="C7368" t="str">
            <v>SY</v>
          </cell>
          <cell r="D7368" t="str">
            <v>DOUBLE CHIP SEAL WITH TWO YEAR WARRANTY, AS PER PLAN</v>
          </cell>
          <cell r="F7368" t="str">
            <v>PLUMBING ONLY</v>
          </cell>
          <cell r="G7368">
            <v>0</v>
          </cell>
        </row>
        <row r="7369">
          <cell r="A7369" t="str">
            <v>882E98000</v>
          </cell>
          <cell r="B7369" t="str">
            <v>Y</v>
          </cell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B7370" t="str">
            <v>Y</v>
          </cell>
          <cell r="C7370" t="str">
            <v>SF</v>
          </cell>
          <cell r="D7370" t="str">
            <v>SURFACE PREPARATION OF STRUCTURAL STEEL, WITH WARRANTY</v>
          </cell>
          <cell r="F7370" t="str">
            <v>PLUMBING ONLY</v>
          </cell>
          <cell r="G7370">
            <v>0</v>
          </cell>
        </row>
        <row r="7371">
          <cell r="A7371" t="str">
            <v>883E00060</v>
          </cell>
          <cell r="B7371" t="str">
            <v>Y</v>
          </cell>
          <cell r="C7371" t="str">
            <v>LS</v>
          </cell>
          <cell r="D7371" t="str">
            <v>SURFACE PREPARATION OF STRUCTURAL STEEL, WITH WARRANTY</v>
          </cell>
          <cell r="F7371" t="str">
            <v>PLUMBING ONLY</v>
          </cell>
          <cell r="G7371">
            <v>0</v>
          </cell>
        </row>
        <row r="7372">
          <cell r="A7372" t="str">
            <v>883E00200</v>
          </cell>
          <cell r="B7372" t="str">
            <v>Y</v>
          </cell>
          <cell r="C7372" t="str">
            <v>SF</v>
          </cell>
          <cell r="D7372" t="str">
            <v>FIELD METALLIZING OF STRUCTURAL STEEL, WITH WARRANTY</v>
          </cell>
          <cell r="F7372" t="str">
            <v>PLUMBING ONLY</v>
          </cell>
          <cell r="G7372">
            <v>0</v>
          </cell>
        </row>
        <row r="7373">
          <cell r="A7373" t="str">
            <v>883E00210</v>
          </cell>
          <cell r="B7373" t="str">
            <v>Y</v>
          </cell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B7374" t="str">
            <v>Y</v>
          </cell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B7375" t="str">
            <v>Y</v>
          </cell>
          <cell r="C7375" t="str">
            <v>SY</v>
          </cell>
          <cell r="D7375" t="str">
            <v>VARIABLE THICKNESS PORTLAND CEMENT CONCRETE PAVEMENT (7 YEAR WARRANTY)</v>
          </cell>
          <cell r="F7375" t="str">
            <v>HEATING &amp; VENTILATING ONLY</v>
          </cell>
          <cell r="G7375">
            <v>0</v>
          </cell>
        </row>
        <row r="7376">
          <cell r="A7376" t="str">
            <v>884E10000</v>
          </cell>
          <cell r="B7376" t="str">
            <v>Y</v>
          </cell>
          <cell r="C7376" t="str">
            <v>SY</v>
          </cell>
          <cell r="D7376" t="str">
            <v>8" PORTLAND CEMENT CONCRETE PAVEMENT (7 YEAR WARRANTY)</v>
          </cell>
          <cell r="F7376" t="str">
            <v>HEATING &amp; VENTILATING ONLY</v>
          </cell>
          <cell r="G7376">
            <v>0</v>
          </cell>
        </row>
        <row r="7377">
          <cell r="A7377" t="str">
            <v>884E10050</v>
          </cell>
          <cell r="B7377" t="str">
            <v>Y</v>
          </cell>
          <cell r="C7377" t="str">
            <v>SY</v>
          </cell>
          <cell r="D7377" t="str">
            <v>9" PORTLAND CEMENT CONCRETE PAVEMENT (7 YEAR WARRANTY)</v>
          </cell>
          <cell r="F7377" t="str">
            <v>ELECTRICAL ONLY</v>
          </cell>
          <cell r="G7377">
            <v>0</v>
          </cell>
        </row>
        <row r="7378">
          <cell r="A7378" t="str">
            <v>884E10051</v>
          </cell>
          <cell r="B7378" t="str">
            <v>Y</v>
          </cell>
          <cell r="C7378" t="str">
            <v>SY</v>
          </cell>
          <cell r="D7378" t="str">
            <v>9" PORTLAND CEMENT CONCRETE PAVEMENT (7 YEAR WARRANTY), AS PER PLAN</v>
          </cell>
          <cell r="F7378" t="str">
            <v>ELECTRICAL ONLY</v>
          </cell>
          <cell r="G7378">
            <v>0</v>
          </cell>
        </row>
        <row r="7379">
          <cell r="A7379" t="str">
            <v>884E10080</v>
          </cell>
          <cell r="B7379" t="str">
            <v>Y</v>
          </cell>
          <cell r="C7379" t="str">
            <v>SY</v>
          </cell>
          <cell r="D7379" t="str">
            <v>9.5" PORTLAND CEMENT CONCRETE PAVEMENT (7 YEAR WARRANTY)</v>
          </cell>
          <cell r="F7379" t="str">
            <v>ELECTRICAL ONLY</v>
          </cell>
          <cell r="G7379">
            <v>0</v>
          </cell>
        </row>
        <row r="7380">
          <cell r="A7380" t="str">
            <v>884E10100</v>
          </cell>
          <cell r="B7380" t="str">
            <v>Y</v>
          </cell>
          <cell r="C7380" t="str">
            <v>SY</v>
          </cell>
          <cell r="D7380" t="str">
            <v>10" PORTLAND CEMENT CONCRETE PAVEMENT (7 YEAR WARRANTY)</v>
          </cell>
          <cell r="F7380" t="str">
            <v>ELECTRICAL ONLY</v>
          </cell>
          <cell r="G7380">
            <v>0</v>
          </cell>
        </row>
        <row r="7381">
          <cell r="A7381" t="str">
            <v>884E10150</v>
          </cell>
          <cell r="B7381" t="str">
            <v>Y</v>
          </cell>
          <cell r="C7381" t="str">
            <v>SY</v>
          </cell>
          <cell r="D7381" t="str">
            <v>11" PORTLAND CEMENT CONCRETE PAVEMENT (7 YEAR WARRANTY)</v>
          </cell>
          <cell r="F7381" t="str">
            <v>ELECTRICAL ONLY</v>
          </cell>
          <cell r="G7381">
            <v>0</v>
          </cell>
        </row>
        <row r="7382">
          <cell r="A7382" t="str">
            <v>884E10200</v>
          </cell>
          <cell r="B7382" t="str">
            <v>Y</v>
          </cell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B7383" t="str">
            <v>Y</v>
          </cell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B7384" t="str">
            <v>Y</v>
          </cell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B7385" t="str">
            <v>Y</v>
          </cell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B7386" t="str">
            <v>Y</v>
          </cell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B7387" t="str">
            <v>Y</v>
          </cell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B7388" t="str">
            <v>Y</v>
          </cell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B7389" t="str">
            <v>Y</v>
          </cell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B7390" t="str">
            <v>Y</v>
          </cell>
          <cell r="C7390" t="str">
            <v>SY</v>
          </cell>
          <cell r="D7390" t="str">
            <v>15" PORTLAND CEMENT CONCRETE PAVEMENT (7 YEAR WARRANTY)</v>
          </cell>
          <cell r="G7390">
            <v>0</v>
          </cell>
        </row>
        <row r="7391">
          <cell r="A7391" t="str">
            <v>884E80000</v>
          </cell>
          <cell r="B7391" t="str">
            <v>Y</v>
          </cell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B7393" t="str">
            <v>Y</v>
          </cell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B7394" t="str">
            <v>Y</v>
          </cell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B7395" t="str">
            <v>Y</v>
          </cell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B7396" t="str">
            <v>Y</v>
          </cell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B7397" t="str">
            <v>Y</v>
          </cell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B7398" t="str">
            <v>Y</v>
          </cell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B7399" t="str">
            <v>Y</v>
          </cell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B7400" t="str">
            <v>Y</v>
          </cell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B7401" t="str">
            <v>Y</v>
          </cell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B7402" t="str">
            <v>Y</v>
          </cell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B7403" t="str">
            <v>Y</v>
          </cell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B7404" t="str">
            <v>Y</v>
          </cell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B7405" t="str">
            <v>Y</v>
          </cell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B7406" t="str">
            <v>Y</v>
          </cell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B7407" t="str">
            <v>Y</v>
          </cell>
          <cell r="C7407" t="str">
            <v>LB</v>
          </cell>
          <cell r="D7407" t="str">
            <v>FIELD PAINTING STRUCTURAL STEEL, FINISH COAT, WITH WARRANTY</v>
          </cell>
          <cell r="F7407" t="str">
            <v>DESIGN BUILD PROJECTS ONLY</v>
          </cell>
          <cell r="G7407">
            <v>0</v>
          </cell>
        </row>
        <row r="7408">
          <cell r="A7408" t="str">
            <v>885E10000</v>
          </cell>
          <cell r="B7408" t="str">
            <v>Y</v>
          </cell>
          <cell r="C7408" t="str">
            <v>EACH</v>
          </cell>
          <cell r="D7408" t="str">
            <v>FINAL INSPECTION REPAIR</v>
          </cell>
          <cell r="F7408" t="str">
            <v>DESIGN BUILD PROJECTS ONLY</v>
          </cell>
          <cell r="G7408">
            <v>0</v>
          </cell>
        </row>
        <row r="7409">
          <cell r="A7409" t="str">
            <v>885E90000</v>
          </cell>
          <cell r="B7409" t="str">
            <v>Y</v>
          </cell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B7410" t="str">
            <v>Y</v>
          </cell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B7411" t="str">
            <v>Y</v>
          </cell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B7412" t="str">
            <v>Y</v>
          </cell>
          <cell r="C7412" t="str">
            <v>SY</v>
          </cell>
          <cell r="D7412" t="str">
            <v>HOT IN-PLACE RECYCLING WITH WARRANTY</v>
          </cell>
          <cell r="F7412" t="str">
            <v>DESIGN BUILD PROJECTS ONLY</v>
          </cell>
          <cell r="G7412">
            <v>0</v>
          </cell>
        </row>
        <row r="7413">
          <cell r="A7413" t="str">
            <v>892E10200</v>
          </cell>
          <cell r="B7413" t="str">
            <v>Y</v>
          </cell>
          <cell r="C7413" t="str">
            <v>CY</v>
          </cell>
          <cell r="D7413" t="str">
            <v>QC/QA CONCRETE, CLASS QC2, SUPERSTRUCTURE (DECK) WITH WARRANTY</v>
          </cell>
          <cell r="F7413" t="str">
            <v>DESIGN BUILD PROJECTS ONLY</v>
          </cell>
          <cell r="G7413">
            <v>0</v>
          </cell>
        </row>
        <row r="7414">
          <cell r="A7414" t="str">
            <v>892E10201</v>
          </cell>
          <cell r="B7414" t="str">
            <v>Y</v>
          </cell>
          <cell r="C7414" t="str">
            <v>CY</v>
          </cell>
          <cell r="D7414" t="str">
            <v>QC/QA CONCRETE, CLASS QC2, SUPERSTRUCTURE (DECK) WITH WARRANTY, AS PER PLAN</v>
          </cell>
          <cell r="F7414" t="str">
            <v>DESIGN BUILD PROJECTS ONLY</v>
          </cell>
          <cell r="G7414">
            <v>0</v>
          </cell>
        </row>
        <row r="7415">
          <cell r="A7415" t="str">
            <v>892E10400</v>
          </cell>
          <cell r="B7415" t="str">
            <v>Y</v>
          </cell>
          <cell r="C7415" t="str">
            <v>CY</v>
          </cell>
          <cell r="D7415" t="str">
            <v>QC/QA CONCRETE, CLASS QC3, SUPERSTRUCTURE (DECK) WITH WARRANTY</v>
          </cell>
          <cell r="F7415" t="str">
            <v>DESIGN BUILD PROJECTS ONLY</v>
          </cell>
          <cell r="G7415">
            <v>0</v>
          </cell>
        </row>
        <row r="7416">
          <cell r="A7416" t="str">
            <v>892E10600</v>
          </cell>
          <cell r="B7416" t="str">
            <v>Y</v>
          </cell>
          <cell r="C7416" t="str">
            <v>SY</v>
          </cell>
          <cell r="D7416" t="str">
            <v>QC/QA CONCRETE, CLASS QC2, SUPERSTRUCTURE (DECK) WITH WARRANTY</v>
          </cell>
          <cell r="F7416" t="str">
            <v>DESIGN BUILD PROJECTS ONLY</v>
          </cell>
          <cell r="G7416">
            <v>0</v>
          </cell>
        </row>
        <row r="7417">
          <cell r="A7417" t="str">
            <v>892E10800</v>
          </cell>
          <cell r="B7417" t="str">
            <v>Y</v>
          </cell>
          <cell r="C7417" t="str">
            <v>SY</v>
          </cell>
          <cell r="D7417" t="str">
            <v>QC/QA CONCRETE, CLASS QC3, SUPERSTRUCTURE (DECK) WITH WARRANTY</v>
          </cell>
          <cell r="F7417" t="str">
            <v>DESIGN BUILD PROJECTS ONLY</v>
          </cell>
          <cell r="G7417">
            <v>0</v>
          </cell>
        </row>
        <row r="7418">
          <cell r="A7418" t="str">
            <v>895E10010</v>
          </cell>
          <cell r="B7418" t="str">
            <v>Y</v>
          </cell>
          <cell r="C7418" t="str">
            <v>EACH</v>
          </cell>
          <cell r="D7418" t="str">
            <v>MANUFACTURED WATER QUALITY STRUCTURE, TYPE 1</v>
          </cell>
          <cell r="F7418" t="str">
            <v>DESIGN BUILD PROJECTS ONLY</v>
          </cell>
          <cell r="G7418">
            <v>0</v>
          </cell>
        </row>
        <row r="7419">
          <cell r="A7419" t="str">
            <v>895E10011</v>
          </cell>
          <cell r="B7419" t="str">
            <v>Y</v>
          </cell>
          <cell r="C7419" t="str">
            <v>EACH</v>
          </cell>
          <cell r="D7419" t="str">
            <v>MANUFACTURED WATER QUALITY STRUCTURE, TYPE 1, AS PER PLAN</v>
          </cell>
          <cell r="F7419" t="str">
            <v>DESIGN BUILD PROJECTS ONLY</v>
          </cell>
          <cell r="G7419">
            <v>0</v>
          </cell>
        </row>
        <row r="7420">
          <cell r="A7420" t="str">
            <v>895E10020</v>
          </cell>
          <cell r="B7420" t="str">
            <v>Y</v>
          </cell>
          <cell r="C7420" t="str">
            <v>EACH</v>
          </cell>
          <cell r="D7420" t="str">
            <v>MANUFACTURED WATER QUALITY STRUCTURE, TYPE 2</v>
          </cell>
          <cell r="F7420" t="str">
            <v>DESIGN BUILD PROJECTS ONLY</v>
          </cell>
          <cell r="G7420">
            <v>0</v>
          </cell>
        </row>
        <row r="7421">
          <cell r="A7421" t="str">
            <v>895E10021</v>
          </cell>
          <cell r="B7421" t="str">
            <v>Y</v>
          </cell>
          <cell r="C7421" t="str">
            <v>EACH</v>
          </cell>
          <cell r="D7421" t="str">
            <v>MANUFACTURED WATER QUALITY STRUCTURE, TYPE 2, AS PER PLAN</v>
          </cell>
          <cell r="F7421" t="str">
            <v>DESIGN BUILD PROJECTS ONLY</v>
          </cell>
          <cell r="G7421">
            <v>0</v>
          </cell>
        </row>
        <row r="7422">
          <cell r="A7422" t="str">
            <v>895E10030</v>
          </cell>
          <cell r="B7422" t="str">
            <v>Y</v>
          </cell>
          <cell r="C7422" t="str">
            <v>EACH</v>
          </cell>
          <cell r="D7422" t="str">
            <v>MANUFACTURED WATER QUALITY STRUCTURE, TYPE 3</v>
          </cell>
          <cell r="F7422" t="str">
            <v>DESIGN BUILD PROJECTS ONLY</v>
          </cell>
          <cell r="G7422">
            <v>0</v>
          </cell>
        </row>
        <row r="7423">
          <cell r="A7423" t="str">
            <v>895E10040</v>
          </cell>
          <cell r="B7423" t="str">
            <v>Y</v>
          </cell>
          <cell r="C7423" t="str">
            <v>EACH</v>
          </cell>
          <cell r="D7423" t="str">
            <v>MANUFACTURED WATER QUALITY STRUCTURE, TYPE 4</v>
          </cell>
          <cell r="F7423" t="str">
            <v>DESIGN BUILD PROJECTS ONLY</v>
          </cell>
          <cell r="G7423">
            <v>0</v>
          </cell>
        </row>
        <row r="7424">
          <cell r="A7424" t="str">
            <v>896E00010</v>
          </cell>
          <cell r="B7424" t="str">
            <v>Y</v>
          </cell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B7425" t="str">
            <v>Y</v>
          </cell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B7426" t="str">
            <v>Y</v>
          </cell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B7427" t="str">
            <v>Y</v>
          </cell>
          <cell r="C7427" t="str">
            <v>SNMT</v>
          </cell>
          <cell r="D7427" t="str">
            <v>PORTABLE CHANGEABLE MESSAGE SIGN, AS PER PLAN</v>
          </cell>
          <cell r="G7427">
            <v>0</v>
          </cell>
        </row>
        <row r="7428">
          <cell r="A7428" t="str">
            <v>897E01010</v>
          </cell>
          <cell r="B7428" t="str">
            <v>Y</v>
          </cell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B7429" t="str">
            <v>Y</v>
          </cell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B7430" t="str">
            <v>Y</v>
          </cell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B7431" t="str">
            <v>Y</v>
          </cell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B7432" t="str">
            <v>Y</v>
          </cell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B7433" t="str">
            <v>Y</v>
          </cell>
          <cell r="C7433" t="str">
            <v>SY</v>
          </cell>
          <cell r="D7433" t="str">
            <v>PATCHING PLANED SURFACE, AS PER PLAN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F7453" t="str">
            <v>ADD SUPPLEMENTAL DESCRIPTION</v>
          </cell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F7455" t="str">
            <v>ADD SUPPLEMENTAL DESCRIPTION</v>
          </cell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B7459" t="str">
            <v>Y</v>
          </cell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B7460" t="str">
            <v>Y</v>
          </cell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B7461" t="str">
            <v>Y</v>
          </cell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B7462" t="str">
            <v>Y</v>
          </cell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B7463" t="str">
            <v>Y</v>
          </cell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B7464" t="str">
            <v>Y</v>
          </cell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B7465" t="str">
            <v>Y</v>
          </cell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B7466" t="str">
            <v>Y</v>
          </cell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B7467" t="str">
            <v>Y</v>
          </cell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B7468" t="str">
            <v>Y</v>
          </cell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B7469" t="str">
            <v>Y</v>
          </cell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B7470" t="str">
            <v>Y</v>
          </cell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B7471" t="str">
            <v>Y</v>
          </cell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B7472" t="str">
            <v>Y</v>
          </cell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B7473" t="str">
            <v>Y</v>
          </cell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B7474" t="str">
            <v>Y</v>
          </cell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B7475" t="str">
            <v>Y</v>
          </cell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B7476" t="str">
            <v>Y</v>
          </cell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B7477" t="str">
            <v>Y</v>
          </cell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B7478" t="str">
            <v>Y</v>
          </cell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B7479" t="str">
            <v>Y</v>
          </cell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B7480" t="str">
            <v>Y</v>
          </cell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B7481" t="str">
            <v>Y</v>
          </cell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B7482" t="str">
            <v>Y</v>
          </cell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B7483" t="str">
            <v>Y</v>
          </cell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B7484" t="str">
            <v>Y</v>
          </cell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B7485" t="str">
            <v>Y</v>
          </cell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B7486" t="str">
            <v>Y</v>
          </cell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B7487" t="str">
            <v>Y</v>
          </cell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B7488" t="str">
            <v>Y</v>
          </cell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B7489" t="str">
            <v>Y</v>
          </cell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B7490" t="str">
            <v>Y</v>
          </cell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B7491" t="str">
            <v>Y</v>
          </cell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B7492" t="str">
            <v>Y</v>
          </cell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B7493" t="str">
            <v>Y</v>
          </cell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B7494" t="str">
            <v>Y</v>
          </cell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B7495" t="str">
            <v>Y</v>
          </cell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B7496" t="str">
            <v>Y</v>
          </cell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B7497" t="str">
            <v>Y</v>
          </cell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B7498" t="str">
            <v>Y</v>
          </cell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B7499" t="str">
            <v>Y</v>
          </cell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  <row r="7500">
          <cell r="A7500" t="str">
            <v>691E10200</v>
          </cell>
          <cell r="B7500" t="str">
            <v>Y</v>
          </cell>
          <cell r="C7500" t="str">
            <v>MILE</v>
          </cell>
          <cell r="D7500" t="str">
            <v>SPECIAL - HERBICIDAL SPRAYING, WEED AND BRUSH CONTROL FROM ROAD</v>
          </cell>
          <cell r="F7500" t="str">
            <v>CHECK UNIT OF MEASURE</v>
          </cell>
          <cell r="G7500">
            <v>0</v>
          </cell>
        </row>
        <row r="7501">
          <cell r="A7501" t="str">
            <v>691E20000</v>
          </cell>
          <cell r="B7501" t="str">
            <v>Y</v>
          </cell>
          <cell r="C7501" t="str">
            <v>GAL</v>
          </cell>
          <cell r="D7501" t="str">
            <v>SPECIAL - HERBICIDAL SPRAYING, WEED AND BRUSH CONTROL FROM ROAD</v>
          </cell>
          <cell r="F7501" t="str">
            <v>CHECK UNIT OF MEASURE</v>
          </cell>
          <cell r="G7501">
            <v>0</v>
          </cell>
        </row>
        <row r="7502">
          <cell r="A7502" t="str">
            <v>691E20100</v>
          </cell>
          <cell r="B7502" t="str">
            <v>Y</v>
          </cell>
          <cell r="C7502" t="str">
            <v>GAL</v>
          </cell>
          <cell r="D7502" t="str">
            <v>SPECIAL - HERBICIDAL SPRAYING, WEED AND BRUSH CONTROL OFF ROAD</v>
          </cell>
          <cell r="F7502" t="str">
            <v>CHECK UNIT OF MEASURE</v>
          </cell>
          <cell r="G7502">
            <v>0</v>
          </cell>
        </row>
        <row r="7503">
          <cell r="A7503" t="str">
            <v>691E30000</v>
          </cell>
          <cell r="B7503" t="str">
            <v>Y</v>
          </cell>
          <cell r="C7503" t="str">
            <v>FT</v>
          </cell>
          <cell r="D7503" t="str">
            <v>SPECIAL - HERBICIDAL SPRAYING, NON SELECTIVE VEGETATION CONTROL, GUARDRAIL, SIGNS AND DELINEATORS</v>
          </cell>
          <cell r="F7503" t="str">
            <v>CHECK UNIT OF MEASURE</v>
          </cell>
          <cell r="G7503">
            <v>0</v>
          </cell>
        </row>
        <row r="7504">
          <cell r="A7504" t="str">
            <v>691E40000</v>
          </cell>
          <cell r="B7504" t="str">
            <v>Y</v>
          </cell>
          <cell r="C7504" t="str">
            <v>MILE</v>
          </cell>
          <cell r="D7504" t="str">
            <v>SPECIAL - HERBICIDAL SPRAYING, CATTAIL CONTROL</v>
          </cell>
          <cell r="F7504" t="str">
            <v>CHECK UNIT OF MEASURE</v>
          </cell>
          <cell r="G7504">
            <v>0</v>
          </cell>
        </row>
        <row r="7505">
          <cell r="A7505" t="str">
            <v>691E41000</v>
          </cell>
          <cell r="B7505" t="str">
            <v>Y</v>
          </cell>
          <cell r="C7505" t="str">
            <v>MILE</v>
          </cell>
          <cell r="D7505" t="str">
            <v>SPECIAL - HERBICIDAL SPRAYING</v>
          </cell>
          <cell r="F7505" t="str">
            <v>CHECK UNIT OF MEASURE</v>
          </cell>
          <cell r="G7505">
            <v>0</v>
          </cell>
        </row>
        <row r="7506">
          <cell r="A7506" t="str">
            <v>691E41200</v>
          </cell>
          <cell r="B7506" t="str">
            <v>Y</v>
          </cell>
          <cell r="C7506" t="str">
            <v>LB</v>
          </cell>
          <cell r="D7506" t="str">
            <v>SPECIAL - HERBICIDAL SPRAYING</v>
          </cell>
          <cell r="F7506" t="str">
            <v>CHECK UNIT OF MEASURE</v>
          </cell>
          <cell r="G7506">
            <v>0</v>
          </cell>
        </row>
        <row r="7507">
          <cell r="A7507" t="str">
            <v>691E41900</v>
          </cell>
          <cell r="B7507" t="str">
            <v>Y</v>
          </cell>
          <cell r="C7507" t="str">
            <v>MILE</v>
          </cell>
          <cell r="D7507" t="str">
            <v>SPECIAL - HERBICIDAL SPRAYING, GUARDRAIL</v>
          </cell>
          <cell r="F7507" t="str">
            <v>CHECK UNIT OF MEASURE</v>
          </cell>
          <cell r="G7507">
            <v>0</v>
          </cell>
        </row>
        <row r="7508">
          <cell r="A7508" t="str">
            <v>691E42000</v>
          </cell>
          <cell r="B7508" t="str">
            <v>Y</v>
          </cell>
          <cell r="C7508" t="str">
            <v>MILE</v>
          </cell>
          <cell r="D7508" t="str">
            <v>SPECIAL - HERBICIDAL SPRAYING, NON SELECTIVE VEGETATION CONTROL, GUARDRAIL, SIGNS AND DELINEATORS</v>
          </cell>
          <cell r="F7508" t="str">
            <v>CHECK UNIT OF MEASURE</v>
          </cell>
          <cell r="G7508">
            <v>0</v>
          </cell>
        </row>
        <row r="7509">
          <cell r="A7509" t="str">
            <v>691E42500</v>
          </cell>
          <cell r="B7509" t="str">
            <v>Y</v>
          </cell>
          <cell r="C7509" t="str">
            <v>EACH</v>
          </cell>
          <cell r="D7509" t="str">
            <v>SPECIAL - HERBICIDAL SPRAYING, DELINEATOR, SIGNPOST, LIGHTPOLE AND/OR THEIR FOUNDATIONS</v>
          </cell>
          <cell r="F7509" t="str">
            <v>CHECK UNIT OF MEASURE</v>
          </cell>
          <cell r="G7509">
            <v>0</v>
          </cell>
        </row>
        <row r="7510">
          <cell r="A7510" t="str">
            <v>691E50000</v>
          </cell>
          <cell r="B7510" t="str">
            <v>Y</v>
          </cell>
          <cell r="C7510" t="str">
            <v>GAL</v>
          </cell>
          <cell r="D7510" t="str">
            <v>SPECIAL - HERBICIDAL SPRAYING, BRUSH CONTROL FROM ROAD</v>
          </cell>
          <cell r="F7510" t="str">
            <v>CHECK UNIT OF MEASURE</v>
          </cell>
          <cell r="G7510">
            <v>0</v>
          </cell>
        </row>
        <row r="7511">
          <cell r="A7511" t="str">
            <v>691E50100</v>
          </cell>
          <cell r="B7511" t="str">
            <v>Y</v>
          </cell>
          <cell r="C7511" t="str">
            <v>MILE</v>
          </cell>
          <cell r="D7511" t="str">
            <v>SPECIAL - HERBICIDAL SPRAYING, RIGHT-OF-WAY FENCE</v>
          </cell>
          <cell r="F7511" t="str">
            <v>CHECK UNIT OF MEASURE</v>
          </cell>
          <cell r="G7511">
            <v>0</v>
          </cell>
        </row>
        <row r="7512">
          <cell r="A7512" t="str">
            <v>691E60000</v>
          </cell>
          <cell r="B7512" t="str">
            <v>Y</v>
          </cell>
          <cell r="C7512" t="str">
            <v>GAL</v>
          </cell>
          <cell r="D7512" t="str">
            <v>SPECIAL - HERBICIDAL SPRAYING, MISC.:</v>
          </cell>
          <cell r="F7512" t="str">
            <v>ADD SUPPLEMENTAL DESCRIPTION</v>
          </cell>
          <cell r="G7512">
            <v>1</v>
          </cell>
        </row>
        <row r="7513">
          <cell r="A7513" t="str">
            <v>691E60050</v>
          </cell>
          <cell r="B7513" t="str">
            <v>Y</v>
          </cell>
          <cell r="C7513" t="str">
            <v>QT</v>
          </cell>
          <cell r="D7513" t="str">
            <v>SPECIAL - HERBICIDAL SPRAYING, MISC.:</v>
          </cell>
          <cell r="F7513" t="str">
            <v>ADD SUPPLEMENTAL DESCRIPTION</v>
          </cell>
          <cell r="G7513">
            <v>1</v>
          </cell>
        </row>
        <row r="7514">
          <cell r="A7514" t="str">
            <v>691E60060</v>
          </cell>
          <cell r="B7514" t="str">
            <v>Y</v>
          </cell>
          <cell r="C7514" t="str">
            <v>OZ</v>
          </cell>
          <cell r="D7514" t="str">
            <v>SPECIAL - HERBICIDAL SPRAYING, MISC.:</v>
          </cell>
          <cell r="F7514" t="str">
            <v>ADD SUPPLEMENTAL DESCRIPTION</v>
          </cell>
          <cell r="G7514">
            <v>1</v>
          </cell>
        </row>
        <row r="7515">
          <cell r="A7515" t="str">
            <v>691E60070</v>
          </cell>
          <cell r="B7515" t="str">
            <v>Y</v>
          </cell>
          <cell r="C7515" t="str">
            <v>PINT</v>
          </cell>
          <cell r="D7515" t="str">
            <v>SPECIAL - HERBICIDAL SPRAYING, MISC.:</v>
          </cell>
          <cell r="F7515" t="str">
            <v>ADD SUPPLEMENTAL DESCRIPTION</v>
          </cell>
          <cell r="G7515">
            <v>1</v>
          </cell>
        </row>
        <row r="7516">
          <cell r="A7516" t="str">
            <v>691E60100</v>
          </cell>
          <cell r="B7516" t="str">
            <v>Y</v>
          </cell>
          <cell r="C7516" t="str">
            <v>ACRE</v>
          </cell>
          <cell r="D7516" t="str">
            <v>SPECIAL - HERBICIDAL SPRAYING, MISC.:</v>
          </cell>
          <cell r="F7516" t="str">
            <v>ADD SUPPLEMENTAL DESCRIPTION</v>
          </cell>
          <cell r="G7516">
            <v>1</v>
          </cell>
        </row>
        <row r="7517">
          <cell r="A7517" t="str">
            <v>691E60200</v>
          </cell>
          <cell r="B7517" t="str">
            <v>Y</v>
          </cell>
          <cell r="C7517" t="str">
            <v>SY</v>
          </cell>
          <cell r="D7517" t="str">
            <v>SPECIAL - HERBICIDAL SPRAYING, MISC.:</v>
          </cell>
          <cell r="F7517" t="str">
            <v>ADD SUPPLEMENTAL DESCRIPTION</v>
          </cell>
          <cell r="G7517">
            <v>1</v>
          </cell>
        </row>
        <row r="7518">
          <cell r="A7518" t="str">
            <v>691E60300</v>
          </cell>
          <cell r="B7518" t="str">
            <v>Y</v>
          </cell>
          <cell r="C7518" t="str">
            <v>MILE</v>
          </cell>
          <cell r="D7518" t="str">
            <v>SPECIAL - HERBICIDAL SPRAYING, MISC.:</v>
          </cell>
          <cell r="F7518" t="str">
            <v>ADD SUPPLEMENTAL DESCRIPTION</v>
          </cell>
          <cell r="G7518">
            <v>1</v>
          </cell>
        </row>
        <row r="7519">
          <cell r="A7519" t="str">
            <v>692E10000</v>
          </cell>
          <cell r="B7519" t="str">
            <v>Y</v>
          </cell>
          <cell r="C7519" t="str">
            <v>MILE</v>
          </cell>
          <cell r="D7519" t="str">
            <v>SPECIAL - FIRST MOWING</v>
          </cell>
          <cell r="F7519" t="str">
            <v>CHECK UNIT OF MEASURE</v>
          </cell>
          <cell r="G7519">
            <v>0</v>
          </cell>
        </row>
        <row r="7520">
          <cell r="A7520" t="str">
            <v>692E10100</v>
          </cell>
          <cell r="B7520" t="str">
            <v>Y</v>
          </cell>
          <cell r="C7520" t="str">
            <v>ACRE</v>
          </cell>
          <cell r="D7520" t="str">
            <v>SPECIAL - FIRST MOWING</v>
          </cell>
          <cell r="F7520" t="str">
            <v>CHECK UNIT OF MEASURE</v>
          </cell>
          <cell r="G7520">
            <v>0</v>
          </cell>
        </row>
        <row r="7521">
          <cell r="A7521" t="str">
            <v>692E10200</v>
          </cell>
          <cell r="B7521" t="str">
            <v>Y</v>
          </cell>
          <cell r="C7521" t="str">
            <v>LS</v>
          </cell>
          <cell r="D7521" t="str">
            <v>SPECIAL - FIRST MOWING</v>
          </cell>
          <cell r="F7521" t="str">
            <v>CHECK UNIT OF MEASURE</v>
          </cell>
          <cell r="G7521">
            <v>0</v>
          </cell>
        </row>
        <row r="7522">
          <cell r="A7522" t="str">
            <v>692E10300</v>
          </cell>
          <cell r="B7522" t="str">
            <v>Y</v>
          </cell>
          <cell r="C7522" t="str">
            <v>MSF</v>
          </cell>
          <cell r="D7522" t="str">
            <v>SPECIAL - FIRST MOWING</v>
          </cell>
          <cell r="F7522" t="str">
            <v>CHECK UNIT OF MEASURE</v>
          </cell>
          <cell r="G7522">
            <v>0</v>
          </cell>
        </row>
        <row r="7523">
          <cell r="A7523" t="str">
            <v>692E20000</v>
          </cell>
          <cell r="B7523" t="str">
            <v>Y</v>
          </cell>
          <cell r="C7523" t="str">
            <v>MILE</v>
          </cell>
          <cell r="D7523" t="str">
            <v>SPECIAL - SECOND MOWING</v>
          </cell>
          <cell r="F7523" t="str">
            <v>CHECK UNIT OF MEASURE</v>
          </cell>
          <cell r="G7523">
            <v>0</v>
          </cell>
        </row>
        <row r="7524">
          <cell r="A7524" t="str">
            <v>692E20100</v>
          </cell>
          <cell r="B7524" t="str">
            <v>Y</v>
          </cell>
          <cell r="C7524" t="str">
            <v>ACRE</v>
          </cell>
          <cell r="D7524" t="str">
            <v>SPECIAL - SECOND MOWING</v>
          </cell>
          <cell r="F7524" t="str">
            <v>CHECK UNIT OF MEASURE</v>
          </cell>
          <cell r="G7524">
            <v>0</v>
          </cell>
        </row>
        <row r="7525">
          <cell r="A7525" t="str">
            <v>692E20200</v>
          </cell>
          <cell r="B7525" t="str">
            <v>Y</v>
          </cell>
          <cell r="C7525" t="str">
            <v>LS</v>
          </cell>
          <cell r="D7525" t="str">
            <v>SPECIAL - SECOND MOWING</v>
          </cell>
          <cell r="F7525" t="str">
            <v>CHECK UNIT OF MEASURE</v>
          </cell>
          <cell r="G7525">
            <v>0</v>
          </cell>
        </row>
        <row r="7526">
          <cell r="A7526" t="str">
            <v>692E20300</v>
          </cell>
          <cell r="B7526" t="str">
            <v>Y</v>
          </cell>
          <cell r="C7526" t="str">
            <v>MSF</v>
          </cell>
          <cell r="D7526" t="str">
            <v>SPECIAL - SECOND MOWING</v>
          </cell>
          <cell r="F7526" t="str">
            <v>CHECK UNIT OF MEASURE</v>
          </cell>
          <cell r="G7526">
            <v>0</v>
          </cell>
        </row>
        <row r="7527">
          <cell r="A7527" t="str">
            <v>692E30000</v>
          </cell>
          <cell r="B7527" t="str">
            <v>Y</v>
          </cell>
          <cell r="C7527" t="str">
            <v>MILE</v>
          </cell>
          <cell r="D7527" t="str">
            <v>SPECIAL - THIRD MOWING</v>
          </cell>
          <cell r="F7527" t="str">
            <v>CHECK UNIT OF MEASURE</v>
          </cell>
          <cell r="G7527">
            <v>0</v>
          </cell>
        </row>
        <row r="7528">
          <cell r="A7528" t="str">
            <v>692E30100</v>
          </cell>
          <cell r="B7528" t="str">
            <v>Y</v>
          </cell>
          <cell r="C7528" t="str">
            <v>ACRE</v>
          </cell>
          <cell r="D7528" t="str">
            <v>SPECIAL - THIRD MOWING</v>
          </cell>
          <cell r="F7528" t="str">
            <v>CHECK UNIT OF MEASURE</v>
          </cell>
          <cell r="G7528">
            <v>0</v>
          </cell>
        </row>
        <row r="7529">
          <cell r="A7529" t="str">
            <v>692E30200</v>
          </cell>
          <cell r="B7529" t="str">
            <v>Y</v>
          </cell>
          <cell r="C7529" t="str">
            <v>LS</v>
          </cell>
          <cell r="D7529" t="str">
            <v>SPECIAL - THIRD MOWING</v>
          </cell>
          <cell r="F7529" t="str">
            <v>CHECK UNIT OF MEASURE</v>
          </cell>
          <cell r="G7529">
            <v>0</v>
          </cell>
        </row>
        <row r="7530">
          <cell r="A7530" t="str">
            <v>692E30220</v>
          </cell>
          <cell r="B7530" t="str">
            <v>Y</v>
          </cell>
          <cell r="C7530" t="str">
            <v>MSF</v>
          </cell>
          <cell r="D7530" t="str">
            <v>SPECIAL - THIRD MOWING</v>
          </cell>
          <cell r="F7530" t="str">
            <v>CHECK UNIT OF MEASURE</v>
          </cell>
          <cell r="G7530">
            <v>0</v>
          </cell>
        </row>
        <row r="7531">
          <cell r="A7531" t="str">
            <v>692E30250</v>
          </cell>
          <cell r="B7531" t="str">
            <v>Y</v>
          </cell>
          <cell r="C7531" t="str">
            <v>MILE</v>
          </cell>
          <cell r="D7531" t="str">
            <v>SPECIAL - FOURTH MOWING</v>
          </cell>
          <cell r="F7531" t="str">
            <v>CHECK UNIT OF MEASURE</v>
          </cell>
          <cell r="G7531">
            <v>0</v>
          </cell>
        </row>
        <row r="7532">
          <cell r="A7532" t="str">
            <v>692E30260</v>
          </cell>
          <cell r="B7532" t="str">
            <v>Y</v>
          </cell>
          <cell r="C7532" t="str">
            <v>LS</v>
          </cell>
          <cell r="D7532" t="str">
            <v>SPECIAL - FOURTH MOWING</v>
          </cell>
          <cell r="F7532" t="str">
            <v>CHECK UNIT OF MEASURE</v>
          </cell>
          <cell r="G7532">
            <v>0</v>
          </cell>
        </row>
        <row r="7533">
          <cell r="A7533" t="str">
            <v>692E30270</v>
          </cell>
          <cell r="B7533" t="str">
            <v>Y</v>
          </cell>
          <cell r="C7533" t="str">
            <v>ACRE</v>
          </cell>
          <cell r="D7533" t="str">
            <v>SPECIAL - FOURTH MOWING</v>
          </cell>
          <cell r="F7533" t="str">
            <v>CHECK UNIT OF MEASURE</v>
          </cell>
          <cell r="G7533">
            <v>0</v>
          </cell>
        </row>
        <row r="7534">
          <cell r="A7534" t="str">
            <v>692E30280</v>
          </cell>
          <cell r="B7534" t="str">
            <v>Y</v>
          </cell>
          <cell r="C7534" t="str">
            <v>MILE</v>
          </cell>
          <cell r="D7534" t="str">
            <v>SPECIAL - FIFTH MOWING</v>
          </cell>
          <cell r="F7534" t="str">
            <v>CHECK UNIT OF MEASURE</v>
          </cell>
          <cell r="G7534">
            <v>0</v>
          </cell>
        </row>
        <row r="7535">
          <cell r="A7535" t="str">
            <v>692E30284</v>
          </cell>
          <cell r="B7535" t="str">
            <v>Y</v>
          </cell>
          <cell r="C7535" t="str">
            <v>ACRE</v>
          </cell>
          <cell r="D7535" t="str">
            <v>SPECIAL - FIFTH MOWING</v>
          </cell>
          <cell r="F7535" t="str">
            <v>CHECK UNIT OF MEASURE</v>
          </cell>
          <cell r="G7535">
            <v>0</v>
          </cell>
        </row>
        <row r="7536">
          <cell r="A7536" t="str">
            <v>692E30290</v>
          </cell>
          <cell r="B7536" t="str">
            <v>Y</v>
          </cell>
          <cell r="C7536" t="str">
            <v>MILE</v>
          </cell>
          <cell r="D7536" t="str">
            <v>SPECIAL - SIXTH MOWING</v>
          </cell>
          <cell r="F7536" t="str">
            <v>CHECK UNIT OF MEASURE</v>
          </cell>
          <cell r="G7536">
            <v>0</v>
          </cell>
        </row>
        <row r="7537">
          <cell r="A7537" t="str">
            <v>692E30294</v>
          </cell>
          <cell r="B7537" t="str">
            <v>Y</v>
          </cell>
          <cell r="C7537" t="str">
            <v>ACRE</v>
          </cell>
          <cell r="D7537" t="str">
            <v>SPECIAL - SIXTH MOWING</v>
          </cell>
          <cell r="F7537" t="str">
            <v>CHECK UNIT OF MEASURE</v>
          </cell>
          <cell r="G7537">
            <v>0</v>
          </cell>
        </row>
        <row r="7538">
          <cell r="A7538" t="str">
            <v>692E30300</v>
          </cell>
          <cell r="B7538" t="str">
            <v>Y</v>
          </cell>
          <cell r="C7538" t="str">
            <v>MILE</v>
          </cell>
          <cell r="D7538" t="str">
            <v>SPECIAL - SEVENTH MOWING</v>
          </cell>
          <cell r="F7538" t="str">
            <v>CHECK UNIT OF MEASURE</v>
          </cell>
          <cell r="G7538">
            <v>0</v>
          </cell>
        </row>
        <row r="7539">
          <cell r="A7539" t="str">
            <v>692E30304</v>
          </cell>
          <cell r="B7539" t="str">
            <v>Y</v>
          </cell>
          <cell r="C7539" t="str">
            <v>ACRE</v>
          </cell>
          <cell r="D7539" t="str">
            <v>SPECIAL - SEVENTH MOWING</v>
          </cell>
          <cell r="F7539" t="str">
            <v>CHECK UNIT OF MEASURE</v>
          </cell>
          <cell r="G7539">
            <v>0</v>
          </cell>
        </row>
        <row r="7540">
          <cell r="A7540" t="str">
            <v>692E30310</v>
          </cell>
          <cell r="B7540" t="str">
            <v>Y</v>
          </cell>
          <cell r="C7540" t="str">
            <v>LIMI</v>
          </cell>
          <cell r="D7540" t="str">
            <v>SPECIAL - EIGHTH MOWING</v>
          </cell>
          <cell r="F7540" t="str">
            <v>CHECK UNIT OF MEASURE</v>
          </cell>
          <cell r="G7540">
            <v>0</v>
          </cell>
        </row>
        <row r="7541">
          <cell r="A7541" t="str">
            <v>692E30314</v>
          </cell>
          <cell r="B7541" t="str">
            <v>Y</v>
          </cell>
          <cell r="C7541" t="str">
            <v>ACRE</v>
          </cell>
          <cell r="D7541" t="str">
            <v>SPECIAL - EIGHTH MOWING</v>
          </cell>
          <cell r="F7541" t="str">
            <v>CHECK UNIT OF MEASURE</v>
          </cell>
          <cell r="G7541">
            <v>0</v>
          </cell>
        </row>
        <row r="7542">
          <cell r="A7542" t="str">
            <v>692E30324</v>
          </cell>
          <cell r="B7542" t="str">
            <v>Y</v>
          </cell>
          <cell r="C7542" t="str">
            <v>ACRE</v>
          </cell>
          <cell r="D7542" t="str">
            <v>SPECIAL - NINETH MOWING</v>
          </cell>
          <cell r="F7542" t="str">
            <v>CHECK UNIT OF MEASURE</v>
          </cell>
          <cell r="G7542">
            <v>0</v>
          </cell>
        </row>
        <row r="7543">
          <cell r="A7543" t="str">
            <v>692E30334</v>
          </cell>
          <cell r="B7543" t="str">
            <v>Y</v>
          </cell>
          <cell r="C7543" t="str">
            <v>ACRE</v>
          </cell>
          <cell r="D7543" t="str">
            <v>SPECIAL - TENTH MOWING</v>
          </cell>
          <cell r="F7543" t="str">
            <v>CHECK UNIT OF MEASURE</v>
          </cell>
          <cell r="G7543">
            <v>0</v>
          </cell>
        </row>
        <row r="7544">
          <cell r="A7544" t="str">
            <v>692E30400</v>
          </cell>
          <cell r="B7544" t="str">
            <v>Y</v>
          </cell>
          <cell r="C7544" t="str">
            <v>ACRE</v>
          </cell>
          <cell r="D7544" t="str">
            <v>SPECIAL - MOWBACK</v>
          </cell>
          <cell r="G7544">
            <v>0</v>
          </cell>
        </row>
        <row r="7545">
          <cell r="A7545" t="str">
            <v>692E30440</v>
          </cell>
          <cell r="B7545" t="str">
            <v>Y</v>
          </cell>
          <cell r="C7545" t="str">
            <v>MILE</v>
          </cell>
          <cell r="D7545" t="str">
            <v>SPECIAL - MOWBACK, FIRST MOWING</v>
          </cell>
          <cell r="G7545">
            <v>0</v>
          </cell>
        </row>
        <row r="7546">
          <cell r="A7546" t="str">
            <v>692E30450</v>
          </cell>
          <cell r="B7546" t="str">
            <v>Y</v>
          </cell>
          <cell r="C7546" t="str">
            <v>MILE</v>
          </cell>
          <cell r="D7546" t="str">
            <v>SPECIAL - MOWBACK - SECOND MOWING</v>
          </cell>
          <cell r="G7546">
            <v>0</v>
          </cell>
        </row>
        <row r="7547">
          <cell r="A7547" t="str">
            <v>692E35000</v>
          </cell>
          <cell r="B7547" t="str">
            <v>Y</v>
          </cell>
          <cell r="C7547" t="str">
            <v>MILE</v>
          </cell>
          <cell r="D7547" t="str">
            <v>SPECIAL - MOWING, MISC.:</v>
          </cell>
          <cell r="F7547" t="str">
            <v>ADD SUPPLEMENTAL DESCRIPTION</v>
          </cell>
          <cell r="G7547">
            <v>1</v>
          </cell>
        </row>
        <row r="7548">
          <cell r="A7548" t="str">
            <v>692E36000</v>
          </cell>
          <cell r="B7548" t="str">
            <v>Y</v>
          </cell>
          <cell r="C7548" t="str">
            <v>EACH</v>
          </cell>
          <cell r="D7548" t="str">
            <v>SPECIAL - MOWING, MISC.:</v>
          </cell>
          <cell r="F7548" t="str">
            <v>CHECK UNIT OF MEASURE</v>
          </cell>
          <cell r="G7548">
            <v>1</v>
          </cell>
        </row>
        <row r="7549">
          <cell r="A7549" t="str">
            <v>692E37000</v>
          </cell>
          <cell r="B7549" t="str">
            <v>Y</v>
          </cell>
          <cell r="C7549" t="str">
            <v>LS</v>
          </cell>
          <cell r="D7549" t="str">
            <v>SPECIAL - MOWING, MISC.:</v>
          </cell>
          <cell r="F7549" t="str">
            <v>CHECK UNIT OF MEASURE</v>
          </cell>
          <cell r="G7549">
            <v>1</v>
          </cell>
        </row>
        <row r="7550">
          <cell r="A7550" t="str">
            <v>803E45000</v>
          </cell>
          <cell r="C7550" t="str">
            <v>CY</v>
          </cell>
          <cell r="D7550" t="str">
            <v>RUBBERIZED OPEN GRADED ASPHALT FRICTION COURSE</v>
          </cell>
          <cell r="G7550">
            <v>0</v>
          </cell>
        </row>
        <row r="7551">
          <cell r="A7551" t="str">
            <v>803E45001</v>
          </cell>
          <cell r="C7551" t="str">
            <v>CY</v>
          </cell>
          <cell r="D7551" t="str">
            <v>RUBBERIZED OPEN GRADED ASPHALT FRICTION COURSE, AS PER PLAN</v>
          </cell>
          <cell r="G7551">
            <v>0</v>
          </cell>
        </row>
        <row r="7552">
          <cell r="A7552" t="str">
            <v>804E15000</v>
          </cell>
          <cell r="C7552" t="str">
            <v>FT</v>
          </cell>
          <cell r="D7552" t="str">
            <v>FIBER OPTIC CABLE, 18 FIBER</v>
          </cell>
          <cell r="G7552">
            <v>0</v>
          </cell>
        </row>
        <row r="7553">
          <cell r="A7553" t="str">
            <v>804E15010</v>
          </cell>
          <cell r="C7553" t="str">
            <v>FT</v>
          </cell>
          <cell r="D7553" t="str">
            <v>FIBER OPTIC CABLE, 24 FIBER</v>
          </cell>
          <cell r="G7553">
            <v>0</v>
          </cell>
        </row>
        <row r="7554">
          <cell r="A7554" t="str">
            <v>804E15020</v>
          </cell>
          <cell r="C7554" t="str">
            <v>FT</v>
          </cell>
          <cell r="D7554" t="str">
            <v>FIBER OPTIC CABLE, 48 FIBER</v>
          </cell>
          <cell r="G7554">
            <v>0</v>
          </cell>
        </row>
        <row r="7555">
          <cell r="A7555" t="str">
            <v>804E15030</v>
          </cell>
          <cell r="C7555" t="str">
            <v>FT</v>
          </cell>
          <cell r="D7555" t="str">
            <v>FIBER OPTIC CABLE, 72 FIBER</v>
          </cell>
          <cell r="G7555">
            <v>0</v>
          </cell>
        </row>
        <row r="7556">
          <cell r="A7556" t="str">
            <v>804E15031</v>
          </cell>
          <cell r="C7556" t="str">
            <v>FT</v>
          </cell>
          <cell r="D7556" t="str">
            <v>FIBER OPTIC CABLE, 72 FIBER, AS PER PLAN</v>
          </cell>
          <cell r="G7556">
            <v>0</v>
          </cell>
        </row>
        <row r="7557">
          <cell r="A7557" t="str">
            <v>804E15040</v>
          </cell>
          <cell r="C7557" t="str">
            <v>FT</v>
          </cell>
          <cell r="D7557" t="str">
            <v>FIBER OPTIC CABLE, 144 FIBER</v>
          </cell>
          <cell r="G7557">
            <v>0</v>
          </cell>
        </row>
        <row r="7558">
          <cell r="A7558" t="str">
            <v>804E15050</v>
          </cell>
          <cell r="C7558" t="str">
            <v>FT</v>
          </cell>
          <cell r="D7558" t="str">
            <v>FIBER OPTIC CABLE, 288 FIBER</v>
          </cell>
          <cell r="G7558">
            <v>0</v>
          </cell>
        </row>
        <row r="7559">
          <cell r="A7559" t="str">
            <v>804E19001</v>
          </cell>
          <cell r="C7559" t="str">
            <v>FT</v>
          </cell>
          <cell r="D7559" t="str">
            <v>FIBER OPTIC CABLE, HYBRID, SM / MM</v>
          </cell>
          <cell r="G7559">
            <v>0</v>
          </cell>
        </row>
        <row r="7560">
          <cell r="A7560" t="str">
            <v>804E19080</v>
          </cell>
          <cell r="C7560" t="str">
            <v>FT</v>
          </cell>
          <cell r="D7560" t="str">
            <v>FIBER OPTIC CABLE, ARMORED, 12 FIBER</v>
          </cell>
          <cell r="G7560">
            <v>0</v>
          </cell>
        </row>
        <row r="7561">
          <cell r="A7561" t="str">
            <v>804E20000</v>
          </cell>
          <cell r="C7561" t="str">
            <v>FT</v>
          </cell>
          <cell r="D7561" t="str">
            <v>FIBER OPTIC CABLE, 18 FIBER</v>
          </cell>
          <cell r="G7561">
            <v>0</v>
          </cell>
        </row>
        <row r="7562">
          <cell r="A7562" t="str">
            <v>804E20009</v>
          </cell>
          <cell r="C7562" t="str">
            <v>FT</v>
          </cell>
          <cell r="D7562" t="str">
            <v>FIBER OPTIC CABLE, 72 FIBER, AS PER PLAN</v>
          </cell>
          <cell r="G7562">
            <v>0</v>
          </cell>
        </row>
        <row r="7563">
          <cell r="A7563" t="str">
            <v>804E20010</v>
          </cell>
          <cell r="C7563" t="str">
            <v>FT</v>
          </cell>
          <cell r="D7563" t="str">
            <v>FIBER OPTIC CABLE, ARMORED, 18 FIBER</v>
          </cell>
          <cell r="G7563">
            <v>0</v>
          </cell>
        </row>
        <row r="7564">
          <cell r="A7564" t="str">
            <v>804E20011</v>
          </cell>
          <cell r="C7564" t="str">
            <v>FT</v>
          </cell>
          <cell r="D7564" t="str">
            <v>FIBER OPTIC CABLE, ARMORED, 18 FIBER, AS PER PLAN</v>
          </cell>
          <cell r="G7564">
            <v>0</v>
          </cell>
        </row>
        <row r="7565">
          <cell r="A7565" t="str">
            <v>804E20020</v>
          </cell>
          <cell r="C7565" t="str">
            <v>FT</v>
          </cell>
          <cell r="D7565" t="str">
            <v>FIBER OPTIC CABLE, INTEGRAL MESSENGER WIRE, 18 FIBER</v>
          </cell>
          <cell r="G7565">
            <v>0</v>
          </cell>
        </row>
        <row r="7566">
          <cell r="A7566" t="str">
            <v>804E20034</v>
          </cell>
          <cell r="C7566" t="str">
            <v>FT</v>
          </cell>
          <cell r="D7566" t="str">
            <v>FIBER OPTIC CABLE, ARMORED, 24 FIBER</v>
          </cell>
          <cell r="G7566">
            <v>0</v>
          </cell>
        </row>
        <row r="7567">
          <cell r="A7567" t="str">
            <v>804E20044</v>
          </cell>
          <cell r="C7567" t="str">
            <v>FT</v>
          </cell>
          <cell r="D7567" t="str">
            <v>FIBER OPTIC CABLE, ARMORED, 36 FIBER</v>
          </cell>
          <cell r="G7567">
            <v>0</v>
          </cell>
        </row>
        <row r="7568">
          <cell r="A7568" t="str">
            <v>804E20050</v>
          </cell>
          <cell r="C7568" t="str">
            <v>FT</v>
          </cell>
          <cell r="D7568" t="str">
            <v>FIBER OPTIC CABLE, ARMORED, 48 FIBER</v>
          </cell>
          <cell r="G7568">
            <v>0</v>
          </cell>
        </row>
        <row r="7569">
          <cell r="A7569" t="str">
            <v>804E20056</v>
          </cell>
          <cell r="C7569" t="str">
            <v>FT</v>
          </cell>
          <cell r="D7569" t="str">
            <v>FIBER OPTIC CABLE, ARMORED, 60 FIBER</v>
          </cell>
          <cell r="G7569">
            <v>0</v>
          </cell>
        </row>
        <row r="7570">
          <cell r="A7570" t="str">
            <v>804E20110</v>
          </cell>
          <cell r="C7570" t="str">
            <v>FT</v>
          </cell>
          <cell r="D7570" t="str">
            <v>FIBER OPTIC CABLE, ARMORED, 108 FIBER</v>
          </cell>
          <cell r="G7570">
            <v>0</v>
          </cell>
        </row>
        <row r="7571">
          <cell r="A7571" t="str">
            <v>804E20114</v>
          </cell>
          <cell r="C7571" t="str">
            <v>FT</v>
          </cell>
          <cell r="D7571" t="str">
            <v>FIBER OPTIC CABLE, ARMORED, 144 FIBER</v>
          </cell>
          <cell r="G7571">
            <v>0</v>
          </cell>
        </row>
        <row r="7572">
          <cell r="A7572" t="str">
            <v>804E20220</v>
          </cell>
          <cell r="C7572" t="str">
            <v>FT</v>
          </cell>
          <cell r="D7572" t="str">
            <v>FIBER OPTIC CABLE, ARMORED, INTEGRAL MESSENGER, 12 FIBER</v>
          </cell>
          <cell r="G7572">
            <v>0</v>
          </cell>
        </row>
        <row r="7573">
          <cell r="A7573" t="str">
            <v>804E20240</v>
          </cell>
          <cell r="C7573" t="str">
            <v>FT</v>
          </cell>
          <cell r="D7573" t="str">
            <v>FIBER OPTIC CABLE, ARMORED, INTEGRAL MESSENGER, 24 FIBER</v>
          </cell>
          <cell r="G7573">
            <v>0</v>
          </cell>
        </row>
        <row r="7574">
          <cell r="A7574" t="str">
            <v>804E20260</v>
          </cell>
          <cell r="C7574" t="str">
            <v>FT</v>
          </cell>
          <cell r="D7574" t="str">
            <v>FIBER OPTIC CABLE, ARMORED, INTEGRAL MESSENGER, 48 FIBER</v>
          </cell>
          <cell r="G7574">
            <v>0</v>
          </cell>
        </row>
        <row r="7575">
          <cell r="A7575" t="str">
            <v>804E20266</v>
          </cell>
          <cell r="C7575" t="str">
            <v>FT</v>
          </cell>
          <cell r="D7575" t="str">
            <v>FIBER OPTIC CABLE, ARMORED, INTEGRAL MESSENGER, 36 FIBER</v>
          </cell>
          <cell r="G7575">
            <v>0</v>
          </cell>
        </row>
        <row r="7576">
          <cell r="A7576" t="str">
            <v>804E20280</v>
          </cell>
          <cell r="C7576" t="str">
            <v>FT</v>
          </cell>
          <cell r="D7576" t="str">
            <v>FIBER OPTIC CABLE, ARMORED, INTEGRAL MESSENGER, 144 FIBER</v>
          </cell>
          <cell r="G7576">
            <v>0</v>
          </cell>
        </row>
        <row r="7577">
          <cell r="A7577" t="str">
            <v>804E29990</v>
          </cell>
          <cell r="C7577" t="str">
            <v>EACH</v>
          </cell>
          <cell r="D7577" t="str">
            <v>FAN-OUT KIT, 2 FIBER</v>
          </cell>
          <cell r="G7577">
            <v>0</v>
          </cell>
        </row>
        <row r="7578">
          <cell r="A7578" t="str">
            <v>804E30000</v>
          </cell>
          <cell r="C7578" t="str">
            <v>EACH</v>
          </cell>
          <cell r="D7578" t="str">
            <v>FAN-OUT KIT, 6 FIBER</v>
          </cell>
          <cell r="G7578">
            <v>0</v>
          </cell>
        </row>
        <row r="7579">
          <cell r="A7579" t="str">
            <v>804E30001</v>
          </cell>
          <cell r="C7579" t="str">
            <v>EACH</v>
          </cell>
          <cell r="D7579" t="str">
            <v>FAN-OUT KIT, 6 FIBER, AS PER PLAN</v>
          </cell>
          <cell r="G7579">
            <v>0</v>
          </cell>
        </row>
        <row r="7580">
          <cell r="A7580" t="str">
            <v>804E30010</v>
          </cell>
          <cell r="C7580" t="str">
            <v>EACH</v>
          </cell>
          <cell r="D7580" t="str">
            <v>FAN-OUT KIT, 12 FIBER</v>
          </cell>
          <cell r="G7580">
            <v>0</v>
          </cell>
        </row>
        <row r="7581">
          <cell r="A7581" t="str">
            <v>804E30011</v>
          </cell>
          <cell r="C7581" t="str">
            <v>EACH</v>
          </cell>
          <cell r="D7581" t="str">
            <v>FAN-OUT KIT, 12 FIBER, AS PER PLAN</v>
          </cell>
          <cell r="G7581">
            <v>0</v>
          </cell>
        </row>
        <row r="7582">
          <cell r="A7582" t="str">
            <v>804E31990</v>
          </cell>
          <cell r="C7582" t="str">
            <v>EACH</v>
          </cell>
          <cell r="D7582" t="str">
            <v>DROP CABLE, 2 FIBER</v>
          </cell>
          <cell r="G7582">
            <v>0</v>
          </cell>
        </row>
        <row r="7583">
          <cell r="A7583" t="str">
            <v>804E32000</v>
          </cell>
          <cell r="C7583" t="str">
            <v>EACH</v>
          </cell>
          <cell r="D7583" t="str">
            <v>DROP CABLE, 6 FIBER</v>
          </cell>
          <cell r="G7583">
            <v>0</v>
          </cell>
        </row>
        <row r="7584">
          <cell r="A7584" t="str">
            <v>804E32001</v>
          </cell>
          <cell r="C7584" t="str">
            <v>EACH</v>
          </cell>
          <cell r="D7584" t="str">
            <v>DROP CABLE, 6 FIBER, AS PER PLAN</v>
          </cell>
          <cell r="G7584">
            <v>0</v>
          </cell>
        </row>
        <row r="7585">
          <cell r="A7585" t="str">
            <v>804E32010</v>
          </cell>
          <cell r="C7585" t="str">
            <v>EACH</v>
          </cell>
          <cell r="D7585" t="str">
            <v>DROP CABLE, 12 FIBER</v>
          </cell>
          <cell r="G7585">
            <v>0</v>
          </cell>
        </row>
        <row r="7586">
          <cell r="A7586" t="str">
            <v>804E32011</v>
          </cell>
          <cell r="C7586" t="str">
            <v>EACH</v>
          </cell>
          <cell r="D7586" t="str">
            <v>DROP CABLE, 12 FIBER, AS PER PLAN</v>
          </cell>
          <cell r="G7586">
            <v>0</v>
          </cell>
        </row>
        <row r="7587">
          <cell r="A7587" t="str">
            <v>804E32020</v>
          </cell>
          <cell r="C7587" t="str">
            <v>FT</v>
          </cell>
          <cell r="D7587" t="str">
            <v>DROP CABLE, 6 FIBER</v>
          </cell>
          <cell r="G7587">
            <v>0</v>
          </cell>
        </row>
        <row r="7588">
          <cell r="A7588" t="str">
            <v>804E32021</v>
          </cell>
          <cell r="C7588" t="str">
            <v>FT</v>
          </cell>
          <cell r="D7588" t="str">
            <v>DROP CABLE, 6 FIBER, AS PER PLAN</v>
          </cell>
          <cell r="G7588">
            <v>0</v>
          </cell>
        </row>
        <row r="7589">
          <cell r="A7589" t="str">
            <v>804E32040</v>
          </cell>
          <cell r="C7589" t="str">
            <v>FT</v>
          </cell>
          <cell r="D7589" t="str">
            <v>DROP CABLE, 12 FIBER</v>
          </cell>
          <cell r="G7589">
            <v>0</v>
          </cell>
        </row>
        <row r="7590">
          <cell r="A7590" t="str">
            <v>804E32060</v>
          </cell>
          <cell r="C7590" t="str">
            <v>FT</v>
          </cell>
          <cell r="D7590" t="str">
            <v>DROP CABLE, 24 FIBER</v>
          </cell>
          <cell r="F7590" t="str">
            <v>CHECK UNITS</v>
          </cell>
          <cell r="G7590">
            <v>0</v>
          </cell>
        </row>
        <row r="7591">
          <cell r="A7591" t="str">
            <v>804E32990</v>
          </cell>
          <cell r="C7591" t="str">
            <v>EACH</v>
          </cell>
          <cell r="D7591" t="str">
            <v>FIBER OPTIC PATCH CORD, 2 FIBER</v>
          </cell>
          <cell r="G7591">
            <v>0</v>
          </cell>
        </row>
        <row r="7592">
          <cell r="A7592" t="str">
            <v>804E33000</v>
          </cell>
          <cell r="C7592" t="str">
            <v>EACH</v>
          </cell>
          <cell r="D7592" t="str">
            <v>FIBER OPTIC PATCH CORD, 4 FIBER</v>
          </cell>
          <cell r="G7592">
            <v>0</v>
          </cell>
        </row>
        <row r="7593">
          <cell r="A7593" t="str">
            <v>804E33001</v>
          </cell>
          <cell r="C7593" t="str">
            <v>EACH</v>
          </cell>
          <cell r="D7593" t="str">
            <v>FIBER OPTIC PATCH CORD, 4 FIBER, AS PER PLAN</v>
          </cell>
          <cell r="G7593">
            <v>0</v>
          </cell>
        </row>
        <row r="7594">
          <cell r="A7594" t="str">
            <v>804E33990</v>
          </cell>
          <cell r="C7594" t="str">
            <v>EACH</v>
          </cell>
          <cell r="D7594" t="str">
            <v>FIBER OPTIC PATCH CORD, 1 FIBER</v>
          </cell>
          <cell r="G7594">
            <v>0</v>
          </cell>
        </row>
        <row r="7595">
          <cell r="A7595" t="str">
            <v>804E33991</v>
          </cell>
          <cell r="C7595" t="str">
            <v>EACH</v>
          </cell>
          <cell r="D7595" t="str">
            <v>FIBER OPTIC PATCH CORD, 1 FIBER, AS PER PLAN</v>
          </cell>
          <cell r="G7595">
            <v>0</v>
          </cell>
        </row>
        <row r="7596">
          <cell r="A7596" t="str">
            <v>804E33996</v>
          </cell>
          <cell r="C7596" t="str">
            <v>EACH</v>
          </cell>
          <cell r="D7596" t="str">
            <v>TERMINATION PANEL, 2 FIBER</v>
          </cell>
          <cell r="G7596">
            <v>0</v>
          </cell>
        </row>
        <row r="7597">
          <cell r="A7597" t="str">
            <v>804E34000</v>
          </cell>
          <cell r="C7597" t="str">
            <v>EACH</v>
          </cell>
          <cell r="D7597" t="str">
            <v>TERMINATION PANEL, 6 FIBER</v>
          </cell>
          <cell r="G7597">
            <v>0</v>
          </cell>
        </row>
        <row r="7598">
          <cell r="A7598" t="str">
            <v>804E34001</v>
          </cell>
          <cell r="C7598" t="str">
            <v>EACH</v>
          </cell>
          <cell r="D7598" t="str">
            <v>TERMINATION PANEL, 6 FIBER, AS PER PLAN</v>
          </cell>
          <cell r="G7598">
            <v>0</v>
          </cell>
        </row>
        <row r="7599">
          <cell r="A7599" t="str">
            <v>804E34012</v>
          </cell>
          <cell r="C7599" t="str">
            <v>EACH</v>
          </cell>
          <cell r="D7599" t="str">
            <v>TERMINATION PANEL, 12 FIBER</v>
          </cell>
          <cell r="G7599">
            <v>0</v>
          </cell>
        </row>
        <row r="7600">
          <cell r="A7600" t="str">
            <v>804E34013</v>
          </cell>
          <cell r="C7600" t="str">
            <v>EACH</v>
          </cell>
          <cell r="D7600" t="str">
            <v>TERMINATION PANEL, 12 FIBER, AS PER PLAN</v>
          </cell>
          <cell r="G7600">
            <v>0</v>
          </cell>
        </row>
        <row r="7601">
          <cell r="A7601" t="str">
            <v>804E34022</v>
          </cell>
          <cell r="C7601" t="str">
            <v>EACH</v>
          </cell>
          <cell r="D7601" t="str">
            <v>TERMINATION PANEL, 24 FIBER</v>
          </cell>
          <cell r="G7601">
            <v>0</v>
          </cell>
        </row>
        <row r="7602">
          <cell r="A7602" t="str">
            <v>804E34023</v>
          </cell>
          <cell r="C7602" t="str">
            <v>EACH</v>
          </cell>
          <cell r="D7602" t="str">
            <v>TERMINATION PANEL, 24 FIBER, AS PER PLAN</v>
          </cell>
          <cell r="G7602">
            <v>0</v>
          </cell>
        </row>
        <row r="7603">
          <cell r="A7603" t="str">
            <v>804E34026</v>
          </cell>
          <cell r="C7603" t="str">
            <v>EACH</v>
          </cell>
          <cell r="D7603" t="str">
            <v>TERMINATION PANEL, 36 FIBER</v>
          </cell>
          <cell r="G7603">
            <v>0</v>
          </cell>
        </row>
        <row r="7604">
          <cell r="A7604" t="str">
            <v>804E34030</v>
          </cell>
          <cell r="C7604" t="str">
            <v>EACH</v>
          </cell>
          <cell r="D7604" t="str">
            <v>TERMINATION PANEL, 48 FIBER</v>
          </cell>
          <cell r="G7604">
            <v>0</v>
          </cell>
        </row>
        <row r="7605">
          <cell r="A7605" t="str">
            <v>804E34042</v>
          </cell>
          <cell r="C7605" t="str">
            <v>EACH</v>
          </cell>
          <cell r="D7605" t="str">
            <v>TERMINATION PANEL, 72 FIBER</v>
          </cell>
          <cell r="G7605">
            <v>0</v>
          </cell>
        </row>
        <row r="7606">
          <cell r="A7606" t="str">
            <v>804E34062</v>
          </cell>
          <cell r="C7606" t="str">
            <v>EACH</v>
          </cell>
          <cell r="D7606" t="str">
            <v>TERMINATION PANEL, 144 FIBER</v>
          </cell>
          <cell r="G7606">
            <v>0</v>
          </cell>
        </row>
        <row r="7607">
          <cell r="A7607" t="str">
            <v>804E34082</v>
          </cell>
          <cell r="C7607" t="str">
            <v>EACH</v>
          </cell>
          <cell r="D7607" t="str">
            <v>TERMINATION PANEL, 288 FIBER</v>
          </cell>
          <cell r="G7607">
            <v>0</v>
          </cell>
        </row>
        <row r="7608">
          <cell r="A7608" t="str">
            <v>804E35000</v>
          </cell>
          <cell r="C7608" t="str">
            <v>EACH</v>
          </cell>
          <cell r="D7608" t="str">
            <v>FUSION SPLICE</v>
          </cell>
          <cell r="G7608">
            <v>0</v>
          </cell>
        </row>
        <row r="7609">
          <cell r="A7609" t="str">
            <v>804E35001</v>
          </cell>
          <cell r="C7609" t="str">
            <v>EACH</v>
          </cell>
          <cell r="D7609" t="str">
            <v>FUSION SPLICE, AS PER PLAN</v>
          </cell>
          <cell r="G7609">
            <v>0</v>
          </cell>
        </row>
        <row r="7610">
          <cell r="A7610" t="str">
            <v>804E35010</v>
          </cell>
          <cell r="C7610" t="str">
            <v>EACH</v>
          </cell>
          <cell r="D7610" t="str">
            <v>FIBER OPTIC FUSION SPLICER</v>
          </cell>
          <cell r="G7610">
            <v>0</v>
          </cell>
        </row>
        <row r="7611">
          <cell r="A7611" t="str">
            <v>804E36000</v>
          </cell>
          <cell r="C7611" t="str">
            <v>EACH</v>
          </cell>
          <cell r="D7611" t="str">
            <v>SLACK INSTALLATION</v>
          </cell>
          <cell r="G7611">
            <v>0</v>
          </cell>
        </row>
        <row r="7612">
          <cell r="A7612" t="str">
            <v>804E36001</v>
          </cell>
          <cell r="C7612" t="str">
            <v>EACH</v>
          </cell>
          <cell r="D7612" t="str">
            <v>SLACK INSTALLATION, AS PER PLAN</v>
          </cell>
          <cell r="G7612">
            <v>0</v>
          </cell>
        </row>
        <row r="7613">
          <cell r="A7613" t="str">
            <v>804E37000</v>
          </cell>
          <cell r="C7613" t="str">
            <v>EACH</v>
          </cell>
          <cell r="D7613" t="str">
            <v>SPLICE ENCLOSURE</v>
          </cell>
          <cell r="G7613">
            <v>0</v>
          </cell>
        </row>
        <row r="7614">
          <cell r="A7614" t="str">
            <v>804E37001</v>
          </cell>
          <cell r="C7614" t="str">
            <v>EACH</v>
          </cell>
          <cell r="D7614" t="str">
            <v>SPLICE ENCLOSURE, AS PER PLAN</v>
          </cell>
          <cell r="G7614">
            <v>0</v>
          </cell>
        </row>
        <row r="7615">
          <cell r="A7615" t="str">
            <v>804E37500</v>
          </cell>
          <cell r="C7615" t="str">
            <v>EACH</v>
          </cell>
          <cell r="D7615" t="str">
            <v>FIBER OPTIC CONNECTOR</v>
          </cell>
          <cell r="G7615">
            <v>0</v>
          </cell>
        </row>
        <row r="7616">
          <cell r="A7616" t="str">
            <v>804E37501</v>
          </cell>
          <cell r="C7616" t="str">
            <v>EACH</v>
          </cell>
          <cell r="D7616" t="str">
            <v>FIBER OPTIC CONNECTOR, AS PER PLAN</v>
          </cell>
          <cell r="G7616">
            <v>0</v>
          </cell>
        </row>
        <row r="7617">
          <cell r="A7617" t="str">
            <v>804E37700</v>
          </cell>
          <cell r="C7617" t="str">
            <v>LS</v>
          </cell>
          <cell r="D7617" t="str">
            <v>FIBER OPTIC CABLE TESTING</v>
          </cell>
          <cell r="G7617">
            <v>0</v>
          </cell>
        </row>
        <row r="7618">
          <cell r="A7618" t="str">
            <v>804E37701</v>
          </cell>
          <cell r="C7618" t="str">
            <v>LS</v>
          </cell>
          <cell r="D7618" t="str">
            <v>FIBER OPTIC CABLE TESTING, AS PER PLAN</v>
          </cell>
          <cell r="G7618">
            <v>0</v>
          </cell>
        </row>
        <row r="7619">
          <cell r="A7619" t="str">
            <v>804E37800</v>
          </cell>
          <cell r="C7619" t="str">
            <v>LS</v>
          </cell>
          <cell r="D7619" t="str">
            <v>FIBER OPTIC TRAINING</v>
          </cell>
          <cell r="G7619">
            <v>0</v>
          </cell>
        </row>
        <row r="7620">
          <cell r="A7620" t="str">
            <v>804E38000</v>
          </cell>
          <cell r="C7620" t="str">
            <v>EACH</v>
          </cell>
          <cell r="D7620" t="str">
            <v>FIBER OPTIC CABLE MODEM</v>
          </cell>
          <cell r="G7620">
            <v>0</v>
          </cell>
        </row>
        <row r="7621">
          <cell r="A7621" t="str">
            <v>804E38001</v>
          </cell>
          <cell r="C7621" t="str">
            <v>EACH</v>
          </cell>
          <cell r="D7621" t="str">
            <v>FIBER OPTIC CABLE MODEM, AS PER PLAN</v>
          </cell>
          <cell r="G7621">
            <v>0</v>
          </cell>
        </row>
        <row r="7622">
          <cell r="A7622" t="str">
            <v>804E38100</v>
          </cell>
          <cell r="C7622" t="str">
            <v>EACH</v>
          </cell>
          <cell r="D7622" t="str">
            <v>FIBER OPTIC CABLE MEDIA CONVERTER, ETHERNET</v>
          </cell>
          <cell r="G7622">
            <v>0</v>
          </cell>
        </row>
        <row r="7623">
          <cell r="A7623" t="str">
            <v>804E38101</v>
          </cell>
          <cell r="C7623" t="str">
            <v>EACH</v>
          </cell>
          <cell r="D7623" t="str">
            <v>FIBER OPTIC CABLE MEDIA CONVERTER, ETHERNET, AS PER PLAN</v>
          </cell>
          <cell r="G7623">
            <v>0</v>
          </cell>
        </row>
        <row r="7624">
          <cell r="A7624" t="str">
            <v>804E38150</v>
          </cell>
          <cell r="C7624" t="str">
            <v>EACH</v>
          </cell>
          <cell r="D7624" t="str">
            <v>FIBER OPTIC CABLE MEDIA CONVERTER, SERIAL</v>
          </cell>
          <cell r="G7624">
            <v>0</v>
          </cell>
        </row>
        <row r="7625">
          <cell r="A7625" t="str">
            <v>804E38151</v>
          </cell>
          <cell r="C7625" t="str">
            <v>EACH</v>
          </cell>
          <cell r="D7625" t="str">
            <v>FIBER OPTIC CABLE MEDIA CONVERTER, SERIAL, AS PER PLAN</v>
          </cell>
          <cell r="G7625">
            <v>0</v>
          </cell>
        </row>
        <row r="7626">
          <cell r="A7626" t="str">
            <v>804E39000</v>
          </cell>
          <cell r="C7626" t="str">
            <v>EACH</v>
          </cell>
          <cell r="D7626" t="str">
            <v>FIBER OPTIC OPTICAL TIME DOMAIN REFLECTOMETER (OTDR)</v>
          </cell>
          <cell r="G7626">
            <v>0</v>
          </cell>
        </row>
        <row r="7627">
          <cell r="A7627" t="str">
            <v>804E39100</v>
          </cell>
          <cell r="C7627" t="str">
            <v>EACH</v>
          </cell>
          <cell r="D7627" t="str">
            <v>FIBER OPTIC CLEAVER</v>
          </cell>
          <cell r="G7627">
            <v>0</v>
          </cell>
        </row>
        <row r="7628">
          <cell r="A7628" t="str">
            <v>804E39200</v>
          </cell>
          <cell r="C7628" t="str">
            <v>EACH</v>
          </cell>
          <cell r="D7628" t="str">
            <v>FIBER OPTIC POWER METER</v>
          </cell>
          <cell r="G7628">
            <v>0</v>
          </cell>
        </row>
        <row r="7629">
          <cell r="A7629" t="str">
            <v>804E39300</v>
          </cell>
          <cell r="C7629" t="str">
            <v>EACH</v>
          </cell>
          <cell r="D7629" t="str">
            <v>FIBER OPTIC VISUAL FAULT LOCATOR</v>
          </cell>
          <cell r="G7629">
            <v>0</v>
          </cell>
        </row>
        <row r="7630">
          <cell r="A7630" t="str">
            <v>804E98000</v>
          </cell>
          <cell r="C7630" t="str">
            <v>FT</v>
          </cell>
          <cell r="D7630" t="str">
            <v>FIBER OPTIC CABLE, MISC.:</v>
          </cell>
          <cell r="F7630" t="str">
            <v>ADD SUPPLEMENTAL DESCRIPTION</v>
          </cell>
          <cell r="G7630">
            <v>1</v>
          </cell>
        </row>
        <row r="7631">
          <cell r="A7631" t="str">
            <v>804E98100</v>
          </cell>
          <cell r="C7631" t="str">
            <v>EACH</v>
          </cell>
          <cell r="D7631" t="str">
            <v>FIBER OPTIC CABLE, MISC.:</v>
          </cell>
          <cell r="F7631" t="str">
            <v>ADD SUPPLEMENTAL DESCRIPTION</v>
          </cell>
          <cell r="G7631">
            <v>1</v>
          </cell>
        </row>
        <row r="7632">
          <cell r="A7632" t="str">
            <v>804E99000</v>
          </cell>
          <cell r="B7632" t="str">
            <v>Y</v>
          </cell>
          <cell r="C7632" t="str">
            <v>LS</v>
          </cell>
          <cell r="D7632" t="str">
            <v>SPECIAL - FIBER OPTIC CABLE AND COMPONENTS</v>
          </cell>
          <cell r="F7632" t="str">
            <v>DESIGN BUILD PROJECTS ONLY</v>
          </cell>
          <cell r="G7632">
            <v>1</v>
          </cell>
        </row>
        <row r="7633">
          <cell r="A7633" t="str">
            <v>805E00100</v>
          </cell>
          <cell r="C7633" t="str">
            <v>EACH</v>
          </cell>
          <cell r="D7633" t="str">
            <v>GLOBAL POSITIONING SYSTEM CLOCK ASSEMBLY</v>
          </cell>
          <cell r="G7633">
            <v>0</v>
          </cell>
        </row>
        <row r="7634">
          <cell r="A7634" t="str">
            <v>805E00101</v>
          </cell>
          <cell r="C7634" t="str">
            <v>EACH</v>
          </cell>
          <cell r="D7634" t="str">
            <v>GLOBAL POSITIONING SYSTEM CLOCK ASSEMBLY, AS PER PLAN</v>
          </cell>
          <cell r="G7634">
            <v>0</v>
          </cell>
        </row>
        <row r="7635">
          <cell r="A7635" t="str">
            <v>806E00100</v>
          </cell>
          <cell r="C7635" t="str">
            <v>CY</v>
          </cell>
          <cell r="D7635" t="str">
            <v>ASPHALT CONCRETE SURFACE COURSE, 12.5MM, TYPE A</v>
          </cell>
          <cell r="G7635">
            <v>0</v>
          </cell>
        </row>
        <row r="7636">
          <cell r="A7636" t="str">
            <v>806E00101</v>
          </cell>
          <cell r="C7636" t="str">
            <v>CY</v>
          </cell>
          <cell r="D7636" t="str">
            <v>ASPHALT CONCRETE SURFACE COURSE, 12.5MM, TYPE A, AS PER PLAN</v>
          </cell>
          <cell r="G7636">
            <v>0</v>
          </cell>
        </row>
        <row r="7637">
          <cell r="A7637" t="str">
            <v>806E00200</v>
          </cell>
          <cell r="C7637" t="str">
            <v>CY</v>
          </cell>
          <cell r="D7637" t="str">
            <v>ASPHALT CONCRETE SURFACE COURSE, 12.5MM, TYPE B</v>
          </cell>
          <cell r="G7637">
            <v>0</v>
          </cell>
        </row>
        <row r="7638">
          <cell r="A7638" t="str">
            <v>806E10100</v>
          </cell>
          <cell r="C7638" t="str">
            <v>CY</v>
          </cell>
          <cell r="D7638" t="str">
            <v>ASPHALT CONCRETE SURFACE COURSE, 9.5MM, TYPE A</v>
          </cell>
          <cell r="G7638">
            <v>0</v>
          </cell>
        </row>
        <row r="7639">
          <cell r="A7639" t="str">
            <v>806E10200</v>
          </cell>
          <cell r="C7639" t="str">
            <v>CY</v>
          </cell>
          <cell r="D7639" t="str">
            <v>ASPHALT CONCRETE SURFACE COURSE, 9.5MM, TYPE B</v>
          </cell>
          <cell r="G7639">
            <v>0</v>
          </cell>
        </row>
        <row r="7640">
          <cell r="A7640" t="str">
            <v>809E60000</v>
          </cell>
          <cell r="C7640" t="str">
            <v>EACH</v>
          </cell>
          <cell r="D7640" t="str">
            <v>CCTV IP-CAMERA SYSTEM, DOME-TYPE</v>
          </cell>
          <cell r="G7640">
            <v>0</v>
          </cell>
        </row>
        <row r="7641">
          <cell r="A7641" t="str">
            <v>809E60010</v>
          </cell>
          <cell r="C7641" t="str">
            <v>EACH</v>
          </cell>
          <cell r="D7641" t="str">
            <v>CCTV IP-CAMERA SYSTEM, TYPE HD, WALL/TUNNEL</v>
          </cell>
          <cell r="G7641">
            <v>0</v>
          </cell>
        </row>
        <row r="7642">
          <cell r="A7642" t="str">
            <v>809E60020</v>
          </cell>
          <cell r="C7642" t="str">
            <v>DAY</v>
          </cell>
          <cell r="D7642" t="str">
            <v>CCTV IP-CAMERA SYSTEM, PORTABLE</v>
          </cell>
          <cell r="F7642" t="str">
            <v>CHECK UNIT OF MEASURE</v>
          </cell>
          <cell r="G7642">
            <v>0</v>
          </cell>
        </row>
        <row r="7643">
          <cell r="A7643" t="str">
            <v>809E61000</v>
          </cell>
          <cell r="C7643" t="str">
            <v>EACH</v>
          </cell>
          <cell r="D7643" t="str">
            <v>CCTV CONCRETE POLE WITH LOWERING UNIT, 70 FEET</v>
          </cell>
          <cell r="G7643">
            <v>0</v>
          </cell>
        </row>
        <row r="7644">
          <cell r="A7644" t="str">
            <v>809E61010</v>
          </cell>
          <cell r="C7644" t="str">
            <v>EACH</v>
          </cell>
          <cell r="D7644" t="str">
            <v>CCTV CONCRETE POLE WITH LOWERING UNIT, 50 FEET</v>
          </cell>
          <cell r="G7644">
            <v>0</v>
          </cell>
        </row>
        <row r="7645">
          <cell r="A7645" t="str">
            <v>809E61090</v>
          </cell>
          <cell r="C7645" t="str">
            <v>EACH</v>
          </cell>
          <cell r="D7645" t="str">
            <v>CCTV LOWERING UNIT</v>
          </cell>
          <cell r="G7645">
            <v>0</v>
          </cell>
        </row>
        <row r="7646">
          <cell r="A7646" t="str">
            <v>809E63000</v>
          </cell>
          <cell r="C7646" t="str">
            <v>EACH</v>
          </cell>
          <cell r="D7646" t="str">
            <v>DYNAMIC MESSAGE SIGN (DMS), FULL-SIZE WALK-IN</v>
          </cell>
          <cell r="G7646">
            <v>0</v>
          </cell>
        </row>
        <row r="7647">
          <cell r="A7647" t="str">
            <v>809E63001</v>
          </cell>
          <cell r="C7647" t="str">
            <v>EACH</v>
          </cell>
          <cell r="D7647" t="str">
            <v>DYNAMIC MESSAGE SIGN (DMS), FULL-SIZE WALK-IN, AS PER PLAN</v>
          </cell>
          <cell r="G7647">
            <v>0</v>
          </cell>
        </row>
        <row r="7648">
          <cell r="A7648" t="str">
            <v>809E63010</v>
          </cell>
          <cell r="C7648" t="str">
            <v>EACH</v>
          </cell>
          <cell r="D7648" t="str">
            <v>DYNAMIC MESSAGE SIGN (DMS), FRONT-ACCESS</v>
          </cell>
          <cell r="G7648">
            <v>0</v>
          </cell>
        </row>
        <row r="7649">
          <cell r="A7649" t="str">
            <v>809E63020</v>
          </cell>
          <cell r="C7649" t="str">
            <v>EACH</v>
          </cell>
          <cell r="D7649" t="str">
            <v>DESTINATION DYNAMIC MESSAGE SIGN (DDMS),FREEWAY- TWO-LINE</v>
          </cell>
          <cell r="G7649">
            <v>0</v>
          </cell>
        </row>
        <row r="7650">
          <cell r="A7650" t="str">
            <v>809E63030</v>
          </cell>
          <cell r="C7650" t="str">
            <v>EACH</v>
          </cell>
          <cell r="D7650" t="str">
            <v>DESTINATION DYNAMIC MESSAGE SIGN (DDMS),FREEWAY- THREE-LINE</v>
          </cell>
          <cell r="G7650">
            <v>0</v>
          </cell>
        </row>
        <row r="7651">
          <cell r="A7651" t="str">
            <v>809E63040</v>
          </cell>
          <cell r="C7651" t="str">
            <v>EACH</v>
          </cell>
          <cell r="D7651" t="str">
            <v>DESTINATION DYNAMIC MESSAGE SIGN (DDMS), ARTERIAL -TWO-LINE</v>
          </cell>
          <cell r="G7651">
            <v>0</v>
          </cell>
        </row>
        <row r="7652">
          <cell r="A7652" t="str">
            <v>809E63050</v>
          </cell>
          <cell r="C7652" t="str">
            <v>EACH</v>
          </cell>
          <cell r="D7652" t="str">
            <v>DESTINATION DYNAMIC MESSAGE SIGN (DDMS), ARTERIAL -THREE-LINE</v>
          </cell>
          <cell r="G7652">
            <v>0</v>
          </cell>
        </row>
        <row r="7653">
          <cell r="A7653" t="str">
            <v>809E64000</v>
          </cell>
          <cell r="C7653" t="str">
            <v>EACH</v>
          </cell>
          <cell r="D7653" t="str">
            <v>HIGHWAY ADVISORY RADIO (HAR) ASSEMBLY</v>
          </cell>
          <cell r="G7653">
            <v>0</v>
          </cell>
        </row>
        <row r="7654">
          <cell r="A7654" t="str">
            <v>809E64010</v>
          </cell>
          <cell r="C7654" t="str">
            <v>EACH</v>
          </cell>
          <cell r="D7654" t="str">
            <v>HIGHWAY ADVISORY RADIO (HAR) FLASHING BEACON SYSTEM</v>
          </cell>
          <cell r="G7654">
            <v>0</v>
          </cell>
        </row>
        <row r="7655">
          <cell r="A7655" t="str">
            <v>809E64500</v>
          </cell>
          <cell r="C7655" t="str">
            <v>EACH</v>
          </cell>
          <cell r="D7655" t="str">
            <v>HIGH-SPEED ETHERNET RADIO</v>
          </cell>
          <cell r="G7655">
            <v>0</v>
          </cell>
        </row>
        <row r="7656">
          <cell r="A7656" t="str">
            <v>809E64550</v>
          </cell>
          <cell r="C7656" t="str">
            <v>FT</v>
          </cell>
          <cell r="D7656" t="str">
            <v>ETHERNET CABLE, OUTDOOR-RATED</v>
          </cell>
          <cell r="G7656">
            <v>0</v>
          </cell>
        </row>
        <row r="7657">
          <cell r="A7657" t="str">
            <v>809E65000</v>
          </cell>
          <cell r="C7657" t="str">
            <v>EACH</v>
          </cell>
          <cell r="D7657" t="str">
            <v>ITS CABINET - GROUND MOUNTED</v>
          </cell>
          <cell r="G7657">
            <v>0</v>
          </cell>
        </row>
        <row r="7658">
          <cell r="A7658" t="str">
            <v>809E65010</v>
          </cell>
          <cell r="C7658" t="str">
            <v>EACH</v>
          </cell>
          <cell r="D7658" t="str">
            <v>ITS CABINET - POLE MOUNTED</v>
          </cell>
          <cell r="G7658">
            <v>0</v>
          </cell>
        </row>
        <row r="7659">
          <cell r="A7659" t="str">
            <v>809E65020</v>
          </cell>
          <cell r="C7659" t="str">
            <v>EACH</v>
          </cell>
          <cell r="D7659" t="str">
            <v>ITS CABINET - POWER DISTRIBUTION CABINET (PDC)</v>
          </cell>
          <cell r="G7659">
            <v>0</v>
          </cell>
        </row>
        <row r="7660">
          <cell r="A7660" t="str">
            <v>809E65030</v>
          </cell>
          <cell r="C7660" t="str">
            <v>EACH</v>
          </cell>
          <cell r="D7660" t="str">
            <v>ITS CABINET - RAMP METER</v>
          </cell>
          <cell r="G7660">
            <v>0</v>
          </cell>
        </row>
        <row r="7661">
          <cell r="A7661" t="str">
            <v>809E65990</v>
          </cell>
          <cell r="C7661" t="str">
            <v>EACH</v>
          </cell>
          <cell r="D7661" t="str">
            <v>ITS DEVICE, MISC.:</v>
          </cell>
          <cell r="F7661" t="str">
            <v>ADD SUPPLEMENTAL DESCRIPTION</v>
          </cell>
          <cell r="G7661">
            <v>1</v>
          </cell>
        </row>
        <row r="7662">
          <cell r="A7662" t="str">
            <v>809E66000</v>
          </cell>
          <cell r="C7662" t="str">
            <v>EACH</v>
          </cell>
          <cell r="D7662" t="str">
            <v>CLOSED LOOP ARTERIAL TRAFFIC SIGNAL SYSTEM</v>
          </cell>
          <cell r="G7662">
            <v>0</v>
          </cell>
        </row>
        <row r="7663">
          <cell r="A7663" t="str">
            <v>809E66010</v>
          </cell>
          <cell r="C7663" t="str">
            <v>EACH</v>
          </cell>
          <cell r="D7663" t="str">
            <v>CENTRALLY CONTROLLED ARTERIAL TRAFFIC SIGNAL SYSTEM</v>
          </cell>
          <cell r="G7663">
            <v>0</v>
          </cell>
        </row>
        <row r="7664">
          <cell r="A7664" t="str">
            <v>809E66020</v>
          </cell>
          <cell r="C7664" t="str">
            <v>EACH</v>
          </cell>
          <cell r="D7664" t="str">
            <v>HIGHWAY RAIL / TRAFFIC SIGNAL PRE-EMPTION</v>
          </cell>
          <cell r="G7664">
            <v>0</v>
          </cell>
        </row>
        <row r="7665">
          <cell r="A7665" t="str">
            <v>809E66030</v>
          </cell>
          <cell r="C7665" t="str">
            <v>EACH</v>
          </cell>
          <cell r="D7665" t="str">
            <v>TRAFFIC SIGNAL SYSTEM WITH EMERGENCY VEHICLE PRE-EMPTION</v>
          </cell>
          <cell r="G7665">
            <v>0</v>
          </cell>
        </row>
        <row r="7666">
          <cell r="A7666" t="str">
            <v>809E66040</v>
          </cell>
          <cell r="C7666" t="str">
            <v>EACH</v>
          </cell>
          <cell r="D7666" t="str">
            <v>TRAFFIC SIGNAL SYSTEM WITH TRANSIT PRIORITY</v>
          </cell>
          <cell r="G7666">
            <v>0</v>
          </cell>
        </row>
        <row r="7667">
          <cell r="A7667" t="str">
            <v>809E66050</v>
          </cell>
          <cell r="C7667" t="str">
            <v>EACH</v>
          </cell>
          <cell r="D7667" t="str">
            <v>ADAPTIVE TRAFFIC SIGNAL CONTROL SYSTEM</v>
          </cell>
          <cell r="G7667">
            <v>0</v>
          </cell>
        </row>
        <row r="7668">
          <cell r="A7668" t="str">
            <v>809E67000</v>
          </cell>
          <cell r="C7668" t="str">
            <v>EACH</v>
          </cell>
          <cell r="D7668" t="str">
            <v>RAMP METER SYSTEM</v>
          </cell>
          <cell r="G7668">
            <v>0</v>
          </cell>
        </row>
        <row r="7669">
          <cell r="A7669" t="str">
            <v>809E67050</v>
          </cell>
          <cell r="C7669" t="str">
            <v>EACH</v>
          </cell>
          <cell r="D7669" t="str">
            <v>RAMP METER TRAINING</v>
          </cell>
          <cell r="G7669">
            <v>0</v>
          </cell>
        </row>
        <row r="7670">
          <cell r="A7670" t="str">
            <v>809E68900</v>
          </cell>
          <cell r="C7670" t="str">
            <v>EACH</v>
          </cell>
          <cell r="D7670" t="str">
            <v>SIDE-FIRED RADAR DETECTOR</v>
          </cell>
          <cell r="G7670">
            <v>0</v>
          </cell>
        </row>
        <row r="7671">
          <cell r="A7671" t="str">
            <v>809E69000</v>
          </cell>
          <cell r="C7671" t="str">
            <v>EACH</v>
          </cell>
          <cell r="D7671" t="str">
            <v>ADVANCE RADAR DETECTION</v>
          </cell>
          <cell r="G7671">
            <v>0</v>
          </cell>
        </row>
        <row r="7672">
          <cell r="A7672" t="str">
            <v>809E69001</v>
          </cell>
          <cell r="C7672" t="str">
            <v>EACH</v>
          </cell>
          <cell r="D7672" t="str">
            <v>ADVANCE RADAR DETECTION, AS PER PLAN</v>
          </cell>
          <cell r="G7672">
            <v>0</v>
          </cell>
        </row>
        <row r="7673">
          <cell r="A7673" t="str">
            <v>809E69100</v>
          </cell>
          <cell r="C7673" t="str">
            <v>EACH</v>
          </cell>
          <cell r="D7673" t="str">
            <v>STOP-BAR RADAR DETECTION</v>
          </cell>
          <cell r="G7673">
            <v>0</v>
          </cell>
        </row>
        <row r="7674">
          <cell r="A7674" t="str">
            <v>809E69101</v>
          </cell>
          <cell r="C7674" t="str">
            <v>EACH</v>
          </cell>
          <cell r="D7674" t="str">
            <v>STOP-BAR RADAR DETECTION, AS PER PLAN</v>
          </cell>
          <cell r="G7674">
            <v>0</v>
          </cell>
        </row>
        <row r="7675">
          <cell r="A7675" t="str">
            <v>809E69110</v>
          </cell>
          <cell r="C7675" t="str">
            <v>EACH</v>
          </cell>
          <cell r="D7675" t="str">
            <v>STOP-BAR &amp; ADVANCE RADAR DETECTION</v>
          </cell>
          <cell r="G7675">
            <v>0</v>
          </cell>
        </row>
        <row r="7676">
          <cell r="A7676" t="str">
            <v>809E99000</v>
          </cell>
          <cell r="B7676" t="str">
            <v>Y</v>
          </cell>
          <cell r="C7676" t="str">
            <v>LS</v>
          </cell>
          <cell r="D7676" t="str">
            <v>SPECIAL - ITS</v>
          </cell>
          <cell r="G7676">
            <v>1</v>
          </cell>
        </row>
        <row r="7677">
          <cell r="A7677" t="str">
            <v>810E00100</v>
          </cell>
          <cell r="C7677" t="str">
            <v>EACH</v>
          </cell>
          <cell r="D7677" t="str">
            <v>VITAL INDUCTIVE LOOP PROCESSOR</v>
          </cell>
          <cell r="G7677">
            <v>0</v>
          </cell>
        </row>
        <row r="7678">
          <cell r="A7678" t="str">
            <v>812E20000</v>
          </cell>
          <cell r="C7678" t="str">
            <v>TON</v>
          </cell>
          <cell r="D7678" t="str">
            <v>PORTLAND CEMENT</v>
          </cell>
          <cell r="G7678">
            <v>0</v>
          </cell>
        </row>
        <row r="7679">
          <cell r="A7679" t="str">
            <v>815E30000</v>
          </cell>
          <cell r="C7679" t="str">
            <v>EACH</v>
          </cell>
          <cell r="D7679" t="str">
            <v>SPREAD SPECTRUM RADIO</v>
          </cell>
          <cell r="G7679">
            <v>0</v>
          </cell>
        </row>
        <row r="7680">
          <cell r="A7680" t="str">
            <v>815E30001</v>
          </cell>
          <cell r="C7680" t="str">
            <v>EACH</v>
          </cell>
          <cell r="D7680" t="str">
            <v>SPREAD SPECTRUM RADIO, AS PER PLAN</v>
          </cell>
          <cell r="G7680">
            <v>0</v>
          </cell>
        </row>
        <row r="7681">
          <cell r="A7681" t="str">
            <v>815E30100</v>
          </cell>
          <cell r="C7681" t="str">
            <v>LS</v>
          </cell>
          <cell r="D7681" t="str">
            <v>TRAINING FOR SPREAD SPECTRUM RADIO</v>
          </cell>
          <cell r="G7681">
            <v>0</v>
          </cell>
        </row>
        <row r="7682">
          <cell r="A7682" t="str">
            <v>816E30000</v>
          </cell>
          <cell r="C7682" t="str">
            <v>EACH</v>
          </cell>
          <cell r="D7682" t="str">
            <v>VIDEO DETECTION SYSTEM</v>
          </cell>
          <cell r="G7682">
            <v>0</v>
          </cell>
        </row>
        <row r="7683">
          <cell r="A7683" t="str">
            <v>816E30001</v>
          </cell>
          <cell r="C7683" t="str">
            <v>EACH</v>
          </cell>
          <cell r="D7683" t="str">
            <v>VIDEO DETECTION SYSTEM, AS PER PLAN</v>
          </cell>
          <cell r="G7683">
            <v>0</v>
          </cell>
        </row>
        <row r="7684">
          <cell r="A7684" t="str">
            <v>816E30100</v>
          </cell>
          <cell r="C7684" t="str">
            <v>LS</v>
          </cell>
          <cell r="D7684" t="str">
            <v>TRAINING FOR VIDEO DETECTION SYSTEM</v>
          </cell>
          <cell r="G7684">
            <v>0</v>
          </cell>
        </row>
        <row r="7685">
          <cell r="A7685" t="str">
            <v>818E30000</v>
          </cell>
          <cell r="C7685" t="str">
            <v>EACH</v>
          </cell>
          <cell r="D7685" t="str">
            <v>PROGRAMMABLE LOGIC CONTROLLER (PLC), (BASIC OR ADVANCED)</v>
          </cell>
          <cell r="G7685">
            <v>0</v>
          </cell>
        </row>
        <row r="7686">
          <cell r="A7686" t="str">
            <v>819E10000</v>
          </cell>
          <cell r="C7686" t="str">
            <v>EACH</v>
          </cell>
          <cell r="D7686" t="str">
            <v>RAILROAD PREEMPTION INTERFACE</v>
          </cell>
          <cell r="F7686" t="str">
            <v>LOCATION REQUIRED</v>
          </cell>
          <cell r="G7686">
            <v>1</v>
          </cell>
        </row>
        <row r="7687">
          <cell r="A7687" t="str">
            <v>819E10001</v>
          </cell>
          <cell r="C7687" t="str">
            <v>EACH</v>
          </cell>
          <cell r="D7687" t="str">
            <v>RAILROAD PREEMPTION INTERFACE, AS PER PLAN</v>
          </cell>
          <cell r="F7687" t="str">
            <v>LOCATION REQUIRED</v>
          </cell>
          <cell r="G7687">
            <v>1</v>
          </cell>
        </row>
        <row r="7688">
          <cell r="A7688" t="str">
            <v>822E10000</v>
          </cell>
          <cell r="C7688" t="str">
            <v>SY</v>
          </cell>
          <cell r="D7688" t="str">
            <v>HOT IN-PLACE RECYCLING, INTERMEDIATE COURSE</v>
          </cell>
          <cell r="G7688">
            <v>0</v>
          </cell>
        </row>
        <row r="7689">
          <cell r="A7689" t="str">
            <v>823E10000</v>
          </cell>
          <cell r="C7689" t="str">
            <v>CY</v>
          </cell>
          <cell r="D7689" t="str">
            <v>ASPHALT CONCRETE SURFACE COURSE, TYPE 1, (448)</v>
          </cell>
          <cell r="G7689">
            <v>0</v>
          </cell>
        </row>
        <row r="7690">
          <cell r="A7690" t="str">
            <v>823E15000</v>
          </cell>
          <cell r="C7690" t="str">
            <v>CY</v>
          </cell>
          <cell r="D7690" t="str">
            <v>ASPHALT CONCRETE INTERMEDIATE COURSE, TYPE 1, (448)</v>
          </cell>
          <cell r="G7690">
            <v>0</v>
          </cell>
        </row>
        <row r="7691">
          <cell r="A7691" t="str">
            <v>823E20000</v>
          </cell>
          <cell r="C7691" t="str">
            <v>CY</v>
          </cell>
          <cell r="D7691" t="str">
            <v>ASPHALT CONCRETE INTERMEDIATE COURSE, TYPE 2, (448)</v>
          </cell>
          <cell r="G7691">
            <v>0</v>
          </cell>
        </row>
        <row r="7692">
          <cell r="A7692" t="str">
            <v>826E10000</v>
          </cell>
          <cell r="C7692" t="str">
            <v>CY</v>
          </cell>
          <cell r="D7692" t="str">
            <v>ASPHALT CONCRETE SURFACE COURSE, TYPE 1, (448), FIBER TYPE A</v>
          </cell>
          <cell r="G7692">
            <v>0</v>
          </cell>
        </row>
        <row r="7693">
          <cell r="A7693" t="str">
            <v>826E10001</v>
          </cell>
          <cell r="C7693" t="str">
            <v>CY</v>
          </cell>
          <cell r="D7693" t="str">
            <v>ASPHALT CONCRETE SURFACE COURSE, TYPE 1, (448), FIBER TYPE A, AS PER PLAN</v>
          </cell>
          <cell r="G7693">
            <v>0</v>
          </cell>
        </row>
        <row r="7694">
          <cell r="A7694" t="str">
            <v>826E10020</v>
          </cell>
          <cell r="C7694" t="str">
            <v>CY</v>
          </cell>
          <cell r="D7694" t="str">
            <v>ASPHALT CONCRETE SURFACE COURSE, TYPE 1, (448), FIBER TYPE B</v>
          </cell>
          <cell r="G7694">
            <v>0</v>
          </cell>
        </row>
        <row r="7695">
          <cell r="A7695" t="str">
            <v>826E10021</v>
          </cell>
          <cell r="C7695" t="str">
            <v>CY</v>
          </cell>
          <cell r="D7695" t="str">
            <v>ASPHALT CONCRETE SURFACE COURSE, TYPE 1, (448), FIBER TYPE B, AS PER PLAN</v>
          </cell>
          <cell r="G7695">
            <v>0</v>
          </cell>
        </row>
        <row r="7696">
          <cell r="A7696" t="str">
            <v>826E10040</v>
          </cell>
          <cell r="C7696" t="str">
            <v>CY</v>
          </cell>
          <cell r="D7696" t="str">
            <v>ASPHALT CONCRETE SURFACE COURSE, TYPE 1, (448), FIBER TYPE C</v>
          </cell>
          <cell r="G7696">
            <v>0</v>
          </cell>
        </row>
        <row r="7697">
          <cell r="A7697" t="str">
            <v>826E10300</v>
          </cell>
          <cell r="C7697" t="str">
            <v>CY</v>
          </cell>
          <cell r="D7697" t="str">
            <v>ASPHALT CONCRETE INTERMEDIATE COURSE, TYPE 2, (448), FIBER TYPE A</v>
          </cell>
          <cell r="G7697">
            <v>0</v>
          </cell>
        </row>
        <row r="7698">
          <cell r="A7698" t="str">
            <v>826E10301</v>
          </cell>
          <cell r="C7698" t="str">
            <v>CY</v>
          </cell>
          <cell r="D7698" t="str">
            <v>ASPHALT CONCRETE INTERMEDIATE COURSE, TYPE 2, (448), FIBER TYPE A, AS PER PLAN</v>
          </cell>
          <cell r="G7698">
            <v>0</v>
          </cell>
        </row>
        <row r="7699">
          <cell r="A7699" t="str">
            <v>826E10400</v>
          </cell>
          <cell r="C7699" t="str">
            <v>CY</v>
          </cell>
          <cell r="D7699" t="str">
            <v>ASPHALT CONCRETE INTERMEDIATE COURSE, TYPE 2, (448), FIBER TYPE B</v>
          </cell>
          <cell r="G7699">
            <v>0</v>
          </cell>
        </row>
        <row r="7700">
          <cell r="A7700" t="str">
            <v>826E10500</v>
          </cell>
          <cell r="C7700" t="str">
            <v>CY</v>
          </cell>
          <cell r="D7700" t="str">
            <v>ASPHALT CONCRETE INTERMEDIATE COURSE, TYPE 2, (448), FIBER TYPE C</v>
          </cell>
          <cell r="G7700">
            <v>0</v>
          </cell>
        </row>
        <row r="7701">
          <cell r="A7701" t="str">
            <v>826E10600</v>
          </cell>
          <cell r="C7701" t="str">
            <v>CY</v>
          </cell>
          <cell r="D7701" t="str">
            <v>ASPHALT CONCRETE SURFACE COURSE, 442 12.5MM, (448), FIBER TYPE A</v>
          </cell>
          <cell r="G7701">
            <v>0</v>
          </cell>
        </row>
        <row r="7702">
          <cell r="A7702" t="str">
            <v>826E10620</v>
          </cell>
          <cell r="C7702" t="str">
            <v>CY</v>
          </cell>
          <cell r="D7702" t="str">
            <v>ASPHALT CONCRETE SURFACE COURSE, 442 12.5MM, (448), FIBER TYPE B</v>
          </cell>
          <cell r="G7702">
            <v>0</v>
          </cell>
        </row>
        <row r="7703">
          <cell r="A7703" t="str">
            <v>826E10640</v>
          </cell>
          <cell r="C7703" t="str">
            <v>CY</v>
          </cell>
          <cell r="D7703" t="str">
            <v>ASPHALT CONCRETE SURFACE COURSE, 442 12.5MM, (448), FIBER TYPE C</v>
          </cell>
          <cell r="G7703">
            <v>0</v>
          </cell>
        </row>
        <row r="7704">
          <cell r="A7704" t="str">
            <v>826E10700</v>
          </cell>
          <cell r="C7704" t="str">
            <v>CY</v>
          </cell>
          <cell r="D7704" t="str">
            <v>ASPHALT CONCRETE INTERMEDIATE COURSE, 442 19MM, (448), FIBER TYPE A</v>
          </cell>
          <cell r="G7704">
            <v>0</v>
          </cell>
        </row>
        <row r="7705">
          <cell r="A7705" t="str">
            <v>826E10720</v>
          </cell>
          <cell r="C7705" t="str">
            <v>CY</v>
          </cell>
          <cell r="D7705" t="str">
            <v>ASPHALT CONCRETE INTERMEDIATE COURSE, 442 19MM, (448), FIBER TYPE B</v>
          </cell>
          <cell r="G7705">
            <v>0</v>
          </cell>
        </row>
        <row r="7706">
          <cell r="A7706" t="str">
            <v>826E10740</v>
          </cell>
          <cell r="C7706" t="str">
            <v>CY</v>
          </cell>
          <cell r="D7706" t="str">
            <v>ASPHALT CONCRETE INTERMEDIATE COURSE, 442 19MM, (448), FIBER TYPE C</v>
          </cell>
          <cell r="G7706">
            <v>0</v>
          </cell>
        </row>
        <row r="7707">
          <cell r="A7707" t="str">
            <v>826E20000</v>
          </cell>
          <cell r="C7707" t="str">
            <v>CY</v>
          </cell>
          <cell r="D7707" t="str">
            <v>ASPHALT CONCRETE, MISC.:</v>
          </cell>
          <cell r="G7707">
            <v>1</v>
          </cell>
        </row>
        <row r="7708">
          <cell r="A7708" t="str">
            <v>832E15000</v>
          </cell>
          <cell r="C7708" t="str">
            <v>LS</v>
          </cell>
          <cell r="D7708" t="str">
            <v>STORM WATER POLLUTION PREVENTION PLAN</v>
          </cell>
          <cell r="G7708">
            <v>0</v>
          </cell>
        </row>
        <row r="7709">
          <cell r="A7709" t="str">
            <v>832E15001</v>
          </cell>
          <cell r="C7709" t="str">
            <v>LS</v>
          </cell>
          <cell r="D7709" t="str">
            <v>STORM WATER POLLUTION PREVENTION PLAN, AS PER PLAN</v>
          </cell>
          <cell r="G7709">
            <v>0</v>
          </cell>
        </row>
        <row r="7710">
          <cell r="A7710" t="str">
            <v>832E30000</v>
          </cell>
          <cell r="C7710" t="str">
            <v>EACH</v>
          </cell>
          <cell r="D7710" t="str">
            <v>EROSION CONTROL</v>
          </cell>
          <cell r="G7710">
            <v>0</v>
          </cell>
        </row>
        <row r="7711">
          <cell r="A7711" t="str">
            <v>832E30001</v>
          </cell>
          <cell r="C7711" t="str">
            <v>EACH</v>
          </cell>
          <cell r="D7711" t="str">
            <v>EROSION CONTROL, AS PER PLAN</v>
          </cell>
          <cell r="G7711">
            <v>0</v>
          </cell>
        </row>
        <row r="7712">
          <cell r="A7712" t="str">
            <v>832E99100</v>
          </cell>
          <cell r="B7712" t="str">
            <v>Y</v>
          </cell>
          <cell r="C7712" t="str">
            <v>EACH</v>
          </cell>
          <cell r="D7712" t="str">
            <v>SPECIAL - CONSTRUCTION EROSION CONTROL</v>
          </cell>
          <cell r="F7712" t="str">
            <v>DESIGN BUILD PROJECTS ONLY</v>
          </cell>
          <cell r="G7712">
            <v>0</v>
          </cell>
        </row>
        <row r="7713">
          <cell r="A7713" t="str">
            <v>833E10000</v>
          </cell>
          <cell r="C7713" t="str">
            <v>FT</v>
          </cell>
          <cell r="D7713" t="str">
            <v>CONDUIT RENEWAL USING SPRAY APPLIED STRUCTURAL LINER, ROUND CONDUIT</v>
          </cell>
          <cell r="F7713" t="str">
            <v>SPECIFY SIZE (___" DIAMETER)</v>
          </cell>
          <cell r="G7713">
            <v>1</v>
          </cell>
        </row>
        <row r="7714">
          <cell r="A7714" t="str">
            <v>833E10001</v>
          </cell>
          <cell r="C7714" t="str">
            <v>FT</v>
          </cell>
          <cell r="D7714" t="str">
            <v>CONDUIT RENEWAL USING SPRAY APPLIED STRUCTURAL LINER, ROUND CONDUIT, AS PER PLAN</v>
          </cell>
          <cell r="G7714">
            <v>1</v>
          </cell>
        </row>
        <row r="7715">
          <cell r="A7715" t="str">
            <v>833E11000</v>
          </cell>
          <cell r="C7715" t="str">
            <v>FT</v>
          </cell>
          <cell r="D7715" t="str">
            <v>CONDUIT RENEWAL USING SPRAY APPLIED STRUCTURAL LINER, ELLIPTICAL CONDUIT</v>
          </cell>
          <cell r="F7715" t="str">
            <v>SPECIFY SIZE (RISE X SPAN)</v>
          </cell>
          <cell r="G7715">
            <v>1</v>
          </cell>
        </row>
        <row r="7716">
          <cell r="A7716" t="str">
            <v>833E12000</v>
          </cell>
          <cell r="C7716" t="str">
            <v>FT</v>
          </cell>
          <cell r="D7716" t="str">
            <v>CONDUIT RENEWAL USING SPRAY APPLIED STRUCTURAL LINER, ARCH</v>
          </cell>
          <cell r="F7716" t="str">
            <v>(SPECIFY SIZE Span x Rise)</v>
          </cell>
          <cell r="G7716">
            <v>1</v>
          </cell>
        </row>
        <row r="7717">
          <cell r="A7717" t="str">
            <v>834E10000</v>
          </cell>
          <cell r="C7717" t="str">
            <v>FT</v>
          </cell>
          <cell r="D7717" t="str">
            <v>CONDUIT RENEWAL USING RESIN BASED LINER</v>
          </cell>
          <cell r="F7717" t="str">
            <v>SPECIFY SIZE (___" DIAMETER)</v>
          </cell>
          <cell r="G7717">
            <v>1</v>
          </cell>
        </row>
        <row r="7718">
          <cell r="A7718" t="str">
            <v>834E10001</v>
          </cell>
          <cell r="C7718" t="str">
            <v>FT</v>
          </cell>
          <cell r="D7718" t="str">
            <v>CONDUIT RENEWAL USING RESIN BASED LINER, AS PER PLAN</v>
          </cell>
          <cell r="F7718" t="str">
            <v>SPECIFY SIZE (___" DIAMETER)</v>
          </cell>
          <cell r="G7718">
            <v>1</v>
          </cell>
        </row>
        <row r="7719">
          <cell r="A7719" t="str">
            <v>834E11000</v>
          </cell>
          <cell r="C7719" t="str">
            <v>SF</v>
          </cell>
          <cell r="D7719" t="str">
            <v>CONDUIT RENEWAL USING RESIN BASED LINER</v>
          </cell>
          <cell r="G7719">
            <v>0</v>
          </cell>
        </row>
        <row r="7720">
          <cell r="A7720" t="str">
            <v>834E11001</v>
          </cell>
          <cell r="C7720" t="str">
            <v>SF</v>
          </cell>
          <cell r="D7720" t="str">
            <v>CONDUIT RENEWAL USING RESIN BASED LINER, AS PER PLAN</v>
          </cell>
          <cell r="G7720">
            <v>0</v>
          </cell>
        </row>
        <row r="7721">
          <cell r="A7721" t="str">
            <v>835E10000</v>
          </cell>
          <cell r="C7721" t="str">
            <v>FT</v>
          </cell>
          <cell r="D7721" t="str">
            <v>EXFILTRATION TRENCH, TYPE A</v>
          </cell>
          <cell r="G7721">
            <v>0</v>
          </cell>
        </row>
        <row r="7722">
          <cell r="A7722" t="str">
            <v>835E10001</v>
          </cell>
          <cell r="C7722" t="str">
            <v>FT</v>
          </cell>
          <cell r="D7722" t="str">
            <v>EXFILTRATION TRENCH, TYPE A, AS PER PLAN</v>
          </cell>
          <cell r="G7722">
            <v>0</v>
          </cell>
        </row>
        <row r="7723">
          <cell r="A7723" t="str">
            <v>835E10010</v>
          </cell>
          <cell r="C7723" t="str">
            <v>FT</v>
          </cell>
          <cell r="D7723" t="str">
            <v>EXFILTRATION TRENCH, TYPE B</v>
          </cell>
          <cell r="G7723">
            <v>0</v>
          </cell>
        </row>
        <row r="7724">
          <cell r="A7724" t="str">
            <v>835E10020</v>
          </cell>
          <cell r="C7724" t="str">
            <v>FT</v>
          </cell>
          <cell r="D7724" t="str">
            <v>EXFILTRATION TRENCH, TYPE C</v>
          </cell>
          <cell r="G7724">
            <v>0</v>
          </cell>
        </row>
        <row r="7725">
          <cell r="A7725" t="str">
            <v>835E10021</v>
          </cell>
          <cell r="C7725" t="str">
            <v>FT</v>
          </cell>
          <cell r="D7725" t="str">
            <v>EXFILTRATION TRENCH, TYPE C, AS PER PLAN</v>
          </cell>
          <cell r="G7725">
            <v>0</v>
          </cell>
        </row>
        <row r="7726">
          <cell r="A7726" t="str">
            <v>836E10000</v>
          </cell>
          <cell r="C7726" t="str">
            <v>SY</v>
          </cell>
          <cell r="D7726" t="str">
            <v>SEEDING AND EROSION CONTROL WITH TURF REINFORCING MAT, TYPE 1</v>
          </cell>
          <cell r="G7726">
            <v>0</v>
          </cell>
        </row>
        <row r="7727">
          <cell r="A7727" t="str">
            <v>836E10020</v>
          </cell>
          <cell r="C7727" t="str">
            <v>SY</v>
          </cell>
          <cell r="D7727" t="str">
            <v>SEEDING AND EROSION CONTROL WITH TURF REINFORCING MAT, TYPE 2</v>
          </cell>
          <cell r="G7727">
            <v>0</v>
          </cell>
        </row>
        <row r="7728">
          <cell r="A7728" t="str">
            <v>836E10030</v>
          </cell>
          <cell r="C7728" t="str">
            <v>SY</v>
          </cell>
          <cell r="D7728" t="str">
            <v>SEEDING AND EROSION CONTROL WITH TURF REINFORCING MAT, TYPE 3</v>
          </cell>
          <cell r="G7728">
            <v>0</v>
          </cell>
        </row>
        <row r="7729">
          <cell r="A7729" t="str">
            <v>836E20000</v>
          </cell>
          <cell r="C7729" t="str">
            <v>SY</v>
          </cell>
          <cell r="D7729" t="str">
            <v>SEEDING AND EROSION CONTROL WITH TURF REINFORCING MAT, TYPE 1, WITHOUT SOIL FILLING</v>
          </cell>
          <cell r="G7729">
            <v>0</v>
          </cell>
        </row>
        <row r="7730">
          <cell r="A7730" t="str">
            <v>836E20020</v>
          </cell>
          <cell r="C7730" t="str">
            <v>SY</v>
          </cell>
          <cell r="D7730" t="str">
            <v>SEEDING AND EROSION CONTROL WITH TURF REINFORCING MAT, TYPE 2, WITHOUT SOIL FILLING</v>
          </cell>
          <cell r="G7730">
            <v>0</v>
          </cell>
        </row>
        <row r="7731">
          <cell r="A7731" t="str">
            <v>836E20030</v>
          </cell>
          <cell r="C7731" t="str">
            <v>SY</v>
          </cell>
          <cell r="D7731" t="str">
            <v>SEEDING AND EROSION CONTROL WITH TURF REINFORCING MAT, TYPE 3, WITHOUT SOIL FILING</v>
          </cell>
          <cell r="G7731">
            <v>0</v>
          </cell>
        </row>
        <row r="7732">
          <cell r="A7732" t="str">
            <v>837E10000</v>
          </cell>
          <cell r="C7732" t="str">
            <v>FT</v>
          </cell>
          <cell r="D7732" t="str">
            <v>LINER PIPE</v>
          </cell>
          <cell r="F7732" t="str">
            <v>SPECIFY SIZE AND TYPE</v>
          </cell>
          <cell r="G7732">
            <v>1</v>
          </cell>
        </row>
        <row r="7733">
          <cell r="A7733" t="str">
            <v>837E10001</v>
          </cell>
          <cell r="C7733" t="str">
            <v>FT</v>
          </cell>
          <cell r="D7733" t="str">
            <v>LINER PIPE, AS PER PLAN</v>
          </cell>
          <cell r="G7733">
            <v>0</v>
          </cell>
        </row>
        <row r="7734">
          <cell r="A7734" t="str">
            <v>837E20000</v>
          </cell>
          <cell r="C7734" t="str">
            <v>CY</v>
          </cell>
          <cell r="D7734" t="str">
            <v>BACKFILL FOR LINER PIPE</v>
          </cell>
          <cell r="G7734">
            <v>0</v>
          </cell>
        </row>
        <row r="7735">
          <cell r="A7735" t="str">
            <v>837E20001</v>
          </cell>
          <cell r="C7735" t="str">
            <v>CY</v>
          </cell>
          <cell r="D7735" t="str">
            <v>BACKFILL FOR LINER PIPE, AS PER PLAN</v>
          </cell>
          <cell r="G7735">
            <v>0</v>
          </cell>
        </row>
        <row r="7736">
          <cell r="A7736" t="str">
            <v>838E20700</v>
          </cell>
          <cell r="C7736" t="str">
            <v>CY</v>
          </cell>
          <cell r="D7736" t="str">
            <v>GABIONS</v>
          </cell>
          <cell r="G7736">
            <v>0</v>
          </cell>
        </row>
        <row r="7737">
          <cell r="A7737" t="str">
            <v>838E20701</v>
          </cell>
          <cell r="C7737" t="str">
            <v>CY</v>
          </cell>
          <cell r="D7737" t="str">
            <v>GABIONS, AS PER PLAN</v>
          </cell>
          <cell r="G7737">
            <v>0</v>
          </cell>
        </row>
        <row r="7738">
          <cell r="A7738" t="str">
            <v>838E20750</v>
          </cell>
          <cell r="C7738" t="str">
            <v>CY</v>
          </cell>
          <cell r="D7738" t="str">
            <v>GABIONS WITH ADDITIONAL COATING</v>
          </cell>
          <cell r="G7738">
            <v>0</v>
          </cell>
        </row>
        <row r="7739">
          <cell r="A7739" t="str">
            <v>838E20751</v>
          </cell>
          <cell r="C7739" t="str">
            <v>CY</v>
          </cell>
          <cell r="D7739" t="str">
            <v>GABIONS WITH ADDITIONAL COATING, AS PER PLAN</v>
          </cell>
          <cell r="G7739">
            <v>0</v>
          </cell>
        </row>
        <row r="7740">
          <cell r="A7740" t="str">
            <v>839E30000</v>
          </cell>
          <cell r="C7740" t="str">
            <v>FT</v>
          </cell>
          <cell r="D7740" t="str">
            <v>TRENCH DRAIN WITH STANDARD GRATE</v>
          </cell>
          <cell r="G7740">
            <v>0</v>
          </cell>
        </row>
        <row r="7741">
          <cell r="A7741" t="str">
            <v>839E30100</v>
          </cell>
          <cell r="C7741" t="str">
            <v>FT</v>
          </cell>
          <cell r="D7741" t="str">
            <v>TRENCH DRAIN WITH PEDESTRIAN GRATE</v>
          </cell>
          <cell r="G7741">
            <v>0</v>
          </cell>
        </row>
        <row r="7742">
          <cell r="A7742" t="str">
            <v>840E20000</v>
          </cell>
          <cell r="C7742" t="str">
            <v>SF</v>
          </cell>
          <cell r="D7742" t="str">
            <v>MECHANICALLY STABILIZED EARTH WALL</v>
          </cell>
          <cell r="G7742">
            <v>0</v>
          </cell>
        </row>
        <row r="7743">
          <cell r="A7743" t="str">
            <v>840E20001</v>
          </cell>
          <cell r="C7743" t="str">
            <v>SF</v>
          </cell>
          <cell r="D7743" t="str">
            <v>MECHANICALLY STABILIZED EARTH WALL, AS PER PLAN</v>
          </cell>
          <cell r="G7743">
            <v>0</v>
          </cell>
        </row>
        <row r="7744">
          <cell r="A7744" t="str">
            <v>840E21000</v>
          </cell>
          <cell r="C7744" t="str">
            <v>CY</v>
          </cell>
          <cell r="D7744" t="str">
            <v>WALL EXCAVATION</v>
          </cell>
          <cell r="G7744">
            <v>0</v>
          </cell>
        </row>
        <row r="7745">
          <cell r="A7745" t="str">
            <v>840E21001</v>
          </cell>
          <cell r="C7745" t="str">
            <v>CY</v>
          </cell>
          <cell r="D7745" t="str">
            <v>WALL EXCAVATION, AS PER PLAN</v>
          </cell>
          <cell r="G7745">
            <v>0</v>
          </cell>
        </row>
        <row r="7746">
          <cell r="A7746" t="str">
            <v>840E22000</v>
          </cell>
          <cell r="C7746" t="str">
            <v>SY</v>
          </cell>
          <cell r="D7746" t="str">
            <v>FOUNDATION PREPARATION</v>
          </cell>
          <cell r="G7746">
            <v>0</v>
          </cell>
        </row>
        <row r="7747">
          <cell r="A7747" t="str">
            <v>840E22001</v>
          </cell>
          <cell r="C7747" t="str">
            <v>SY</v>
          </cell>
          <cell r="D7747" t="str">
            <v>FOUNDATION PREPARATION, AS PER PLAN</v>
          </cell>
          <cell r="G7747">
            <v>0</v>
          </cell>
        </row>
        <row r="7748">
          <cell r="A7748" t="str">
            <v>840E23000</v>
          </cell>
          <cell r="C7748" t="str">
            <v>CY</v>
          </cell>
          <cell r="D7748" t="str">
            <v>SELECT GRANULAR BACKFILL</v>
          </cell>
          <cell r="G7748">
            <v>0</v>
          </cell>
        </row>
        <row r="7749">
          <cell r="A7749" t="str">
            <v>840E23001</v>
          </cell>
          <cell r="C7749" t="str">
            <v>CY</v>
          </cell>
          <cell r="D7749" t="str">
            <v>SELECT GRANULAR BACKFILL, AS PER PLAN</v>
          </cell>
          <cell r="G7749">
            <v>0</v>
          </cell>
        </row>
        <row r="7750">
          <cell r="A7750" t="str">
            <v>840E23050</v>
          </cell>
          <cell r="C7750" t="str">
            <v>CY</v>
          </cell>
          <cell r="D7750" t="str">
            <v>NATURAL SOIL</v>
          </cell>
          <cell r="G7750">
            <v>0</v>
          </cell>
        </row>
        <row r="7751">
          <cell r="A7751" t="str">
            <v>840E24000</v>
          </cell>
          <cell r="C7751" t="str">
            <v>CY</v>
          </cell>
          <cell r="D7751" t="str">
            <v>POROUS BACKFILL WITH FILTER FABRIC</v>
          </cell>
          <cell r="G7751">
            <v>0</v>
          </cell>
        </row>
        <row r="7752">
          <cell r="A7752" t="str">
            <v>840E25000</v>
          </cell>
          <cell r="C7752" t="str">
            <v>FT</v>
          </cell>
          <cell r="D7752" t="str">
            <v>DRAINAGE PIPE</v>
          </cell>
          <cell r="G7752">
            <v>0</v>
          </cell>
        </row>
        <row r="7753">
          <cell r="A7753" t="str">
            <v>840E25010</v>
          </cell>
          <cell r="C7753" t="str">
            <v>FT</v>
          </cell>
          <cell r="D7753" t="str">
            <v>6" DRAINAGE PIPE, PERFORATED</v>
          </cell>
          <cell r="G7753">
            <v>0</v>
          </cell>
        </row>
        <row r="7754">
          <cell r="A7754" t="str">
            <v>840E25020</v>
          </cell>
          <cell r="C7754" t="str">
            <v>FT</v>
          </cell>
          <cell r="D7754" t="str">
            <v>6" DRAINAGE PIPE, NON-PERFORATED</v>
          </cell>
          <cell r="G7754">
            <v>0</v>
          </cell>
        </row>
        <row r="7755">
          <cell r="A7755" t="str">
            <v>840E26000</v>
          </cell>
          <cell r="C7755" t="str">
            <v>FT</v>
          </cell>
          <cell r="D7755" t="str">
            <v>CONCRETE COPING</v>
          </cell>
          <cell r="G7755">
            <v>0</v>
          </cell>
        </row>
        <row r="7756">
          <cell r="A7756" t="str">
            <v>840E26001</v>
          </cell>
          <cell r="C7756" t="str">
            <v>FT</v>
          </cell>
          <cell r="D7756" t="str">
            <v>CONCRETE COPING, AS PER PLAN</v>
          </cell>
          <cell r="G7756">
            <v>0</v>
          </cell>
        </row>
        <row r="7757">
          <cell r="A7757" t="str">
            <v>840E26050</v>
          </cell>
          <cell r="C7757" t="str">
            <v>SF</v>
          </cell>
          <cell r="D7757" t="str">
            <v>AESTHETIC SURFACE TREATMENT</v>
          </cell>
          <cell r="G7757">
            <v>0</v>
          </cell>
        </row>
        <row r="7758">
          <cell r="A7758" t="str">
            <v>840E27000</v>
          </cell>
          <cell r="C7758" t="str">
            <v>DAY</v>
          </cell>
          <cell r="D7758" t="str">
            <v>ON-SITE ASSISTANCE</v>
          </cell>
          <cell r="G7758">
            <v>0</v>
          </cell>
        </row>
        <row r="7759">
          <cell r="A7759" t="str">
            <v>840E28000</v>
          </cell>
          <cell r="C7759" t="str">
            <v>LS</v>
          </cell>
          <cell r="D7759" t="str">
            <v>SGB INSPECTION AND COMPACTION TESTING</v>
          </cell>
          <cell r="G7759">
            <v>0</v>
          </cell>
        </row>
        <row r="7760">
          <cell r="A7760" t="str">
            <v>841E10000</v>
          </cell>
          <cell r="C7760" t="str">
            <v>FT</v>
          </cell>
          <cell r="D7760" t="str">
            <v>SPIRAL WOUND RENEWAL SYSTEM, ROUND CONDUIT</v>
          </cell>
          <cell r="F7760" t="str">
            <v>SPECIFY SIZE</v>
          </cell>
          <cell r="G7760">
            <v>1</v>
          </cell>
        </row>
        <row r="7761">
          <cell r="A7761" t="str">
            <v>841E10001</v>
          </cell>
          <cell r="C7761" t="str">
            <v>FT</v>
          </cell>
          <cell r="D7761" t="str">
            <v>SPIRAL WOUND RENEWAL SYSTEM, ROUND CONDUIT, AS PER PLAN</v>
          </cell>
          <cell r="F7761" t="str">
            <v>SPECIFY SIZE</v>
          </cell>
          <cell r="G7761">
            <v>1</v>
          </cell>
        </row>
        <row r="7762">
          <cell r="A7762" t="str">
            <v>841E11000</v>
          </cell>
          <cell r="C7762" t="str">
            <v>FT</v>
          </cell>
          <cell r="D7762" t="str">
            <v>SPIRAL WOUND RENEWAL SYSTEM, ELLIPTICAL CONDUIT</v>
          </cell>
          <cell r="F7762" t="str">
            <v>SPECIFY RISE X SPAN</v>
          </cell>
          <cell r="G7762">
            <v>1</v>
          </cell>
        </row>
        <row r="7763">
          <cell r="A7763" t="str">
            <v>841E11001</v>
          </cell>
          <cell r="C7763" t="str">
            <v>FT</v>
          </cell>
          <cell r="D7763" t="str">
            <v>SPIRAL WOUND RENEWAL SYSTEM, ELLIPTICAL CONDUIT, AS PER PLAN</v>
          </cell>
          <cell r="F7763" t="str">
            <v>SPECIFY RISE X SPAN</v>
          </cell>
          <cell r="G7763">
            <v>1</v>
          </cell>
        </row>
        <row r="7764">
          <cell r="A7764" t="str">
            <v>841E12000</v>
          </cell>
          <cell r="C7764" t="str">
            <v>FT</v>
          </cell>
          <cell r="D7764" t="str">
            <v>SPIRAL WOUND RENEWAL SYSTEM, BOX</v>
          </cell>
          <cell r="F7764" t="str">
            <v>SPECIFY RISE X SPAN</v>
          </cell>
          <cell r="G7764">
            <v>1</v>
          </cell>
        </row>
        <row r="7765">
          <cell r="A7765" t="str">
            <v>841E12001</v>
          </cell>
          <cell r="C7765" t="str">
            <v>FT</v>
          </cell>
          <cell r="D7765" t="str">
            <v>SPIRAL WOUND RENEWAL SYSTEM, BOX, AS PER PLAN</v>
          </cell>
          <cell r="F7765" t="str">
            <v>SPECIFY RISE X SPAN</v>
          </cell>
          <cell r="G7765">
            <v>1</v>
          </cell>
        </row>
        <row r="7766">
          <cell r="A7766" t="str">
            <v>841E13000</v>
          </cell>
          <cell r="C7766" t="str">
            <v>FT</v>
          </cell>
          <cell r="D7766" t="str">
            <v>SPIRAL WOUND RENEWAL SYSTEM, ARCH</v>
          </cell>
          <cell r="F7766" t="str">
            <v>SPECIFY SPAN X RISE OR SIZE</v>
          </cell>
          <cell r="G7766">
            <v>1</v>
          </cell>
        </row>
        <row r="7767">
          <cell r="A7767" t="str">
            <v>841E13001</v>
          </cell>
          <cell r="C7767" t="str">
            <v>FT</v>
          </cell>
          <cell r="D7767" t="str">
            <v>SPIRAL WOUND RENEWAL SYSTEM, ARCH, AS PER PLAN</v>
          </cell>
          <cell r="F7767" t="str">
            <v>SPECIFY SPAN X RISE OR SIZE</v>
          </cell>
          <cell r="G7767">
            <v>1</v>
          </cell>
        </row>
        <row r="7768">
          <cell r="A7768" t="str">
            <v>842E10000</v>
          </cell>
          <cell r="C7768" t="str">
            <v>LB</v>
          </cell>
          <cell r="D7768" t="str">
            <v>CORRECTING ELEVATION OF CONCRETE APPROACH SLABS WITH HIGH DENSITY POLYURETHANE</v>
          </cell>
          <cell r="G7768">
            <v>0</v>
          </cell>
        </row>
        <row r="7769">
          <cell r="A7769" t="str">
            <v>843E50000</v>
          </cell>
          <cell r="C7769" t="str">
            <v>SF</v>
          </cell>
          <cell r="D7769" t="str">
            <v>PATCHING CONCRETE STRUCTURES WITH TROWELABLE MORTAR</v>
          </cell>
          <cell r="G7769">
            <v>0</v>
          </cell>
        </row>
        <row r="7770">
          <cell r="A7770" t="str">
            <v>843E50001</v>
          </cell>
          <cell r="C7770" t="str">
            <v>SF</v>
          </cell>
          <cell r="D7770" t="str">
            <v>PATCHING CONCRETE STRUCTURES WITH TROWELABLE MORTAR, AS PER PLAN</v>
          </cell>
          <cell r="G7770">
            <v>0</v>
          </cell>
        </row>
        <row r="7771">
          <cell r="A7771" t="str">
            <v>844E10000</v>
          </cell>
          <cell r="C7771" t="str">
            <v>SF</v>
          </cell>
          <cell r="D7771" t="str">
            <v>CONCRETE PATCHING WITH GALVANIC ANODE PROTECTION</v>
          </cell>
          <cell r="G7771">
            <v>0</v>
          </cell>
        </row>
        <row r="7772">
          <cell r="A7772" t="str">
            <v>844E10001</v>
          </cell>
          <cell r="C7772" t="str">
            <v>SF</v>
          </cell>
          <cell r="D7772" t="str">
            <v>CONCRETE PATCHING WITH GALVANIC ANODE PROTECTION, AS PER PLAN</v>
          </cell>
          <cell r="G7772">
            <v>0</v>
          </cell>
        </row>
        <row r="7773">
          <cell r="A7773" t="str">
            <v>845E60000</v>
          </cell>
          <cell r="C7773" t="str">
            <v>SF</v>
          </cell>
          <cell r="D7773" t="str">
            <v>SURFACE PREPARATION OF EXISTING STRUCTURAL STEEL</v>
          </cell>
          <cell r="G7773">
            <v>0</v>
          </cell>
        </row>
        <row r="7774">
          <cell r="A7774" t="str">
            <v>845E61000</v>
          </cell>
          <cell r="C7774" t="str">
            <v>MNHR</v>
          </cell>
          <cell r="D7774" t="str">
            <v>GRINDING FINS, TEARS, SLIVERS ON EXISTING STRUCTURAL STEEL</v>
          </cell>
          <cell r="G7774">
            <v>0</v>
          </cell>
        </row>
        <row r="7775">
          <cell r="A7775" t="str">
            <v>845E62000</v>
          </cell>
          <cell r="C7775" t="str">
            <v>SF</v>
          </cell>
          <cell r="D7775" t="str">
            <v>FIELD METALLIZING OF EXISTING STRUCTURAL STEEL</v>
          </cell>
          <cell r="G7775">
            <v>0</v>
          </cell>
        </row>
        <row r="7776">
          <cell r="A7776" t="str">
            <v>845E98000</v>
          </cell>
          <cell r="C7776" t="str">
            <v>SF</v>
          </cell>
          <cell r="D7776" t="str">
            <v>FIELD METALLIZING, MISC.:</v>
          </cell>
          <cell r="G7776">
            <v>1</v>
          </cell>
        </row>
        <row r="7777">
          <cell r="A7777" t="str">
            <v>846E00100</v>
          </cell>
          <cell r="C7777" t="str">
            <v>FT</v>
          </cell>
          <cell r="D7777" t="str">
            <v>POLYMER MODIFIED ASPHALT EXPANSION JOINT SYSTEM</v>
          </cell>
          <cell r="G7777">
            <v>0</v>
          </cell>
        </row>
        <row r="7778">
          <cell r="A7778" t="str">
            <v>846E00110</v>
          </cell>
          <cell r="C7778" t="str">
            <v>CF</v>
          </cell>
          <cell r="D7778" t="str">
            <v>POLYMER MODIFIED ASPHALT EXPANSION JOINT SYSTEM</v>
          </cell>
          <cell r="G7778">
            <v>0</v>
          </cell>
        </row>
        <row r="7779">
          <cell r="A7779" t="str">
            <v>846E00111</v>
          </cell>
          <cell r="C7779" t="str">
            <v>CF</v>
          </cell>
          <cell r="D7779" t="str">
            <v>POLYMER MODIFIED ASPHALT EXPANSION JOINT SYSTEM, AS PER PLAN</v>
          </cell>
          <cell r="G7779">
            <v>0</v>
          </cell>
        </row>
        <row r="7780">
          <cell r="A7780" t="str">
            <v>846E00120</v>
          </cell>
          <cell r="C7780" t="str">
            <v>CY</v>
          </cell>
          <cell r="D7780" t="str">
            <v>POLYMER MODIFIED ASPHALT EXPANSION JOINT SYSTEM</v>
          </cell>
          <cell r="G7780">
            <v>0</v>
          </cell>
        </row>
        <row r="7781">
          <cell r="A7781" t="str">
            <v>847E10000</v>
          </cell>
          <cell r="C7781" t="str">
            <v>SY</v>
          </cell>
          <cell r="D7781" t="str">
            <v>MICRO SILICA MODIFIED CONCRETE OVERLAY</v>
          </cell>
          <cell r="F7781" t="str">
            <v>SPECIFY THICKNESS</v>
          </cell>
          <cell r="G7781">
            <v>1</v>
          </cell>
        </row>
        <row r="7782">
          <cell r="A7782" t="str">
            <v>847E10001</v>
          </cell>
          <cell r="C7782" t="str">
            <v>SY</v>
          </cell>
          <cell r="D7782" t="str">
            <v>MICRO SILICA MODIFIED CONCRETE OVERLAY, AS PER PLAN</v>
          </cell>
          <cell r="G7782">
            <v>0</v>
          </cell>
        </row>
        <row r="7783">
          <cell r="A7783" t="str">
            <v>847E10100</v>
          </cell>
          <cell r="C7783" t="str">
            <v>SY</v>
          </cell>
          <cell r="D7783" t="str">
            <v>LATEX MODIFIED CONCRETE OVERLAY</v>
          </cell>
          <cell r="F7783" t="str">
            <v>SPECIFY THICKNESS</v>
          </cell>
          <cell r="G7783">
            <v>1</v>
          </cell>
        </row>
        <row r="7784">
          <cell r="A7784" t="str">
            <v>847E10101</v>
          </cell>
          <cell r="C7784" t="str">
            <v>SY</v>
          </cell>
          <cell r="D7784" t="str">
            <v>LATEX MODIFIED CONCRETE OVERLAY, AS PER PLAN</v>
          </cell>
          <cell r="F7784" t="str">
            <v>SPECIFY THICKNESS</v>
          </cell>
          <cell r="G7784">
            <v>1</v>
          </cell>
        </row>
        <row r="7785">
          <cell r="A7785" t="str">
            <v>847E10200</v>
          </cell>
          <cell r="C7785" t="str">
            <v>SY</v>
          </cell>
          <cell r="D7785" t="str">
            <v>SUPERPLASTICIZED DENSE CONCRETE OVERLAY</v>
          </cell>
          <cell r="F7785" t="str">
            <v>SPECIFY THICKNESS</v>
          </cell>
          <cell r="G7785">
            <v>1</v>
          </cell>
        </row>
        <row r="7786">
          <cell r="A7786" t="str">
            <v>847E10201</v>
          </cell>
          <cell r="C7786" t="str">
            <v>SY</v>
          </cell>
          <cell r="D7786" t="str">
            <v>SUPERPLASTICIZED DENSE CONCRETE OVERLAY, AS PER PLAN</v>
          </cell>
          <cell r="F7786" t="str">
            <v>SPECIFY THICKNESS</v>
          </cell>
          <cell r="G7786">
            <v>1</v>
          </cell>
        </row>
        <row r="7787">
          <cell r="A7787" t="str">
            <v>847E20000</v>
          </cell>
          <cell r="C7787" t="str">
            <v>CY</v>
          </cell>
          <cell r="D7787" t="str">
            <v>MICRO SILICA MODIFIED CONCRETE OVERLAY (VARIABLE THICKNESS), MATERIAL ONLY</v>
          </cell>
          <cell r="G7787">
            <v>0</v>
          </cell>
        </row>
        <row r="7788">
          <cell r="A7788" t="str">
            <v>847E20001</v>
          </cell>
          <cell r="C7788" t="str">
            <v>CY</v>
          </cell>
          <cell r="D7788" t="str">
            <v>MICRO SILICA MODIFIED CONCRETE OVERLAY (VARIABLE THICKNESS), MATERIAL ONLY, AS PER PLAN</v>
          </cell>
          <cell r="G7788">
            <v>0</v>
          </cell>
        </row>
        <row r="7789">
          <cell r="A7789" t="str">
            <v>847E20100</v>
          </cell>
          <cell r="C7789" t="str">
            <v>CY</v>
          </cell>
          <cell r="D7789" t="str">
            <v>LATEX MODIFIED CONCRETE OVERLAY (VARIABLE THICKNESS), MATERIAL ONLY</v>
          </cell>
          <cell r="G7789">
            <v>0</v>
          </cell>
        </row>
        <row r="7790">
          <cell r="A7790" t="str">
            <v>847E20101</v>
          </cell>
          <cell r="C7790" t="str">
            <v>CY</v>
          </cell>
          <cell r="D7790" t="str">
            <v>LATEX MODIFIED CONCRETE OVERLAY (VARIABLE THICKNESS), MATERIAL ONLY, AS PER PLAN</v>
          </cell>
          <cell r="G7790">
            <v>0</v>
          </cell>
        </row>
        <row r="7791">
          <cell r="A7791" t="str">
            <v>847E20200</v>
          </cell>
          <cell r="C7791" t="str">
            <v>CY</v>
          </cell>
          <cell r="D7791" t="str">
            <v>SUPERPLASTICIZED DENSE CONCRETE OVERLAY (VARIABLE THICKNESS), MATERIAL ONLY</v>
          </cell>
          <cell r="G7791">
            <v>0</v>
          </cell>
        </row>
        <row r="7792">
          <cell r="A7792" t="str">
            <v>847E20201</v>
          </cell>
          <cell r="C7792" t="str">
            <v>CY</v>
          </cell>
          <cell r="D7792" t="str">
            <v>SUPERPLASTICIZED DENSE CONCRETE OVERLAY (VARIABLE THICKNESS), MATERIAL ONLY, AS PER PLAN</v>
          </cell>
          <cell r="G7792">
            <v>0</v>
          </cell>
        </row>
        <row r="7793">
          <cell r="A7793" t="str">
            <v>847E30000</v>
          </cell>
          <cell r="C7793" t="str">
            <v>LS</v>
          </cell>
          <cell r="D7793" t="str">
            <v>TEST SLAB</v>
          </cell>
          <cell r="G7793">
            <v>0</v>
          </cell>
        </row>
        <row r="7794">
          <cell r="A7794" t="str">
            <v>847E30200</v>
          </cell>
          <cell r="C7794" t="str">
            <v>CY</v>
          </cell>
          <cell r="D7794" t="str">
            <v>FULL DEPTH REPAIR</v>
          </cell>
          <cell r="G7794">
            <v>0</v>
          </cell>
        </row>
        <row r="7795">
          <cell r="A7795" t="str">
            <v>847E30201</v>
          </cell>
          <cell r="C7795" t="str">
            <v>CY</v>
          </cell>
          <cell r="D7795" t="str">
            <v>FULL DEPTH REPAIR, AS PER PLAN</v>
          </cell>
          <cell r="G7795">
            <v>0</v>
          </cell>
        </row>
        <row r="7796">
          <cell r="A7796" t="str">
            <v>847E30300</v>
          </cell>
          <cell r="C7796" t="str">
            <v>SY</v>
          </cell>
          <cell r="D7796" t="str">
            <v>WEARING COURSE REMOVED, ASPHALT</v>
          </cell>
          <cell r="G7796">
            <v>0</v>
          </cell>
        </row>
        <row r="7797">
          <cell r="A7797" t="str">
            <v>847E30301</v>
          </cell>
          <cell r="C7797" t="str">
            <v>SY</v>
          </cell>
          <cell r="D7797" t="str">
            <v>WEARING COURSE REMOVED, ASPHALT, AS PER PLAN</v>
          </cell>
          <cell r="G7797">
            <v>0</v>
          </cell>
        </row>
        <row r="7798">
          <cell r="A7798" t="str">
            <v>847E30400</v>
          </cell>
          <cell r="C7798" t="str">
            <v>SY</v>
          </cell>
          <cell r="D7798" t="str">
            <v>EXISTING CONCRETE OVERLAY REMOVED</v>
          </cell>
          <cell r="F7798" t="str">
            <v>SPECIFY NOMINAL THICKNESS</v>
          </cell>
          <cell r="G7798">
            <v>1</v>
          </cell>
        </row>
        <row r="7799">
          <cell r="A7799" t="str">
            <v>847E30401</v>
          </cell>
          <cell r="C7799" t="str">
            <v>SY</v>
          </cell>
          <cell r="D7799" t="str">
            <v>EXISTING CONCRETE OVERLAY REMOVED, AS PER PLAN</v>
          </cell>
          <cell r="F7799" t="str">
            <v>SPECIFY NOMINAL THICKNESS</v>
          </cell>
          <cell r="G7799">
            <v>1</v>
          </cell>
        </row>
        <row r="7800">
          <cell r="A7800" t="str">
            <v>847E50000</v>
          </cell>
          <cell r="C7800" t="str">
            <v>SY</v>
          </cell>
          <cell r="D7800" t="str">
            <v>HAND CHIPPING</v>
          </cell>
          <cell r="G7800">
            <v>0</v>
          </cell>
        </row>
        <row r="7801">
          <cell r="A7801" t="str">
            <v>848E10000</v>
          </cell>
          <cell r="C7801" t="str">
            <v>SY</v>
          </cell>
          <cell r="D7801" t="str">
            <v>MICRO SILICA MODIFIED CONCRETE OVERLAY USING HYDRODEMOLITION</v>
          </cell>
          <cell r="F7801" t="str">
            <v>SPECIFY THICKNESS</v>
          </cell>
          <cell r="G7801">
            <v>1</v>
          </cell>
        </row>
        <row r="7802">
          <cell r="A7802" t="str">
            <v>848E10001</v>
          </cell>
          <cell r="C7802" t="str">
            <v>SY</v>
          </cell>
          <cell r="D7802" t="str">
            <v>MICRO SILICA MODIFIED CONCRETE OVERLAY USING HYDRODEMOLITION, AS PER PLAN</v>
          </cell>
          <cell r="F7802" t="str">
            <v>SPECIFY THICKNESS</v>
          </cell>
          <cell r="G7802">
            <v>1</v>
          </cell>
        </row>
        <row r="7803">
          <cell r="A7803" t="str">
            <v>848E10100</v>
          </cell>
          <cell r="C7803" t="str">
            <v>SY</v>
          </cell>
          <cell r="D7803" t="str">
            <v>LATEX MODIFIED CONCRETE OVERLAY USING HYDRODEMOLITION</v>
          </cell>
          <cell r="F7803" t="str">
            <v>SPECIFY THICKNESS</v>
          </cell>
          <cell r="G7803">
            <v>1</v>
          </cell>
        </row>
        <row r="7804">
          <cell r="A7804" t="str">
            <v>848E10101</v>
          </cell>
          <cell r="C7804" t="str">
            <v>SY</v>
          </cell>
          <cell r="D7804" t="str">
            <v>LATEX MODIFIED CONCRETE OVERLAY USING HYDRODEMOLITION, AS PER PLAN</v>
          </cell>
          <cell r="F7804" t="str">
            <v>SPECIFY THICKNESS</v>
          </cell>
          <cell r="G7804">
            <v>1</v>
          </cell>
        </row>
        <row r="7805">
          <cell r="A7805" t="str">
            <v>848E10200</v>
          </cell>
          <cell r="C7805" t="str">
            <v>SY</v>
          </cell>
          <cell r="D7805" t="str">
            <v>SUPERPLASTICIZED DENSE CONCRETE OVERLAY USING HYDRODEMOLITION</v>
          </cell>
          <cell r="F7805" t="str">
            <v>SPECIFY THICKNESS</v>
          </cell>
          <cell r="G7805">
            <v>1</v>
          </cell>
        </row>
        <row r="7806">
          <cell r="A7806" t="str">
            <v>848E10201</v>
          </cell>
          <cell r="C7806" t="str">
            <v>SY</v>
          </cell>
          <cell r="D7806" t="str">
            <v>SUPERPLASTICIZED DENSE CONCRETE OVERLAY USING HYDRODEMOLITION, AS PER PLAN</v>
          </cell>
          <cell r="F7806" t="str">
            <v>SPECIFY THICKNESS</v>
          </cell>
          <cell r="G7806">
            <v>1</v>
          </cell>
        </row>
        <row r="7807">
          <cell r="A7807" t="str">
            <v>848E20000</v>
          </cell>
          <cell r="C7807" t="str">
            <v>SY</v>
          </cell>
          <cell r="D7807" t="str">
            <v>SURFACE PREPARATION USING HYDRODEMOLITION</v>
          </cell>
          <cell r="G7807">
            <v>0</v>
          </cell>
        </row>
        <row r="7808">
          <cell r="A7808" t="str">
            <v>848E20001</v>
          </cell>
          <cell r="C7808" t="str">
            <v>SY</v>
          </cell>
          <cell r="D7808" t="str">
            <v>SURFACE PREPARATION USING HYDRO DEMOLITION, AS PER PLAN</v>
          </cell>
          <cell r="G7808">
            <v>0</v>
          </cell>
        </row>
        <row r="7809">
          <cell r="A7809" t="str">
            <v>848E30000</v>
          </cell>
          <cell r="C7809" t="str">
            <v>CY</v>
          </cell>
          <cell r="D7809" t="str">
            <v>MICRO SILICA MODIFIED CONCRETE OVERLAY (VARIABLE THICKNESS), MATERIAL ONLY</v>
          </cell>
          <cell r="G7809">
            <v>0</v>
          </cell>
        </row>
        <row r="7810">
          <cell r="A7810" t="str">
            <v>848E30001</v>
          </cell>
          <cell r="C7810" t="str">
            <v>CY</v>
          </cell>
          <cell r="D7810" t="str">
            <v>MICRO SILICA MODIFIED CONCRETE OVERLAY (VARIABLE THICKNESS), MATERIAL ONLY, AS PER PLAN</v>
          </cell>
          <cell r="G7810">
            <v>0</v>
          </cell>
        </row>
        <row r="7811">
          <cell r="A7811" t="str">
            <v>848E30100</v>
          </cell>
          <cell r="C7811" t="str">
            <v>CY</v>
          </cell>
          <cell r="D7811" t="str">
            <v>LATEX MODIFIED CONCRETE OVERLAY (VARIABLE THICKNESS), MATERIAL ONLY</v>
          </cell>
          <cell r="G7811">
            <v>0</v>
          </cell>
        </row>
        <row r="7812">
          <cell r="A7812" t="str">
            <v>848E30101</v>
          </cell>
          <cell r="C7812" t="str">
            <v>CY</v>
          </cell>
          <cell r="D7812" t="str">
            <v>LATEX MODIFIED CONCRETE OVERLAY (VARIABLE THICKNESS), MATERIAL ONLY, AS PER PLAN</v>
          </cell>
          <cell r="G7812">
            <v>0</v>
          </cell>
        </row>
        <row r="7813">
          <cell r="A7813" t="str">
            <v>848E30200</v>
          </cell>
          <cell r="C7813" t="str">
            <v>CY</v>
          </cell>
          <cell r="D7813" t="str">
            <v>SUPERPLASTICIZED DENSE CONCRETE OVERLAY (VARIABLE THICKNESS), MATERIAL ONLY</v>
          </cell>
          <cell r="G7813">
            <v>0</v>
          </cell>
        </row>
        <row r="7814">
          <cell r="A7814" t="str">
            <v>848E30201</v>
          </cell>
          <cell r="C7814" t="str">
            <v>CY</v>
          </cell>
          <cell r="D7814" t="str">
            <v>SUPERPLASTICIZED DENSE CONCRETE OVERLAY (VARIABLE THICKNESS), MATERIAL ONLY, AS PER PLAN</v>
          </cell>
          <cell r="G7814">
            <v>0</v>
          </cell>
        </row>
        <row r="7815">
          <cell r="A7815" t="str">
            <v>848E50000</v>
          </cell>
          <cell r="C7815" t="str">
            <v>SY</v>
          </cell>
          <cell r="D7815" t="str">
            <v>HAND CHIPPING</v>
          </cell>
          <cell r="G7815">
            <v>0</v>
          </cell>
        </row>
        <row r="7816">
          <cell r="A7816" t="str">
            <v>848E50001</v>
          </cell>
          <cell r="C7816" t="str">
            <v>SY</v>
          </cell>
          <cell r="D7816" t="str">
            <v>HAND CHIPPING, AS PER PLAN</v>
          </cell>
          <cell r="G7816">
            <v>0</v>
          </cell>
        </row>
        <row r="7817">
          <cell r="A7817" t="str">
            <v>848E50100</v>
          </cell>
          <cell r="C7817" t="str">
            <v>LS</v>
          </cell>
          <cell r="D7817" t="str">
            <v>TEST SLAB</v>
          </cell>
          <cell r="G7817">
            <v>0</v>
          </cell>
        </row>
        <row r="7818">
          <cell r="A7818" t="str">
            <v>848E50101</v>
          </cell>
          <cell r="C7818" t="str">
            <v>LS</v>
          </cell>
          <cell r="D7818" t="str">
            <v>TEST SLAB, AS PER PLAN</v>
          </cell>
          <cell r="G7818">
            <v>0</v>
          </cell>
        </row>
        <row r="7819">
          <cell r="A7819" t="str">
            <v>848E50200</v>
          </cell>
          <cell r="C7819" t="str">
            <v>CY</v>
          </cell>
          <cell r="D7819" t="str">
            <v>FULL-DEPTH REPAIR</v>
          </cell>
          <cell r="G7819">
            <v>0</v>
          </cell>
        </row>
        <row r="7820">
          <cell r="A7820" t="str">
            <v>848E50201</v>
          </cell>
          <cell r="C7820" t="str">
            <v>CY</v>
          </cell>
          <cell r="D7820" t="str">
            <v>FULL DEPTH REPAIR, AS PER PLAN</v>
          </cell>
          <cell r="G7820">
            <v>0</v>
          </cell>
        </row>
        <row r="7821">
          <cell r="A7821" t="str">
            <v>848E50300</v>
          </cell>
          <cell r="C7821" t="str">
            <v>SY</v>
          </cell>
          <cell r="D7821" t="str">
            <v>WEARING COURSE REMOVED, ASPHALT</v>
          </cell>
          <cell r="G7821">
            <v>0</v>
          </cell>
        </row>
        <row r="7822">
          <cell r="A7822" t="str">
            <v>848E50301</v>
          </cell>
          <cell r="C7822" t="str">
            <v>SY</v>
          </cell>
          <cell r="D7822" t="str">
            <v>WEARING COURSE REMOVED, ASPHALT, AS PER PLAN</v>
          </cell>
          <cell r="G7822">
            <v>0</v>
          </cell>
        </row>
        <row r="7823">
          <cell r="A7823" t="str">
            <v>848E50320</v>
          </cell>
          <cell r="C7823" t="str">
            <v>SY</v>
          </cell>
          <cell r="D7823" t="str">
            <v>EXISTING CONCRETE OVERLAY REMOVED</v>
          </cell>
          <cell r="F7823" t="str">
            <v>SPECIFY THICKNESS</v>
          </cell>
          <cell r="G7823">
            <v>1</v>
          </cell>
        </row>
        <row r="7824">
          <cell r="A7824" t="str">
            <v>848E50321</v>
          </cell>
          <cell r="C7824" t="str">
            <v>SY</v>
          </cell>
          <cell r="D7824" t="str">
            <v>EXISTING CONCRETE OVERLAY REMOVED, AS PER PLAN</v>
          </cell>
          <cell r="G7824">
            <v>0</v>
          </cell>
        </row>
        <row r="7825">
          <cell r="A7825" t="str">
            <v>848E50340</v>
          </cell>
          <cell r="C7825" t="str">
            <v>SY</v>
          </cell>
          <cell r="D7825" t="str">
            <v>REMOVAL OF DEBONDED OR DETERIORATED EXISTING VARIABLE THICKNESS CONCRETE OVERLAY</v>
          </cell>
          <cell r="G7825">
            <v>0</v>
          </cell>
        </row>
        <row r="7826">
          <cell r="A7826" t="str">
            <v>848E50341</v>
          </cell>
          <cell r="C7826" t="str">
            <v>SY</v>
          </cell>
          <cell r="D7826" t="str">
            <v>REMOVAL OF DEBONDED OR DETERIORATED EXISTING VARIABLE THICKNESS CONCRETE OVERLAY, AS PER PLAN</v>
          </cell>
          <cell r="G7826">
            <v>0</v>
          </cell>
        </row>
        <row r="7827">
          <cell r="A7827" t="str">
            <v>848E90000</v>
          </cell>
          <cell r="C7827" t="str">
            <v>SY</v>
          </cell>
          <cell r="D7827" t="str">
            <v>OVERLAY, MISC.:</v>
          </cell>
          <cell r="F7827" t="str">
            <v>ADD SUPPLEMENTAL DESCRIPTION</v>
          </cell>
          <cell r="G7827">
            <v>1</v>
          </cell>
        </row>
        <row r="7828">
          <cell r="A7828" t="str">
            <v>848E91000</v>
          </cell>
          <cell r="C7828" t="str">
            <v>CY</v>
          </cell>
          <cell r="D7828" t="str">
            <v>OVERLAY, MISC.:</v>
          </cell>
          <cell r="F7828" t="str">
            <v>ADD SUPPLEMENTAL DESCRIPTION</v>
          </cell>
          <cell r="G7828">
            <v>1</v>
          </cell>
        </row>
        <row r="7829">
          <cell r="A7829" t="str">
            <v>848E99000</v>
          </cell>
          <cell r="B7829" t="str">
            <v>Y</v>
          </cell>
          <cell r="C7829" t="str">
            <v>CY</v>
          </cell>
          <cell r="D7829" t="str">
            <v>SPECIAL - CONCRETE OVERLAY, VARIABLE THICKNESS, MATERIAL ONLY</v>
          </cell>
          <cell r="F7829" t="str">
            <v>DESIGN BUILD PROJECTS ONLY</v>
          </cell>
          <cell r="G7829">
            <v>0</v>
          </cell>
        </row>
        <row r="7830">
          <cell r="A7830" t="str">
            <v>848E99100</v>
          </cell>
          <cell r="B7830" t="str">
            <v>Y</v>
          </cell>
          <cell r="C7830" t="str">
            <v>LS</v>
          </cell>
          <cell r="D7830" t="str">
            <v>SPECIAL - BRIDGE DECK CONCRETE OVERLAYS</v>
          </cell>
          <cell r="F7830" t="str">
            <v>DESIGN BUILD PROJECTS ONLY</v>
          </cell>
          <cell r="G7830">
            <v>0</v>
          </cell>
        </row>
        <row r="7831">
          <cell r="A7831" t="str">
            <v>849E10000</v>
          </cell>
          <cell r="C7831" t="str">
            <v>LS</v>
          </cell>
          <cell r="D7831" t="str">
            <v>DAMAGE ASSESSMENT</v>
          </cell>
          <cell r="G7831">
            <v>0</v>
          </cell>
        </row>
        <row r="7832">
          <cell r="A7832" t="str">
            <v>849E10001</v>
          </cell>
          <cell r="C7832" t="str">
            <v>LS</v>
          </cell>
          <cell r="D7832" t="str">
            <v>DAMAGE ASSESSMENT, AS PER PLAN</v>
          </cell>
          <cell r="G7832">
            <v>0</v>
          </cell>
        </row>
        <row r="7833">
          <cell r="A7833" t="str">
            <v>849E10500</v>
          </cell>
          <cell r="C7833" t="str">
            <v>LS</v>
          </cell>
          <cell r="D7833" t="str">
            <v>SURFACE PREPARATION</v>
          </cell>
          <cell r="G7833">
            <v>0</v>
          </cell>
        </row>
        <row r="7834">
          <cell r="A7834" t="str">
            <v>849E10600</v>
          </cell>
          <cell r="C7834" t="str">
            <v>HOUR</v>
          </cell>
          <cell r="D7834" t="str">
            <v>REPAIRING DAMAGED MEMBERS BY GRINDING</v>
          </cell>
          <cell r="G7834">
            <v>0</v>
          </cell>
        </row>
        <row r="7835">
          <cell r="A7835" t="str">
            <v>849E10700</v>
          </cell>
          <cell r="C7835" t="str">
            <v>LS</v>
          </cell>
          <cell r="D7835" t="str">
            <v>STRAIGHTENING DAMAGED MEMBERS</v>
          </cell>
          <cell r="G7835">
            <v>0</v>
          </cell>
        </row>
        <row r="7836">
          <cell r="A7836" t="str">
            <v>850E70000</v>
          </cell>
          <cell r="C7836" t="str">
            <v>SY</v>
          </cell>
          <cell r="D7836" t="str">
            <v>4" CEMENT TREATED FREE DRAINING BASE</v>
          </cell>
          <cell r="G7836">
            <v>0</v>
          </cell>
        </row>
        <row r="7837">
          <cell r="A7837" t="str">
            <v>851E40000</v>
          </cell>
          <cell r="C7837" t="str">
            <v>SY</v>
          </cell>
          <cell r="D7837" t="str">
            <v>4" ASPHALT TREATED FREE DRAINING BASE</v>
          </cell>
          <cell r="G7837">
            <v>0</v>
          </cell>
        </row>
        <row r="7838">
          <cell r="A7838" t="str">
            <v>852E10000</v>
          </cell>
          <cell r="C7838" t="str">
            <v>SY</v>
          </cell>
          <cell r="D7838" t="str">
            <v>ULTRA-THIN WHITETOPPING</v>
          </cell>
          <cell r="G7838">
            <v>0</v>
          </cell>
        </row>
        <row r="7839">
          <cell r="A7839" t="str">
            <v>856E10000</v>
          </cell>
          <cell r="C7839" t="str">
            <v>CY</v>
          </cell>
          <cell r="D7839" t="str">
            <v>BRIDGE DECK WATERPROOFING ASPHALT CONCRETE</v>
          </cell>
          <cell r="G7839">
            <v>0</v>
          </cell>
        </row>
        <row r="7840">
          <cell r="A7840" t="str">
            <v>857E10000</v>
          </cell>
          <cell r="C7840" t="str">
            <v>CY</v>
          </cell>
          <cell r="D7840" t="str">
            <v>ASPHALT CONCRETE WITH GILSONITE, SURFACE COURSE, TYPE 1</v>
          </cell>
          <cell r="G7840">
            <v>0</v>
          </cell>
        </row>
        <row r="7841">
          <cell r="A7841" t="str">
            <v>857E19000</v>
          </cell>
          <cell r="C7841" t="str">
            <v>CY</v>
          </cell>
          <cell r="D7841" t="str">
            <v>ASPHALT CONCRETE WITH GILSONITE, INTERMEDIATE COURSE, TYPE 1</v>
          </cell>
          <cell r="G7841">
            <v>0</v>
          </cell>
        </row>
        <row r="7842">
          <cell r="A7842" t="str">
            <v>857E20000</v>
          </cell>
          <cell r="C7842" t="str">
            <v>CY</v>
          </cell>
          <cell r="D7842" t="str">
            <v>ASPHALT CONCRETE WITH GILSONITE, INTERMEDIATE COURSE, TYPE 2</v>
          </cell>
          <cell r="G7842">
            <v>0</v>
          </cell>
        </row>
        <row r="7843">
          <cell r="A7843" t="str">
            <v>859E10000</v>
          </cell>
          <cell r="C7843" t="str">
            <v>CY</v>
          </cell>
          <cell r="D7843" t="str">
            <v>ASPHALT CONCRETE WITH VERGLIMIT</v>
          </cell>
          <cell r="G7843">
            <v>0</v>
          </cell>
        </row>
        <row r="7844">
          <cell r="A7844" t="str">
            <v>859E10001</v>
          </cell>
          <cell r="C7844" t="str">
            <v>CY</v>
          </cell>
          <cell r="D7844" t="str">
            <v>ASPHALT CONCRETE WITH VERGLIMIT, AS PER PLAN</v>
          </cell>
          <cell r="G7844">
            <v>0</v>
          </cell>
        </row>
        <row r="7845">
          <cell r="A7845" t="str">
            <v>861E10000</v>
          </cell>
          <cell r="C7845" t="str">
            <v>SY</v>
          </cell>
          <cell r="D7845" t="str">
            <v>GEOGRID FOR SUBGRADE STABILIZATION</v>
          </cell>
          <cell r="G7845">
            <v>0</v>
          </cell>
        </row>
        <row r="7846">
          <cell r="A7846" t="str">
            <v>861E10001</v>
          </cell>
          <cell r="C7846" t="str">
            <v>SY</v>
          </cell>
          <cell r="D7846" t="str">
            <v>GEOGRID FOR SUBGRADE STABILIZATION, AS PER PLAN</v>
          </cell>
          <cell r="G7846">
            <v>0</v>
          </cell>
        </row>
        <row r="7847">
          <cell r="A7847" t="str">
            <v>862E00500</v>
          </cell>
          <cell r="C7847" t="str">
            <v>HOUR</v>
          </cell>
          <cell r="D7847" t="str">
            <v>SCALING</v>
          </cell>
          <cell r="G7847">
            <v>0</v>
          </cell>
        </row>
        <row r="7848">
          <cell r="A7848" t="str">
            <v>862E00600</v>
          </cell>
          <cell r="C7848" t="str">
            <v>SY</v>
          </cell>
          <cell r="D7848" t="str">
            <v>SLOPE DRAPE</v>
          </cell>
          <cell r="G7848">
            <v>0</v>
          </cell>
        </row>
        <row r="7849">
          <cell r="A7849" t="str">
            <v>862E00601</v>
          </cell>
          <cell r="C7849" t="str">
            <v>SY</v>
          </cell>
          <cell r="D7849" t="str">
            <v>SLOPE DRAPE, AS PER PLAN</v>
          </cell>
          <cell r="G7849">
            <v>0</v>
          </cell>
        </row>
        <row r="7850">
          <cell r="A7850" t="str">
            <v>862E00610</v>
          </cell>
          <cell r="C7850" t="str">
            <v>CY</v>
          </cell>
          <cell r="D7850" t="str">
            <v>EXCAVATION</v>
          </cell>
          <cell r="G7850">
            <v>0</v>
          </cell>
        </row>
        <row r="7851">
          <cell r="A7851" t="str">
            <v>862E00650</v>
          </cell>
          <cell r="B7851" t="str">
            <v>Y</v>
          </cell>
          <cell r="C7851" t="str">
            <v>SY</v>
          </cell>
          <cell r="D7851" t="str">
            <v>SPECIAL - STEEL WIRE MESH</v>
          </cell>
          <cell r="G7851">
            <v>0</v>
          </cell>
        </row>
        <row r="7852">
          <cell r="A7852" t="str">
            <v>862E00700</v>
          </cell>
          <cell r="C7852" t="str">
            <v>SF</v>
          </cell>
          <cell r="D7852" t="str">
            <v>TRIM BLASTING</v>
          </cell>
          <cell r="G7852">
            <v>0</v>
          </cell>
        </row>
        <row r="7853">
          <cell r="A7853" t="str">
            <v>862E99000</v>
          </cell>
          <cell r="C7853" t="str">
            <v>FT</v>
          </cell>
          <cell r="D7853" t="str">
            <v>ROCKFALL PROTECTION, MISC.:</v>
          </cell>
          <cell r="F7853" t="str">
            <v>ADD SUPPLEMENTAL DESCRIPTION</v>
          </cell>
          <cell r="G7853">
            <v>1</v>
          </cell>
        </row>
        <row r="7854">
          <cell r="A7854" t="str">
            <v>863E00100</v>
          </cell>
          <cell r="C7854" t="str">
            <v>SY</v>
          </cell>
          <cell r="D7854" t="str">
            <v>GEOGRID, TYPE P1</v>
          </cell>
          <cell r="G7854">
            <v>0</v>
          </cell>
        </row>
        <row r="7855">
          <cell r="A7855" t="str">
            <v>863E00200</v>
          </cell>
          <cell r="C7855" t="str">
            <v>SY</v>
          </cell>
          <cell r="D7855" t="str">
            <v>GEOGRID, TYPE P2</v>
          </cell>
          <cell r="G7855">
            <v>0</v>
          </cell>
        </row>
        <row r="7856">
          <cell r="A7856" t="str">
            <v>863E00300</v>
          </cell>
          <cell r="C7856" t="str">
            <v>SY</v>
          </cell>
          <cell r="D7856" t="str">
            <v>GEOGRID, TYPE P3</v>
          </cell>
          <cell r="G7856">
            <v>0</v>
          </cell>
        </row>
        <row r="7857">
          <cell r="A7857" t="str">
            <v>863E00400</v>
          </cell>
          <cell r="C7857" t="str">
            <v>SY</v>
          </cell>
          <cell r="D7857" t="str">
            <v>GEOGRID, TYPE P4</v>
          </cell>
          <cell r="G7857">
            <v>0</v>
          </cell>
        </row>
        <row r="7858">
          <cell r="A7858" t="str">
            <v>863E00500</v>
          </cell>
          <cell r="C7858" t="str">
            <v>SY</v>
          </cell>
          <cell r="D7858" t="str">
            <v>GEOGRID, TYPE P5</v>
          </cell>
          <cell r="G7858">
            <v>0</v>
          </cell>
        </row>
        <row r="7859">
          <cell r="A7859" t="str">
            <v>863E00600</v>
          </cell>
          <cell r="C7859" t="str">
            <v>SY</v>
          </cell>
          <cell r="D7859" t="str">
            <v>GEOGRID, TYPE S1</v>
          </cell>
          <cell r="G7859">
            <v>0</v>
          </cell>
        </row>
        <row r="7860">
          <cell r="A7860" t="str">
            <v>863E00700</v>
          </cell>
          <cell r="C7860" t="str">
            <v>SY</v>
          </cell>
          <cell r="D7860" t="str">
            <v>GEOGRID, TYPE S2</v>
          </cell>
          <cell r="G7860">
            <v>0</v>
          </cell>
        </row>
        <row r="7861">
          <cell r="A7861" t="str">
            <v>863E00800</v>
          </cell>
          <cell r="C7861" t="str">
            <v>CY</v>
          </cell>
          <cell r="D7861" t="str">
            <v>REINFORCED EMBANKMENT</v>
          </cell>
          <cell r="G7861">
            <v>0</v>
          </cell>
        </row>
        <row r="7862">
          <cell r="A7862" t="str">
            <v>863E00801</v>
          </cell>
          <cell r="C7862" t="str">
            <v>CY</v>
          </cell>
          <cell r="D7862" t="str">
            <v>REINFORCED EMBANKMENT, AS PER PLAN</v>
          </cell>
          <cell r="G7862">
            <v>0</v>
          </cell>
        </row>
        <row r="7863">
          <cell r="A7863" t="str">
            <v>866E00100</v>
          </cell>
          <cell r="C7863" t="str">
            <v>EACH</v>
          </cell>
          <cell r="D7863" t="str">
            <v>GROUND ANCHOR,</v>
          </cell>
          <cell r="F7863" t="str">
            <v>SPECIFY ___ KIP MAX. TEST LOAD</v>
          </cell>
          <cell r="G7863">
            <v>1</v>
          </cell>
        </row>
        <row r="7864">
          <cell r="A7864" t="str">
            <v>866E00101</v>
          </cell>
          <cell r="C7864" t="str">
            <v>EACH</v>
          </cell>
          <cell r="D7864" t="str">
            <v>GROUND ANCHOR, AS PER PLAN</v>
          </cell>
          <cell r="F7864" t="str">
            <v>SPECIFY ___ KIP MAX. TEST LOAD</v>
          </cell>
          <cell r="G7864">
            <v>1</v>
          </cell>
        </row>
        <row r="7865">
          <cell r="A7865" t="str">
            <v>866E00200</v>
          </cell>
          <cell r="C7865" t="str">
            <v>EACH</v>
          </cell>
          <cell r="D7865" t="str">
            <v>TEMPORARY GROUND ANCHOR</v>
          </cell>
          <cell r="F7865" t="str">
            <v>SPECIFY ___ KIP MAX. TEST LOAD</v>
          </cell>
          <cell r="G7865">
            <v>1</v>
          </cell>
        </row>
        <row r="7866">
          <cell r="A7866" t="str">
            <v>866E00300</v>
          </cell>
          <cell r="C7866" t="str">
            <v>LS</v>
          </cell>
          <cell r="D7866" t="str">
            <v>INVESTIGATIVE ANCHOR PULLOUT TESTS</v>
          </cell>
          <cell r="G7866">
            <v>0</v>
          </cell>
        </row>
        <row r="7867">
          <cell r="A7867" t="str">
            <v>866E00400</v>
          </cell>
          <cell r="C7867" t="str">
            <v>EACH</v>
          </cell>
          <cell r="D7867" t="str">
            <v>PERFORMANCE TEST</v>
          </cell>
          <cell r="G7867">
            <v>0</v>
          </cell>
        </row>
        <row r="7868">
          <cell r="A7868" t="str">
            <v>866E00500</v>
          </cell>
          <cell r="C7868" t="str">
            <v>EACH</v>
          </cell>
          <cell r="D7868" t="str">
            <v>EXTENDED CREEP TEST</v>
          </cell>
          <cell r="G7868">
            <v>0</v>
          </cell>
        </row>
        <row r="7869">
          <cell r="A7869" t="str">
            <v>866E01000</v>
          </cell>
          <cell r="C7869" t="str">
            <v>CY</v>
          </cell>
          <cell r="D7869" t="str">
            <v>PRE-GROUTING IN ROCK</v>
          </cell>
          <cell r="G7869">
            <v>0</v>
          </cell>
        </row>
        <row r="7870">
          <cell r="A7870" t="str">
            <v>866E01100</v>
          </cell>
          <cell r="C7870" t="str">
            <v>EACH</v>
          </cell>
          <cell r="D7870" t="str">
            <v>REDRILLING PRE-GROUTED HOLES IN ROCK</v>
          </cell>
          <cell r="G7870">
            <v>0</v>
          </cell>
        </row>
        <row r="7871">
          <cell r="A7871" t="str">
            <v>869E00100</v>
          </cell>
          <cell r="C7871" t="str">
            <v>EACH</v>
          </cell>
          <cell r="D7871" t="str">
            <v>HIGH LOAD MULTI-ROTATIONAL (HLMR) BEARINGS</v>
          </cell>
          <cell r="G7871">
            <v>0</v>
          </cell>
        </row>
        <row r="7872">
          <cell r="A7872" t="str">
            <v>869E00101</v>
          </cell>
          <cell r="C7872" t="str">
            <v>EACH</v>
          </cell>
          <cell r="D7872" t="str">
            <v>HIGH LOAD MULTI-ROTATIONAL (HLMR) BEARINGS, AS PER PLAN</v>
          </cell>
          <cell r="G7872">
            <v>0</v>
          </cell>
        </row>
        <row r="7873">
          <cell r="A7873" t="str">
            <v>871E10000</v>
          </cell>
          <cell r="C7873" t="str">
            <v>CY</v>
          </cell>
          <cell r="D7873" t="str">
            <v>EMBANKMENT USING FLY ASH</v>
          </cell>
          <cell r="G7873">
            <v>0</v>
          </cell>
        </row>
        <row r="7874">
          <cell r="A7874" t="str">
            <v>871E10020</v>
          </cell>
          <cell r="C7874" t="str">
            <v>CY</v>
          </cell>
          <cell r="D7874" t="str">
            <v>EMBANKMENT USING BOTTOM ASH</v>
          </cell>
          <cell r="G7874">
            <v>0</v>
          </cell>
        </row>
        <row r="7875">
          <cell r="A7875" t="str">
            <v>871E10040</v>
          </cell>
          <cell r="C7875" t="str">
            <v>CY</v>
          </cell>
          <cell r="D7875" t="str">
            <v>EMBANKMENT USING FOUNDRY SAND</v>
          </cell>
          <cell r="G7875">
            <v>0</v>
          </cell>
        </row>
        <row r="7876">
          <cell r="A7876" t="str">
            <v>871E10060</v>
          </cell>
          <cell r="C7876" t="str">
            <v>CY</v>
          </cell>
          <cell r="D7876" t="str">
            <v>EMBANKMENT USING RECYCLED GLASS</v>
          </cell>
          <cell r="G7876">
            <v>0</v>
          </cell>
        </row>
        <row r="7877">
          <cell r="A7877" t="str">
            <v>871E10080</v>
          </cell>
          <cell r="C7877" t="str">
            <v>CY</v>
          </cell>
          <cell r="D7877" t="str">
            <v>EMBANKMENT USING TIRE SHREDS</v>
          </cell>
          <cell r="G7877">
            <v>0</v>
          </cell>
        </row>
        <row r="7878">
          <cell r="A7878" t="str">
            <v>871E10090</v>
          </cell>
          <cell r="C7878" t="str">
            <v>CY</v>
          </cell>
          <cell r="D7878" t="str">
            <v>EMBANKMENT USING PETROLEUM CONTAMINATED SOIL</v>
          </cell>
          <cell r="G7878">
            <v>0</v>
          </cell>
        </row>
        <row r="7879">
          <cell r="A7879" t="str">
            <v>871E10110</v>
          </cell>
          <cell r="C7879" t="str">
            <v>CY</v>
          </cell>
          <cell r="D7879" t="str">
            <v>EMBANKMENT USING RECYCLED MATERIALS</v>
          </cell>
          <cell r="G7879">
            <v>0</v>
          </cell>
        </row>
        <row r="7880">
          <cell r="A7880" t="str">
            <v>871E30000</v>
          </cell>
          <cell r="C7880" t="str">
            <v>LS</v>
          </cell>
          <cell r="D7880" t="str">
            <v>SOILS CONSULTANT ANALYSIS</v>
          </cell>
          <cell r="G7880">
            <v>0</v>
          </cell>
        </row>
        <row r="7881">
          <cell r="A7881" t="str">
            <v>873E10000</v>
          </cell>
          <cell r="C7881" t="str">
            <v>FT</v>
          </cell>
          <cell r="D7881" t="str">
            <v>WET REFLECTIVE REMOVABLE TAPE</v>
          </cell>
          <cell r="G7881">
            <v>0</v>
          </cell>
        </row>
        <row r="7882">
          <cell r="A7882" t="str">
            <v>873E20000</v>
          </cell>
          <cell r="C7882" t="str">
            <v>MILE</v>
          </cell>
          <cell r="D7882" t="str">
            <v>WORK ZONE LANE LINE, CLASS I</v>
          </cell>
          <cell r="G7882">
            <v>0</v>
          </cell>
        </row>
        <row r="7883">
          <cell r="A7883" t="str">
            <v>873E20500</v>
          </cell>
          <cell r="C7883" t="str">
            <v>MILE</v>
          </cell>
          <cell r="D7883" t="str">
            <v>WORK ZONE LANE LINE, CLASS II</v>
          </cell>
          <cell r="G7883">
            <v>0</v>
          </cell>
        </row>
        <row r="7884">
          <cell r="A7884" t="str">
            <v>873E21000</v>
          </cell>
          <cell r="C7884" t="str">
            <v>MILE</v>
          </cell>
          <cell r="D7884" t="str">
            <v>WORK ZONE CENTER LINE, CLASS I</v>
          </cell>
          <cell r="G7884">
            <v>0</v>
          </cell>
        </row>
        <row r="7885">
          <cell r="A7885" t="str">
            <v>873E21500</v>
          </cell>
          <cell r="C7885" t="str">
            <v>MILE</v>
          </cell>
          <cell r="D7885" t="str">
            <v>WORK ZONE CENTER LINE, CLASS II</v>
          </cell>
          <cell r="G7885">
            <v>0</v>
          </cell>
        </row>
        <row r="7886">
          <cell r="A7886" t="str">
            <v>873E22000</v>
          </cell>
          <cell r="C7886" t="str">
            <v>MILE</v>
          </cell>
          <cell r="D7886" t="str">
            <v>WORK ZONE EDGE LINE, CLASS I</v>
          </cell>
          <cell r="G7886">
            <v>0</v>
          </cell>
        </row>
        <row r="7887">
          <cell r="A7887" t="str">
            <v>873E23000</v>
          </cell>
          <cell r="C7887" t="str">
            <v>FT</v>
          </cell>
          <cell r="D7887" t="str">
            <v>WORK ZONE CHANNELIZING LINE, CLASS I</v>
          </cell>
          <cell r="G7887">
            <v>0</v>
          </cell>
        </row>
        <row r="7888">
          <cell r="A7888" t="str">
            <v>873E24000</v>
          </cell>
          <cell r="C7888" t="str">
            <v>FT</v>
          </cell>
          <cell r="D7888" t="str">
            <v>WORK ZONE GORE MARKING, CLASS II</v>
          </cell>
          <cell r="G7888">
            <v>0</v>
          </cell>
        </row>
        <row r="7889">
          <cell r="A7889" t="str">
            <v>873E25000</v>
          </cell>
          <cell r="C7889" t="str">
            <v>FT</v>
          </cell>
          <cell r="D7889" t="str">
            <v>WORK ZONE STOP LINE, CLASS I</v>
          </cell>
          <cell r="G7889">
            <v>0</v>
          </cell>
        </row>
        <row r="7890">
          <cell r="A7890" t="str">
            <v>873E26000</v>
          </cell>
          <cell r="C7890" t="str">
            <v>FT</v>
          </cell>
          <cell r="D7890" t="str">
            <v>WORK ZONE CROSSWALK LINE, CLASS I</v>
          </cell>
          <cell r="G7890">
            <v>0</v>
          </cell>
        </row>
        <row r="7891">
          <cell r="A7891" t="str">
            <v>873E27000</v>
          </cell>
          <cell r="C7891" t="str">
            <v>FT</v>
          </cell>
          <cell r="D7891" t="str">
            <v>WORK ZONE DOTTED LINE, CLASS I</v>
          </cell>
          <cell r="G7891">
            <v>0</v>
          </cell>
        </row>
        <row r="7892">
          <cell r="A7892" t="str">
            <v>874E10000</v>
          </cell>
          <cell r="C7892" t="str">
            <v>CY</v>
          </cell>
          <cell r="D7892" t="str">
            <v>ULTRATHIN BONDED ASPHALT CONCRETE</v>
          </cell>
          <cell r="G7892">
            <v>0</v>
          </cell>
        </row>
        <row r="7893">
          <cell r="A7893" t="str">
            <v>874E10001</v>
          </cell>
          <cell r="C7893" t="str">
            <v>CY</v>
          </cell>
          <cell r="D7893" t="str">
            <v>ULTRATHIN BONDED ASPHALT CONCRETE, AS PER PLAN</v>
          </cell>
          <cell r="G7893">
            <v>0</v>
          </cell>
        </row>
        <row r="7894">
          <cell r="A7894" t="str">
            <v>874E10020</v>
          </cell>
          <cell r="C7894" t="str">
            <v>CY</v>
          </cell>
          <cell r="D7894" t="str">
            <v>ULTRATHIN BONDED ASPHALT CONCRETE, WITH SUPPLEMENT 1059 WARRANTY</v>
          </cell>
          <cell r="G7894">
            <v>0</v>
          </cell>
        </row>
        <row r="7895">
          <cell r="A7895" t="str">
            <v>874E10021</v>
          </cell>
          <cell r="C7895" t="str">
            <v>CY</v>
          </cell>
          <cell r="D7895" t="str">
            <v>ULTRATHIN BONDED ASPHALT CONCRETE, WITH SUPPLEMENT 1059 WARRANTY, AS PER PLAN</v>
          </cell>
          <cell r="G7895">
            <v>0</v>
          </cell>
        </row>
        <row r="7896">
          <cell r="A7896" t="str">
            <v>875E10000</v>
          </cell>
          <cell r="C7896" t="str">
            <v>LB</v>
          </cell>
          <cell r="D7896" t="str">
            <v>LONGITUDINAL JOINT ADHESIVE</v>
          </cell>
          <cell r="G7896">
            <v>0</v>
          </cell>
        </row>
        <row r="7897">
          <cell r="A7897" t="str">
            <v>878E25000</v>
          </cell>
          <cell r="C7897" t="str">
            <v>LS</v>
          </cell>
          <cell r="D7897" t="str">
            <v>INSPECTION AND COMPACTION TESTING OF UNBOUND MATERIALS</v>
          </cell>
          <cell r="G7897">
            <v>0</v>
          </cell>
        </row>
        <row r="7898">
          <cell r="A7898" t="str">
            <v>880E10000</v>
          </cell>
          <cell r="C7898" t="str">
            <v>CY</v>
          </cell>
          <cell r="D7898" t="str">
            <v>ASPHALT CONCRETE (5 YEAR WARRANTY)</v>
          </cell>
          <cell r="G7898">
            <v>0</v>
          </cell>
        </row>
        <row r="7899">
          <cell r="A7899" t="str">
            <v>880E10001</v>
          </cell>
          <cell r="C7899" t="str">
            <v>CY</v>
          </cell>
          <cell r="D7899" t="str">
            <v>ASPHALT CONCRETE WITH WARRANTY (5 YEARS), AS PER PLAN</v>
          </cell>
          <cell r="G7899">
            <v>0</v>
          </cell>
        </row>
        <row r="7900">
          <cell r="A7900" t="str">
            <v>880E15000</v>
          </cell>
          <cell r="C7900" t="str">
            <v>CY</v>
          </cell>
          <cell r="D7900" t="str">
            <v>ASPHALT CONCRETE (7 YEAR WARRANTY)</v>
          </cell>
          <cell r="G7900">
            <v>0</v>
          </cell>
        </row>
        <row r="7901">
          <cell r="A7901" t="str">
            <v>880E15001</v>
          </cell>
          <cell r="C7901" t="str">
            <v>CY</v>
          </cell>
          <cell r="D7901" t="str">
            <v>ASPHALT CONCRETE WITH WARRANTY (7 YEARS), AS PER PLAN</v>
          </cell>
          <cell r="G7901">
            <v>0</v>
          </cell>
        </row>
        <row r="7902">
          <cell r="A7902" t="str">
            <v>880E99000</v>
          </cell>
          <cell r="B7902" t="str">
            <v>Y</v>
          </cell>
          <cell r="C7902" t="str">
            <v>LS</v>
          </cell>
          <cell r="D7902" t="str">
            <v>SPECIAL - ASPHALT PAVEMENT (5 YEAR WARRANTY)</v>
          </cell>
          <cell r="F7902" t="str">
            <v>DESIGN BUILD PROJECTS ONLY</v>
          </cell>
          <cell r="G7902">
            <v>0</v>
          </cell>
        </row>
        <row r="7903">
          <cell r="A7903" t="str">
            <v>880E99050</v>
          </cell>
          <cell r="B7903" t="str">
            <v>Y</v>
          </cell>
          <cell r="C7903" t="str">
            <v>LS</v>
          </cell>
          <cell r="D7903" t="str">
            <v>SPECIAL - ASPHALT PAVEMENT (7 YEAR WARRANTY)</v>
          </cell>
          <cell r="F7903" t="str">
            <v>DESIGN BUILD PROJECTS ONLY</v>
          </cell>
          <cell r="G7903">
            <v>0</v>
          </cell>
        </row>
        <row r="7904">
          <cell r="A7904" t="str">
            <v>881E10000</v>
          </cell>
          <cell r="C7904" t="str">
            <v>SY</v>
          </cell>
          <cell r="D7904" t="str">
            <v>MICROSURFACING WITH WARRANTY, SINGLE COURSE</v>
          </cell>
          <cell r="G7904">
            <v>0</v>
          </cell>
        </row>
        <row r="7905">
          <cell r="A7905" t="str">
            <v>881E10001</v>
          </cell>
          <cell r="C7905" t="str">
            <v>SY</v>
          </cell>
          <cell r="D7905" t="str">
            <v>MICROSURFACING WITH WARRANTY, SINGLE COURSE, AS PER PLAN</v>
          </cell>
          <cell r="G7905">
            <v>0</v>
          </cell>
        </row>
        <row r="7906">
          <cell r="A7906" t="str">
            <v>881E20000</v>
          </cell>
          <cell r="C7906" t="str">
            <v>SY</v>
          </cell>
          <cell r="D7906" t="str">
            <v>MICROSURFACING WITH WARRANTY, MULTIPLE COURSE</v>
          </cell>
          <cell r="G7906">
            <v>0</v>
          </cell>
        </row>
        <row r="7907">
          <cell r="A7907" t="str">
            <v>881E20001</v>
          </cell>
          <cell r="C7907" t="str">
            <v>SY</v>
          </cell>
          <cell r="D7907" t="str">
            <v>MICROSURFACING WITH WARRANTY, MULTIPLE COURSE, AS PER PLAN</v>
          </cell>
          <cell r="G7907">
            <v>0</v>
          </cell>
        </row>
        <row r="7908">
          <cell r="A7908" t="str">
            <v>882E10000</v>
          </cell>
          <cell r="C7908" t="str">
            <v>SY</v>
          </cell>
          <cell r="D7908" t="str">
            <v>SINGLE CHIP SEAL WITH TWO YEAR WARRANTY</v>
          </cell>
          <cell r="G7908">
            <v>0</v>
          </cell>
        </row>
        <row r="7909">
          <cell r="A7909" t="str">
            <v>882E10001</v>
          </cell>
          <cell r="C7909" t="str">
            <v>SY</v>
          </cell>
          <cell r="D7909" t="str">
            <v>SINGLE CHIP SEAL WITH TWO YEAR WARRANTY, AS PER PLAN</v>
          </cell>
          <cell r="G7909">
            <v>0</v>
          </cell>
        </row>
        <row r="7910">
          <cell r="A7910" t="str">
            <v>882E20000</v>
          </cell>
          <cell r="C7910" t="str">
            <v>SY</v>
          </cell>
          <cell r="D7910" t="str">
            <v>DOUBLE CHIP SEAL WITH TWO YEAR WARRANTY</v>
          </cell>
          <cell r="G7910">
            <v>0</v>
          </cell>
        </row>
        <row r="7911">
          <cell r="A7911" t="str">
            <v>882E20001</v>
          </cell>
          <cell r="C7911" t="str">
            <v>SY</v>
          </cell>
          <cell r="D7911" t="str">
            <v>DOUBLE CHIP SEAL WITH TWO YEAR WARRANTY, AS PER PLAN</v>
          </cell>
          <cell r="G7911">
            <v>0</v>
          </cell>
        </row>
        <row r="7912">
          <cell r="A7912" t="str">
            <v>882E98000</v>
          </cell>
          <cell r="C7912" t="str">
            <v>SY</v>
          </cell>
          <cell r="D7912" t="str">
            <v>CHIP SEAL, MISC.:</v>
          </cell>
          <cell r="F7912" t="str">
            <v>ADD SUPPLEMENTAL DESCRIPTION</v>
          </cell>
          <cell r="G7912">
            <v>1</v>
          </cell>
        </row>
        <row r="7913">
          <cell r="A7913" t="str">
            <v>883E00050</v>
          </cell>
          <cell r="C7913" t="str">
            <v>SF</v>
          </cell>
          <cell r="D7913" t="str">
            <v>SURFACE PREPARATION OF STRUCTURAL STEEL, WITH WARRANTY</v>
          </cell>
          <cell r="G7913">
            <v>0</v>
          </cell>
        </row>
        <row r="7914">
          <cell r="A7914" t="str">
            <v>883E00060</v>
          </cell>
          <cell r="C7914" t="str">
            <v>LS</v>
          </cell>
          <cell r="D7914" t="str">
            <v>SURFACE PREPARATION OF STRUCTURAL STEEL, WITH WARRANTY</v>
          </cell>
          <cell r="G7914">
            <v>0</v>
          </cell>
        </row>
        <row r="7915">
          <cell r="A7915" t="str">
            <v>883E00200</v>
          </cell>
          <cell r="C7915" t="str">
            <v>SF</v>
          </cell>
          <cell r="D7915" t="str">
            <v>FIELD METALLIZING OF STRUCTURAL STEEL, WITH WARRANTY</v>
          </cell>
          <cell r="G7915">
            <v>0</v>
          </cell>
        </row>
        <row r="7916">
          <cell r="A7916" t="str">
            <v>883E00210</v>
          </cell>
          <cell r="C7916" t="str">
            <v>LS</v>
          </cell>
          <cell r="D7916" t="str">
            <v>FIELD METALLIZING OF STRUCTURAL STEEL, WITH WARRANTY</v>
          </cell>
          <cell r="G7916">
            <v>0</v>
          </cell>
        </row>
        <row r="7917">
          <cell r="A7917" t="str">
            <v>883E00504</v>
          </cell>
          <cell r="C7917" t="str">
            <v>MNHR</v>
          </cell>
          <cell r="D7917" t="str">
            <v>GRINDING FINS, TEARS, SLIVERS ON STRUCTURAL STEEL</v>
          </cell>
          <cell r="G7917">
            <v>0</v>
          </cell>
        </row>
        <row r="7918">
          <cell r="A7918" t="str">
            <v>884E00500</v>
          </cell>
          <cell r="C7918" t="str">
            <v>SY</v>
          </cell>
          <cell r="D7918" t="str">
            <v>VARIABLE THICKNESS PORTLAND CEMENT CONCRETE PAVEMENT (7 YEAR WARRANTY)</v>
          </cell>
          <cell r="G7918">
            <v>0</v>
          </cell>
        </row>
        <row r="7919">
          <cell r="A7919" t="str">
            <v>884E10000</v>
          </cell>
          <cell r="C7919" t="str">
            <v>SY</v>
          </cell>
          <cell r="D7919" t="str">
            <v>8" PORTLAND CEMENT CONCRETE PAVEMENT (7 YEAR WARRANTY)</v>
          </cell>
          <cell r="G7919">
            <v>0</v>
          </cell>
        </row>
        <row r="7920">
          <cell r="A7920" t="str">
            <v>884E10050</v>
          </cell>
          <cell r="C7920" t="str">
            <v>SY</v>
          </cell>
          <cell r="D7920" t="str">
            <v>9" PORTLAND CEMENT CONCRETE PAVEMENT (7 YEAR WARRANTY)</v>
          </cell>
          <cell r="G7920">
            <v>0</v>
          </cell>
        </row>
        <row r="7921">
          <cell r="A7921" t="str">
            <v>884E10051</v>
          </cell>
          <cell r="C7921" t="str">
            <v>SY</v>
          </cell>
          <cell r="D7921" t="str">
            <v>9" PORTLAND CEMENT CONCRETE PAVEMENT (7 YEAR WARRANTY), AS PER PLAN</v>
          </cell>
          <cell r="G7921">
            <v>0</v>
          </cell>
        </row>
        <row r="7922">
          <cell r="A7922" t="str">
            <v>884E10080</v>
          </cell>
          <cell r="C7922" t="str">
            <v>SY</v>
          </cell>
          <cell r="D7922" t="str">
            <v>9.5" PORTLAND CEMENT CONCRETE PAVEMENT (7 YEAR WARRANTY)</v>
          </cell>
          <cell r="G7922">
            <v>0</v>
          </cell>
        </row>
        <row r="7923">
          <cell r="A7923" t="str">
            <v>884E10100</v>
          </cell>
          <cell r="C7923" t="str">
            <v>SY</v>
          </cell>
          <cell r="D7923" t="str">
            <v>10" PORTLAND CEMENT CONCRETE PAVEMENT (7 YEAR WARRANTY)</v>
          </cell>
          <cell r="G7923">
            <v>0</v>
          </cell>
        </row>
        <row r="7924">
          <cell r="A7924" t="str">
            <v>884E10150</v>
          </cell>
          <cell r="C7924" t="str">
            <v>SY</v>
          </cell>
          <cell r="D7924" t="str">
            <v>11" PORTLAND CEMENT CONCRETE PAVEMENT (7 YEAR WARRANTY)</v>
          </cell>
          <cell r="G7924">
            <v>0</v>
          </cell>
        </row>
        <row r="7925">
          <cell r="A7925" t="str">
            <v>884E10200</v>
          </cell>
          <cell r="C7925" t="str">
            <v>SY</v>
          </cell>
          <cell r="D7925" t="str">
            <v>12" PORTLAND CEMENT CONCRETE PAVEMENT (7 YEAR WARRANTY)</v>
          </cell>
          <cell r="G7925">
            <v>0</v>
          </cell>
        </row>
        <row r="7926">
          <cell r="A7926" t="str">
            <v>884E10201</v>
          </cell>
          <cell r="C7926" t="str">
            <v>SY</v>
          </cell>
          <cell r="D7926" t="str">
            <v>12" PORTLAND CEMENT CONCRETE PAVEMENT (7 YEAR WARRANTY), AS PER PLAN</v>
          </cell>
          <cell r="G7926">
            <v>0</v>
          </cell>
        </row>
        <row r="7927">
          <cell r="A7927" t="str">
            <v>884E10240</v>
          </cell>
          <cell r="C7927" t="str">
            <v>SY</v>
          </cell>
          <cell r="D7927" t="str">
            <v>12.5" PORTLAND CEMENT CONCRETE PAVEMENT (7 YEAR WARRANTY)</v>
          </cell>
          <cell r="G7927">
            <v>0</v>
          </cell>
        </row>
        <row r="7928">
          <cell r="A7928" t="str">
            <v>884E10250</v>
          </cell>
          <cell r="C7928" t="str">
            <v>SY</v>
          </cell>
          <cell r="D7928" t="str">
            <v>13" PORTLAND CEMENT CONCRETE PAVEMENT (7 YEAR WARRANTY)</v>
          </cell>
          <cell r="G7928">
            <v>0</v>
          </cell>
        </row>
        <row r="7929">
          <cell r="A7929" t="str">
            <v>884E10270</v>
          </cell>
          <cell r="C7929" t="str">
            <v>SY</v>
          </cell>
          <cell r="D7929" t="str">
            <v>13.5" PORTLAND CEMENT CONCRETE PAVEMENT (7 YEAR WARRANTY)</v>
          </cell>
          <cell r="G7929">
            <v>0</v>
          </cell>
        </row>
        <row r="7930">
          <cell r="A7930" t="str">
            <v>884E10300</v>
          </cell>
          <cell r="C7930" t="str">
            <v>SY</v>
          </cell>
          <cell r="D7930" t="str">
            <v>14" PORTLAND CEMENT CONCRETE PAVEMENT (7 YEAR WARRANTY)</v>
          </cell>
          <cell r="G7930">
            <v>0</v>
          </cell>
        </row>
        <row r="7931">
          <cell r="A7931" t="str">
            <v>884E10320</v>
          </cell>
          <cell r="C7931" t="str">
            <v>SY</v>
          </cell>
          <cell r="D7931" t="str">
            <v>14.5" PORTLAND CEMENT CONCRETE PAVEMENT (7 YEAR WARRANTY)</v>
          </cell>
          <cell r="G7931">
            <v>0</v>
          </cell>
        </row>
        <row r="7932">
          <cell r="A7932" t="str">
            <v>884E10321</v>
          </cell>
          <cell r="C7932" t="str">
            <v>SY</v>
          </cell>
          <cell r="D7932" t="str">
            <v>14.5" PORTLAND CEMENT CONCRETE PAVEMENT (7 YEAR WARRANTY), AS PER PLAN</v>
          </cell>
          <cell r="G7932">
            <v>0</v>
          </cell>
        </row>
        <row r="7933">
          <cell r="A7933" t="str">
            <v>884E10350</v>
          </cell>
          <cell r="C7933" t="str">
            <v>SY</v>
          </cell>
          <cell r="D7933" t="str">
            <v>15" PORTLAND CEMENT CONCRETE PAVEMENT (7 YEAR WARRANTY)</v>
          </cell>
          <cell r="G7933">
            <v>0</v>
          </cell>
        </row>
        <row r="7934">
          <cell r="A7934" t="str">
            <v>884E80000</v>
          </cell>
          <cell r="C7934" t="str">
            <v>SY</v>
          </cell>
          <cell r="D7934" t="str">
            <v>PORTLAND CEMENT CONCRETE PAVEMENT (7 YEAR WARRANTY), MISC.:</v>
          </cell>
          <cell r="F7934" t="str">
            <v>SPECIFY THICKNESS</v>
          </cell>
          <cell r="G7934">
            <v>1</v>
          </cell>
        </row>
        <row r="7935">
          <cell r="A7935" t="str">
            <v>884E99000</v>
          </cell>
          <cell r="B7935" t="str">
            <v>Y</v>
          </cell>
          <cell r="C7935" t="str">
            <v>LS</v>
          </cell>
          <cell r="D7935" t="str">
            <v>SPECIAL - PORTLAND CEMENT CONCRETE PAVEMENT (7 YEAR WARRANTY)</v>
          </cell>
          <cell r="F7935" t="str">
            <v>DESIGN BUILD PROJECTS ONLY</v>
          </cell>
          <cell r="G7935">
            <v>0</v>
          </cell>
        </row>
        <row r="7936">
          <cell r="A7936" t="str">
            <v>885E00050</v>
          </cell>
          <cell r="C7936" t="str">
            <v>SF</v>
          </cell>
          <cell r="D7936" t="str">
            <v>SURFACE PREPARATION OF EXISTING STRUCTURAL STEEL, WITH WARRANTY</v>
          </cell>
          <cell r="G7936">
            <v>0</v>
          </cell>
        </row>
        <row r="7937">
          <cell r="A7937" t="str">
            <v>885E00051</v>
          </cell>
          <cell r="C7937" t="str">
            <v>SF</v>
          </cell>
          <cell r="D7937" t="str">
            <v>SURFACE PREPARATION OF EXISTING STRUCTURAL STEEL, WITH WARRANTY, AS PER PLAN</v>
          </cell>
          <cell r="G7937">
            <v>0</v>
          </cell>
        </row>
        <row r="7938">
          <cell r="A7938" t="str">
            <v>885E00056</v>
          </cell>
          <cell r="C7938" t="str">
            <v>SF</v>
          </cell>
          <cell r="D7938" t="str">
            <v>FIELD PAINTING OF EXISTING STRUCTURAL STEEL, PRIME COAT, WITH WARRANTY</v>
          </cell>
          <cell r="G7938">
            <v>0</v>
          </cell>
        </row>
        <row r="7939">
          <cell r="A7939" t="str">
            <v>885E00057</v>
          </cell>
          <cell r="C7939" t="str">
            <v>SF</v>
          </cell>
          <cell r="D7939" t="str">
            <v>FIELD PAINTING OF EXISTING STRUCTURAL STEEL, PRIME COAT, WITH WARRANTY, AS PER PLAN</v>
          </cell>
          <cell r="G7939">
            <v>0</v>
          </cell>
        </row>
        <row r="7940">
          <cell r="A7940" t="str">
            <v>885E00060</v>
          </cell>
          <cell r="C7940" t="str">
            <v>SF</v>
          </cell>
          <cell r="D7940" t="str">
            <v>FIELD PAINTING STRUCTURAL STEEL, INTERMEDIATE COAT, WITH WARRANTY</v>
          </cell>
          <cell r="G7940">
            <v>0</v>
          </cell>
        </row>
        <row r="7941">
          <cell r="A7941" t="str">
            <v>885E00061</v>
          </cell>
          <cell r="C7941" t="str">
            <v>SF</v>
          </cell>
          <cell r="D7941" t="str">
            <v>FIELD PAINTING OF EXISTING STRUCTURAL STEEL, INTERMEDIATE COAT, WITH WARRANTY, AS PER PLAN</v>
          </cell>
          <cell r="G7941">
            <v>0</v>
          </cell>
        </row>
        <row r="7942">
          <cell r="A7942" t="str">
            <v>885E00066</v>
          </cell>
          <cell r="C7942" t="str">
            <v>SF</v>
          </cell>
          <cell r="D7942" t="str">
            <v>FIELD PAINTING STRUCTURAL STEEL, FINISH COAT, WITH WARRANTY</v>
          </cell>
          <cell r="G7942">
            <v>0</v>
          </cell>
        </row>
        <row r="7943">
          <cell r="A7943" t="str">
            <v>885E00067</v>
          </cell>
          <cell r="C7943" t="str">
            <v>SF</v>
          </cell>
          <cell r="D7943" t="str">
            <v>FIELD PAINTING STRUCTURAL STEEL, FINISH COAT, WITH WARRANTY, AS PER PLAN</v>
          </cell>
          <cell r="G7943">
            <v>0</v>
          </cell>
        </row>
        <row r="7944">
          <cell r="A7944" t="str">
            <v>885E00100</v>
          </cell>
          <cell r="C7944" t="str">
            <v>LS</v>
          </cell>
          <cell r="D7944" t="str">
            <v>SURFACE PREPARATION OF EXISTING STRUCTURAL STEEL, WITH WARRANTY</v>
          </cell>
          <cell r="G7944">
            <v>0</v>
          </cell>
        </row>
        <row r="7945">
          <cell r="A7945" t="str">
            <v>885E00200</v>
          </cell>
          <cell r="C7945" t="str">
            <v>LS</v>
          </cell>
          <cell r="D7945" t="str">
            <v>FIELD PAINTING OF EXISTING STRUCTURAL STEEL, PRIME COAT, WITH WARRANTY</v>
          </cell>
          <cell r="G7945">
            <v>0</v>
          </cell>
        </row>
        <row r="7946">
          <cell r="A7946" t="str">
            <v>885E00300</v>
          </cell>
          <cell r="C7946" t="str">
            <v>LS</v>
          </cell>
          <cell r="D7946" t="str">
            <v>FIELD PAINTING STRUCTURAL STEEL, INTERMEDIATE COAT, WITH WARRANTY</v>
          </cell>
          <cell r="G7946">
            <v>0</v>
          </cell>
        </row>
        <row r="7947">
          <cell r="A7947" t="str">
            <v>885E00400</v>
          </cell>
          <cell r="C7947" t="str">
            <v>LS</v>
          </cell>
          <cell r="D7947" t="str">
            <v>FIELD PAINTING STRUCTURAL STEEL, FINISH COAT, WITH WARRANTY</v>
          </cell>
          <cell r="G7947">
            <v>0</v>
          </cell>
        </row>
        <row r="7948">
          <cell r="A7948" t="str">
            <v>885E00504</v>
          </cell>
          <cell r="C7948" t="str">
            <v>MNHR</v>
          </cell>
          <cell r="D7948" t="str">
            <v>GRINDING FINS, TEARS, SLIVERS ON EXISTING STRUCTURAL STEEL</v>
          </cell>
          <cell r="G7948">
            <v>0</v>
          </cell>
        </row>
        <row r="7949">
          <cell r="A7949" t="str">
            <v>885E00800</v>
          </cell>
          <cell r="C7949" t="str">
            <v>LB</v>
          </cell>
          <cell r="D7949" t="str">
            <v>FIELD PAINTING STRUCTURAL STEEL, INTERMEDIATE COAT, WITH WARRANTY</v>
          </cell>
          <cell r="G7949">
            <v>0</v>
          </cell>
        </row>
        <row r="7950">
          <cell r="A7950" t="str">
            <v>885E00850</v>
          </cell>
          <cell r="C7950" t="str">
            <v>LB</v>
          </cell>
          <cell r="D7950" t="str">
            <v>FIELD PAINTING STRUCTURAL STEEL, FINISH COAT, WITH WARRANTY</v>
          </cell>
          <cell r="G7950">
            <v>0</v>
          </cell>
        </row>
        <row r="7951">
          <cell r="A7951" t="str">
            <v>885E10000</v>
          </cell>
          <cell r="C7951" t="str">
            <v>EACH</v>
          </cell>
          <cell r="D7951" t="str">
            <v>FINAL INSPECTION REPAIR</v>
          </cell>
          <cell r="G7951">
            <v>0</v>
          </cell>
        </row>
        <row r="7952">
          <cell r="A7952" t="str">
            <v>885E90000</v>
          </cell>
          <cell r="C7952" t="str">
            <v>SF</v>
          </cell>
          <cell r="D7952" t="str">
            <v>FIELD PAINTING, MISC.:</v>
          </cell>
          <cell r="F7952" t="str">
            <v>ADD SUPPLEMENTAL DESCRIPTION</v>
          </cell>
          <cell r="G7952">
            <v>1</v>
          </cell>
        </row>
        <row r="7953">
          <cell r="A7953" t="str">
            <v>885E90010</v>
          </cell>
          <cell r="C7953" t="str">
            <v>LS</v>
          </cell>
          <cell r="D7953" t="str">
            <v>FIELD PAINTING, MISC.:</v>
          </cell>
          <cell r="F7953" t="str">
            <v>ADD SUPPLEMENTAL DESCRIPTION</v>
          </cell>
          <cell r="G7953">
            <v>1</v>
          </cell>
        </row>
        <row r="7954">
          <cell r="A7954" t="str">
            <v>885E90020</v>
          </cell>
          <cell r="C7954" t="str">
            <v>FT</v>
          </cell>
          <cell r="D7954" t="str">
            <v>FIELD PAINTING, MISC.:</v>
          </cell>
          <cell r="F7954" t="str">
            <v>ADD SUPPLEMENTAL DESCRIPTION</v>
          </cell>
          <cell r="G7954">
            <v>1</v>
          </cell>
        </row>
        <row r="7955">
          <cell r="A7955" t="str">
            <v>886E10000</v>
          </cell>
          <cell r="C7955" t="str">
            <v>SY</v>
          </cell>
          <cell r="D7955" t="str">
            <v>HOT IN-PLACE RECYCLING WITH WARRANTY</v>
          </cell>
          <cell r="G7955">
            <v>0</v>
          </cell>
        </row>
        <row r="7956">
          <cell r="A7956" t="str">
            <v>892E10200</v>
          </cell>
          <cell r="C7956" t="str">
            <v>CY</v>
          </cell>
          <cell r="D7956" t="str">
            <v>QC/QA CONCRETE, CLASS QSC2, SUPERSTRUCTURE (DECK) WITH WARRANTY</v>
          </cell>
          <cell r="G7956">
            <v>0</v>
          </cell>
        </row>
        <row r="7957">
          <cell r="A7957" t="str">
            <v>892E10201</v>
          </cell>
          <cell r="C7957" t="str">
            <v>CY</v>
          </cell>
          <cell r="D7957" t="str">
            <v>QC/QA CONCRETE, CLASS QSC2, SUPERSTRUCTURE (DECK) WITH WARRANTY, AS PER PLAN</v>
          </cell>
          <cell r="G7957">
            <v>0</v>
          </cell>
        </row>
        <row r="7958">
          <cell r="A7958" t="str">
            <v>892E10400</v>
          </cell>
          <cell r="C7958" t="str">
            <v>CY</v>
          </cell>
          <cell r="D7958" t="str">
            <v>QC/QA CONCRETE, CLASS QSC3, SUPERSTRUCTURE (DECK) WITH WARRANTY</v>
          </cell>
          <cell r="G7958">
            <v>0</v>
          </cell>
        </row>
        <row r="7959">
          <cell r="A7959" t="str">
            <v>892E10600</v>
          </cell>
          <cell r="C7959" t="str">
            <v>SY</v>
          </cell>
          <cell r="D7959" t="str">
            <v>QC/QA CONCRETE, CLASS QSC2, SUPERSTRUCTURE (DECK) WITH WARRANTY</v>
          </cell>
          <cell r="G7959">
            <v>0</v>
          </cell>
        </row>
        <row r="7960">
          <cell r="A7960" t="str">
            <v>892E10800</v>
          </cell>
          <cell r="C7960" t="str">
            <v>SY</v>
          </cell>
          <cell r="D7960" t="str">
            <v>QC/QA CONCRETE, CLASS QSC3, SUPERSTRUCTURE (DECK) WITH WARRANTY</v>
          </cell>
          <cell r="G7960">
            <v>0</v>
          </cell>
        </row>
        <row r="7961">
          <cell r="A7961" t="str">
            <v>895E10010</v>
          </cell>
          <cell r="C7961" t="str">
            <v>EACH</v>
          </cell>
          <cell r="D7961" t="str">
            <v>MANUFACTURED WATER QUALITY STRUCTURE, TYPE 1</v>
          </cell>
          <cell r="G7961">
            <v>0</v>
          </cell>
        </row>
        <row r="7962">
          <cell r="A7962" t="str">
            <v>895E10011</v>
          </cell>
          <cell r="C7962" t="str">
            <v>EACH</v>
          </cell>
          <cell r="D7962" t="str">
            <v>MANUFACTURED WATER QUALITY STRUCTURE, TYPE 1, AS PER PLAN</v>
          </cell>
          <cell r="G7962">
            <v>0</v>
          </cell>
        </row>
        <row r="7963">
          <cell r="A7963" t="str">
            <v>895E10020</v>
          </cell>
          <cell r="C7963" t="str">
            <v>EACH</v>
          </cell>
          <cell r="D7963" t="str">
            <v>MANUFACTURED WATER QUALITY STRUCTURE, TYPE 2</v>
          </cell>
          <cell r="G7963">
            <v>0</v>
          </cell>
        </row>
        <row r="7964">
          <cell r="A7964" t="str">
            <v>895E10021</v>
          </cell>
          <cell r="C7964" t="str">
            <v>EACH</v>
          </cell>
          <cell r="D7964" t="str">
            <v>MANUFACTURED WATER QUALITY STRUCTURE, TYPE 2, AS PER PLAN</v>
          </cell>
          <cell r="G7964">
            <v>0</v>
          </cell>
        </row>
        <row r="7965">
          <cell r="A7965" t="str">
            <v>895E10030</v>
          </cell>
          <cell r="C7965" t="str">
            <v>EACH</v>
          </cell>
          <cell r="D7965" t="str">
            <v>MANUFACTURED WATER QUALITY STRUCTURE, TYPE 3</v>
          </cell>
          <cell r="G7965">
            <v>0</v>
          </cell>
        </row>
        <row r="7966">
          <cell r="A7966" t="str">
            <v>895E10040</v>
          </cell>
          <cell r="C7966" t="str">
            <v>EACH</v>
          </cell>
          <cell r="D7966" t="str">
            <v>MANUFACTURED WATER QUALITY STRUCTURE, TYPE 4</v>
          </cell>
          <cell r="G7966">
            <v>0</v>
          </cell>
        </row>
        <row r="7967">
          <cell r="A7967" t="str">
            <v>897E01010</v>
          </cell>
          <cell r="C7967" t="str">
            <v>SY</v>
          </cell>
          <cell r="D7967" t="str">
            <v>PAVEMENT PLANING, ASPHALT CONCRETE, CLASS A</v>
          </cell>
          <cell r="G7967">
            <v>0</v>
          </cell>
        </row>
        <row r="7968">
          <cell r="A7968" t="str">
            <v>897E01011</v>
          </cell>
          <cell r="C7968" t="str">
            <v>SY</v>
          </cell>
          <cell r="D7968" t="str">
            <v>PAVEMENT PLANING, ASPHALT CONCRETE, CLASS A, AS PER PLAN</v>
          </cell>
          <cell r="G7968">
            <v>0</v>
          </cell>
        </row>
        <row r="7969">
          <cell r="A7969" t="str">
            <v>897E01020</v>
          </cell>
          <cell r="C7969" t="str">
            <v>SY</v>
          </cell>
          <cell r="D7969" t="str">
            <v>PAVEMENT PLANING, ASPHALT CONCRETE, CLASS B</v>
          </cell>
          <cell r="G7969">
            <v>0</v>
          </cell>
        </row>
        <row r="7970">
          <cell r="A7970" t="str">
            <v>897E02000</v>
          </cell>
          <cell r="C7970" t="str">
            <v>SY</v>
          </cell>
          <cell r="D7970" t="str">
            <v>PATCHING PLANED SURFACE</v>
          </cell>
          <cell r="G7970">
            <v>0</v>
          </cell>
        </row>
        <row r="7971">
          <cell r="A7971" t="str">
            <v>900E01000</v>
          </cell>
          <cell r="B7971" t="str">
            <v>Y</v>
          </cell>
          <cell r="C7971" t="str">
            <v>MILE</v>
          </cell>
          <cell r="D7971" t="str">
            <v>SPECIAL - RAIL ITEM, MISC.:</v>
          </cell>
          <cell r="F7971" t="str">
            <v>ADD SUPPLEMENTAL DESCRIPTION</v>
          </cell>
          <cell r="G7971">
            <v>1</v>
          </cell>
        </row>
        <row r="7972">
          <cell r="A7972" t="str">
            <v>900E10000</v>
          </cell>
          <cell r="B7972" t="str">
            <v>Y</v>
          </cell>
          <cell r="C7972" t="str">
            <v>FT</v>
          </cell>
          <cell r="D7972" t="str">
            <v>SPECIAL - RAIL ITEM, MISC.:</v>
          </cell>
          <cell r="F7972" t="str">
            <v>ADD SUPPLEMENTAL DESCRIPTION</v>
          </cell>
          <cell r="G7972">
            <v>1</v>
          </cell>
        </row>
        <row r="7973">
          <cell r="A7973" t="str">
            <v>900E11000</v>
          </cell>
          <cell r="B7973" t="str">
            <v>Y</v>
          </cell>
          <cell r="C7973" t="str">
            <v>EACH</v>
          </cell>
          <cell r="D7973" t="str">
            <v>SPECIAL - RAIL ITEM, MISC.:</v>
          </cell>
          <cell r="F7973" t="str">
            <v>ADD SUPPLEMENTAL DESCRIPTION</v>
          </cell>
          <cell r="G7973">
            <v>1</v>
          </cell>
        </row>
        <row r="7974">
          <cell r="A7974" t="str">
            <v>900E12000</v>
          </cell>
          <cell r="B7974" t="str">
            <v>Y</v>
          </cell>
          <cell r="C7974" t="str">
            <v>TKFT</v>
          </cell>
          <cell r="D7974" t="str">
            <v>SPECIAL - RAIL ITEM, MISC.:</v>
          </cell>
          <cell r="F7974" t="str">
            <v>ADD SUPPLEMENTAL DESCRIPTION</v>
          </cell>
          <cell r="G7974">
            <v>1</v>
          </cell>
        </row>
        <row r="7975">
          <cell r="A7975" t="str">
            <v>900E13000</v>
          </cell>
          <cell r="B7975" t="str">
            <v>Y</v>
          </cell>
          <cell r="C7975" t="str">
            <v>PAIR</v>
          </cell>
          <cell r="D7975" t="str">
            <v>SPECIAL - RAIL ITEM, MISC.:</v>
          </cell>
          <cell r="F7975" t="str">
            <v>ADD SUPPLEMENTAL DESCRIPTION</v>
          </cell>
          <cell r="G7975">
            <v>1</v>
          </cell>
        </row>
        <row r="7976">
          <cell r="A7976" t="str">
            <v>900E14000</v>
          </cell>
          <cell r="B7976" t="str">
            <v>Y</v>
          </cell>
          <cell r="C7976" t="str">
            <v>JT</v>
          </cell>
          <cell r="D7976" t="str">
            <v>SPECIAL - RAIL ITEM, MISC.:</v>
          </cell>
          <cell r="F7976" t="str">
            <v>ADD SUPPLEMENTAL DESCRIPTION</v>
          </cell>
          <cell r="G7976">
            <v>1</v>
          </cell>
        </row>
        <row r="7977">
          <cell r="A7977" t="str">
            <v>900E15000</v>
          </cell>
          <cell r="B7977" t="str">
            <v>Y</v>
          </cell>
          <cell r="C7977" t="str">
            <v>SET</v>
          </cell>
          <cell r="D7977" t="str">
            <v>SPECIAL - RAIL ITEM, MISC.:</v>
          </cell>
          <cell r="F7977" t="str">
            <v>ADD SUPPLEMENTAL DESCRIPTION</v>
          </cell>
          <cell r="G7977">
            <v>1</v>
          </cell>
        </row>
        <row r="7978">
          <cell r="A7978" t="str">
            <v>900E16000</v>
          </cell>
          <cell r="B7978" t="str">
            <v>Y</v>
          </cell>
          <cell r="C7978" t="str">
            <v>TON</v>
          </cell>
          <cell r="D7978" t="str">
            <v>SPECIAL - RAIL ITEM, MISC.:</v>
          </cell>
          <cell r="F7978" t="str">
            <v>ADD SUPPLEMENTAL DESCRIPTION</v>
          </cell>
          <cell r="G7978">
            <v>1</v>
          </cell>
        </row>
        <row r="7979">
          <cell r="A7979" t="str">
            <v>900E17000</v>
          </cell>
          <cell r="B7979" t="str">
            <v>Y</v>
          </cell>
          <cell r="C7979" t="str">
            <v>LS</v>
          </cell>
          <cell r="D7979" t="str">
            <v>SPECIAL - RAIL ITEM, MISC.:</v>
          </cell>
          <cell r="F7979" t="str">
            <v>ADD SUPPLEMENTAL DESCRIPTION</v>
          </cell>
          <cell r="G7979">
            <v>1</v>
          </cell>
        </row>
        <row r="7980">
          <cell r="A7980" t="str">
            <v>900E18000</v>
          </cell>
          <cell r="B7980" t="str">
            <v>Y</v>
          </cell>
          <cell r="C7980" t="str">
            <v>KEG</v>
          </cell>
          <cell r="D7980" t="str">
            <v>SPECIAL - RAIL ITEM, MISC.:</v>
          </cell>
          <cell r="F7980" t="str">
            <v>ADD SUPPLEMENTAL DESCRIPTION</v>
          </cell>
          <cell r="G7980">
            <v>1</v>
          </cell>
        </row>
        <row r="7981">
          <cell r="A7981" t="str">
            <v>900E19000</v>
          </cell>
          <cell r="B7981" t="str">
            <v>Y</v>
          </cell>
          <cell r="C7981" t="str">
            <v>CY</v>
          </cell>
          <cell r="D7981" t="str">
            <v>SPECIAL - RAIL ITEM, MISC.:</v>
          </cell>
          <cell r="F7981" t="str">
            <v>ADD SUPPLEMENTAL DESCRIPTION</v>
          </cell>
          <cell r="G7981">
            <v>1</v>
          </cell>
        </row>
        <row r="7982">
          <cell r="A7982" t="str">
            <v>900E20000</v>
          </cell>
          <cell r="B7982" t="str">
            <v>Y</v>
          </cell>
          <cell r="C7982" t="str">
            <v>SY</v>
          </cell>
          <cell r="D7982" t="str">
            <v>SPECIAL - RAIL ITEM, MISC.:</v>
          </cell>
          <cell r="F7982" t="str">
            <v>ADD SUPPLEMENTAL DESCRIPTION</v>
          </cell>
          <cell r="G7982">
            <v>1</v>
          </cell>
        </row>
        <row r="7983">
          <cell r="A7983" t="str">
            <v>900E21000</v>
          </cell>
          <cell r="B7983" t="str">
            <v>Y</v>
          </cell>
          <cell r="C7983" t="str">
            <v>BNDL</v>
          </cell>
          <cell r="D7983" t="str">
            <v>SPECIAL - RAIL ITEM, MISC.:</v>
          </cell>
          <cell r="F7983" t="str">
            <v>ADD SUPPLEMENTAL DESCRIPTION</v>
          </cell>
          <cell r="G7983">
            <v>1</v>
          </cell>
        </row>
        <row r="7984">
          <cell r="A7984" t="str">
            <v>900E22000</v>
          </cell>
          <cell r="B7984" t="str">
            <v>Y</v>
          </cell>
          <cell r="C7984" t="str">
            <v>LB</v>
          </cell>
          <cell r="D7984" t="str">
            <v>SPECIAL - RAIL ITEM, MISC.:</v>
          </cell>
          <cell r="F7984" t="str">
            <v>ADD SUPPLEMENTAL DESCRIPTION</v>
          </cell>
          <cell r="G7984">
            <v>1</v>
          </cell>
        </row>
        <row r="7985">
          <cell r="A7985" t="str">
            <v>950E10000</v>
          </cell>
          <cell r="B7985" t="str">
            <v>Y</v>
          </cell>
          <cell r="C7985" t="str">
            <v>LS</v>
          </cell>
          <cell r="D7985" t="str">
            <v>SPECIAL - SALT SHED DEMOLISHED</v>
          </cell>
          <cell r="G7985">
            <v>0</v>
          </cell>
        </row>
        <row r="7986">
          <cell r="A7986" t="str">
            <v>950E14000</v>
          </cell>
          <cell r="B7986" t="str">
            <v>Y</v>
          </cell>
          <cell r="C7986" t="str">
            <v>EACH</v>
          </cell>
          <cell r="D7986" t="str">
            <v>SPECIAL - SALT DOME CONSTRUCTED, 51'</v>
          </cell>
          <cell r="G7986">
            <v>0</v>
          </cell>
        </row>
        <row r="7987">
          <cell r="A7987" t="str">
            <v>950E14010</v>
          </cell>
          <cell r="B7987" t="str">
            <v>Y</v>
          </cell>
          <cell r="C7987" t="str">
            <v>EACH</v>
          </cell>
          <cell r="D7987" t="str">
            <v>SPECIAL - SALT DOME CONSTRUCTED, 56'</v>
          </cell>
          <cell r="G7987">
            <v>0</v>
          </cell>
        </row>
        <row r="7988">
          <cell r="A7988" t="str">
            <v>950E15000</v>
          </cell>
          <cell r="B7988" t="str">
            <v>Y</v>
          </cell>
          <cell r="C7988" t="str">
            <v>EACH</v>
          </cell>
          <cell r="D7988" t="str">
            <v>SPECIAL - SALT DOME CONSTRUCTED, 62'</v>
          </cell>
          <cell r="G7988">
            <v>0</v>
          </cell>
        </row>
        <row r="7989">
          <cell r="A7989" t="str">
            <v>950E16000</v>
          </cell>
          <cell r="B7989" t="str">
            <v>Y</v>
          </cell>
          <cell r="C7989" t="str">
            <v>EACH</v>
          </cell>
          <cell r="D7989" t="str">
            <v>SPECIAL - SALT DOME CONSTRUCTED, 61'</v>
          </cell>
          <cell r="G7989">
            <v>0</v>
          </cell>
        </row>
        <row r="7990">
          <cell r="A7990" t="str">
            <v>950E20000</v>
          </cell>
          <cell r="B7990" t="str">
            <v>Y</v>
          </cell>
          <cell r="C7990" t="str">
            <v>EACH</v>
          </cell>
          <cell r="D7990" t="str">
            <v>SPECIAL - SALT DOME CONSTRUCTED, 72'</v>
          </cell>
          <cell r="G7990">
            <v>0</v>
          </cell>
        </row>
        <row r="7991">
          <cell r="A7991" t="str">
            <v>950E20010</v>
          </cell>
          <cell r="B7991" t="str">
            <v>Y</v>
          </cell>
          <cell r="C7991" t="str">
            <v>EACH</v>
          </cell>
          <cell r="D7991" t="str">
            <v>SPECIAL - SALT DOME CONSTRUCTED, 82'</v>
          </cell>
          <cell r="G7991">
            <v>0</v>
          </cell>
        </row>
        <row r="7992">
          <cell r="A7992" t="str">
            <v>950E30000</v>
          </cell>
          <cell r="B7992" t="str">
            <v>Y</v>
          </cell>
          <cell r="C7992" t="str">
            <v>EACH</v>
          </cell>
          <cell r="D7992" t="str">
            <v>SPECIAL - SALT DOME CONSTRUCTED, 100'</v>
          </cell>
          <cell r="G7992">
            <v>0</v>
          </cell>
        </row>
        <row r="7993">
          <cell r="A7993" t="str">
            <v>950E35000</v>
          </cell>
          <cell r="B7993" t="str">
            <v>Y</v>
          </cell>
          <cell r="C7993" t="str">
            <v>LS</v>
          </cell>
          <cell r="D7993" t="str">
            <v>SPECIAL - ROOF REPLACEMENT</v>
          </cell>
          <cell r="G7993">
            <v>0</v>
          </cell>
        </row>
        <row r="7994">
          <cell r="A7994" t="str">
            <v>950E40000</v>
          </cell>
          <cell r="B7994" t="str">
            <v>Y</v>
          </cell>
          <cell r="C7994" t="str">
            <v>EACH</v>
          </cell>
          <cell r="D7994" t="str">
            <v>SPECIAL - MANUFACTURED OFFICE, 44'</v>
          </cell>
          <cell r="G7994">
            <v>0</v>
          </cell>
        </row>
        <row r="7995">
          <cell r="A7995" t="str">
            <v>950E50000</v>
          </cell>
          <cell r="B7995" t="str">
            <v>Y</v>
          </cell>
          <cell r="C7995" t="str">
            <v>LS</v>
          </cell>
          <cell r="D7995" t="str">
            <v>SPECIAL - FACILITIES, MISC.:</v>
          </cell>
          <cell r="F7995" t="str">
            <v>ADD SUPPLEMENTAL DESCRIPTION</v>
          </cell>
          <cell r="G7995">
            <v>1</v>
          </cell>
        </row>
        <row r="7996">
          <cell r="A7996" t="str">
            <v>950E51000</v>
          </cell>
          <cell r="B7996" t="str">
            <v>Y</v>
          </cell>
          <cell r="C7996" t="str">
            <v>EACH</v>
          </cell>
          <cell r="D7996" t="str">
            <v>SPECIAL - FACILITIES, MISC.:</v>
          </cell>
          <cell r="F7996" t="str">
            <v>ADD SUPPLEMENTAL DESCRIPTION</v>
          </cell>
          <cell r="G7996">
            <v>1</v>
          </cell>
        </row>
        <row r="7997">
          <cell r="A7997" t="str">
            <v>990E10000</v>
          </cell>
          <cell r="C7997" t="str">
            <v>LS</v>
          </cell>
          <cell r="D7997" t="str">
            <v>ESTIMATED COST OF REPAIRS TO DETOUR</v>
          </cell>
          <cell r="F7997" t="str">
            <v>ODOT INTERNAL USE ONLY</v>
          </cell>
          <cell r="G7997">
            <v>0</v>
          </cell>
        </row>
        <row r="7998">
          <cell r="A7998" t="str">
            <v>990E10010</v>
          </cell>
          <cell r="C7998" t="str">
            <v>LS</v>
          </cell>
          <cell r="D7998" t="str">
            <v>ESTIMATED COST OF RIGHT OF WAY</v>
          </cell>
          <cell r="F7998" t="str">
            <v>ODOT INTERNAL USE ONLY</v>
          </cell>
          <cell r="G7998">
            <v>0</v>
          </cell>
        </row>
        <row r="7999">
          <cell r="A7999" t="str">
            <v>990E10020</v>
          </cell>
          <cell r="C7999" t="str">
            <v>LS</v>
          </cell>
          <cell r="D7999" t="str">
            <v>ESTIMATED COST OF ENGINEERING, SUPERINTENDENCE AND CONTINGENCIES</v>
          </cell>
          <cell r="F7999" t="str">
            <v>ODOT INTERNAL USE ONLY</v>
          </cell>
          <cell r="G7999">
            <v>0</v>
          </cell>
        </row>
        <row r="8000">
          <cell r="A8000" t="str">
            <v>990E10030</v>
          </cell>
          <cell r="C8000" t="str">
            <v>LS</v>
          </cell>
          <cell r="D8000" t="str">
            <v>ESTIMATED COST OF PRELIMINARY ENGINEERING</v>
          </cell>
          <cell r="F8000" t="str">
            <v>ODOT INTERNAL USE ONLY</v>
          </cell>
          <cell r="G8000">
            <v>0</v>
          </cell>
        </row>
        <row r="8001">
          <cell r="A8001" t="str">
            <v>990E10040</v>
          </cell>
          <cell r="C8001" t="str">
            <v>LS</v>
          </cell>
          <cell r="D8001" t="str">
            <v>ESTIMATED COST OF FORCE ACCOUNT WORK</v>
          </cell>
          <cell r="F8001" t="str">
            <v>ODOT INTERNAL USE ONLY</v>
          </cell>
          <cell r="G8001">
            <v>0</v>
          </cell>
        </row>
        <row r="8002">
          <cell r="A8002" t="str">
            <v>990E10500</v>
          </cell>
          <cell r="C8002" t="str">
            <v>LS</v>
          </cell>
          <cell r="D8002" t="str">
            <v>ESTIMATED COST OF INCENTIVE/DISINCENTIVE PAYMENT</v>
          </cell>
          <cell r="F8002" t="str">
            <v>ODOT INTERNAL USE ONLY</v>
          </cell>
          <cell r="G8002">
            <v>0</v>
          </cell>
        </row>
        <row r="8003">
          <cell r="A8003" t="str">
            <v>990E20000</v>
          </cell>
          <cell r="C8003" t="str">
            <v>LS</v>
          </cell>
          <cell r="D8003" t="str">
            <v>FORCE ACCOUNT</v>
          </cell>
          <cell r="F8003" t="str">
            <v>FOR CMS USE ONLY</v>
          </cell>
          <cell r="G8003">
            <v>0</v>
          </cell>
        </row>
        <row r="8004">
          <cell r="A8004" t="str">
            <v>990E20010</v>
          </cell>
          <cell r="C8004" t="str">
            <v>LS</v>
          </cell>
          <cell r="D8004" t="str">
            <v>DIFFERENCE BETWEEN ESTIMATED AND ACTUAL COST OF FORCE ACCOUNT</v>
          </cell>
          <cell r="F8004" t="str">
            <v>FOR CMS USE ONLY</v>
          </cell>
          <cell r="G8004">
            <v>0</v>
          </cell>
        </row>
        <row r="8005">
          <cell r="A8005" t="str">
            <v>990E21000</v>
          </cell>
          <cell r="C8005" t="str">
            <v>DLR</v>
          </cell>
          <cell r="D8005" t="str">
            <v>INTEREST PAYMENTS</v>
          </cell>
          <cell r="F8005" t="str">
            <v>FOR CMS USE ONLY</v>
          </cell>
          <cell r="G8005">
            <v>0</v>
          </cell>
        </row>
        <row r="8006">
          <cell r="A8006" t="str">
            <v>990E24000</v>
          </cell>
          <cell r="C8006" t="str">
            <v>LS</v>
          </cell>
          <cell r="D8006" t="str">
            <v>BITUMINOUS PRICE ADJUSTMENT</v>
          </cell>
          <cell r="F8006" t="str">
            <v>FOR CMS USE ONLY</v>
          </cell>
          <cell r="G8006">
            <v>0</v>
          </cell>
        </row>
        <row r="8007">
          <cell r="A8007" t="str">
            <v>990E24100</v>
          </cell>
          <cell r="C8007" t="str">
            <v>LS</v>
          </cell>
          <cell r="D8007" t="str">
            <v>446 ADJUSTMENT</v>
          </cell>
          <cell r="F8007" t="str">
            <v>FOR CMS USE ONLY</v>
          </cell>
          <cell r="G8007">
            <v>0</v>
          </cell>
        </row>
        <row r="8008">
          <cell r="A8008" t="str">
            <v>990E24200</v>
          </cell>
          <cell r="C8008" t="str">
            <v>LS</v>
          </cell>
          <cell r="D8008" t="str">
            <v>448 ADJUSTMENT</v>
          </cell>
          <cell r="F8008" t="str">
            <v>FOR CMS USE ONLY</v>
          </cell>
          <cell r="G8008">
            <v>0</v>
          </cell>
        </row>
        <row r="8009">
          <cell r="A8009" t="str">
            <v>990E24300</v>
          </cell>
          <cell r="C8009" t="str">
            <v>LS</v>
          </cell>
          <cell r="D8009" t="str">
            <v>SMOOTHNESS</v>
          </cell>
          <cell r="F8009" t="str">
            <v>FOR CMS USE ONLY</v>
          </cell>
          <cell r="G8009">
            <v>0</v>
          </cell>
        </row>
        <row r="8010">
          <cell r="A8010" t="str">
            <v>990E24400</v>
          </cell>
          <cell r="C8010" t="str">
            <v>LS</v>
          </cell>
          <cell r="D8010" t="str">
            <v>STEEL PRICE ADJUSTMENT</v>
          </cell>
          <cell r="F8010" t="str">
            <v>FOR CMS USE ONLY</v>
          </cell>
          <cell r="G8010">
            <v>0</v>
          </cell>
        </row>
        <row r="8011">
          <cell r="A8011" t="str">
            <v>990E24500</v>
          </cell>
          <cell r="C8011" t="str">
            <v>LS</v>
          </cell>
          <cell r="D8011" t="str">
            <v>QC / QA</v>
          </cell>
          <cell r="F8011" t="str">
            <v>FOR CMS USE ONLY</v>
          </cell>
          <cell r="G8011">
            <v>0</v>
          </cell>
        </row>
        <row r="8012">
          <cell r="A8012" t="str">
            <v>990E24600</v>
          </cell>
          <cell r="C8012" t="str">
            <v>LS</v>
          </cell>
          <cell r="D8012" t="str">
            <v>LANDSCAPING ADJUSTMENT</v>
          </cell>
          <cell r="F8012" t="str">
            <v>FOR CMS USE ONLY</v>
          </cell>
          <cell r="G8012">
            <v>0</v>
          </cell>
        </row>
        <row r="8013">
          <cell r="A8013" t="str">
            <v>990E24700</v>
          </cell>
          <cell r="C8013" t="str">
            <v>LS</v>
          </cell>
          <cell r="D8013" t="str">
            <v>104.02 ADJUSTMENT</v>
          </cell>
          <cell r="F8013" t="str">
            <v>FOR CMS USE ONLY</v>
          </cell>
          <cell r="G8013">
            <v>0</v>
          </cell>
        </row>
        <row r="8014">
          <cell r="A8014" t="str">
            <v>990E24800</v>
          </cell>
          <cell r="C8014" t="str">
            <v>LS</v>
          </cell>
          <cell r="D8014" t="str">
            <v>SOP 305 / 510 - 009SP</v>
          </cell>
          <cell r="F8014" t="str">
            <v>FOR CMS USE ONLY</v>
          </cell>
          <cell r="G8014">
            <v>0</v>
          </cell>
        </row>
        <row r="8015">
          <cell r="A8015" t="str">
            <v>990E24900</v>
          </cell>
          <cell r="C8015" t="str">
            <v>LS</v>
          </cell>
          <cell r="D8015" t="str">
            <v>109.05 - BUY BACK MATERIAL</v>
          </cell>
          <cell r="F8015" t="str">
            <v>FOR CMS USE ONLY</v>
          </cell>
          <cell r="G8015">
            <v>0</v>
          </cell>
        </row>
        <row r="8016">
          <cell r="A8016" t="str">
            <v>990E25000</v>
          </cell>
          <cell r="C8016" t="str">
            <v>LS</v>
          </cell>
          <cell r="D8016" t="str">
            <v>FUEL PRICE ADJUSTMENT</v>
          </cell>
          <cell r="F8016" t="str">
            <v>FOR CMS USE ONLY</v>
          </cell>
          <cell r="G8016">
            <v>0</v>
          </cell>
        </row>
        <row r="8017">
          <cell r="A8017" t="str">
            <v>990E25100</v>
          </cell>
          <cell r="C8017" t="str">
            <v>LS</v>
          </cell>
          <cell r="D8017" t="str">
            <v>UTILITY CONFLICT/DELAYS</v>
          </cell>
          <cell r="F8017" t="str">
            <v>FOR CMS USE ONLY</v>
          </cell>
          <cell r="G8017">
            <v>0</v>
          </cell>
        </row>
        <row r="8018">
          <cell r="A8018" t="str">
            <v>990E25200</v>
          </cell>
          <cell r="C8018" t="str">
            <v>LS</v>
          </cell>
          <cell r="D8018" t="str">
            <v>ABANDONED UTILITY CONFLICT/DELAYS</v>
          </cell>
          <cell r="F8018" t="str">
            <v>FOR CMS USE ONLY</v>
          </cell>
          <cell r="G8018">
            <v>0</v>
          </cell>
        </row>
        <row r="8019">
          <cell r="A8019" t="str">
            <v>990E25300</v>
          </cell>
          <cell r="C8019" t="str">
            <v>LS</v>
          </cell>
          <cell r="D8019" t="str">
            <v>105.03 NON-CONFORMANCE ADJUSTMENT</v>
          </cell>
          <cell r="F8019" t="str">
            <v>FOR CMS USE ONLY</v>
          </cell>
          <cell r="G8019">
            <v>0</v>
          </cell>
        </row>
        <row r="8020">
          <cell r="A8020" t="str">
            <v>990E25400</v>
          </cell>
          <cell r="C8020" t="str">
            <v>LS</v>
          </cell>
          <cell r="D8020" t="str">
            <v>LUMP SUM ADJUSTMENT - GENERAL / OTHER ITEMS</v>
          </cell>
          <cell r="F8020" t="str">
            <v>FOR CMS USE ONLY</v>
          </cell>
          <cell r="G8020">
            <v>0</v>
          </cell>
        </row>
        <row r="8021">
          <cell r="A8021" t="str">
            <v>990E30000</v>
          </cell>
          <cell r="C8021" t="str">
            <v>LS</v>
          </cell>
          <cell r="D8021" t="str">
            <v>AGREED LUMP SUM</v>
          </cell>
          <cell r="F8021" t="str">
            <v>FOR CMS USE ONLY</v>
          </cell>
          <cell r="G8021">
            <v>0</v>
          </cell>
        </row>
        <row r="8022">
          <cell r="A8022" t="str">
            <v>990E40000</v>
          </cell>
          <cell r="C8022" t="str">
            <v>EACH</v>
          </cell>
          <cell r="D8022" t="str">
            <v>AGREED UNIT PRICE</v>
          </cell>
          <cell r="F8022" t="str">
            <v>FOR CMS USE ONLY</v>
          </cell>
          <cell r="G8022">
            <v>0</v>
          </cell>
        </row>
        <row r="8023">
          <cell r="A8023" t="str">
            <v>990E40010</v>
          </cell>
          <cell r="C8023" t="str">
            <v>FT</v>
          </cell>
          <cell r="D8023" t="str">
            <v>AGREED UNIT PRICE</v>
          </cell>
          <cell r="F8023" t="str">
            <v>FOR CMS USE ONLY</v>
          </cell>
          <cell r="G8023">
            <v>0</v>
          </cell>
        </row>
        <row r="8024">
          <cell r="A8024" t="str">
            <v>990E40020</v>
          </cell>
          <cell r="C8024" t="str">
            <v>SF</v>
          </cell>
          <cell r="D8024" t="str">
            <v>AGREED UNIT PRICE</v>
          </cell>
          <cell r="F8024" t="str">
            <v>FOR CMS USE ONLY</v>
          </cell>
          <cell r="G8024">
            <v>0</v>
          </cell>
        </row>
        <row r="8025">
          <cell r="A8025" t="str">
            <v>990E40030</v>
          </cell>
          <cell r="C8025" t="str">
            <v>SY</v>
          </cell>
          <cell r="D8025" t="str">
            <v>AGREED UNIT PRICE</v>
          </cell>
          <cell r="F8025" t="str">
            <v>FOR CMS USE ONLY</v>
          </cell>
          <cell r="G8025">
            <v>0</v>
          </cell>
        </row>
        <row r="8026">
          <cell r="A8026" t="str">
            <v>990E40050</v>
          </cell>
          <cell r="C8026" t="str">
            <v>MILE</v>
          </cell>
          <cell r="D8026" t="str">
            <v>AGREED UNIT PRICE</v>
          </cell>
          <cell r="F8026" t="str">
            <v>FOR CMS USE ONLY</v>
          </cell>
          <cell r="G8026">
            <v>0</v>
          </cell>
        </row>
        <row r="8027">
          <cell r="A8027" t="str">
            <v>990E40060</v>
          </cell>
          <cell r="C8027" t="str">
            <v>CY</v>
          </cell>
          <cell r="D8027" t="str">
            <v>AGREED UNIT PRICE</v>
          </cell>
          <cell r="F8027" t="str">
            <v>FOR CMS USE ONLY</v>
          </cell>
          <cell r="G8027">
            <v>0</v>
          </cell>
        </row>
        <row r="8028">
          <cell r="A8028" t="str">
            <v>990E40070</v>
          </cell>
          <cell r="C8028" t="str">
            <v>LB</v>
          </cell>
          <cell r="D8028" t="str">
            <v>AGREED UNIT PRICE</v>
          </cell>
          <cell r="F8028" t="str">
            <v>FOR CMS USE ONLY</v>
          </cell>
          <cell r="G8028">
            <v>0</v>
          </cell>
        </row>
        <row r="8029">
          <cell r="A8029" t="str">
            <v>990E40080</v>
          </cell>
          <cell r="C8029" t="str">
            <v>MNTH</v>
          </cell>
          <cell r="D8029" t="str">
            <v>AGREED UNIT PRICE</v>
          </cell>
          <cell r="F8029" t="str">
            <v>FOR CMS USE ONLY</v>
          </cell>
          <cell r="G8029">
            <v>0</v>
          </cell>
        </row>
        <row r="8030">
          <cell r="A8030" t="str">
            <v>990E40090</v>
          </cell>
          <cell r="C8030" t="str">
            <v>TON</v>
          </cell>
          <cell r="D8030" t="str">
            <v>AGREED UNIT PRICE</v>
          </cell>
          <cell r="F8030" t="str">
            <v>FOR CMS USE ONLY</v>
          </cell>
          <cell r="G8030">
            <v>0</v>
          </cell>
        </row>
        <row r="8031">
          <cell r="A8031" t="str">
            <v>990E40100</v>
          </cell>
          <cell r="C8031" t="str">
            <v>TKFT</v>
          </cell>
          <cell r="D8031" t="str">
            <v>AGREED UNIT PRICE</v>
          </cell>
          <cell r="F8031" t="str">
            <v>FOR CMS USE ONLY</v>
          </cell>
          <cell r="G8031">
            <v>0</v>
          </cell>
        </row>
        <row r="8032">
          <cell r="A8032" t="str">
            <v>990E50000</v>
          </cell>
          <cell r="C8032" t="str">
            <v>HOUR</v>
          </cell>
          <cell r="D8032" t="str">
            <v>AGREED UNIT PRICE</v>
          </cell>
          <cell r="F8032" t="str">
            <v>FOR CMS USE ONLY</v>
          </cell>
          <cell r="G8032">
            <v>0</v>
          </cell>
        </row>
        <row r="8033">
          <cell r="A8033" t="str">
            <v>990E50100</v>
          </cell>
          <cell r="C8033" t="str">
            <v>DAY</v>
          </cell>
          <cell r="D8033" t="str">
            <v>AGREED UNIT PRICE</v>
          </cell>
          <cell r="F8033" t="str">
            <v>FOR SITE MANAGER USE ONLY</v>
          </cell>
          <cell r="G8033">
            <v>0</v>
          </cell>
        </row>
        <row r="8034">
          <cell r="A8034" t="str">
            <v>990E50110</v>
          </cell>
          <cell r="C8034" t="str">
            <v>GAL</v>
          </cell>
          <cell r="D8034" t="str">
            <v>AGREED UNIT PRICE</v>
          </cell>
          <cell r="F8034" t="str">
            <v>FOR SITE MANAGER USE ONLY</v>
          </cell>
          <cell r="G8034">
            <v>0</v>
          </cell>
        </row>
        <row r="8035">
          <cell r="A8035" t="str">
            <v>990E50120</v>
          </cell>
          <cell r="C8035" t="str">
            <v>STA</v>
          </cell>
          <cell r="D8035" t="str">
            <v>AGREED UNIT PRICE</v>
          </cell>
          <cell r="F8035" t="str">
            <v>FOR SITE MANAGER USE ONLY</v>
          </cell>
          <cell r="G8035">
            <v>0</v>
          </cell>
        </row>
        <row r="8036">
          <cell r="A8036" t="str">
            <v>990E50130</v>
          </cell>
          <cell r="C8036" t="str">
            <v>MSF</v>
          </cell>
          <cell r="D8036" t="str">
            <v>AGREED UNIT PRICE</v>
          </cell>
          <cell r="F8036" t="str">
            <v>FOR SITE MANAGER USE ONLY</v>
          </cell>
          <cell r="G8036">
            <v>0</v>
          </cell>
        </row>
        <row r="8037">
          <cell r="A8037" t="str">
            <v>990E50140</v>
          </cell>
          <cell r="C8037" t="str">
            <v>MGAL</v>
          </cell>
          <cell r="D8037" t="str">
            <v>AGREED UNIT PRICE</v>
          </cell>
          <cell r="G803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313"/>
  <sheetViews>
    <sheetView showGridLines="0" tabSelected="1" zoomScale="90" zoomScaleNormal="90" workbookViewId="0">
      <selection activeCell="R26" sqref="R26"/>
    </sheetView>
  </sheetViews>
  <sheetFormatPr defaultColWidth="9.140625"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5" width="8.7109375" style="5" customWidth="1"/>
    <col min="6" max="6" width="12.7109375" style="5" customWidth="1"/>
    <col min="7" max="7" width="7.7109375" style="5" hidden="1" customWidth="1"/>
    <col min="8" max="8" width="4.28515625" style="5" customWidth="1"/>
    <col min="9" max="9" width="12.7109375" style="5" customWidth="1"/>
    <col min="10" max="10" width="7.7109375" style="5" hidden="1" customWidth="1"/>
    <col min="11" max="12" width="9.7109375" style="6" customWidth="1"/>
    <col min="13" max="31" width="9.7109375" style="5" customWidth="1"/>
    <col min="32" max="32" width="2.7109375" style="5" customWidth="1"/>
    <col min="33" max="16384" width="9.140625" style="5"/>
  </cols>
  <sheetData>
    <row r="1" spans="1:38" ht="12.75" customHeight="1" x14ac:dyDescent="0.2">
      <c r="A1" s="5">
        <v>1</v>
      </c>
      <c r="D1" s="2"/>
      <c r="E1" s="2"/>
      <c r="F1" s="3"/>
      <c r="G1" s="3" t="s">
        <v>6</v>
      </c>
      <c r="H1" s="3" t="s">
        <v>15</v>
      </c>
      <c r="I1" s="2" t="s">
        <v>14</v>
      </c>
      <c r="J1" s="1"/>
      <c r="K1" s="1"/>
      <c r="L1" s="1"/>
      <c r="M1" s="1"/>
      <c r="N1" s="21"/>
      <c r="O1" s="1"/>
      <c r="P1" s="1"/>
      <c r="Q1" s="1"/>
      <c r="R1" s="21"/>
      <c r="S1" s="21"/>
      <c r="T1" s="21"/>
      <c r="U1" s="21"/>
      <c r="V1" s="21"/>
      <c r="W1" s="21"/>
      <c r="X1" s="1"/>
      <c r="Y1" s="1"/>
      <c r="Z1" s="1"/>
      <c r="AA1" s="1"/>
      <c r="AB1" s="1"/>
      <c r="AC1" s="23"/>
      <c r="AD1" s="23"/>
      <c r="AE1" s="23"/>
    </row>
    <row r="2" spans="1:38" ht="12.75" customHeight="1" x14ac:dyDescent="0.2">
      <c r="D2" s="2"/>
      <c r="E2" s="2"/>
      <c r="F2" s="3"/>
      <c r="G2" s="3" t="s">
        <v>3</v>
      </c>
      <c r="H2" s="3" t="s">
        <v>16</v>
      </c>
      <c r="I2" s="2" t="s">
        <v>5</v>
      </c>
      <c r="J2" s="1"/>
      <c r="K2" s="1"/>
      <c r="L2" s="1"/>
      <c r="M2" s="1"/>
      <c r="N2" s="21"/>
      <c r="O2" s="1"/>
      <c r="P2" s="1"/>
      <c r="Q2" s="1"/>
      <c r="R2" s="21"/>
      <c r="S2" s="21"/>
      <c r="T2" s="21"/>
      <c r="U2" s="21"/>
      <c r="V2" s="21"/>
      <c r="W2" s="21"/>
      <c r="X2" s="1"/>
      <c r="Y2" s="1"/>
      <c r="Z2" s="1"/>
      <c r="AA2" s="1"/>
      <c r="AB2" s="1"/>
      <c r="AC2" s="23"/>
      <c r="AD2" s="23"/>
      <c r="AE2" s="23"/>
    </row>
    <row r="3" spans="1:38" ht="12.75" customHeight="1" x14ac:dyDescent="0.2">
      <c r="D3" s="2"/>
      <c r="E3" s="3"/>
      <c r="F3" s="3"/>
      <c r="G3" s="3"/>
      <c r="H3" s="3" t="s">
        <v>17</v>
      </c>
      <c r="I3" s="2" t="s">
        <v>4</v>
      </c>
      <c r="J3" s="1"/>
      <c r="K3" s="1"/>
      <c r="L3" s="1"/>
      <c r="M3" s="1"/>
      <c r="N3" s="2"/>
      <c r="O3" s="1"/>
      <c r="P3" s="1"/>
      <c r="Q3" s="1"/>
      <c r="R3" s="2"/>
      <c r="S3" s="2"/>
      <c r="T3" s="2"/>
      <c r="U3" s="2"/>
      <c r="V3" s="2"/>
      <c r="W3" s="2"/>
      <c r="X3" s="1"/>
      <c r="Y3" s="1"/>
      <c r="Z3" s="1"/>
      <c r="AA3" s="1"/>
      <c r="AB3" s="1"/>
      <c r="AC3" s="23"/>
      <c r="AD3" s="23"/>
      <c r="AE3" s="23"/>
    </row>
    <row r="4" spans="1:38" ht="12.75" customHeight="1" x14ac:dyDescent="0.2">
      <c r="D4" s="2"/>
      <c r="E4" s="3"/>
      <c r="F4" s="4"/>
      <c r="G4" s="4"/>
      <c r="H4" s="3" t="s">
        <v>18</v>
      </c>
      <c r="I4" s="2" t="s">
        <v>12</v>
      </c>
      <c r="J4" s="1"/>
      <c r="K4" s="1"/>
      <c r="L4" s="1"/>
      <c r="M4" s="1"/>
      <c r="N4" s="2"/>
      <c r="O4" s="1"/>
      <c r="P4" s="1"/>
      <c r="Q4" s="1"/>
      <c r="R4" s="2"/>
      <c r="S4" s="2"/>
      <c r="T4" s="2"/>
      <c r="U4" s="2"/>
      <c r="V4" s="2"/>
      <c r="W4" s="2"/>
      <c r="X4" s="1"/>
      <c r="Y4" s="1"/>
      <c r="Z4" s="1"/>
      <c r="AA4" s="1"/>
      <c r="AB4" s="1"/>
      <c r="AC4" s="23"/>
      <c r="AD4" s="23"/>
      <c r="AE4" s="23"/>
    </row>
    <row r="5" spans="1:38" ht="12.75" customHeight="1" x14ac:dyDescent="0.2">
      <c r="D5" s="2"/>
      <c r="E5" s="3"/>
      <c r="F5" s="4"/>
      <c r="G5" s="4"/>
      <c r="H5" s="3" t="s">
        <v>19</v>
      </c>
      <c r="I5" s="2" t="s">
        <v>13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22"/>
      <c r="Y5" s="1"/>
      <c r="Z5" s="1"/>
      <c r="AA5" s="22"/>
      <c r="AB5" s="22"/>
      <c r="AC5" s="23"/>
      <c r="AD5" s="23"/>
      <c r="AE5" s="23"/>
    </row>
    <row r="6" spans="1:38" ht="12.75" customHeight="1" thickBot="1" x14ac:dyDescent="0.25"/>
    <row r="7" spans="1:38" ht="12.75" customHeight="1" thickBot="1" x14ac:dyDescent="0.25">
      <c r="B7" s="25" t="s">
        <v>9</v>
      </c>
      <c r="D7" s="102" t="str">
        <f>"SUBSUMMARY SHEET " &amp; B8</f>
        <v xml:space="preserve">SUBSUMMARY SHEET 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G7" s="30">
        <v>1</v>
      </c>
      <c r="AH7" s="31" t="s">
        <v>22</v>
      </c>
      <c r="AI7" s="32"/>
      <c r="AJ7" s="32"/>
      <c r="AK7" s="32"/>
      <c r="AL7" s="32"/>
    </row>
    <row r="8" spans="1:38" ht="12.75" customHeight="1" thickBot="1" x14ac:dyDescent="0.25">
      <c r="B8" s="29"/>
      <c r="D8" s="97" t="s">
        <v>7</v>
      </c>
      <c r="E8" s="97"/>
      <c r="F8" s="97"/>
      <c r="G8" s="97"/>
      <c r="H8" s="97"/>
      <c r="I8" s="97"/>
      <c r="J8" s="97"/>
      <c r="K8" s="24" t="s">
        <v>67</v>
      </c>
      <c r="L8" s="24" t="s">
        <v>23</v>
      </c>
      <c r="M8" s="24" t="s">
        <v>23</v>
      </c>
      <c r="N8" s="24" t="s">
        <v>45</v>
      </c>
      <c r="O8" s="24" t="s">
        <v>26</v>
      </c>
      <c r="P8" s="24" t="s">
        <v>49</v>
      </c>
      <c r="Q8" s="24" t="s">
        <v>51</v>
      </c>
      <c r="R8" s="24" t="s">
        <v>48</v>
      </c>
      <c r="S8" s="24" t="s">
        <v>65</v>
      </c>
      <c r="T8" s="24" t="s">
        <v>71</v>
      </c>
      <c r="U8" s="24" t="s">
        <v>71</v>
      </c>
      <c r="V8" s="24" t="s">
        <v>71</v>
      </c>
      <c r="W8" s="24" t="s">
        <v>87</v>
      </c>
      <c r="X8" s="24" t="s">
        <v>88</v>
      </c>
      <c r="Y8" s="24" t="s">
        <v>81</v>
      </c>
      <c r="Z8" s="24" t="s">
        <v>86</v>
      </c>
      <c r="AA8" s="24"/>
      <c r="AB8" s="24"/>
      <c r="AC8" s="24"/>
      <c r="AD8" s="24"/>
      <c r="AE8" s="24"/>
    </row>
    <row r="9" spans="1:38" ht="12.75" customHeight="1" thickBot="1" x14ac:dyDescent="0.25">
      <c r="D9" s="83" t="s">
        <v>8</v>
      </c>
      <c r="E9" s="83"/>
      <c r="F9" s="83"/>
      <c r="G9" s="83"/>
      <c r="H9" s="83"/>
      <c r="I9" s="83"/>
      <c r="J9" s="83"/>
      <c r="K9" s="36" t="s">
        <v>68</v>
      </c>
      <c r="L9" s="20"/>
      <c r="M9" s="20"/>
      <c r="N9" s="20"/>
      <c r="O9" s="20"/>
      <c r="P9" s="20"/>
      <c r="Q9" s="20"/>
      <c r="R9" s="20"/>
      <c r="S9" s="20"/>
      <c r="T9" s="36"/>
      <c r="U9" s="36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8" ht="12.75" customHeight="1" x14ac:dyDescent="0.2">
      <c r="B10" s="71" t="s">
        <v>10</v>
      </c>
      <c r="D10" s="84" t="s">
        <v>20</v>
      </c>
      <c r="E10" s="84" t="s">
        <v>21</v>
      </c>
      <c r="F10" s="87" t="s">
        <v>0</v>
      </c>
      <c r="G10" s="88"/>
      <c r="H10" s="88"/>
      <c r="I10" s="88"/>
      <c r="J10" s="89"/>
      <c r="K10" s="7" t="str">
        <f t="shared" ref="K10" si="0">IF(OR(TRIM(K8)=0,TRIM(K8)=""),"",IF(IFERROR(TRIM(INDEX(QryItemNamed,MATCH(TRIM(K8),ITEM,0),2)),"")="Y","SPECIAL",LEFT(IFERROR(TRIM(INDEX(ITEM,MATCH(TRIM(K8),ITEM,0))),""),3)))</f>
        <v>620</v>
      </c>
      <c r="L10" s="43">
        <v>644</v>
      </c>
      <c r="M10" s="8">
        <v>644</v>
      </c>
      <c r="N10" s="8">
        <v>644</v>
      </c>
      <c r="O10" s="8">
        <v>644</v>
      </c>
      <c r="P10" s="8">
        <v>644</v>
      </c>
      <c r="Q10" s="8">
        <v>644</v>
      </c>
      <c r="R10" s="8">
        <v>644</v>
      </c>
      <c r="S10" s="8">
        <v>644</v>
      </c>
      <c r="T10" s="8" t="str">
        <f t="shared" ref="T10:V10" si="1">IF(OR(TRIM(T8)=0,TRIM(T8)=""),"",IF(IFERROR(TRIM(INDEX(QryItemNamed,MATCH(TRIM(T8),ITEM,0),2)),"")="Y","SPECIAL",LEFT(IFERROR(TRIM(INDEX(ITEM,MATCH(TRIM(T8),ITEM,0))),""),3)))</f>
        <v>621</v>
      </c>
      <c r="U10" s="8" t="str">
        <f t="shared" si="1"/>
        <v>621</v>
      </c>
      <c r="V10" s="8" t="str">
        <f t="shared" si="1"/>
        <v>621</v>
      </c>
      <c r="W10" s="8">
        <v>644</v>
      </c>
      <c r="X10" s="8">
        <v>644</v>
      </c>
      <c r="Y10" s="8">
        <v>644</v>
      </c>
      <c r="Z10" s="8" t="str">
        <f t="shared" ref="Z10:AE10" si="2">IF(OR(TRIM(Z8)=0,TRIM(Z8)=""),"",IF(IFERROR(TRIM(INDEX(QryItemNamed,MATCH(TRIM(Z8),ITEM,0),2)),"")="Y","SPECIAL",LEFT(IFERROR(TRIM(INDEX(ITEM,MATCH(TRIM(Z8),ITEM,0))),""),3)))</f>
        <v>618</v>
      </c>
      <c r="AA10" s="8" t="str">
        <f t="shared" si="2"/>
        <v/>
      </c>
      <c r="AB10" s="8" t="str">
        <f t="shared" si="2"/>
        <v/>
      </c>
      <c r="AC10" s="8" t="str">
        <f t="shared" si="2"/>
        <v/>
      </c>
      <c r="AD10" s="8" t="str">
        <f t="shared" si="2"/>
        <v/>
      </c>
      <c r="AE10" s="8" t="str">
        <f t="shared" si="2"/>
        <v/>
      </c>
    </row>
    <row r="11" spans="1:38" ht="12.75" customHeight="1" x14ac:dyDescent="0.2">
      <c r="B11" s="72"/>
      <c r="D11" s="85"/>
      <c r="E11" s="85"/>
      <c r="F11" s="90"/>
      <c r="G11" s="91"/>
      <c r="H11" s="91"/>
      <c r="I11" s="91"/>
      <c r="J11" s="92"/>
      <c r="K11" s="81" t="str">
        <f t="shared" ref="K11" si="3">IF(OR(TRIM(K8)=0,TRIM(K8)=""),IF(K9="","",K9),IF(IFERROR(TRIM(INDEX(QryItemNamed,MATCH(TRIM(K8),ITEM,0),2)),"")="Y",RIGHT(IFERROR(TRIM(INDEX(QryItemNamed,MATCH(TRIM(K8),ITEM,0),4)),"123456789012"),LEN(IFERROR(TRIM(INDEX(QryItemNamed,MATCH(TRIM(K8),ITEM,0),4)),"123456789012"))-10)&amp;K9,IFERROR(TRIM(INDEX(QryItemNamed,MATCH(TRIM(K8),ITEM,0),4))&amp;K9,"ITEM CODE DOES NOT EXIST IN ITEM MASTER")))</f>
        <v>DELINEATOR, MISC.:CONTINUOUS 
CURBING SYSTEM WITH BOLLARD MARKER</v>
      </c>
      <c r="L11" s="98" t="s">
        <v>24</v>
      </c>
      <c r="M11" s="99" t="s">
        <v>25</v>
      </c>
      <c r="N11" s="82" t="s">
        <v>46</v>
      </c>
      <c r="O11" s="82" t="s">
        <v>53</v>
      </c>
      <c r="P11" s="82" t="s">
        <v>50</v>
      </c>
      <c r="Q11" s="82" t="s">
        <v>52</v>
      </c>
      <c r="R11" s="82" t="s">
        <v>47</v>
      </c>
      <c r="S11" s="82" t="s">
        <v>66</v>
      </c>
      <c r="T11" s="82" t="s">
        <v>93</v>
      </c>
      <c r="U11" s="82" t="s">
        <v>92</v>
      </c>
      <c r="V11" s="82" t="s">
        <v>91</v>
      </c>
      <c r="W11" s="82" t="s">
        <v>90</v>
      </c>
      <c r="X11" s="82" t="s">
        <v>89</v>
      </c>
      <c r="Y11" s="82" t="s">
        <v>82</v>
      </c>
      <c r="Z11" s="82" t="str">
        <f t="shared" ref="Z11:AE11" si="4">IF(OR(TRIM(Z8)=0,TRIM(Z8)=""),IF(Z9="","",Z9),IF(IFERROR(TRIM(INDEX(QryItemNamed,MATCH(TRIM(Z8),ITEM,0),2)),"")="Y",RIGHT(IFERROR(TRIM(INDEX(QryItemNamed,MATCH(TRIM(Z8),ITEM,0),4)),"123456789012"),LEN(IFERROR(TRIM(INDEX(QryItemNamed,MATCH(TRIM(Z8),ITEM,0),4)),"123456789012"))-10)&amp;Z9,IFERROR(TRIM(INDEX(QryItemNamed,MATCH(TRIM(Z8),ITEM,0),4))&amp;Z9,"ITEM CODE DOES NOT EXIST IN ITEM MASTER")))</f>
        <v>RUMBLE STRIPS, SHOULDER (ASPHALT CONCRETE)</v>
      </c>
      <c r="AA11" s="82" t="str">
        <f t="shared" si="4"/>
        <v/>
      </c>
      <c r="AB11" s="82" t="str">
        <f t="shared" si="4"/>
        <v/>
      </c>
      <c r="AC11" s="82" t="str">
        <f t="shared" si="4"/>
        <v/>
      </c>
      <c r="AD11" s="82" t="str">
        <f t="shared" si="4"/>
        <v/>
      </c>
      <c r="AE11" s="82" t="str">
        <f t="shared" si="4"/>
        <v/>
      </c>
    </row>
    <row r="12" spans="1:38" ht="12.75" customHeight="1" x14ac:dyDescent="0.2">
      <c r="B12" s="72"/>
      <c r="D12" s="85"/>
      <c r="E12" s="85"/>
      <c r="F12" s="90"/>
      <c r="G12" s="91"/>
      <c r="H12" s="91"/>
      <c r="I12" s="91"/>
      <c r="J12" s="92"/>
      <c r="K12" s="81"/>
      <c r="L12" s="98"/>
      <c r="M12" s="100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</row>
    <row r="13" spans="1:38" ht="12.75" customHeight="1" x14ac:dyDescent="0.2">
      <c r="B13" s="72"/>
      <c r="D13" s="85"/>
      <c r="E13" s="85"/>
      <c r="F13" s="90"/>
      <c r="G13" s="91"/>
      <c r="H13" s="91"/>
      <c r="I13" s="91"/>
      <c r="J13" s="92"/>
      <c r="K13" s="81"/>
      <c r="L13" s="98"/>
      <c r="M13" s="100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</row>
    <row r="14" spans="1:38" ht="12.75" customHeight="1" x14ac:dyDescent="0.2">
      <c r="B14" s="72"/>
      <c r="D14" s="85"/>
      <c r="E14" s="85"/>
      <c r="F14" s="90"/>
      <c r="G14" s="91"/>
      <c r="H14" s="91"/>
      <c r="I14" s="91"/>
      <c r="J14" s="92"/>
      <c r="K14" s="81"/>
      <c r="L14" s="98"/>
      <c r="M14" s="100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</row>
    <row r="15" spans="1:38" ht="12.75" customHeight="1" x14ac:dyDescent="0.2">
      <c r="B15" s="72"/>
      <c r="D15" s="85"/>
      <c r="E15" s="85"/>
      <c r="F15" s="90"/>
      <c r="G15" s="91"/>
      <c r="H15" s="91"/>
      <c r="I15" s="91"/>
      <c r="J15" s="92"/>
      <c r="K15" s="81"/>
      <c r="L15" s="98"/>
      <c r="M15" s="100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</row>
    <row r="16" spans="1:38" ht="12.75" customHeight="1" x14ac:dyDescent="0.2">
      <c r="B16" s="72"/>
      <c r="D16" s="85"/>
      <c r="E16" s="85"/>
      <c r="F16" s="90"/>
      <c r="G16" s="91"/>
      <c r="H16" s="91"/>
      <c r="I16" s="91"/>
      <c r="J16" s="92"/>
      <c r="K16" s="81"/>
      <c r="L16" s="98"/>
      <c r="M16" s="100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</row>
    <row r="17" spans="2:31" ht="12.75" customHeight="1" x14ac:dyDescent="0.2">
      <c r="B17" s="72"/>
      <c r="D17" s="85"/>
      <c r="E17" s="85"/>
      <c r="F17" s="90"/>
      <c r="G17" s="91"/>
      <c r="H17" s="91"/>
      <c r="I17" s="91"/>
      <c r="J17" s="92"/>
      <c r="K17" s="81"/>
      <c r="L17" s="98"/>
      <c r="M17" s="100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</row>
    <row r="18" spans="2:31" ht="12.75" customHeight="1" x14ac:dyDescent="0.2">
      <c r="B18" s="72"/>
      <c r="D18" s="85"/>
      <c r="E18" s="85"/>
      <c r="F18" s="90"/>
      <c r="G18" s="91"/>
      <c r="H18" s="91"/>
      <c r="I18" s="91"/>
      <c r="J18" s="92"/>
      <c r="K18" s="81"/>
      <c r="L18" s="98"/>
      <c r="M18" s="100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</row>
    <row r="19" spans="2:31" ht="12.75" customHeight="1" x14ac:dyDescent="0.2">
      <c r="B19" s="72"/>
      <c r="D19" s="85"/>
      <c r="E19" s="85"/>
      <c r="F19" s="90"/>
      <c r="G19" s="91"/>
      <c r="H19" s="91"/>
      <c r="I19" s="91"/>
      <c r="J19" s="92"/>
      <c r="K19" s="81"/>
      <c r="L19" s="98"/>
      <c r="M19" s="100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</row>
    <row r="20" spans="2:31" ht="12.75" customHeight="1" x14ac:dyDescent="0.2">
      <c r="B20" s="72"/>
      <c r="D20" s="85"/>
      <c r="E20" s="85"/>
      <c r="F20" s="90"/>
      <c r="G20" s="91"/>
      <c r="H20" s="91"/>
      <c r="I20" s="91"/>
      <c r="J20" s="92"/>
      <c r="K20" s="81"/>
      <c r="L20" s="98"/>
      <c r="M20" s="100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</row>
    <row r="21" spans="2:31" ht="12.75" customHeight="1" x14ac:dyDescent="0.2">
      <c r="B21" s="72"/>
      <c r="D21" s="85"/>
      <c r="E21" s="85"/>
      <c r="F21" s="90"/>
      <c r="G21" s="91"/>
      <c r="H21" s="91"/>
      <c r="I21" s="91"/>
      <c r="J21" s="92"/>
      <c r="K21" s="81"/>
      <c r="L21" s="98"/>
      <c r="M21" s="100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</row>
    <row r="22" spans="2:31" ht="12.75" customHeight="1" x14ac:dyDescent="0.2">
      <c r="B22" s="72"/>
      <c r="D22" s="85"/>
      <c r="E22" s="85"/>
      <c r="F22" s="90"/>
      <c r="G22" s="91"/>
      <c r="H22" s="91"/>
      <c r="I22" s="91"/>
      <c r="J22" s="92"/>
      <c r="K22" s="81"/>
      <c r="L22" s="98"/>
      <c r="M22" s="101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</row>
    <row r="23" spans="2:31" ht="12.75" customHeight="1" thickBot="1" x14ac:dyDescent="0.25">
      <c r="B23" s="73"/>
      <c r="D23" s="86"/>
      <c r="E23" s="86"/>
      <c r="F23" s="93"/>
      <c r="G23" s="94"/>
      <c r="H23" s="94"/>
      <c r="I23" s="94"/>
      <c r="J23" s="95"/>
      <c r="K23" s="9" t="str">
        <f t="shared" ref="K23" si="5">IF(OR(TRIM(K8)=0,TRIM(K8)=""),"",IFERROR(TRIM(INDEX(QryItemNamed,MATCH(TRIM(K8),ITEM,0),3)),""))</f>
        <v>FT</v>
      </c>
      <c r="L23" s="44" t="str">
        <f t="shared" ref="L23:W23" si="6">IF(OR(TRIM(L8)=0,TRIM(L8)=""),"",IFERROR(TRIM(INDEX(QryItemNamed,MATCH(TRIM(L8),ITEM,0),3)),""))</f>
        <v>MILE</v>
      </c>
      <c r="M23" s="10" t="str">
        <f t="shared" si="6"/>
        <v>MILE</v>
      </c>
      <c r="N23" s="10" t="str">
        <f t="shared" si="6"/>
        <v>MILE</v>
      </c>
      <c r="O23" s="10" t="str">
        <f t="shared" si="6"/>
        <v>MILE</v>
      </c>
      <c r="P23" s="10" t="str">
        <f t="shared" si="6"/>
        <v>FT</v>
      </c>
      <c r="Q23" s="10" t="str">
        <f t="shared" si="6"/>
        <v>FT</v>
      </c>
      <c r="R23" s="10" t="str">
        <f t="shared" si="6"/>
        <v>FT</v>
      </c>
      <c r="S23" s="10" t="str">
        <f t="shared" si="6"/>
        <v>FT</v>
      </c>
      <c r="T23" s="10" t="str">
        <f t="shared" si="6"/>
        <v>EACH</v>
      </c>
      <c r="U23" s="10" t="str">
        <f t="shared" si="6"/>
        <v>EACH</v>
      </c>
      <c r="V23" s="10" t="str">
        <f t="shared" si="6"/>
        <v>EACH</v>
      </c>
      <c r="W23" s="10" t="str">
        <f t="shared" si="6"/>
        <v>EACH</v>
      </c>
      <c r="X23" s="10" t="str">
        <f t="shared" ref="X23:AE23" si="7">IF(OR(TRIM(X8)=0,TRIM(X8)=""),"",IFERROR(TRIM(INDEX(QryItemNamed,MATCH(TRIM(X8),ITEM,0),3)),""))</f>
        <v>EACH</v>
      </c>
      <c r="Y23" s="10" t="str">
        <f t="shared" si="7"/>
        <v>SF</v>
      </c>
      <c r="Z23" s="10" t="str">
        <f t="shared" si="7"/>
        <v>MILE</v>
      </c>
      <c r="AA23" s="10" t="str">
        <f t="shared" si="7"/>
        <v/>
      </c>
      <c r="AB23" s="10" t="str">
        <f t="shared" si="7"/>
        <v/>
      </c>
      <c r="AC23" s="10" t="str">
        <f t="shared" si="7"/>
        <v/>
      </c>
      <c r="AD23" s="10" t="str">
        <f t="shared" si="7"/>
        <v/>
      </c>
      <c r="AE23" s="10" t="str">
        <f t="shared" si="7"/>
        <v/>
      </c>
    </row>
    <row r="24" spans="2:31" ht="12.75" customHeight="1" x14ac:dyDescent="0.2">
      <c r="B24" s="26"/>
      <c r="D24" s="11" t="s">
        <v>27</v>
      </c>
      <c r="E24" s="11">
        <v>42</v>
      </c>
      <c r="F24" s="12">
        <v>34350</v>
      </c>
      <c r="G24" s="17" t="s">
        <v>44</v>
      </c>
      <c r="H24" s="11" t="s">
        <v>1</v>
      </c>
      <c r="I24" s="12">
        <v>35408</v>
      </c>
      <c r="J24" s="18" t="str">
        <f>+G24</f>
        <v>U.S. 23</v>
      </c>
      <c r="K24" s="45"/>
      <c r="L24" s="49">
        <f>(1060.4)/5280</f>
        <v>0.20083333333333336</v>
      </c>
      <c r="M24" s="50"/>
      <c r="N24" s="50"/>
      <c r="O24" s="50"/>
      <c r="P24" s="50"/>
      <c r="Q24" s="50"/>
      <c r="R24" s="50"/>
      <c r="S24" s="50"/>
      <c r="T24" s="11"/>
      <c r="U24" s="11"/>
      <c r="V24" s="11"/>
      <c r="W24" s="11"/>
      <c r="X24" s="11"/>
      <c r="Y24" s="11"/>
      <c r="Z24" s="50">
        <f>929.43/5280</f>
        <v>0.17602840909090908</v>
      </c>
      <c r="AA24" s="11"/>
      <c r="AB24" s="11"/>
      <c r="AC24" s="11"/>
      <c r="AD24" s="11"/>
      <c r="AE24" s="11"/>
    </row>
    <row r="25" spans="2:31" ht="12.75" customHeight="1" x14ac:dyDescent="0.2">
      <c r="B25" s="27"/>
      <c r="D25" s="15" t="s">
        <v>28</v>
      </c>
      <c r="E25" s="15">
        <v>42</v>
      </c>
      <c r="F25" s="16">
        <v>35408</v>
      </c>
      <c r="G25" s="17" t="s">
        <v>44</v>
      </c>
      <c r="H25" s="15"/>
      <c r="I25" s="16">
        <v>35457</v>
      </c>
      <c r="J25" s="18" t="str">
        <f>+G25</f>
        <v>U.S. 23</v>
      </c>
      <c r="K25" s="46"/>
      <c r="L25" s="33">
        <f>61.9/5280</f>
        <v>1.1723484848484848E-2</v>
      </c>
      <c r="M25" s="35"/>
      <c r="N25" s="35"/>
      <c r="O25" s="35"/>
      <c r="P25" s="35"/>
      <c r="Q25" s="35"/>
      <c r="R25" s="35"/>
      <c r="S25" s="35"/>
      <c r="T25" s="15"/>
      <c r="U25" s="15"/>
      <c r="V25" s="15"/>
      <c r="W25" s="15"/>
      <c r="X25" s="15"/>
      <c r="Y25" s="15"/>
      <c r="Z25" s="35"/>
      <c r="AA25" s="15"/>
      <c r="AB25" s="15"/>
      <c r="AC25" s="15"/>
      <c r="AD25" s="15"/>
      <c r="AE25" s="15"/>
    </row>
    <row r="26" spans="2:31" ht="12.75" customHeight="1" x14ac:dyDescent="0.2">
      <c r="B26" s="27"/>
      <c r="D26" s="15" t="s">
        <v>29</v>
      </c>
      <c r="E26" s="15">
        <v>42</v>
      </c>
      <c r="F26" s="16">
        <v>35491</v>
      </c>
      <c r="G26" s="17" t="s">
        <v>44</v>
      </c>
      <c r="H26" s="15"/>
      <c r="I26" s="16">
        <v>35515</v>
      </c>
      <c r="J26" s="18" t="str">
        <f t="shared" ref="J26:J62" si="8">+G26</f>
        <v>U.S. 23</v>
      </c>
      <c r="K26" s="46"/>
      <c r="L26" s="33">
        <f>52.8/5280</f>
        <v>0.01</v>
      </c>
      <c r="M26" s="35"/>
      <c r="N26" s="35"/>
      <c r="O26" s="35"/>
      <c r="P26" s="35"/>
      <c r="Q26" s="35"/>
      <c r="R26" s="35"/>
      <c r="S26" s="35"/>
      <c r="T26" s="15"/>
      <c r="U26" s="15"/>
      <c r="V26" s="15"/>
      <c r="W26" s="15"/>
      <c r="X26" s="15"/>
      <c r="Y26" s="15"/>
      <c r="Z26" s="35"/>
      <c r="AA26" s="15"/>
      <c r="AB26" s="15"/>
      <c r="AC26" s="15"/>
      <c r="AD26" s="15"/>
      <c r="AE26" s="15"/>
    </row>
    <row r="27" spans="2:31" ht="12.75" customHeight="1" x14ac:dyDescent="0.2">
      <c r="B27" s="27"/>
      <c r="D27" s="15" t="s">
        <v>30</v>
      </c>
      <c r="E27" s="15" t="s">
        <v>70</v>
      </c>
      <c r="F27" s="16">
        <v>35515</v>
      </c>
      <c r="G27" s="17" t="s">
        <v>44</v>
      </c>
      <c r="H27" s="15"/>
      <c r="I27" s="16">
        <v>38300</v>
      </c>
      <c r="J27" s="18" t="str">
        <f t="shared" si="8"/>
        <v>U.S. 23</v>
      </c>
      <c r="K27" s="46"/>
      <c r="L27" s="33">
        <f>(2791)/5280</f>
        <v>0.52859848484848482</v>
      </c>
      <c r="M27" s="35"/>
      <c r="N27" s="35"/>
      <c r="O27" s="35"/>
      <c r="P27" s="35"/>
      <c r="Q27" s="35"/>
      <c r="R27" s="35"/>
      <c r="S27" s="35"/>
      <c r="T27" s="15"/>
      <c r="U27" s="15"/>
      <c r="V27" s="15"/>
      <c r="W27" s="15"/>
      <c r="X27" s="15"/>
      <c r="Y27" s="15"/>
      <c r="Z27" s="35">
        <f>2651.58/5280</f>
        <v>0.50219318181818184</v>
      </c>
      <c r="AA27" s="15"/>
      <c r="AB27" s="15"/>
      <c r="AC27" s="15"/>
      <c r="AD27" s="15"/>
      <c r="AE27" s="15"/>
    </row>
    <row r="28" spans="2:31" ht="12.75" customHeight="1" x14ac:dyDescent="0.2">
      <c r="B28" s="27"/>
      <c r="D28" s="15" t="s">
        <v>43</v>
      </c>
      <c r="E28" s="15">
        <v>42</v>
      </c>
      <c r="F28" s="16">
        <v>33700</v>
      </c>
      <c r="G28" s="17" t="s">
        <v>44</v>
      </c>
      <c r="H28" s="15"/>
      <c r="I28" s="16">
        <v>35398</v>
      </c>
      <c r="J28" s="18" t="str">
        <f t="shared" si="8"/>
        <v>U.S. 23</v>
      </c>
      <c r="K28" s="46"/>
      <c r="L28" s="33">
        <f>(1695)/5280</f>
        <v>0.32102272727272729</v>
      </c>
      <c r="M28" s="35"/>
      <c r="N28" s="35"/>
      <c r="O28" s="35"/>
      <c r="P28" s="35"/>
      <c r="Q28" s="35"/>
      <c r="R28" s="35"/>
      <c r="S28" s="35"/>
      <c r="T28" s="15"/>
      <c r="U28" s="15"/>
      <c r="V28" s="15"/>
      <c r="W28" s="15"/>
      <c r="X28" s="15"/>
      <c r="Y28" s="15"/>
      <c r="Z28" s="35">
        <f>1694.96/5280</f>
        <v>0.32101515151515153</v>
      </c>
      <c r="AA28" s="15"/>
      <c r="AB28" s="15"/>
      <c r="AC28" s="15"/>
      <c r="AD28" s="15"/>
      <c r="AE28" s="15"/>
    </row>
    <row r="29" spans="2:31" ht="12.75" customHeight="1" x14ac:dyDescent="0.2">
      <c r="B29" s="27"/>
      <c r="D29" s="15" t="s">
        <v>31</v>
      </c>
      <c r="E29" s="15">
        <v>42</v>
      </c>
      <c r="F29" s="16">
        <v>35398</v>
      </c>
      <c r="G29" s="17" t="s">
        <v>44</v>
      </c>
      <c r="H29" s="15"/>
      <c r="I29" s="16">
        <v>35441</v>
      </c>
      <c r="J29" s="18" t="str">
        <f t="shared" si="8"/>
        <v>U.S. 23</v>
      </c>
      <c r="K29" s="46"/>
      <c r="L29" s="33">
        <f>(79.4)/5280</f>
        <v>1.5037878787878789E-2</v>
      </c>
      <c r="M29" s="35"/>
      <c r="N29" s="35"/>
      <c r="O29" s="35"/>
      <c r="P29" s="35"/>
      <c r="Q29" s="35"/>
      <c r="R29" s="35"/>
      <c r="S29" s="35"/>
      <c r="T29" s="15"/>
      <c r="U29" s="15"/>
      <c r="V29" s="15"/>
      <c r="W29" s="15"/>
      <c r="X29" s="15"/>
      <c r="Y29" s="15"/>
      <c r="Z29" s="35"/>
      <c r="AA29" s="15"/>
      <c r="AB29" s="15"/>
      <c r="AC29" s="15"/>
      <c r="AD29" s="15"/>
      <c r="AE29" s="15"/>
    </row>
    <row r="30" spans="2:31" ht="12.75" customHeight="1" x14ac:dyDescent="0.2">
      <c r="B30" s="27"/>
      <c r="D30" s="15" t="s">
        <v>32</v>
      </c>
      <c r="E30" s="15">
        <v>42</v>
      </c>
      <c r="F30" s="16">
        <v>35467</v>
      </c>
      <c r="G30" s="17" t="s">
        <v>44</v>
      </c>
      <c r="H30" s="15"/>
      <c r="I30" s="16">
        <v>35538</v>
      </c>
      <c r="J30" s="18" t="str">
        <f t="shared" si="8"/>
        <v>U.S. 23</v>
      </c>
      <c r="K30" s="46"/>
      <c r="L30" s="33">
        <f>(103.1)/5280</f>
        <v>1.9526515151515149E-2</v>
      </c>
      <c r="M30" s="35"/>
      <c r="N30" s="35"/>
      <c r="O30" s="35"/>
      <c r="P30" s="35"/>
      <c r="Q30" s="35"/>
      <c r="R30" s="35"/>
      <c r="S30" s="35"/>
      <c r="T30" s="15"/>
      <c r="U30" s="15"/>
      <c r="V30" s="15"/>
      <c r="W30" s="15"/>
      <c r="X30" s="15"/>
      <c r="Y30" s="15"/>
      <c r="Z30" s="35"/>
      <c r="AA30" s="15"/>
      <c r="AB30" s="15"/>
      <c r="AC30" s="15"/>
      <c r="AD30" s="15"/>
      <c r="AE30" s="15"/>
    </row>
    <row r="31" spans="2:31" ht="12.75" customHeight="1" x14ac:dyDescent="0.2">
      <c r="B31" s="27"/>
      <c r="D31" s="15" t="s">
        <v>33</v>
      </c>
      <c r="E31" s="15" t="s">
        <v>70</v>
      </c>
      <c r="F31" s="16">
        <v>35537</v>
      </c>
      <c r="G31" s="17" t="s">
        <v>44</v>
      </c>
      <c r="H31" s="15"/>
      <c r="I31" s="16">
        <v>37750</v>
      </c>
      <c r="J31" s="18" t="str">
        <f t="shared" si="8"/>
        <v>U.S. 23</v>
      </c>
      <c r="K31" s="46"/>
      <c r="L31" s="33">
        <f>2207.9/5280</f>
        <v>0.41816287878787878</v>
      </c>
      <c r="M31" s="35"/>
      <c r="N31" s="35"/>
      <c r="O31" s="35"/>
      <c r="P31" s="35"/>
      <c r="Q31" s="35"/>
      <c r="R31" s="35"/>
      <c r="S31" s="35"/>
      <c r="T31" s="15"/>
      <c r="U31" s="15"/>
      <c r="V31" s="15"/>
      <c r="W31" s="15"/>
      <c r="X31" s="15"/>
      <c r="Y31" s="15"/>
      <c r="Z31" s="35">
        <f>2172.02/5280</f>
        <v>0.41136742424242423</v>
      </c>
      <c r="AA31" s="15"/>
      <c r="AB31" s="15"/>
      <c r="AC31" s="15"/>
      <c r="AD31" s="15"/>
      <c r="AE31" s="15"/>
    </row>
    <row r="32" spans="2:31" ht="12.75" customHeight="1" x14ac:dyDescent="0.2">
      <c r="B32" s="27"/>
      <c r="D32" s="15"/>
      <c r="E32" s="15"/>
      <c r="F32" s="16"/>
      <c r="G32" s="17"/>
      <c r="H32" s="15"/>
      <c r="I32" s="16"/>
      <c r="J32" s="18"/>
      <c r="K32" s="47"/>
      <c r="L32" s="33"/>
      <c r="M32" s="35"/>
      <c r="N32" s="35"/>
      <c r="O32" s="35"/>
      <c r="P32" s="35"/>
      <c r="Q32" s="35"/>
      <c r="R32" s="35"/>
      <c r="S32" s="3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 spans="2:31" ht="12.75" customHeight="1" x14ac:dyDescent="0.2">
      <c r="B33" s="27"/>
      <c r="D33" s="15" t="s">
        <v>34</v>
      </c>
      <c r="E33" s="15">
        <v>42</v>
      </c>
      <c r="F33" s="16">
        <v>34350</v>
      </c>
      <c r="G33" s="17" t="s">
        <v>44</v>
      </c>
      <c r="H33" s="15"/>
      <c r="I33" s="16">
        <v>35085</v>
      </c>
      <c r="J33" s="18" t="str">
        <f t="shared" si="8"/>
        <v>U.S. 23</v>
      </c>
      <c r="K33" s="47"/>
      <c r="L33" s="33"/>
      <c r="M33" s="35">
        <f>735.11/5280</f>
        <v>0.1392253787878788</v>
      </c>
      <c r="N33" s="35"/>
      <c r="O33" s="35"/>
      <c r="P33" s="35"/>
      <c r="Q33" s="35"/>
      <c r="R33" s="35"/>
      <c r="S33" s="35"/>
      <c r="T33" s="15"/>
      <c r="U33" s="15"/>
      <c r="V33" s="15"/>
      <c r="W33" s="15"/>
      <c r="X33" s="15"/>
      <c r="Y33" s="15"/>
      <c r="Z33" s="35">
        <f>657.64/5280</f>
        <v>0.1245530303030303</v>
      </c>
      <c r="AA33" s="15"/>
      <c r="AB33" s="15"/>
      <c r="AC33" s="15"/>
      <c r="AD33" s="15"/>
      <c r="AE33" s="15"/>
    </row>
    <row r="34" spans="2:31" ht="12.75" customHeight="1" x14ac:dyDescent="0.2">
      <c r="B34" s="27"/>
      <c r="D34" s="15" t="s">
        <v>35</v>
      </c>
      <c r="E34" s="15">
        <v>42</v>
      </c>
      <c r="F34" s="16">
        <v>33700</v>
      </c>
      <c r="G34" s="17" t="s">
        <v>44</v>
      </c>
      <c r="H34" s="15"/>
      <c r="I34" s="16">
        <v>35085</v>
      </c>
      <c r="J34" s="18" t="str">
        <f t="shared" si="8"/>
        <v>U.S. 23</v>
      </c>
      <c r="K34" s="47"/>
      <c r="L34" s="33"/>
      <c r="M34" s="35">
        <f>(1333.8)/5280</f>
        <v>0.25261363636363637</v>
      </c>
      <c r="N34" s="35"/>
      <c r="O34" s="35"/>
      <c r="P34" s="35"/>
      <c r="Q34" s="35"/>
      <c r="R34" s="35"/>
      <c r="S34" s="35"/>
      <c r="T34" s="15"/>
      <c r="U34" s="15"/>
      <c r="V34" s="15"/>
      <c r="W34" s="15"/>
      <c r="X34" s="15"/>
      <c r="Y34" s="15"/>
      <c r="Z34" s="35">
        <f>1267.25/5280</f>
        <v>0.24000946969696971</v>
      </c>
      <c r="AA34" s="15"/>
      <c r="AB34" s="15"/>
      <c r="AC34" s="15"/>
      <c r="AD34" s="15"/>
      <c r="AE34" s="15"/>
    </row>
    <row r="35" spans="2:31" ht="12.75" customHeight="1" x14ac:dyDescent="0.2">
      <c r="B35" s="27"/>
      <c r="D35" s="15" t="s">
        <v>36</v>
      </c>
      <c r="E35" s="15">
        <v>43</v>
      </c>
      <c r="F35" s="16">
        <v>36291</v>
      </c>
      <c r="G35" s="17" t="s">
        <v>44</v>
      </c>
      <c r="H35" s="15"/>
      <c r="I35" s="16">
        <v>38300</v>
      </c>
      <c r="J35" s="18" t="str">
        <f t="shared" si="8"/>
        <v>U.S. 23</v>
      </c>
      <c r="K35" s="47"/>
      <c r="L35" s="33"/>
      <c r="M35" s="35">
        <f>2007.41/5280</f>
        <v>0.38019128787878792</v>
      </c>
      <c r="N35" s="35"/>
      <c r="O35" s="35"/>
      <c r="P35" s="35"/>
      <c r="Q35" s="35"/>
      <c r="R35" s="35"/>
      <c r="S35" s="35"/>
      <c r="T35" s="15"/>
      <c r="U35" s="15"/>
      <c r="V35" s="15"/>
      <c r="W35" s="15"/>
      <c r="X35" s="15"/>
      <c r="Y35" s="15"/>
      <c r="Z35" s="35">
        <f t="shared" ref="Z35" si="9">M35</f>
        <v>0.38019128787878792</v>
      </c>
      <c r="AA35" s="15"/>
      <c r="AB35" s="15"/>
      <c r="AC35" s="15"/>
      <c r="AD35" s="15"/>
      <c r="AE35" s="15"/>
    </row>
    <row r="36" spans="2:31" ht="12.75" customHeight="1" x14ac:dyDescent="0.2">
      <c r="B36" s="27"/>
      <c r="D36" s="15" t="s">
        <v>37</v>
      </c>
      <c r="E36" s="15">
        <v>43</v>
      </c>
      <c r="F36" s="16">
        <v>36291</v>
      </c>
      <c r="G36" s="17" t="s">
        <v>44</v>
      </c>
      <c r="H36" s="15"/>
      <c r="I36" s="16">
        <v>37750</v>
      </c>
      <c r="J36" s="18" t="str">
        <f t="shared" si="8"/>
        <v>U.S. 23</v>
      </c>
      <c r="K36" s="47"/>
      <c r="L36" s="33"/>
      <c r="M36" s="35">
        <f>(1454.5)/5280</f>
        <v>0.27547348484848483</v>
      </c>
      <c r="N36" s="35"/>
      <c r="O36" s="35"/>
      <c r="P36" s="35"/>
      <c r="Q36" s="35"/>
      <c r="R36" s="35"/>
      <c r="S36" s="35"/>
      <c r="T36" s="15"/>
      <c r="U36" s="15"/>
      <c r="V36" s="15"/>
      <c r="W36" s="15"/>
      <c r="X36" s="15"/>
      <c r="Y36" s="15"/>
      <c r="Z36" s="35">
        <f>1347.27/5280</f>
        <v>0.25516477272727273</v>
      </c>
      <c r="AA36" s="15"/>
      <c r="AB36" s="15"/>
      <c r="AC36" s="15"/>
      <c r="AD36" s="15"/>
      <c r="AE36" s="15"/>
    </row>
    <row r="37" spans="2:31" ht="12.75" customHeight="1" x14ac:dyDescent="0.2">
      <c r="B37" s="27"/>
      <c r="D37" s="15"/>
      <c r="E37" s="15"/>
      <c r="F37" s="16"/>
      <c r="G37" s="17"/>
      <c r="H37" s="15"/>
      <c r="I37" s="16"/>
      <c r="J37" s="18"/>
      <c r="K37" s="47"/>
      <c r="L37" s="33"/>
      <c r="M37" s="35"/>
      <c r="N37" s="35"/>
      <c r="O37" s="35"/>
      <c r="P37" s="35"/>
      <c r="Q37" s="35"/>
      <c r="R37" s="35"/>
      <c r="S37" s="3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2:31" ht="12.75" customHeight="1" x14ac:dyDescent="0.2">
      <c r="B38" s="27"/>
      <c r="D38" s="15" t="s">
        <v>54</v>
      </c>
      <c r="E38" s="15" t="s">
        <v>70</v>
      </c>
      <c r="F38" s="16">
        <v>34350</v>
      </c>
      <c r="G38" s="17" t="s">
        <v>44</v>
      </c>
      <c r="H38" s="15"/>
      <c r="I38" s="16">
        <v>38300</v>
      </c>
      <c r="J38" s="18" t="str">
        <f t="shared" si="8"/>
        <v>U.S. 23</v>
      </c>
      <c r="K38" s="47"/>
      <c r="L38" s="33"/>
      <c r="M38" s="35"/>
      <c r="N38" s="35">
        <f>(3955.5)/5280</f>
        <v>0.74914772727272727</v>
      </c>
      <c r="O38" s="35"/>
      <c r="P38" s="35"/>
      <c r="Q38" s="35"/>
      <c r="R38" s="35"/>
      <c r="S38" s="35"/>
      <c r="T38" s="34">
        <f>ROUNDUP((I38-F38)/80,0)</f>
        <v>50</v>
      </c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2:31" ht="12.75" customHeight="1" x14ac:dyDescent="0.2">
      <c r="B39" s="27"/>
      <c r="D39" s="15" t="s">
        <v>55</v>
      </c>
      <c r="E39" s="15" t="s">
        <v>70</v>
      </c>
      <c r="F39" s="16">
        <v>33700</v>
      </c>
      <c r="G39" s="17" t="s">
        <v>44</v>
      </c>
      <c r="H39" s="15"/>
      <c r="I39" s="16">
        <v>37750</v>
      </c>
      <c r="J39" s="18" t="str">
        <f t="shared" si="8"/>
        <v>U.S. 23</v>
      </c>
      <c r="K39" s="48"/>
      <c r="L39" s="33"/>
      <c r="M39" s="35"/>
      <c r="N39" s="35">
        <f>(4044.7)/5280</f>
        <v>0.76604166666666662</v>
      </c>
      <c r="O39" s="35"/>
      <c r="P39" s="35"/>
      <c r="Q39" s="35"/>
      <c r="R39" s="35"/>
      <c r="S39" s="35"/>
      <c r="T39" s="34">
        <f>ROUNDUP((I39-F39)/80,0)</f>
        <v>51</v>
      </c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2:31" ht="12.75" customHeight="1" x14ac:dyDescent="0.2">
      <c r="B40" s="27"/>
      <c r="D40" s="15"/>
      <c r="E40" s="15"/>
      <c r="F40" s="16"/>
      <c r="G40" s="17"/>
      <c r="H40" s="15"/>
      <c r="I40" s="16"/>
      <c r="J40" s="18"/>
      <c r="K40" s="48"/>
      <c r="L40" s="33"/>
      <c r="M40" s="35"/>
      <c r="N40" s="35"/>
      <c r="O40" s="35"/>
      <c r="P40" s="35"/>
      <c r="Q40" s="35"/>
      <c r="R40" s="35"/>
      <c r="S40" s="3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 spans="2:31" ht="12.75" customHeight="1" x14ac:dyDescent="0.2">
      <c r="B41" s="27"/>
      <c r="D41" s="15" t="s">
        <v>38</v>
      </c>
      <c r="E41" s="15" t="s">
        <v>70</v>
      </c>
      <c r="F41" s="16">
        <v>35100</v>
      </c>
      <c r="G41" s="17" t="s">
        <v>44</v>
      </c>
      <c r="H41" s="15"/>
      <c r="I41" s="16">
        <v>35420</v>
      </c>
      <c r="J41" s="18" t="str">
        <f t="shared" si="8"/>
        <v>U.S. 23</v>
      </c>
      <c r="K41" s="48"/>
      <c r="L41" s="33"/>
      <c r="M41" s="35"/>
      <c r="N41" s="35"/>
      <c r="O41" s="35">
        <f>676.2/5280</f>
        <v>0.12806818181818183</v>
      </c>
      <c r="P41" s="35"/>
      <c r="Q41" s="35"/>
      <c r="R41" s="35"/>
      <c r="S41" s="35"/>
      <c r="T41" s="15"/>
      <c r="U41" s="15"/>
      <c r="V41" s="15">
        <f>ROUNDUP((I41-F41)/80,0)</f>
        <v>4</v>
      </c>
      <c r="W41" s="15"/>
      <c r="X41" s="15"/>
      <c r="Y41" s="15"/>
      <c r="Z41" s="15"/>
      <c r="AA41" s="15"/>
      <c r="AB41" s="15"/>
      <c r="AC41" s="15"/>
      <c r="AD41" s="15"/>
      <c r="AE41" s="15"/>
    </row>
    <row r="42" spans="2:31" ht="12.75" customHeight="1" x14ac:dyDescent="0.2">
      <c r="B42" s="27"/>
      <c r="D42" s="15" t="s">
        <v>39</v>
      </c>
      <c r="E42" s="15" t="s">
        <v>70</v>
      </c>
      <c r="F42" s="16">
        <v>35521</v>
      </c>
      <c r="G42" s="17" t="s">
        <v>44</v>
      </c>
      <c r="H42" s="15"/>
      <c r="I42" s="16">
        <v>36295</v>
      </c>
      <c r="J42" s="18" t="str">
        <f t="shared" si="8"/>
        <v>U.S. 23</v>
      </c>
      <c r="K42" s="48"/>
      <c r="L42" s="33"/>
      <c r="M42" s="35"/>
      <c r="N42" s="35"/>
      <c r="O42" s="35">
        <f>1544.68/5280</f>
        <v>0.29255303030303031</v>
      </c>
      <c r="P42" s="35"/>
      <c r="Q42" s="35"/>
      <c r="R42" s="35"/>
      <c r="S42" s="35"/>
      <c r="T42" s="15"/>
      <c r="U42" s="15"/>
      <c r="V42" s="15">
        <f>ROUNDUP((I42-F42)/80,0)</f>
        <v>10</v>
      </c>
      <c r="W42" s="15"/>
      <c r="X42" s="15"/>
      <c r="Y42" s="15"/>
      <c r="Z42" s="15"/>
      <c r="AA42" s="15"/>
      <c r="AB42" s="15"/>
      <c r="AC42" s="15"/>
      <c r="AD42" s="15"/>
      <c r="AE42" s="15"/>
    </row>
    <row r="43" spans="2:31" ht="12.75" customHeight="1" x14ac:dyDescent="0.2">
      <c r="B43" s="27"/>
      <c r="D43" s="15"/>
      <c r="E43" s="15"/>
      <c r="F43" s="16"/>
      <c r="G43" s="17"/>
      <c r="H43" s="15"/>
      <c r="I43" s="16"/>
      <c r="J43" s="18"/>
      <c r="K43" s="47"/>
      <c r="L43" s="33"/>
      <c r="M43" s="35"/>
      <c r="N43" s="35"/>
      <c r="O43" s="35"/>
      <c r="P43" s="35"/>
      <c r="Q43" s="35"/>
      <c r="R43" s="35"/>
      <c r="S43" s="3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2:31" ht="12.75" customHeight="1" x14ac:dyDescent="0.2">
      <c r="B44" s="27"/>
      <c r="D44" s="15" t="s">
        <v>56</v>
      </c>
      <c r="E44" s="15">
        <v>42</v>
      </c>
      <c r="F44" s="16">
        <v>35485</v>
      </c>
      <c r="G44" s="17" t="s">
        <v>44</v>
      </c>
      <c r="H44" s="15"/>
      <c r="I44" s="16">
        <v>35322</v>
      </c>
      <c r="J44" s="18" t="str">
        <f t="shared" si="8"/>
        <v>U.S. 23</v>
      </c>
      <c r="K44" s="47"/>
      <c r="L44" s="33"/>
      <c r="M44" s="35"/>
      <c r="N44" s="35"/>
      <c r="O44" s="35"/>
      <c r="P44" s="35">
        <v>236.86</v>
      </c>
      <c r="Q44" s="35"/>
      <c r="R44" s="35"/>
      <c r="S44" s="35"/>
      <c r="T44" s="15"/>
      <c r="U44" s="15">
        <f>ROUNDUP((P44/40),0)</f>
        <v>6</v>
      </c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 spans="2:31" ht="12.75" customHeight="1" x14ac:dyDescent="0.2">
      <c r="B45" s="27"/>
      <c r="D45" s="15" t="s">
        <v>57</v>
      </c>
      <c r="E45" s="15" t="s">
        <v>70</v>
      </c>
      <c r="F45" s="16">
        <v>35322</v>
      </c>
      <c r="G45" s="17" t="s">
        <v>44</v>
      </c>
      <c r="H45" s="15"/>
      <c r="I45" s="16">
        <v>36367</v>
      </c>
      <c r="J45" s="18" t="str">
        <f t="shared" si="8"/>
        <v>U.S. 23</v>
      </c>
      <c r="K45" s="47"/>
      <c r="L45" s="33"/>
      <c r="M45" s="35"/>
      <c r="N45" s="35"/>
      <c r="O45" s="35"/>
      <c r="P45" s="35">
        <f>1050.97</f>
        <v>1050.97</v>
      </c>
      <c r="Q45" s="35"/>
      <c r="R45" s="35"/>
      <c r="S45" s="35"/>
      <c r="T45" s="15"/>
      <c r="U45" s="15">
        <f t="shared" ref="U45:U49" si="10">ROUNDUP((P45/40),0)</f>
        <v>27</v>
      </c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2:31" ht="12.75" customHeight="1" x14ac:dyDescent="0.2">
      <c r="B46" s="27"/>
      <c r="D46" s="15" t="s">
        <v>58</v>
      </c>
      <c r="E46" s="15" t="s">
        <v>70</v>
      </c>
      <c r="F46" s="16">
        <v>35322</v>
      </c>
      <c r="G46" s="17" t="s">
        <v>44</v>
      </c>
      <c r="H46" s="15"/>
      <c r="I46" s="16">
        <v>36367</v>
      </c>
      <c r="J46" s="18" t="str">
        <f t="shared" si="8"/>
        <v>U.S. 23</v>
      </c>
      <c r="K46" s="47"/>
      <c r="L46" s="33"/>
      <c r="M46" s="35"/>
      <c r="N46" s="35"/>
      <c r="O46" s="35"/>
      <c r="P46" s="35">
        <v>1044.45</v>
      </c>
      <c r="Q46" s="35"/>
      <c r="R46" s="35"/>
      <c r="S46" s="35"/>
      <c r="T46" s="15"/>
      <c r="U46" s="15">
        <f t="shared" si="10"/>
        <v>27</v>
      </c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 spans="2:31" ht="12.75" customHeight="1" x14ac:dyDescent="0.2">
      <c r="B47" s="27"/>
      <c r="D47" s="15" t="s">
        <v>59</v>
      </c>
      <c r="E47" s="15">
        <v>42</v>
      </c>
      <c r="F47" s="16">
        <v>35430</v>
      </c>
      <c r="G47" s="17" t="s">
        <v>44</v>
      </c>
      <c r="H47" s="15"/>
      <c r="I47" s="16">
        <v>35495</v>
      </c>
      <c r="J47" s="18" t="str">
        <f t="shared" si="8"/>
        <v>U.S. 23</v>
      </c>
      <c r="K47" s="47"/>
      <c r="L47" s="33"/>
      <c r="M47" s="35"/>
      <c r="N47" s="35"/>
      <c r="O47" s="35"/>
      <c r="P47" s="35">
        <v>66.97</v>
      </c>
      <c r="Q47" s="35"/>
      <c r="R47" s="35"/>
      <c r="S47" s="35"/>
      <c r="T47" s="15"/>
      <c r="U47" s="15">
        <f t="shared" si="10"/>
        <v>2</v>
      </c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 spans="2:31" ht="12.75" customHeight="1" x14ac:dyDescent="0.2">
      <c r="B48" s="27"/>
      <c r="D48" s="15" t="s">
        <v>60</v>
      </c>
      <c r="E48" s="15">
        <v>42</v>
      </c>
      <c r="F48" s="16">
        <v>35430</v>
      </c>
      <c r="G48" s="17" t="s">
        <v>44</v>
      </c>
      <c r="H48" s="15"/>
      <c r="I48" s="16">
        <v>35495</v>
      </c>
      <c r="J48" s="18" t="str">
        <f t="shared" si="8"/>
        <v>U.S. 23</v>
      </c>
      <c r="K48" s="47"/>
      <c r="L48" s="33"/>
      <c r="M48" s="35"/>
      <c r="N48" s="35"/>
      <c r="O48" s="35"/>
      <c r="P48" s="35">
        <v>63.17</v>
      </c>
      <c r="Q48" s="35"/>
      <c r="R48" s="35"/>
      <c r="S48" s="35"/>
      <c r="T48" s="15"/>
      <c r="U48" s="15">
        <f t="shared" si="10"/>
        <v>2</v>
      </c>
      <c r="V48" s="15"/>
      <c r="W48" s="15"/>
      <c r="X48" s="15"/>
      <c r="Y48" s="15"/>
      <c r="Z48" s="15"/>
      <c r="AA48" s="15"/>
      <c r="AB48" s="15"/>
      <c r="AC48" s="15"/>
      <c r="AD48" s="15"/>
      <c r="AE48" s="15"/>
    </row>
    <row r="49" spans="2:31" ht="12.75" customHeight="1" x14ac:dyDescent="0.2">
      <c r="B49" s="27"/>
      <c r="D49" s="15" t="s">
        <v>61</v>
      </c>
      <c r="E49" s="15">
        <v>42</v>
      </c>
      <c r="F49" s="16">
        <v>35430</v>
      </c>
      <c r="G49" s="17" t="s">
        <v>44</v>
      </c>
      <c r="H49" s="15"/>
      <c r="I49" s="16">
        <v>35495</v>
      </c>
      <c r="J49" s="18" t="str">
        <f t="shared" si="8"/>
        <v>U.S. 23</v>
      </c>
      <c r="K49" s="47"/>
      <c r="L49" s="33"/>
      <c r="M49" s="35"/>
      <c r="N49" s="35"/>
      <c r="O49" s="35"/>
      <c r="P49" s="35">
        <v>66.569999999999993</v>
      </c>
      <c r="Q49" s="35"/>
      <c r="R49" s="35"/>
      <c r="S49" s="35"/>
      <c r="T49" s="15"/>
      <c r="U49" s="15">
        <f t="shared" si="10"/>
        <v>2</v>
      </c>
      <c r="V49" s="15"/>
      <c r="W49" s="15"/>
      <c r="X49" s="15"/>
      <c r="Y49" s="15"/>
      <c r="Z49" s="15"/>
      <c r="AA49" s="15"/>
      <c r="AB49" s="15"/>
      <c r="AC49" s="15"/>
      <c r="AD49" s="15"/>
      <c r="AE49" s="15"/>
    </row>
    <row r="50" spans="2:31" ht="12.75" customHeight="1" x14ac:dyDescent="0.2">
      <c r="B50" s="27"/>
      <c r="D50" s="15"/>
      <c r="E50" s="15"/>
      <c r="F50" s="16"/>
      <c r="G50" s="17"/>
      <c r="H50" s="15"/>
      <c r="I50" s="16"/>
      <c r="J50" s="18"/>
      <c r="K50" s="47"/>
      <c r="L50" s="33"/>
      <c r="M50" s="35"/>
      <c r="N50" s="35"/>
      <c r="O50" s="35"/>
      <c r="P50" s="35"/>
      <c r="Q50" s="35"/>
      <c r="R50" s="35"/>
      <c r="S50" s="3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</row>
    <row r="51" spans="2:31" ht="12.75" customHeight="1" x14ac:dyDescent="0.2">
      <c r="B51" s="27"/>
      <c r="D51" s="15" t="s">
        <v>62</v>
      </c>
      <c r="E51" s="15">
        <v>42</v>
      </c>
      <c r="F51" s="16">
        <v>35440</v>
      </c>
      <c r="G51" s="17" t="s">
        <v>44</v>
      </c>
      <c r="H51" s="15"/>
      <c r="I51" s="16">
        <v>35472</v>
      </c>
      <c r="J51" s="18" t="str">
        <f t="shared" si="8"/>
        <v>U.S. 23</v>
      </c>
      <c r="K51" s="47"/>
      <c r="L51" s="33"/>
      <c r="M51" s="35"/>
      <c r="N51" s="35"/>
      <c r="O51" s="35"/>
      <c r="P51" s="35"/>
      <c r="Q51" s="35">
        <v>32.49</v>
      </c>
      <c r="R51" s="35"/>
      <c r="S51" s="3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</row>
    <row r="52" spans="2:31" ht="12.75" customHeight="1" x14ac:dyDescent="0.2">
      <c r="B52" s="27"/>
      <c r="D52" s="15" t="s">
        <v>63</v>
      </c>
      <c r="E52" s="15">
        <v>42</v>
      </c>
      <c r="F52" s="16">
        <v>35491</v>
      </c>
      <c r="G52" s="17" t="s">
        <v>44</v>
      </c>
      <c r="H52" s="15"/>
      <c r="I52" s="16">
        <v>35497</v>
      </c>
      <c r="J52" s="18" t="str">
        <f t="shared" si="8"/>
        <v>U.S. 23</v>
      </c>
      <c r="K52" s="47"/>
      <c r="L52" s="33"/>
      <c r="M52" s="35"/>
      <c r="N52" s="35"/>
      <c r="O52" s="35"/>
      <c r="P52" s="35"/>
      <c r="Q52" s="35">
        <v>12</v>
      </c>
      <c r="R52" s="35"/>
      <c r="S52" s="3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</row>
    <row r="53" spans="2:31" ht="12.75" customHeight="1" x14ac:dyDescent="0.2">
      <c r="B53" s="27"/>
      <c r="D53" s="15"/>
      <c r="E53" s="15"/>
      <c r="F53" s="16"/>
      <c r="G53" s="17"/>
      <c r="H53" s="15"/>
      <c r="I53" s="16"/>
      <c r="J53" s="18"/>
      <c r="K53" s="47"/>
      <c r="L53" s="33"/>
      <c r="M53" s="35"/>
      <c r="N53" s="35"/>
      <c r="O53" s="35"/>
      <c r="P53" s="35"/>
      <c r="Q53" s="35"/>
      <c r="R53" s="35"/>
      <c r="S53" s="3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</row>
    <row r="54" spans="2:31" ht="12.75" customHeight="1" x14ac:dyDescent="0.2">
      <c r="B54" s="27"/>
      <c r="D54" s="15" t="s">
        <v>40</v>
      </c>
      <c r="E54" s="15">
        <v>42</v>
      </c>
      <c r="F54" s="16">
        <v>35250</v>
      </c>
      <c r="G54" s="17" t="s">
        <v>44</v>
      </c>
      <c r="H54" s="15"/>
      <c r="I54" s="16">
        <v>35430</v>
      </c>
      <c r="J54" s="18" t="str">
        <f t="shared" si="8"/>
        <v>U.S. 23</v>
      </c>
      <c r="K54" s="47"/>
      <c r="L54" s="33"/>
      <c r="M54" s="35"/>
      <c r="N54" s="35"/>
      <c r="O54" s="35"/>
      <c r="P54" s="35"/>
      <c r="Q54" s="35"/>
      <c r="R54" s="35">
        <v>191.48</v>
      </c>
      <c r="S54" s="3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2:31" ht="12.75" customHeight="1" x14ac:dyDescent="0.2">
      <c r="B55" s="27"/>
      <c r="D55" s="15" t="s">
        <v>41</v>
      </c>
      <c r="E55" s="15">
        <v>43</v>
      </c>
      <c r="F55" s="16">
        <v>36367</v>
      </c>
      <c r="G55" s="17" t="s">
        <v>44</v>
      </c>
      <c r="H55" s="15"/>
      <c r="I55" s="16">
        <v>36967</v>
      </c>
      <c r="J55" s="18" t="str">
        <f t="shared" si="8"/>
        <v>U.S. 23</v>
      </c>
      <c r="K55" s="47"/>
      <c r="L55" s="33"/>
      <c r="M55" s="35"/>
      <c r="N55" s="35"/>
      <c r="O55" s="35"/>
      <c r="P55" s="35"/>
      <c r="Q55" s="35"/>
      <c r="R55" s="35">
        <v>574.79</v>
      </c>
      <c r="S55" s="3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2:31" ht="12.75" customHeight="1" x14ac:dyDescent="0.2">
      <c r="B56" s="27"/>
      <c r="D56" s="15"/>
      <c r="E56" s="15"/>
      <c r="F56" s="16"/>
      <c r="G56" s="17"/>
      <c r="H56" s="15"/>
      <c r="I56" s="16"/>
      <c r="J56" s="18"/>
      <c r="K56" s="47"/>
      <c r="L56" s="33"/>
      <c r="M56" s="35"/>
      <c r="N56" s="35"/>
      <c r="O56" s="35"/>
      <c r="P56" s="35"/>
      <c r="Q56" s="35"/>
      <c r="R56" s="35"/>
      <c r="S56" s="3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2:31" ht="12.75" customHeight="1" x14ac:dyDescent="0.2">
      <c r="B57" s="27"/>
      <c r="D57" s="15" t="s">
        <v>42</v>
      </c>
      <c r="E57" s="15">
        <v>42</v>
      </c>
      <c r="F57" s="16">
        <v>35084</v>
      </c>
      <c r="G57" s="17" t="s">
        <v>44</v>
      </c>
      <c r="H57" s="15"/>
      <c r="I57" s="16">
        <v>35424</v>
      </c>
      <c r="J57" s="18" t="str">
        <f t="shared" si="8"/>
        <v>U.S. 23</v>
      </c>
      <c r="K57" s="47"/>
      <c r="L57" s="33"/>
      <c r="M57" s="35"/>
      <c r="N57" s="35"/>
      <c r="O57" s="35"/>
      <c r="P57" s="35"/>
      <c r="Q57" s="35"/>
      <c r="R57" s="35"/>
      <c r="S57" s="35">
        <v>137.05000000000001</v>
      </c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2:31" ht="12.75" customHeight="1" x14ac:dyDescent="0.2">
      <c r="B58" s="27"/>
      <c r="D58" s="15" t="s">
        <v>64</v>
      </c>
      <c r="E58" s="15" t="s">
        <v>70</v>
      </c>
      <c r="F58" s="16">
        <v>35520</v>
      </c>
      <c r="G58" s="17" t="s">
        <v>44</v>
      </c>
      <c r="H58" s="15"/>
      <c r="I58" s="16">
        <v>36300</v>
      </c>
      <c r="J58" s="18" t="str">
        <f t="shared" si="8"/>
        <v>U.S. 23</v>
      </c>
      <c r="K58" s="47"/>
      <c r="L58" s="33"/>
      <c r="M58" s="35"/>
      <c r="N58" s="35"/>
      <c r="O58" s="35"/>
      <c r="P58" s="35"/>
      <c r="Q58" s="35"/>
      <c r="R58" s="35"/>
      <c r="S58" s="35">
        <v>152.91999999999999</v>
      </c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2:31" ht="12.75" customHeight="1" x14ac:dyDescent="0.2">
      <c r="B59" s="27"/>
      <c r="D59" s="15" t="s">
        <v>79</v>
      </c>
      <c r="E59" s="15" t="s">
        <v>70</v>
      </c>
      <c r="F59" s="16">
        <v>35430</v>
      </c>
      <c r="G59" s="17" t="s">
        <v>44</v>
      </c>
      <c r="H59" s="15"/>
      <c r="I59" s="16">
        <v>35495</v>
      </c>
      <c r="J59" s="18" t="str">
        <f t="shared" si="8"/>
        <v>U.S. 23</v>
      </c>
      <c r="K59" s="47"/>
      <c r="L59" s="33"/>
      <c r="M59" s="35"/>
      <c r="N59" s="35"/>
      <c r="O59" s="35"/>
      <c r="P59" s="35"/>
      <c r="Q59" s="35"/>
      <c r="R59" s="35"/>
      <c r="S59" s="35">
        <v>183.93</v>
      </c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2:31" ht="12.75" customHeight="1" x14ac:dyDescent="0.2">
      <c r="B60" s="27"/>
      <c r="D60" s="15" t="s">
        <v>80</v>
      </c>
      <c r="E60" s="15">
        <v>42</v>
      </c>
      <c r="F60" s="16">
        <v>35322</v>
      </c>
      <c r="G60" s="17" t="s">
        <v>44</v>
      </c>
      <c r="H60" s="15"/>
      <c r="I60" s="16">
        <v>36367</v>
      </c>
      <c r="J60" s="18" t="str">
        <f t="shared" si="8"/>
        <v>U.S. 23</v>
      </c>
      <c r="K60" s="47"/>
      <c r="L60" s="33"/>
      <c r="M60" s="35"/>
      <c r="N60" s="35"/>
      <c r="O60" s="35"/>
      <c r="P60" s="35"/>
      <c r="Q60" s="35"/>
      <c r="R60" s="35"/>
      <c r="S60" s="35">
        <v>138.88999999999999</v>
      </c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2:31" ht="12.75" customHeight="1" x14ac:dyDescent="0.2">
      <c r="B61" s="27"/>
      <c r="D61" s="15"/>
      <c r="E61" s="15"/>
      <c r="F61" s="16"/>
      <c r="G61" s="17"/>
      <c r="H61" s="15"/>
      <c r="I61" s="16"/>
      <c r="J61" s="18"/>
      <c r="K61" s="47"/>
      <c r="L61" s="33"/>
      <c r="M61" s="35"/>
      <c r="N61" s="35"/>
      <c r="O61" s="35"/>
      <c r="P61" s="35"/>
      <c r="Q61" s="35"/>
      <c r="R61" s="35"/>
      <c r="S61" s="3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2:31" ht="12.75" customHeight="1" x14ac:dyDescent="0.2">
      <c r="B62" s="27"/>
      <c r="D62" s="15" t="s">
        <v>69</v>
      </c>
      <c r="E62" s="15">
        <v>42</v>
      </c>
      <c r="F62" s="16">
        <v>35372</v>
      </c>
      <c r="G62" s="17" t="s">
        <v>44</v>
      </c>
      <c r="H62" s="15"/>
      <c r="I62" s="16">
        <v>35982</v>
      </c>
      <c r="J62" s="18" t="str">
        <f t="shared" si="8"/>
        <v>U.S. 23</v>
      </c>
      <c r="K62" s="61">
        <v>610</v>
      </c>
      <c r="L62" s="33"/>
      <c r="M62" s="35"/>
      <c r="N62" s="35"/>
      <c r="O62" s="35"/>
      <c r="P62" s="35"/>
      <c r="Q62" s="35"/>
      <c r="R62" s="35"/>
      <c r="S62" s="3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2:31" ht="12.75" customHeight="1" x14ac:dyDescent="0.2">
      <c r="B63" s="27"/>
      <c r="D63" s="15"/>
      <c r="E63" s="15"/>
      <c r="F63" s="16"/>
      <c r="G63" s="17"/>
      <c r="H63" s="15"/>
      <c r="I63" s="16"/>
      <c r="J63" s="18"/>
      <c r="K63" s="47"/>
      <c r="L63" s="33"/>
      <c r="M63" s="35"/>
      <c r="N63" s="35"/>
      <c r="O63" s="35"/>
      <c r="P63" s="35"/>
      <c r="Q63" s="35"/>
      <c r="R63" s="35"/>
      <c r="S63" s="3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2:31" ht="12.75" customHeight="1" x14ac:dyDescent="0.2">
      <c r="B64" s="27"/>
      <c r="D64" s="15" t="s">
        <v>73</v>
      </c>
      <c r="E64" s="15">
        <v>42</v>
      </c>
      <c r="F64" s="65">
        <v>35147</v>
      </c>
      <c r="G64" s="66"/>
      <c r="H64" s="66"/>
      <c r="I64" s="66"/>
      <c r="J64" s="18"/>
      <c r="K64" s="47"/>
      <c r="L64" s="33"/>
      <c r="M64" s="35"/>
      <c r="N64" s="35"/>
      <c r="O64" s="35"/>
      <c r="P64" s="35"/>
      <c r="Q64" s="35"/>
      <c r="R64" s="35"/>
      <c r="S64" s="35"/>
      <c r="T64" s="15"/>
      <c r="U64" s="15"/>
      <c r="V64" s="15"/>
      <c r="W64" s="15">
        <v>1</v>
      </c>
      <c r="X64" s="15"/>
      <c r="Y64" s="15"/>
      <c r="Z64" s="15"/>
      <c r="AA64" s="15"/>
      <c r="AB64" s="15"/>
      <c r="AC64" s="15"/>
      <c r="AD64" s="15"/>
      <c r="AE64" s="15"/>
    </row>
    <row r="65" spans="2:31" ht="12.75" customHeight="1" x14ac:dyDescent="0.2">
      <c r="B65" s="27"/>
      <c r="D65" s="15" t="s">
        <v>74</v>
      </c>
      <c r="E65" s="15">
        <v>42</v>
      </c>
      <c r="F65" s="65">
        <v>35227</v>
      </c>
      <c r="G65" s="66"/>
      <c r="H65" s="66"/>
      <c r="I65" s="66"/>
      <c r="J65" s="18"/>
      <c r="K65" s="47"/>
      <c r="L65" s="33"/>
      <c r="M65" s="35"/>
      <c r="N65" s="35"/>
      <c r="O65" s="35"/>
      <c r="P65" s="35"/>
      <c r="Q65" s="35"/>
      <c r="R65" s="35"/>
      <c r="S65" s="35"/>
      <c r="T65" s="15"/>
      <c r="U65" s="15"/>
      <c r="V65" s="15"/>
      <c r="W65" s="15">
        <v>1</v>
      </c>
      <c r="X65" s="15"/>
      <c r="Y65" s="15"/>
      <c r="Z65" s="15"/>
      <c r="AA65" s="15"/>
      <c r="AB65" s="15"/>
      <c r="AC65" s="15"/>
      <c r="AD65" s="15"/>
      <c r="AE65" s="15"/>
    </row>
    <row r="66" spans="2:31" ht="12.75" customHeight="1" x14ac:dyDescent="0.2">
      <c r="B66" s="27"/>
      <c r="D66" s="15" t="s">
        <v>75</v>
      </c>
      <c r="E66" s="15">
        <v>42</v>
      </c>
      <c r="F66" s="65">
        <v>35307</v>
      </c>
      <c r="G66" s="66"/>
      <c r="H66" s="66"/>
      <c r="I66" s="66"/>
      <c r="J66" s="18"/>
      <c r="K66" s="47"/>
      <c r="L66" s="33"/>
      <c r="M66" s="35"/>
      <c r="N66" s="35"/>
      <c r="O66" s="35"/>
      <c r="P66" s="35"/>
      <c r="Q66" s="35"/>
      <c r="R66" s="35"/>
      <c r="S66" s="35"/>
      <c r="T66" s="15"/>
      <c r="U66" s="15"/>
      <c r="V66" s="15"/>
      <c r="W66" s="15">
        <v>1</v>
      </c>
      <c r="X66" s="15"/>
      <c r="Y66" s="15"/>
      <c r="Z66" s="15"/>
      <c r="AA66" s="15"/>
      <c r="AB66" s="15"/>
      <c r="AC66" s="15"/>
      <c r="AD66" s="15"/>
      <c r="AE66" s="15"/>
    </row>
    <row r="67" spans="2:31" ht="12.75" customHeight="1" x14ac:dyDescent="0.2">
      <c r="B67" s="27"/>
      <c r="D67" s="15" t="s">
        <v>76</v>
      </c>
      <c r="E67" s="15">
        <v>42</v>
      </c>
      <c r="F67" s="65">
        <v>35387</v>
      </c>
      <c r="G67" s="66"/>
      <c r="H67" s="66"/>
      <c r="I67" s="66"/>
      <c r="J67" s="18"/>
      <c r="K67" s="47"/>
      <c r="L67" s="33"/>
      <c r="M67" s="35"/>
      <c r="N67" s="35"/>
      <c r="O67" s="35"/>
      <c r="P67" s="35"/>
      <c r="Q67" s="35"/>
      <c r="R67" s="35"/>
      <c r="S67" s="35"/>
      <c r="T67" s="15"/>
      <c r="U67" s="15"/>
      <c r="V67" s="15"/>
      <c r="W67" s="15">
        <v>1</v>
      </c>
      <c r="X67" s="15"/>
      <c r="Y67" s="15"/>
      <c r="Z67" s="15"/>
      <c r="AA67" s="15"/>
      <c r="AB67" s="15"/>
      <c r="AC67" s="15"/>
      <c r="AD67" s="15"/>
      <c r="AE67" s="15"/>
    </row>
    <row r="68" spans="2:31" ht="12.75" customHeight="1" x14ac:dyDescent="0.2">
      <c r="B68" s="27"/>
      <c r="D68" s="15" t="s">
        <v>77</v>
      </c>
      <c r="E68" s="51">
        <v>43</v>
      </c>
      <c r="F68" s="65">
        <v>36291</v>
      </c>
      <c r="G68" s="66"/>
      <c r="H68" s="66"/>
      <c r="I68" s="66"/>
      <c r="J68" s="54"/>
      <c r="K68" s="55"/>
      <c r="L68" s="56"/>
      <c r="M68" s="57"/>
      <c r="N68" s="57"/>
      <c r="O68" s="57"/>
      <c r="P68" s="57"/>
      <c r="Q68" s="57"/>
      <c r="R68" s="57"/>
      <c r="S68" s="57"/>
      <c r="T68" s="51"/>
      <c r="U68" s="51"/>
      <c r="V68" s="51"/>
      <c r="W68" s="51"/>
      <c r="X68" s="51">
        <v>1</v>
      </c>
      <c r="Y68" s="51"/>
      <c r="Z68" s="51"/>
      <c r="AA68" s="51"/>
      <c r="AB68" s="51"/>
      <c r="AC68" s="51"/>
      <c r="AD68" s="51"/>
      <c r="AE68" s="51"/>
    </row>
    <row r="69" spans="2:31" ht="12.75" customHeight="1" x14ac:dyDescent="0.2">
      <c r="B69" s="27"/>
      <c r="D69" s="15" t="s">
        <v>78</v>
      </c>
      <c r="E69" s="51">
        <v>43</v>
      </c>
      <c r="F69" s="65">
        <v>36450</v>
      </c>
      <c r="G69" s="66"/>
      <c r="H69" s="66"/>
      <c r="I69" s="66"/>
      <c r="J69" s="54"/>
      <c r="K69" s="55"/>
      <c r="L69" s="56"/>
      <c r="M69" s="57"/>
      <c r="N69" s="57"/>
      <c r="O69" s="57"/>
      <c r="P69" s="57"/>
      <c r="Q69" s="57"/>
      <c r="R69" s="57"/>
      <c r="S69" s="57"/>
      <c r="T69" s="51"/>
      <c r="U69" s="51"/>
      <c r="V69" s="51"/>
      <c r="W69" s="51"/>
      <c r="X69" s="51">
        <v>1</v>
      </c>
      <c r="Y69" s="51"/>
      <c r="Z69" s="51"/>
      <c r="AA69" s="51"/>
      <c r="AB69" s="51"/>
      <c r="AC69" s="51"/>
      <c r="AD69" s="51"/>
      <c r="AE69" s="51"/>
    </row>
    <row r="70" spans="2:31" ht="12.75" customHeight="1" x14ac:dyDescent="0.2">
      <c r="B70" s="27"/>
      <c r="D70" s="51"/>
      <c r="E70" s="51"/>
      <c r="F70" s="52"/>
      <c r="G70" s="60"/>
      <c r="H70" s="60"/>
      <c r="I70" s="60"/>
      <c r="J70" s="54"/>
      <c r="K70" s="55"/>
      <c r="L70" s="56"/>
      <c r="M70" s="57"/>
      <c r="N70" s="57"/>
      <c r="O70" s="57"/>
      <c r="P70" s="57"/>
      <c r="Q70" s="57"/>
      <c r="R70" s="57"/>
      <c r="S70" s="57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</row>
    <row r="71" spans="2:31" ht="12.75" customHeight="1" x14ac:dyDescent="0.2">
      <c r="B71" s="27"/>
      <c r="D71" s="51" t="s">
        <v>83</v>
      </c>
      <c r="E71" s="51">
        <v>42</v>
      </c>
      <c r="F71" s="65">
        <v>35424</v>
      </c>
      <c r="G71" s="66"/>
      <c r="H71" s="66"/>
      <c r="I71" s="66"/>
      <c r="J71" s="54"/>
      <c r="K71" s="55"/>
      <c r="L71" s="56"/>
      <c r="M71" s="57"/>
      <c r="N71" s="57"/>
      <c r="O71" s="57"/>
      <c r="P71" s="57"/>
      <c r="Q71" s="57"/>
      <c r="R71" s="57"/>
      <c r="S71" s="57"/>
      <c r="T71" s="51"/>
      <c r="U71" s="51"/>
      <c r="V71" s="51"/>
      <c r="W71" s="51"/>
      <c r="X71" s="51"/>
      <c r="Y71" s="51">
        <v>9.3699999999999992</v>
      </c>
      <c r="Z71" s="51"/>
      <c r="AA71" s="51"/>
      <c r="AB71" s="51"/>
      <c r="AC71" s="51"/>
      <c r="AD71" s="51"/>
      <c r="AE71" s="51"/>
    </row>
    <row r="72" spans="2:31" ht="12.75" customHeight="1" x14ac:dyDescent="0.2">
      <c r="B72" s="27"/>
      <c r="D72" s="51" t="s">
        <v>84</v>
      </c>
      <c r="E72" s="51">
        <v>42</v>
      </c>
      <c r="F72" s="65">
        <v>35521</v>
      </c>
      <c r="G72" s="66"/>
      <c r="H72" s="66"/>
      <c r="I72" s="66"/>
      <c r="J72" s="54"/>
      <c r="K72" s="55"/>
      <c r="L72" s="56"/>
      <c r="M72" s="57"/>
      <c r="N72" s="57"/>
      <c r="O72" s="57"/>
      <c r="P72" s="57"/>
      <c r="Q72" s="57"/>
      <c r="R72" s="57"/>
      <c r="S72" s="57"/>
      <c r="T72" s="51"/>
      <c r="U72" s="51"/>
      <c r="V72" s="51"/>
      <c r="W72" s="51"/>
      <c r="X72" s="51"/>
      <c r="Y72" s="51">
        <v>8.17</v>
      </c>
      <c r="Z72" s="51"/>
      <c r="AA72" s="51"/>
      <c r="AB72" s="51"/>
      <c r="AC72" s="51"/>
      <c r="AD72" s="51"/>
      <c r="AE72" s="51"/>
    </row>
    <row r="73" spans="2:31" ht="12.75" customHeight="1" x14ac:dyDescent="0.2">
      <c r="B73" s="27"/>
      <c r="D73" s="51" t="s">
        <v>85</v>
      </c>
      <c r="E73" s="51">
        <v>42</v>
      </c>
      <c r="F73" s="52">
        <v>35435</v>
      </c>
      <c r="G73" s="53"/>
      <c r="H73" s="51"/>
      <c r="I73" s="52">
        <v>35510</v>
      </c>
      <c r="J73" s="54"/>
      <c r="K73" s="55"/>
      <c r="L73" s="56"/>
      <c r="M73" s="57"/>
      <c r="N73" s="57"/>
      <c r="O73" s="57"/>
      <c r="P73" s="57"/>
      <c r="Q73" s="57"/>
      <c r="R73" s="57"/>
      <c r="S73" s="57"/>
      <c r="T73" s="51"/>
      <c r="U73" s="51"/>
      <c r="V73" s="51"/>
      <c r="W73" s="51"/>
      <c r="X73" s="51"/>
      <c r="Y73" s="51">
        <v>371.19</v>
      </c>
      <c r="Z73" s="51"/>
      <c r="AA73" s="51"/>
      <c r="AB73" s="51"/>
      <c r="AC73" s="51"/>
      <c r="AD73" s="51"/>
      <c r="AE73" s="51"/>
    </row>
    <row r="74" spans="2:31" ht="12.75" customHeight="1" thickBot="1" x14ac:dyDescent="0.25">
      <c r="B74" s="27"/>
      <c r="D74" s="51"/>
      <c r="E74" s="51"/>
      <c r="F74" s="52"/>
      <c r="G74" s="53"/>
      <c r="H74" s="51"/>
      <c r="I74" s="52"/>
      <c r="J74" s="54"/>
      <c r="K74" s="55"/>
      <c r="L74" s="56"/>
      <c r="M74" s="57"/>
      <c r="N74" s="57"/>
      <c r="O74" s="57"/>
      <c r="P74" s="57"/>
      <c r="Q74" s="57"/>
      <c r="R74" s="57"/>
      <c r="S74" s="57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</row>
    <row r="75" spans="2:31" ht="12.75" customHeight="1" thickBot="1" x14ac:dyDescent="0.25">
      <c r="B75" s="28"/>
      <c r="D75" s="70" t="s">
        <v>72</v>
      </c>
      <c r="E75" s="68"/>
      <c r="F75" s="68"/>
      <c r="G75" s="68"/>
      <c r="H75" s="68"/>
      <c r="I75" s="68"/>
      <c r="J75" s="58"/>
      <c r="K75" s="67"/>
      <c r="L75" s="68"/>
      <c r="M75" s="68"/>
      <c r="N75" s="68"/>
      <c r="O75" s="68"/>
      <c r="P75" s="68"/>
      <c r="Q75" s="68"/>
      <c r="R75" s="68"/>
      <c r="S75" s="69"/>
      <c r="T75" s="59">
        <f>SUM(T24:T74)</f>
        <v>101</v>
      </c>
      <c r="U75" s="59">
        <f>SUM(U24:U74)</f>
        <v>66</v>
      </c>
      <c r="V75" s="59">
        <f>SUM(V24:V74)</f>
        <v>14</v>
      </c>
      <c r="W75" s="70"/>
      <c r="X75" s="68"/>
      <c r="Y75" s="68"/>
      <c r="Z75" s="68"/>
      <c r="AA75" s="68"/>
      <c r="AB75" s="68"/>
      <c r="AC75" s="68"/>
      <c r="AD75" s="68"/>
      <c r="AE75" s="69"/>
    </row>
    <row r="76" spans="2:31" ht="12.75" customHeight="1" x14ac:dyDescent="0.2">
      <c r="B76" s="5" t="s">
        <v>11</v>
      </c>
      <c r="D76" s="74" t="s">
        <v>2</v>
      </c>
      <c r="E76" s="75"/>
      <c r="F76" s="75"/>
      <c r="G76" s="75"/>
      <c r="H76" s="75"/>
      <c r="I76" s="75"/>
      <c r="J76" s="76"/>
      <c r="K76" s="19">
        <f t="shared" ref="K76:S76" si="11">IF(K8="","",IF(OR(K23="", K23="LS", K23="LUMP"),IF(SUM(COUNTIF(K24:K75,"LS")+COUNTIF(K24:K75,"LUMP"))&gt;0,"LS",""),IF(SUM(K24:K75)&gt;0,ROUNDUP(SUM(K24:K75),0),"")))</f>
        <v>610</v>
      </c>
      <c r="L76" s="19">
        <f t="shared" si="11"/>
        <v>2</v>
      </c>
      <c r="M76" s="19">
        <f t="shared" si="11"/>
        <v>2</v>
      </c>
      <c r="N76" s="19">
        <f t="shared" si="11"/>
        <v>2</v>
      </c>
      <c r="O76" s="19">
        <f t="shared" si="11"/>
        <v>1</v>
      </c>
      <c r="P76" s="19">
        <f t="shared" si="11"/>
        <v>2529</v>
      </c>
      <c r="Q76" s="19">
        <f t="shared" si="11"/>
        <v>45</v>
      </c>
      <c r="R76" s="19">
        <f t="shared" si="11"/>
        <v>767</v>
      </c>
      <c r="S76" s="19">
        <f t="shared" si="11"/>
        <v>613</v>
      </c>
      <c r="T76" s="62">
        <f>T75+U75+V75</f>
        <v>181</v>
      </c>
      <c r="U76" s="63"/>
      <c r="V76" s="64"/>
      <c r="W76" s="19">
        <f t="shared" ref="W76:AE76" si="12">IF(W8="","",IF(OR(W23="", W23="LS", W23="LUMP"),IF(SUM(COUNTIF(W24:W75,"LS")+COUNTIF(W24:W75,"LUMP"))&gt;0,"LS",""),IF(SUM(W24:W75)&gt;0,ROUNDUP(SUM(W24:W75),0),"")))</f>
        <v>4</v>
      </c>
      <c r="X76" s="19">
        <f t="shared" si="12"/>
        <v>2</v>
      </c>
      <c r="Y76" s="19">
        <f t="shared" si="12"/>
        <v>389</v>
      </c>
      <c r="Z76" s="19">
        <f t="shared" si="12"/>
        <v>3</v>
      </c>
      <c r="AA76" s="19" t="str">
        <f t="shared" si="12"/>
        <v/>
      </c>
      <c r="AB76" s="19" t="str">
        <f t="shared" si="12"/>
        <v/>
      </c>
      <c r="AC76" s="19" t="str">
        <f t="shared" si="12"/>
        <v/>
      </c>
      <c r="AD76" s="19" t="str">
        <f t="shared" si="12"/>
        <v/>
      </c>
      <c r="AE76" s="19" t="str">
        <f t="shared" si="12"/>
        <v/>
      </c>
    </row>
    <row r="77" spans="2:31" ht="12.75" customHeight="1" thickBot="1" x14ac:dyDescent="0.25"/>
    <row r="78" spans="2:31" ht="12.75" customHeight="1" thickBot="1" x14ac:dyDescent="0.25">
      <c r="B78" s="25" t="s">
        <v>9</v>
      </c>
      <c r="D78" s="96" t="str">
        <f>"SUBSUMMARY SHEET " &amp; B79</f>
        <v xml:space="preserve">SUBSUMMARY SHEET </v>
      </c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</row>
    <row r="79" spans="2:31" ht="12.75" customHeight="1" thickBot="1" x14ac:dyDescent="0.25">
      <c r="B79" s="29"/>
      <c r="D79" s="97" t="s">
        <v>7</v>
      </c>
      <c r="E79" s="97"/>
      <c r="F79" s="97"/>
      <c r="G79" s="97"/>
      <c r="H79" s="97"/>
      <c r="I79" s="97"/>
      <c r="J79" s="97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</row>
    <row r="80" spans="2:31" ht="12.75" customHeight="1" thickBot="1" x14ac:dyDescent="0.25">
      <c r="D80" s="83" t="s">
        <v>8</v>
      </c>
      <c r="E80" s="83"/>
      <c r="F80" s="83"/>
      <c r="G80" s="83"/>
      <c r="H80" s="83"/>
      <c r="I80" s="83"/>
      <c r="J80" s="83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</row>
    <row r="81" spans="2:31" ht="12.75" customHeight="1" x14ac:dyDescent="0.2">
      <c r="B81" s="71" t="s">
        <v>10</v>
      </c>
      <c r="D81" s="84" t="s">
        <v>20</v>
      </c>
      <c r="E81" s="84" t="s">
        <v>21</v>
      </c>
      <c r="F81" s="87" t="s">
        <v>0</v>
      </c>
      <c r="G81" s="88"/>
      <c r="H81" s="88"/>
      <c r="I81" s="88"/>
      <c r="J81" s="89"/>
      <c r="K81" s="39"/>
      <c r="L81" s="7" t="str">
        <f t="shared" ref="L81:AE81" si="13">IF(OR(TRIM(L79)=0,TRIM(L79)=""),"",IF(IFERROR(TRIM(INDEX(QryItemNamed,MATCH(TRIM(L79),ITEM,0),2)),"")="Y","SPECIAL",LEFT(IFERROR(TRIM(INDEX(ITEM,MATCH(TRIM(L79),ITEM,0))),""),3)))</f>
        <v/>
      </c>
      <c r="M81" s="8" t="str">
        <f t="shared" si="13"/>
        <v/>
      </c>
      <c r="N81" s="8" t="str">
        <f t="shared" si="13"/>
        <v/>
      </c>
      <c r="O81" s="8" t="str">
        <f t="shared" si="13"/>
        <v/>
      </c>
      <c r="P81" s="8" t="str">
        <f t="shared" si="13"/>
        <v/>
      </c>
      <c r="Q81" s="8" t="str">
        <f t="shared" si="13"/>
        <v/>
      </c>
      <c r="R81" s="8" t="str">
        <f t="shared" si="13"/>
        <v/>
      </c>
      <c r="S81" s="8" t="str">
        <f t="shared" si="13"/>
        <v/>
      </c>
      <c r="T81" s="8" t="str">
        <f t="shared" si="13"/>
        <v/>
      </c>
      <c r="U81" s="8" t="str">
        <f t="shared" si="13"/>
        <v/>
      </c>
      <c r="V81" s="8" t="str">
        <f t="shared" si="13"/>
        <v/>
      </c>
      <c r="W81" s="8" t="str">
        <f t="shared" si="13"/>
        <v/>
      </c>
      <c r="X81" s="8" t="str">
        <f t="shared" si="13"/>
        <v/>
      </c>
      <c r="Y81" s="8" t="str">
        <f t="shared" si="13"/>
        <v/>
      </c>
      <c r="Z81" s="8" t="str">
        <f t="shared" si="13"/>
        <v/>
      </c>
      <c r="AA81" s="8" t="str">
        <f t="shared" si="13"/>
        <v/>
      </c>
      <c r="AB81" s="8" t="str">
        <f t="shared" si="13"/>
        <v/>
      </c>
      <c r="AC81" s="8" t="str">
        <f t="shared" si="13"/>
        <v/>
      </c>
      <c r="AD81" s="8" t="str">
        <f t="shared" si="13"/>
        <v/>
      </c>
      <c r="AE81" s="8" t="str">
        <f t="shared" si="13"/>
        <v/>
      </c>
    </row>
    <row r="82" spans="2:31" ht="12.75" customHeight="1" x14ac:dyDescent="0.2">
      <c r="B82" s="72"/>
      <c r="D82" s="85"/>
      <c r="E82" s="85"/>
      <c r="F82" s="90"/>
      <c r="G82" s="91"/>
      <c r="H82" s="91"/>
      <c r="I82" s="91"/>
      <c r="J82" s="92"/>
      <c r="K82" s="40"/>
      <c r="L82" s="81" t="str">
        <f t="shared" ref="L82:AE82" si="14">IF(OR(TRIM(L79)=0,TRIM(L79)=""),IF(L80="","",L80),IF(IFERROR(TRIM(INDEX(QryItemNamed,MATCH(TRIM(L79),ITEM,0),2)),"")="Y",RIGHT(IFERROR(TRIM(INDEX(QryItemNamed,MATCH(TRIM(L79),ITEM,0),4)),"123456789012"),LEN(IFERROR(TRIM(INDEX(QryItemNamed,MATCH(TRIM(L79),ITEM,0),4)),"123456789012"))-10)&amp;L80,IFERROR(TRIM(INDEX(QryItemNamed,MATCH(TRIM(L79),ITEM,0),4))&amp;L80,"ITEM CODE DOES NOT EXIST IN ITEM MASTER")))</f>
        <v/>
      </c>
      <c r="M82" s="82" t="str">
        <f t="shared" si="14"/>
        <v/>
      </c>
      <c r="N82" s="82" t="str">
        <f t="shared" si="14"/>
        <v/>
      </c>
      <c r="O82" s="82" t="str">
        <f t="shared" si="14"/>
        <v/>
      </c>
      <c r="P82" s="80" t="str">
        <f t="shared" si="14"/>
        <v/>
      </c>
      <c r="Q82" s="80" t="str">
        <f t="shared" si="14"/>
        <v/>
      </c>
      <c r="R82" s="80" t="str">
        <f t="shared" si="14"/>
        <v/>
      </c>
      <c r="S82" s="80" t="str">
        <f t="shared" si="14"/>
        <v/>
      </c>
      <c r="T82" s="80" t="str">
        <f t="shared" si="14"/>
        <v/>
      </c>
      <c r="U82" s="80" t="str">
        <f t="shared" si="14"/>
        <v/>
      </c>
      <c r="V82" s="80" t="str">
        <f t="shared" si="14"/>
        <v/>
      </c>
      <c r="W82" s="80" t="str">
        <f t="shared" si="14"/>
        <v/>
      </c>
      <c r="X82" s="80" t="str">
        <f t="shared" si="14"/>
        <v/>
      </c>
      <c r="Y82" s="80" t="str">
        <f t="shared" si="14"/>
        <v/>
      </c>
      <c r="Z82" s="80" t="str">
        <f t="shared" si="14"/>
        <v/>
      </c>
      <c r="AA82" s="77" t="str">
        <f t="shared" si="14"/>
        <v/>
      </c>
      <c r="AB82" s="80" t="str">
        <f t="shared" si="14"/>
        <v/>
      </c>
      <c r="AC82" s="80" t="str">
        <f t="shared" si="14"/>
        <v/>
      </c>
      <c r="AD82" s="80" t="str">
        <f t="shared" si="14"/>
        <v/>
      </c>
      <c r="AE82" s="80" t="str">
        <f t="shared" si="14"/>
        <v/>
      </c>
    </row>
    <row r="83" spans="2:31" ht="12.75" customHeight="1" x14ac:dyDescent="0.2">
      <c r="B83" s="72"/>
      <c r="D83" s="85"/>
      <c r="E83" s="85"/>
      <c r="F83" s="90"/>
      <c r="G83" s="91"/>
      <c r="H83" s="91"/>
      <c r="I83" s="91"/>
      <c r="J83" s="92"/>
      <c r="K83" s="40"/>
      <c r="L83" s="81"/>
      <c r="M83" s="82"/>
      <c r="N83" s="82"/>
      <c r="O83" s="82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78"/>
      <c r="AB83" s="80"/>
      <c r="AC83" s="80"/>
      <c r="AD83" s="80"/>
      <c r="AE83" s="80"/>
    </row>
    <row r="84" spans="2:31" ht="12.75" customHeight="1" x14ac:dyDescent="0.2">
      <c r="B84" s="72"/>
      <c r="D84" s="85"/>
      <c r="E84" s="85"/>
      <c r="F84" s="90"/>
      <c r="G84" s="91"/>
      <c r="H84" s="91"/>
      <c r="I84" s="91"/>
      <c r="J84" s="92"/>
      <c r="K84" s="40"/>
      <c r="L84" s="81"/>
      <c r="M84" s="82"/>
      <c r="N84" s="82"/>
      <c r="O84" s="82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78"/>
      <c r="AB84" s="80"/>
      <c r="AC84" s="80"/>
      <c r="AD84" s="80"/>
      <c r="AE84" s="80"/>
    </row>
    <row r="85" spans="2:31" ht="12.75" customHeight="1" x14ac:dyDescent="0.2">
      <c r="B85" s="72"/>
      <c r="D85" s="85"/>
      <c r="E85" s="85"/>
      <c r="F85" s="90"/>
      <c r="G85" s="91"/>
      <c r="H85" s="91"/>
      <c r="I85" s="91"/>
      <c r="J85" s="92"/>
      <c r="K85" s="40"/>
      <c r="L85" s="81"/>
      <c r="M85" s="82"/>
      <c r="N85" s="82"/>
      <c r="O85" s="82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78"/>
      <c r="AB85" s="80"/>
      <c r="AC85" s="80"/>
      <c r="AD85" s="80"/>
      <c r="AE85" s="80"/>
    </row>
    <row r="86" spans="2:31" ht="12.75" customHeight="1" x14ac:dyDescent="0.2">
      <c r="B86" s="72"/>
      <c r="D86" s="85"/>
      <c r="E86" s="85"/>
      <c r="F86" s="90"/>
      <c r="G86" s="91"/>
      <c r="H86" s="91"/>
      <c r="I86" s="91"/>
      <c r="J86" s="92"/>
      <c r="K86" s="40"/>
      <c r="L86" s="81"/>
      <c r="M86" s="82"/>
      <c r="N86" s="82"/>
      <c r="O86" s="82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78"/>
      <c r="AB86" s="80"/>
      <c r="AC86" s="80"/>
      <c r="AD86" s="80"/>
      <c r="AE86" s="80"/>
    </row>
    <row r="87" spans="2:31" ht="12.75" customHeight="1" x14ac:dyDescent="0.2">
      <c r="B87" s="72"/>
      <c r="D87" s="85"/>
      <c r="E87" s="85"/>
      <c r="F87" s="90"/>
      <c r="G87" s="91"/>
      <c r="H87" s="91"/>
      <c r="I87" s="91"/>
      <c r="J87" s="92"/>
      <c r="K87" s="40"/>
      <c r="L87" s="81"/>
      <c r="M87" s="82"/>
      <c r="N87" s="82"/>
      <c r="O87" s="82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78"/>
      <c r="AB87" s="80"/>
      <c r="AC87" s="80"/>
      <c r="AD87" s="80"/>
      <c r="AE87" s="80"/>
    </row>
    <row r="88" spans="2:31" ht="12.75" customHeight="1" x14ac:dyDescent="0.2">
      <c r="B88" s="72"/>
      <c r="D88" s="85"/>
      <c r="E88" s="85"/>
      <c r="F88" s="90"/>
      <c r="G88" s="91"/>
      <c r="H88" s="91"/>
      <c r="I88" s="91"/>
      <c r="J88" s="92"/>
      <c r="K88" s="40"/>
      <c r="L88" s="81"/>
      <c r="M88" s="82"/>
      <c r="N88" s="82"/>
      <c r="O88" s="82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78"/>
      <c r="AB88" s="80"/>
      <c r="AC88" s="80"/>
      <c r="AD88" s="80"/>
      <c r="AE88" s="80"/>
    </row>
    <row r="89" spans="2:31" ht="12.75" customHeight="1" x14ac:dyDescent="0.2">
      <c r="B89" s="72"/>
      <c r="D89" s="85"/>
      <c r="E89" s="85"/>
      <c r="F89" s="90"/>
      <c r="G89" s="91"/>
      <c r="H89" s="91"/>
      <c r="I89" s="91"/>
      <c r="J89" s="92"/>
      <c r="K89" s="40"/>
      <c r="L89" s="81"/>
      <c r="M89" s="82"/>
      <c r="N89" s="82"/>
      <c r="O89" s="82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78"/>
      <c r="AB89" s="80"/>
      <c r="AC89" s="80"/>
      <c r="AD89" s="80"/>
      <c r="AE89" s="80"/>
    </row>
    <row r="90" spans="2:31" ht="12.75" customHeight="1" x14ac:dyDescent="0.2">
      <c r="B90" s="72"/>
      <c r="D90" s="85"/>
      <c r="E90" s="85"/>
      <c r="F90" s="90"/>
      <c r="G90" s="91"/>
      <c r="H90" s="91"/>
      <c r="I90" s="91"/>
      <c r="J90" s="92"/>
      <c r="K90" s="40"/>
      <c r="L90" s="81"/>
      <c r="M90" s="82"/>
      <c r="N90" s="82"/>
      <c r="O90" s="82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78"/>
      <c r="AB90" s="80"/>
      <c r="AC90" s="80"/>
      <c r="AD90" s="80"/>
      <c r="AE90" s="80"/>
    </row>
    <row r="91" spans="2:31" ht="12.75" customHeight="1" x14ac:dyDescent="0.2">
      <c r="B91" s="72"/>
      <c r="D91" s="85"/>
      <c r="E91" s="85"/>
      <c r="F91" s="90"/>
      <c r="G91" s="91"/>
      <c r="H91" s="91"/>
      <c r="I91" s="91"/>
      <c r="J91" s="92"/>
      <c r="K91" s="40"/>
      <c r="L91" s="81"/>
      <c r="M91" s="82"/>
      <c r="N91" s="82"/>
      <c r="O91" s="82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78"/>
      <c r="AB91" s="80"/>
      <c r="AC91" s="80"/>
      <c r="AD91" s="80"/>
      <c r="AE91" s="80"/>
    </row>
    <row r="92" spans="2:31" ht="12.75" customHeight="1" x14ac:dyDescent="0.2">
      <c r="B92" s="72"/>
      <c r="D92" s="85"/>
      <c r="E92" s="85"/>
      <c r="F92" s="90"/>
      <c r="G92" s="91"/>
      <c r="H92" s="91"/>
      <c r="I92" s="91"/>
      <c r="J92" s="92"/>
      <c r="K92" s="40"/>
      <c r="L92" s="81"/>
      <c r="M92" s="82"/>
      <c r="N92" s="82"/>
      <c r="O92" s="82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78"/>
      <c r="AB92" s="80"/>
      <c r="AC92" s="80"/>
      <c r="AD92" s="80"/>
      <c r="AE92" s="80"/>
    </row>
    <row r="93" spans="2:31" ht="12.75" customHeight="1" x14ac:dyDescent="0.2">
      <c r="B93" s="72"/>
      <c r="D93" s="85"/>
      <c r="E93" s="85"/>
      <c r="F93" s="90"/>
      <c r="G93" s="91"/>
      <c r="H93" s="91"/>
      <c r="I93" s="91"/>
      <c r="J93" s="92"/>
      <c r="K93" s="40"/>
      <c r="L93" s="81"/>
      <c r="M93" s="82"/>
      <c r="N93" s="82"/>
      <c r="O93" s="82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79"/>
      <c r="AB93" s="80"/>
      <c r="AC93" s="80"/>
      <c r="AD93" s="80"/>
      <c r="AE93" s="80"/>
    </row>
    <row r="94" spans="2:31" ht="12.75" customHeight="1" thickBot="1" x14ac:dyDescent="0.25">
      <c r="B94" s="73"/>
      <c r="D94" s="86"/>
      <c r="E94" s="86"/>
      <c r="F94" s="93"/>
      <c r="G94" s="94"/>
      <c r="H94" s="94"/>
      <c r="I94" s="94"/>
      <c r="J94" s="95"/>
      <c r="K94" s="41"/>
      <c r="L94" s="9" t="str">
        <f t="shared" ref="L94:AE94" si="15">IF(OR(TRIM(L79)=0,TRIM(L79)=""),"",IFERROR(TRIM(INDEX(QryItemNamed,MATCH(TRIM(L79),ITEM,0),3)),""))</f>
        <v/>
      </c>
      <c r="M94" s="10" t="str">
        <f t="shared" si="15"/>
        <v/>
      </c>
      <c r="N94" s="10" t="str">
        <f t="shared" si="15"/>
        <v/>
      </c>
      <c r="O94" s="10" t="str">
        <f t="shared" si="15"/>
        <v/>
      </c>
      <c r="P94" s="10" t="str">
        <f t="shared" si="15"/>
        <v/>
      </c>
      <c r="Q94" s="10" t="str">
        <f t="shared" si="15"/>
        <v/>
      </c>
      <c r="R94" s="10" t="str">
        <f t="shared" si="15"/>
        <v/>
      </c>
      <c r="S94" s="10" t="str">
        <f t="shared" si="15"/>
        <v/>
      </c>
      <c r="T94" s="10" t="str">
        <f t="shared" si="15"/>
        <v/>
      </c>
      <c r="U94" s="10" t="str">
        <f t="shared" si="15"/>
        <v/>
      </c>
      <c r="V94" s="10" t="str">
        <f t="shared" si="15"/>
        <v/>
      </c>
      <c r="W94" s="10" t="str">
        <f t="shared" si="15"/>
        <v/>
      </c>
      <c r="X94" s="10" t="str">
        <f t="shared" si="15"/>
        <v/>
      </c>
      <c r="Y94" s="10" t="str">
        <f t="shared" si="15"/>
        <v/>
      </c>
      <c r="Z94" s="10" t="str">
        <f t="shared" si="15"/>
        <v/>
      </c>
      <c r="AA94" s="10" t="str">
        <f t="shared" si="15"/>
        <v/>
      </c>
      <c r="AB94" s="10" t="str">
        <f t="shared" si="15"/>
        <v/>
      </c>
      <c r="AC94" s="10" t="str">
        <f t="shared" si="15"/>
        <v/>
      </c>
      <c r="AD94" s="10" t="str">
        <f t="shared" si="15"/>
        <v/>
      </c>
      <c r="AE94" s="10" t="str">
        <f t="shared" si="15"/>
        <v/>
      </c>
    </row>
    <row r="95" spans="2:31" ht="12.75" customHeight="1" x14ac:dyDescent="0.2">
      <c r="B95" s="26"/>
      <c r="D95" s="11"/>
      <c r="E95" s="11"/>
      <c r="F95" s="12"/>
      <c r="G95" s="13"/>
      <c r="H95" s="11" t="s">
        <v>1</v>
      </c>
      <c r="I95" s="12"/>
      <c r="J95" s="14"/>
      <c r="K95" s="38"/>
      <c r="L95" s="13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</row>
    <row r="96" spans="2:31" ht="12.75" customHeight="1" x14ac:dyDescent="0.2">
      <c r="B96" s="27"/>
      <c r="D96" s="15"/>
      <c r="E96" s="15"/>
      <c r="F96" s="16"/>
      <c r="G96" s="17"/>
      <c r="H96" s="15"/>
      <c r="I96" s="16"/>
      <c r="J96" s="18"/>
      <c r="K96" s="37"/>
      <c r="L96" s="17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</row>
    <row r="97" spans="2:31" ht="12.75" customHeight="1" x14ac:dyDescent="0.2">
      <c r="B97" s="27"/>
      <c r="D97" s="15"/>
      <c r="E97" s="15"/>
      <c r="F97" s="16"/>
      <c r="G97" s="17"/>
      <c r="H97" s="15"/>
      <c r="I97" s="16"/>
      <c r="J97" s="18"/>
      <c r="K97" s="37"/>
      <c r="L97" s="17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</row>
    <row r="98" spans="2:31" ht="12.75" customHeight="1" x14ac:dyDescent="0.2">
      <c r="B98" s="27"/>
      <c r="D98" s="15"/>
      <c r="E98" s="15"/>
      <c r="F98" s="16"/>
      <c r="G98" s="17"/>
      <c r="H98" s="15"/>
      <c r="I98" s="16"/>
      <c r="J98" s="18"/>
      <c r="K98" s="37"/>
      <c r="L98" s="17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</row>
    <row r="99" spans="2:31" ht="12.75" customHeight="1" x14ac:dyDescent="0.2">
      <c r="B99" s="27"/>
      <c r="D99" s="15"/>
      <c r="E99" s="15"/>
      <c r="F99" s="16"/>
      <c r="G99" s="17"/>
      <c r="H99" s="15"/>
      <c r="I99" s="16"/>
      <c r="J99" s="18"/>
      <c r="K99" s="37"/>
      <c r="L99" s="17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</row>
    <row r="100" spans="2:31" ht="12.75" customHeight="1" x14ac:dyDescent="0.2">
      <c r="B100" s="27"/>
      <c r="D100" s="15"/>
      <c r="E100" s="15"/>
      <c r="F100" s="16"/>
      <c r="G100" s="17"/>
      <c r="H100" s="15"/>
      <c r="I100" s="16"/>
      <c r="J100" s="18"/>
      <c r="K100" s="37"/>
      <c r="L100" s="17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</row>
    <row r="101" spans="2:31" ht="12.75" customHeight="1" x14ac:dyDescent="0.2">
      <c r="B101" s="27"/>
      <c r="D101" s="15"/>
      <c r="E101" s="15"/>
      <c r="F101" s="16"/>
      <c r="G101" s="17"/>
      <c r="H101" s="15"/>
      <c r="I101" s="16"/>
      <c r="J101" s="18"/>
      <c r="K101" s="37"/>
      <c r="L101" s="17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</row>
    <row r="102" spans="2:31" ht="12.75" customHeight="1" x14ac:dyDescent="0.2">
      <c r="B102" s="27"/>
      <c r="D102" s="15"/>
      <c r="E102" s="15"/>
      <c r="F102" s="16"/>
      <c r="G102" s="17"/>
      <c r="H102" s="15"/>
      <c r="I102" s="16"/>
      <c r="J102" s="18"/>
      <c r="K102" s="37"/>
      <c r="L102" s="17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</row>
    <row r="103" spans="2:31" ht="12.75" customHeight="1" x14ac:dyDescent="0.2">
      <c r="B103" s="27"/>
      <c r="D103" s="15"/>
      <c r="E103" s="15"/>
      <c r="F103" s="16"/>
      <c r="G103" s="17"/>
      <c r="H103" s="15"/>
      <c r="I103" s="16"/>
      <c r="J103" s="18"/>
      <c r="K103" s="37"/>
      <c r="L103" s="17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</row>
    <row r="104" spans="2:31" ht="12.75" customHeight="1" x14ac:dyDescent="0.2">
      <c r="B104" s="27"/>
      <c r="D104" s="15"/>
      <c r="E104" s="15"/>
      <c r="F104" s="16"/>
      <c r="G104" s="17"/>
      <c r="H104" s="15"/>
      <c r="I104" s="16"/>
      <c r="J104" s="18"/>
      <c r="K104" s="37"/>
      <c r="L104" s="17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</row>
    <row r="105" spans="2:31" ht="12.75" customHeight="1" x14ac:dyDescent="0.2">
      <c r="B105" s="27"/>
      <c r="D105" s="15"/>
      <c r="E105" s="15"/>
      <c r="F105" s="16"/>
      <c r="G105" s="17"/>
      <c r="H105" s="15"/>
      <c r="I105" s="16"/>
      <c r="J105" s="18"/>
      <c r="K105" s="37"/>
      <c r="L105" s="17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</row>
    <row r="106" spans="2:31" ht="12.75" customHeight="1" x14ac:dyDescent="0.2">
      <c r="B106" s="27"/>
      <c r="D106" s="15"/>
      <c r="E106" s="15"/>
      <c r="F106" s="16"/>
      <c r="G106" s="17"/>
      <c r="H106" s="15"/>
      <c r="I106" s="16"/>
      <c r="J106" s="18"/>
      <c r="K106" s="37"/>
      <c r="L106" s="17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</row>
    <row r="107" spans="2:31" ht="12.75" customHeight="1" x14ac:dyDescent="0.2">
      <c r="B107" s="27"/>
      <c r="D107" s="15"/>
      <c r="E107" s="15"/>
      <c r="F107" s="16"/>
      <c r="G107" s="17"/>
      <c r="H107" s="15"/>
      <c r="I107" s="16"/>
      <c r="J107" s="18"/>
      <c r="K107" s="37"/>
      <c r="L107" s="17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</row>
    <row r="108" spans="2:31" ht="12.75" customHeight="1" x14ac:dyDescent="0.2">
      <c r="B108" s="27"/>
      <c r="D108" s="15"/>
      <c r="E108" s="15"/>
      <c r="F108" s="16"/>
      <c r="G108" s="17"/>
      <c r="H108" s="15"/>
      <c r="I108" s="16"/>
      <c r="J108" s="18"/>
      <c r="K108" s="37"/>
      <c r="L108" s="17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</row>
    <row r="109" spans="2:31" ht="12.75" customHeight="1" x14ac:dyDescent="0.2">
      <c r="B109" s="27"/>
      <c r="D109" s="15"/>
      <c r="E109" s="15"/>
      <c r="F109" s="16"/>
      <c r="G109" s="17"/>
      <c r="H109" s="15"/>
      <c r="I109" s="16"/>
      <c r="J109" s="18"/>
      <c r="K109" s="37"/>
      <c r="L109" s="17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</row>
    <row r="110" spans="2:31" ht="12.75" customHeight="1" x14ac:dyDescent="0.2">
      <c r="B110" s="27"/>
      <c r="D110" s="15"/>
      <c r="E110" s="15"/>
      <c r="F110" s="16"/>
      <c r="G110" s="17"/>
      <c r="H110" s="15"/>
      <c r="I110" s="16"/>
      <c r="J110" s="18"/>
      <c r="K110" s="37"/>
      <c r="L110" s="17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</row>
    <row r="111" spans="2:31" ht="12.75" customHeight="1" x14ac:dyDescent="0.2">
      <c r="B111" s="27"/>
      <c r="D111" s="15"/>
      <c r="E111" s="15"/>
      <c r="F111" s="16"/>
      <c r="G111" s="17"/>
      <c r="H111" s="15"/>
      <c r="I111" s="16"/>
      <c r="J111" s="18"/>
      <c r="K111" s="37"/>
      <c r="L111" s="17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</row>
    <row r="112" spans="2:31" ht="12.75" customHeight="1" x14ac:dyDescent="0.2">
      <c r="B112" s="27"/>
      <c r="D112" s="15"/>
      <c r="E112" s="15"/>
      <c r="F112" s="16"/>
      <c r="G112" s="17"/>
      <c r="H112" s="15"/>
      <c r="I112" s="16"/>
      <c r="J112" s="18"/>
      <c r="K112" s="37"/>
      <c r="L112" s="17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</row>
    <row r="113" spans="2:31" ht="12.75" customHeight="1" x14ac:dyDescent="0.2">
      <c r="B113" s="27"/>
      <c r="D113" s="15"/>
      <c r="E113" s="15"/>
      <c r="F113" s="16"/>
      <c r="G113" s="17"/>
      <c r="H113" s="15"/>
      <c r="I113" s="16"/>
      <c r="J113" s="18"/>
      <c r="K113" s="37"/>
      <c r="L113" s="17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</row>
    <row r="114" spans="2:31" ht="12.75" customHeight="1" x14ac:dyDescent="0.2">
      <c r="B114" s="27"/>
      <c r="D114" s="15"/>
      <c r="E114" s="15"/>
      <c r="F114" s="16"/>
      <c r="G114" s="17"/>
      <c r="H114" s="15"/>
      <c r="I114" s="16"/>
      <c r="J114" s="18"/>
      <c r="K114" s="37"/>
      <c r="L114" s="17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</row>
    <row r="115" spans="2:31" ht="12.75" customHeight="1" x14ac:dyDescent="0.2">
      <c r="B115" s="27"/>
      <c r="D115" s="15"/>
      <c r="E115" s="15"/>
      <c r="F115" s="16"/>
      <c r="G115" s="17"/>
      <c r="H115" s="15"/>
      <c r="I115" s="16"/>
      <c r="J115" s="18"/>
      <c r="K115" s="37"/>
      <c r="L115" s="17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</row>
    <row r="116" spans="2:31" ht="12.75" customHeight="1" x14ac:dyDescent="0.2">
      <c r="B116" s="27"/>
      <c r="D116" s="15"/>
      <c r="E116" s="15"/>
      <c r="F116" s="16"/>
      <c r="G116" s="17"/>
      <c r="H116" s="15"/>
      <c r="I116" s="16"/>
      <c r="J116" s="18"/>
      <c r="K116" s="37"/>
      <c r="L116" s="17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</row>
    <row r="117" spans="2:31" ht="12.75" customHeight="1" x14ac:dyDescent="0.2">
      <c r="B117" s="27"/>
      <c r="D117" s="15"/>
      <c r="E117" s="15"/>
      <c r="F117" s="16"/>
      <c r="G117" s="17"/>
      <c r="H117" s="15"/>
      <c r="I117" s="16"/>
      <c r="J117" s="18"/>
      <c r="K117" s="37"/>
      <c r="L117" s="17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</row>
    <row r="118" spans="2:31" ht="12.75" customHeight="1" x14ac:dyDescent="0.2">
      <c r="B118" s="27"/>
      <c r="D118" s="15"/>
      <c r="E118" s="15"/>
      <c r="F118" s="16"/>
      <c r="G118" s="17"/>
      <c r="H118" s="15"/>
      <c r="I118" s="16"/>
      <c r="J118" s="18"/>
      <c r="K118" s="37"/>
      <c r="L118" s="17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</row>
    <row r="119" spans="2:31" ht="12.75" customHeight="1" x14ac:dyDescent="0.2">
      <c r="B119" s="27"/>
      <c r="D119" s="15"/>
      <c r="E119" s="15"/>
      <c r="F119" s="16"/>
      <c r="G119" s="17"/>
      <c r="H119" s="15"/>
      <c r="I119" s="16"/>
      <c r="J119" s="18"/>
      <c r="K119" s="37"/>
      <c r="L119" s="17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</row>
    <row r="120" spans="2:31" ht="12.75" customHeight="1" x14ac:dyDescent="0.2">
      <c r="B120" s="27"/>
      <c r="D120" s="15"/>
      <c r="E120" s="15"/>
      <c r="F120" s="16"/>
      <c r="G120" s="17"/>
      <c r="H120" s="15"/>
      <c r="I120" s="16"/>
      <c r="J120" s="18"/>
      <c r="K120" s="37"/>
      <c r="L120" s="17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</row>
    <row r="121" spans="2:31" ht="12.75" customHeight="1" x14ac:dyDescent="0.2">
      <c r="B121" s="27"/>
      <c r="D121" s="15"/>
      <c r="E121" s="15"/>
      <c r="F121" s="16"/>
      <c r="G121" s="17"/>
      <c r="H121" s="15"/>
      <c r="I121" s="16"/>
      <c r="J121" s="18"/>
      <c r="K121" s="37"/>
      <c r="L121" s="17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</row>
    <row r="122" spans="2:31" ht="12.75" customHeight="1" x14ac:dyDescent="0.2">
      <c r="B122" s="27"/>
      <c r="D122" s="15"/>
      <c r="E122" s="15"/>
      <c r="F122" s="16"/>
      <c r="G122" s="17"/>
      <c r="H122" s="15"/>
      <c r="I122" s="16"/>
      <c r="J122" s="18"/>
      <c r="K122" s="37"/>
      <c r="L122" s="17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</row>
    <row r="123" spans="2:31" ht="12.75" customHeight="1" x14ac:dyDescent="0.2">
      <c r="B123" s="27"/>
      <c r="D123" s="15"/>
      <c r="E123" s="15"/>
      <c r="F123" s="16"/>
      <c r="G123" s="17"/>
      <c r="H123" s="15"/>
      <c r="I123" s="16"/>
      <c r="J123" s="18"/>
      <c r="K123" s="37"/>
      <c r="L123" s="17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</row>
    <row r="124" spans="2:31" ht="12.75" customHeight="1" x14ac:dyDescent="0.2">
      <c r="B124" s="27"/>
      <c r="D124" s="15"/>
      <c r="E124" s="15"/>
      <c r="F124" s="16"/>
      <c r="G124" s="17"/>
      <c r="H124" s="15"/>
      <c r="I124" s="16"/>
      <c r="J124" s="18"/>
      <c r="K124" s="37"/>
      <c r="L124" s="17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</row>
    <row r="125" spans="2:31" ht="12.75" customHeight="1" x14ac:dyDescent="0.2">
      <c r="B125" s="27"/>
      <c r="D125" s="15"/>
      <c r="E125" s="15"/>
      <c r="F125" s="16"/>
      <c r="G125" s="17"/>
      <c r="H125" s="15"/>
      <c r="I125" s="16"/>
      <c r="J125" s="18"/>
      <c r="K125" s="37"/>
      <c r="L125" s="17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</row>
    <row r="126" spans="2:31" ht="12.75" customHeight="1" x14ac:dyDescent="0.2">
      <c r="B126" s="27"/>
      <c r="D126" s="15"/>
      <c r="E126" s="15"/>
      <c r="F126" s="16"/>
      <c r="G126" s="17"/>
      <c r="H126" s="15"/>
      <c r="I126" s="16"/>
      <c r="J126" s="18"/>
      <c r="K126" s="37"/>
      <c r="L126" s="17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</row>
    <row r="127" spans="2:31" ht="12.75" customHeight="1" x14ac:dyDescent="0.2">
      <c r="B127" s="27"/>
      <c r="D127" s="15"/>
      <c r="E127" s="15"/>
      <c r="F127" s="16"/>
      <c r="G127" s="17"/>
      <c r="H127" s="15"/>
      <c r="I127" s="16"/>
      <c r="J127" s="18"/>
      <c r="K127" s="37"/>
      <c r="L127" s="17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</row>
    <row r="128" spans="2:31" ht="12.75" customHeight="1" x14ac:dyDescent="0.2">
      <c r="B128" s="27"/>
      <c r="D128" s="15"/>
      <c r="E128" s="15"/>
      <c r="F128" s="16"/>
      <c r="G128" s="17"/>
      <c r="H128" s="15"/>
      <c r="I128" s="16"/>
      <c r="J128" s="18"/>
      <c r="K128" s="37"/>
      <c r="L128" s="17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</row>
    <row r="129" spans="2:31" ht="12.75" customHeight="1" x14ac:dyDescent="0.2">
      <c r="B129" s="27"/>
      <c r="D129" s="15"/>
      <c r="E129" s="15"/>
      <c r="F129" s="16"/>
      <c r="G129" s="17"/>
      <c r="H129" s="15"/>
      <c r="I129" s="16"/>
      <c r="J129" s="18"/>
      <c r="K129" s="37"/>
      <c r="L129" s="17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</row>
    <row r="130" spans="2:31" ht="12.75" customHeight="1" x14ac:dyDescent="0.2">
      <c r="B130" s="27"/>
      <c r="D130" s="15"/>
      <c r="E130" s="15"/>
      <c r="F130" s="16"/>
      <c r="G130" s="17"/>
      <c r="H130" s="15"/>
      <c r="I130" s="16"/>
      <c r="J130" s="18"/>
      <c r="K130" s="37"/>
      <c r="L130" s="17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</row>
    <row r="131" spans="2:31" ht="12.75" customHeight="1" x14ac:dyDescent="0.2">
      <c r="B131" s="27"/>
      <c r="D131" s="15"/>
      <c r="E131" s="15"/>
      <c r="F131" s="16"/>
      <c r="G131" s="17"/>
      <c r="H131" s="15"/>
      <c r="I131" s="16"/>
      <c r="J131" s="18"/>
      <c r="K131" s="37"/>
      <c r="L131" s="17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</row>
    <row r="132" spans="2:31" ht="12.75" customHeight="1" x14ac:dyDescent="0.2">
      <c r="B132" s="27"/>
      <c r="D132" s="15"/>
      <c r="E132" s="15"/>
      <c r="F132" s="16"/>
      <c r="G132" s="17"/>
      <c r="H132" s="15"/>
      <c r="I132" s="16"/>
      <c r="J132" s="18"/>
      <c r="K132" s="37"/>
      <c r="L132" s="17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</row>
    <row r="133" spans="2:31" ht="12.75" customHeight="1" x14ac:dyDescent="0.2">
      <c r="B133" s="27"/>
      <c r="D133" s="15"/>
      <c r="E133" s="15"/>
      <c r="F133" s="16"/>
      <c r="G133" s="17"/>
      <c r="H133" s="15"/>
      <c r="I133" s="16"/>
      <c r="J133" s="18"/>
      <c r="K133" s="37"/>
      <c r="L133" s="17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</row>
    <row r="134" spans="2:31" ht="12.75" customHeight="1" x14ac:dyDescent="0.2">
      <c r="B134" s="27"/>
      <c r="D134" s="15"/>
      <c r="E134" s="15"/>
      <c r="F134" s="16"/>
      <c r="G134" s="17"/>
      <c r="H134" s="15"/>
      <c r="I134" s="16"/>
      <c r="J134" s="18"/>
      <c r="K134" s="37"/>
      <c r="L134" s="17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</row>
    <row r="135" spans="2:31" ht="12.75" customHeight="1" x14ac:dyDescent="0.2">
      <c r="B135" s="27"/>
      <c r="D135" s="15"/>
      <c r="E135" s="15"/>
      <c r="F135" s="16"/>
      <c r="G135" s="17"/>
      <c r="H135" s="15"/>
      <c r="I135" s="16"/>
      <c r="J135" s="18"/>
      <c r="K135" s="37"/>
      <c r="L135" s="17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</row>
    <row r="136" spans="2:31" ht="12.75" customHeight="1" x14ac:dyDescent="0.2">
      <c r="B136" s="27"/>
      <c r="D136" s="15"/>
      <c r="E136" s="15"/>
      <c r="F136" s="16"/>
      <c r="G136" s="17"/>
      <c r="H136" s="15"/>
      <c r="I136" s="16"/>
      <c r="J136" s="18"/>
      <c r="K136" s="37"/>
      <c r="L136" s="17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</row>
    <row r="137" spans="2:31" ht="12.75" customHeight="1" x14ac:dyDescent="0.2">
      <c r="B137" s="27"/>
      <c r="D137" s="15"/>
      <c r="E137" s="15"/>
      <c r="F137" s="16"/>
      <c r="G137" s="17"/>
      <c r="H137" s="15"/>
      <c r="I137" s="16"/>
      <c r="J137" s="18"/>
      <c r="K137" s="37"/>
      <c r="L137" s="17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</row>
    <row r="138" spans="2:31" ht="12.75" customHeight="1" x14ac:dyDescent="0.2">
      <c r="B138" s="27"/>
      <c r="D138" s="15"/>
      <c r="E138" s="15"/>
      <c r="F138" s="16"/>
      <c r="G138" s="17"/>
      <c r="H138" s="15"/>
      <c r="I138" s="16"/>
      <c r="J138" s="18"/>
      <c r="K138" s="37"/>
      <c r="L138" s="17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</row>
    <row r="139" spans="2:31" ht="12.75" customHeight="1" x14ac:dyDescent="0.2">
      <c r="B139" s="27"/>
      <c r="D139" s="15"/>
      <c r="E139" s="15"/>
      <c r="F139" s="16"/>
      <c r="G139" s="17"/>
      <c r="H139" s="15"/>
      <c r="I139" s="16"/>
      <c r="J139" s="18"/>
      <c r="K139" s="37"/>
      <c r="L139" s="17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</row>
    <row r="140" spans="2:31" ht="12.75" customHeight="1" x14ac:dyDescent="0.2">
      <c r="B140" s="27"/>
      <c r="D140" s="15"/>
      <c r="E140" s="15"/>
      <c r="F140" s="16"/>
      <c r="G140" s="17"/>
      <c r="H140" s="15"/>
      <c r="I140" s="16"/>
      <c r="J140" s="18"/>
      <c r="K140" s="37"/>
      <c r="L140" s="17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</row>
    <row r="141" spans="2:31" ht="12.75" customHeight="1" x14ac:dyDescent="0.2">
      <c r="B141" s="27"/>
      <c r="D141" s="15"/>
      <c r="E141" s="15"/>
      <c r="F141" s="16"/>
      <c r="G141" s="17"/>
      <c r="H141" s="15"/>
      <c r="I141" s="16"/>
      <c r="J141" s="18"/>
      <c r="K141" s="37"/>
      <c r="L141" s="17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</row>
    <row r="142" spans="2:31" ht="12.75" customHeight="1" x14ac:dyDescent="0.2">
      <c r="B142" s="27"/>
      <c r="D142" s="15"/>
      <c r="E142" s="15"/>
      <c r="F142" s="16"/>
      <c r="G142" s="17"/>
      <c r="H142" s="15"/>
      <c r="I142" s="16"/>
      <c r="J142" s="18"/>
      <c r="K142" s="37"/>
      <c r="L142" s="17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</row>
    <row r="143" spans="2:31" ht="12.75" customHeight="1" x14ac:dyDescent="0.2">
      <c r="B143" s="27"/>
      <c r="D143" s="15"/>
      <c r="E143" s="15"/>
      <c r="F143" s="16"/>
      <c r="G143" s="17"/>
      <c r="H143" s="15"/>
      <c r="I143" s="16"/>
      <c r="J143" s="18"/>
      <c r="K143" s="37"/>
      <c r="L143" s="17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</row>
    <row r="144" spans="2:31" ht="12.75" customHeight="1" x14ac:dyDescent="0.2">
      <c r="B144" s="27"/>
      <c r="D144" s="15"/>
      <c r="E144" s="15"/>
      <c r="F144" s="16"/>
      <c r="G144" s="17"/>
      <c r="H144" s="15"/>
      <c r="I144" s="16"/>
      <c r="J144" s="18"/>
      <c r="K144" s="37"/>
      <c r="L144" s="17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</row>
    <row r="145" spans="2:31" ht="12.75" customHeight="1" x14ac:dyDescent="0.2">
      <c r="B145" s="27"/>
      <c r="D145" s="15"/>
      <c r="E145" s="15"/>
      <c r="F145" s="16"/>
      <c r="G145" s="17"/>
      <c r="H145" s="15"/>
      <c r="I145" s="16"/>
      <c r="J145" s="18"/>
      <c r="K145" s="37"/>
      <c r="L145" s="17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</row>
    <row r="146" spans="2:31" ht="12.75" customHeight="1" x14ac:dyDescent="0.2">
      <c r="B146" s="27"/>
      <c r="D146" s="15"/>
      <c r="E146" s="15"/>
      <c r="F146" s="16"/>
      <c r="G146" s="17"/>
      <c r="H146" s="15"/>
      <c r="I146" s="16"/>
      <c r="J146" s="18"/>
      <c r="K146" s="37"/>
      <c r="L146" s="17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</row>
    <row r="147" spans="2:31" ht="12.75" customHeight="1" x14ac:dyDescent="0.2">
      <c r="B147" s="27"/>
      <c r="D147" s="15"/>
      <c r="E147" s="15"/>
      <c r="F147" s="16"/>
      <c r="G147" s="17"/>
      <c r="H147" s="15"/>
      <c r="I147" s="16"/>
      <c r="J147" s="18"/>
      <c r="K147" s="37"/>
      <c r="L147" s="17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</row>
    <row r="148" spans="2:31" ht="12.75" customHeight="1" x14ac:dyDescent="0.2">
      <c r="B148" s="27"/>
      <c r="D148" s="15"/>
      <c r="E148" s="15"/>
      <c r="F148" s="16"/>
      <c r="G148" s="17"/>
      <c r="H148" s="15"/>
      <c r="I148" s="16"/>
      <c r="J148" s="18"/>
      <c r="K148" s="37"/>
      <c r="L148" s="17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</row>
    <row r="149" spans="2:31" ht="12.75" customHeight="1" x14ac:dyDescent="0.2">
      <c r="B149" s="27"/>
      <c r="D149" s="15"/>
      <c r="E149" s="15"/>
      <c r="F149" s="16"/>
      <c r="G149" s="17"/>
      <c r="H149" s="15"/>
      <c r="I149" s="16"/>
      <c r="J149" s="18"/>
      <c r="K149" s="37"/>
      <c r="L149" s="17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</row>
    <row r="150" spans="2:31" ht="12.75" customHeight="1" x14ac:dyDescent="0.2">
      <c r="B150" s="27"/>
      <c r="D150" s="15"/>
      <c r="E150" s="15"/>
      <c r="F150" s="16"/>
      <c r="G150" s="17"/>
      <c r="H150" s="15"/>
      <c r="I150" s="16"/>
      <c r="J150" s="18"/>
      <c r="K150" s="37"/>
      <c r="L150" s="17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</row>
    <row r="151" spans="2:31" ht="12.75" customHeight="1" x14ac:dyDescent="0.2">
      <c r="B151" s="27"/>
      <c r="D151" s="15"/>
      <c r="E151" s="15"/>
      <c r="F151" s="16"/>
      <c r="G151" s="17"/>
      <c r="H151" s="15"/>
      <c r="I151" s="16"/>
      <c r="J151" s="18"/>
      <c r="K151" s="37"/>
      <c r="L151" s="17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</row>
    <row r="152" spans="2:31" ht="12.75" customHeight="1" x14ac:dyDescent="0.2">
      <c r="B152" s="27"/>
      <c r="D152" s="15"/>
      <c r="E152" s="15"/>
      <c r="F152" s="16"/>
      <c r="G152" s="17"/>
      <c r="H152" s="15"/>
      <c r="I152" s="16"/>
      <c r="J152" s="18"/>
      <c r="K152" s="37"/>
      <c r="L152" s="17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</row>
    <row r="153" spans="2:31" ht="12.75" customHeight="1" x14ac:dyDescent="0.2">
      <c r="B153" s="27"/>
      <c r="D153" s="15"/>
      <c r="E153" s="15"/>
      <c r="F153" s="16"/>
      <c r="G153" s="17"/>
      <c r="H153" s="15"/>
      <c r="I153" s="16"/>
      <c r="J153" s="18"/>
      <c r="K153" s="37"/>
      <c r="L153" s="17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</row>
    <row r="154" spans="2:31" ht="12.75" customHeight="1" thickBot="1" x14ac:dyDescent="0.25">
      <c r="B154" s="28"/>
      <c r="D154" s="15"/>
      <c r="E154" s="15"/>
      <c r="F154" s="16"/>
      <c r="G154" s="17"/>
      <c r="H154" s="15"/>
      <c r="I154" s="16"/>
      <c r="J154" s="18"/>
      <c r="K154" s="37"/>
      <c r="L154" s="17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</row>
    <row r="155" spans="2:31" ht="12.75" customHeight="1" x14ac:dyDescent="0.2">
      <c r="B155" s="5" t="s">
        <v>11</v>
      </c>
      <c r="D155" s="74" t="s">
        <v>2</v>
      </c>
      <c r="E155" s="75"/>
      <c r="F155" s="75"/>
      <c r="G155" s="75"/>
      <c r="H155" s="75"/>
      <c r="I155" s="75"/>
      <c r="J155" s="76"/>
      <c r="K155" s="42"/>
      <c r="L155" s="19" t="str">
        <f>IF(L79="","",IF(OR(L94="", L94="LS", L94="LUMP"),IF(SUM(COUNTIF(L95:L154,"LS")+COUNTIF(L95:L154,"LUMP"))&gt;0,"LS",""),IF(SUM(L95:L154)&gt;0,ROUNDUP(SUM(L95:L154),0),"")))</f>
        <v/>
      </c>
      <c r="M155" s="19" t="str">
        <f t="shared" ref="M155:AE155" si="16">IF(M79="","",IF(OR(M94="", M94="LS", M94="LUMP"),IF(SUM(COUNTIF(M95:M154,"LS")+COUNTIF(M95:M154,"LUMP"))&gt;0,"LS",""),IF(SUM(M95:M154)&gt;0,ROUNDUP(SUM(M95:M154),0),"")))</f>
        <v/>
      </c>
      <c r="N155" s="19" t="str">
        <f t="shared" si="16"/>
        <v/>
      </c>
      <c r="O155" s="19" t="str">
        <f t="shared" si="16"/>
        <v/>
      </c>
      <c r="P155" s="19" t="str">
        <f t="shared" si="16"/>
        <v/>
      </c>
      <c r="Q155" s="19" t="str">
        <f t="shared" si="16"/>
        <v/>
      </c>
      <c r="R155" s="19" t="str">
        <f t="shared" si="16"/>
        <v/>
      </c>
      <c r="S155" s="19" t="str">
        <f t="shared" si="16"/>
        <v/>
      </c>
      <c r="T155" s="19" t="str">
        <f t="shared" si="16"/>
        <v/>
      </c>
      <c r="U155" s="19" t="str">
        <f t="shared" si="16"/>
        <v/>
      </c>
      <c r="V155" s="19" t="str">
        <f t="shared" si="16"/>
        <v/>
      </c>
      <c r="W155" s="19" t="str">
        <f t="shared" si="16"/>
        <v/>
      </c>
      <c r="X155" s="19" t="str">
        <f t="shared" si="16"/>
        <v/>
      </c>
      <c r="Y155" s="19" t="str">
        <f t="shared" si="16"/>
        <v/>
      </c>
      <c r="Z155" s="19" t="str">
        <f t="shared" si="16"/>
        <v/>
      </c>
      <c r="AA155" s="19" t="str">
        <f t="shared" si="16"/>
        <v/>
      </c>
      <c r="AB155" s="19" t="str">
        <f t="shared" si="16"/>
        <v/>
      </c>
      <c r="AC155" s="19" t="str">
        <f t="shared" si="16"/>
        <v/>
      </c>
      <c r="AD155" s="19" t="str">
        <f t="shared" si="16"/>
        <v/>
      </c>
      <c r="AE155" s="19" t="str">
        <f t="shared" si="16"/>
        <v/>
      </c>
    </row>
    <row r="156" spans="2:31" ht="12.75" customHeight="1" thickBot="1" x14ac:dyDescent="0.25"/>
    <row r="157" spans="2:31" ht="12.75" customHeight="1" thickBot="1" x14ac:dyDescent="0.25">
      <c r="B157" s="25" t="s">
        <v>9</v>
      </c>
      <c r="D157" s="96" t="str">
        <f>"SUBSUMMARY SHEET " &amp; B158</f>
        <v xml:space="preserve">SUBSUMMARY SHEET </v>
      </c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  <c r="AB157" s="96"/>
      <c r="AC157" s="96"/>
      <c r="AD157" s="96"/>
      <c r="AE157" s="96"/>
    </row>
    <row r="158" spans="2:31" ht="12.75" customHeight="1" thickBot="1" x14ac:dyDescent="0.25">
      <c r="B158" s="29"/>
      <c r="D158" s="97" t="s">
        <v>7</v>
      </c>
      <c r="E158" s="97"/>
      <c r="F158" s="97"/>
      <c r="G158" s="97"/>
      <c r="H158" s="97"/>
      <c r="I158" s="97"/>
      <c r="J158" s="97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</row>
    <row r="159" spans="2:31" ht="12.75" customHeight="1" thickBot="1" x14ac:dyDescent="0.25">
      <c r="D159" s="83" t="s">
        <v>8</v>
      </c>
      <c r="E159" s="83"/>
      <c r="F159" s="83"/>
      <c r="G159" s="83"/>
      <c r="H159" s="83"/>
      <c r="I159" s="83"/>
      <c r="J159" s="83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</row>
    <row r="160" spans="2:31" ht="12.75" customHeight="1" x14ac:dyDescent="0.2">
      <c r="B160" s="71" t="s">
        <v>10</v>
      </c>
      <c r="D160" s="84" t="s">
        <v>20</v>
      </c>
      <c r="E160" s="84" t="s">
        <v>21</v>
      </c>
      <c r="F160" s="87" t="s">
        <v>0</v>
      </c>
      <c r="G160" s="88"/>
      <c r="H160" s="88"/>
      <c r="I160" s="88"/>
      <c r="J160" s="89"/>
      <c r="K160" s="39"/>
      <c r="L160" s="7" t="str">
        <f t="shared" ref="L160:AE160" si="17">IF(OR(TRIM(L158)=0,TRIM(L158)=""),"",IF(IFERROR(TRIM(INDEX(QryItemNamed,MATCH(TRIM(L158),ITEM,0),2)),"")="Y","SPECIAL",LEFT(IFERROR(TRIM(INDEX(ITEM,MATCH(TRIM(L158),ITEM,0))),""),3)))</f>
        <v/>
      </c>
      <c r="M160" s="8" t="str">
        <f t="shared" si="17"/>
        <v/>
      </c>
      <c r="N160" s="8" t="str">
        <f t="shared" si="17"/>
        <v/>
      </c>
      <c r="O160" s="8" t="str">
        <f t="shared" si="17"/>
        <v/>
      </c>
      <c r="P160" s="8" t="str">
        <f t="shared" si="17"/>
        <v/>
      </c>
      <c r="Q160" s="8" t="str">
        <f t="shared" si="17"/>
        <v/>
      </c>
      <c r="R160" s="8" t="str">
        <f t="shared" si="17"/>
        <v/>
      </c>
      <c r="S160" s="8" t="str">
        <f t="shared" si="17"/>
        <v/>
      </c>
      <c r="T160" s="8" t="str">
        <f t="shared" si="17"/>
        <v/>
      </c>
      <c r="U160" s="8" t="str">
        <f t="shared" si="17"/>
        <v/>
      </c>
      <c r="V160" s="8" t="str">
        <f t="shared" si="17"/>
        <v/>
      </c>
      <c r="W160" s="8" t="str">
        <f t="shared" si="17"/>
        <v/>
      </c>
      <c r="X160" s="8" t="str">
        <f t="shared" si="17"/>
        <v/>
      </c>
      <c r="Y160" s="8" t="str">
        <f t="shared" si="17"/>
        <v/>
      </c>
      <c r="Z160" s="8" t="str">
        <f t="shared" si="17"/>
        <v/>
      </c>
      <c r="AA160" s="8" t="str">
        <f t="shared" si="17"/>
        <v/>
      </c>
      <c r="AB160" s="8" t="str">
        <f t="shared" si="17"/>
        <v/>
      </c>
      <c r="AC160" s="8" t="str">
        <f t="shared" si="17"/>
        <v/>
      </c>
      <c r="AD160" s="8" t="str">
        <f t="shared" si="17"/>
        <v/>
      </c>
      <c r="AE160" s="8" t="str">
        <f t="shared" si="17"/>
        <v/>
      </c>
    </row>
    <row r="161" spans="2:31" ht="12.75" customHeight="1" x14ac:dyDescent="0.2">
      <c r="B161" s="72"/>
      <c r="D161" s="85"/>
      <c r="E161" s="85"/>
      <c r="F161" s="90"/>
      <c r="G161" s="91"/>
      <c r="H161" s="91"/>
      <c r="I161" s="91"/>
      <c r="J161" s="92"/>
      <c r="K161" s="40"/>
      <c r="L161" s="81" t="str">
        <f t="shared" ref="L161:AE161" si="18">IF(OR(TRIM(L158)=0,TRIM(L158)=""),IF(L159="","",L159),IF(IFERROR(TRIM(INDEX(QryItemNamed,MATCH(TRIM(L158),ITEM,0),2)),"")="Y",RIGHT(IFERROR(TRIM(INDEX(QryItemNamed,MATCH(TRIM(L158),ITEM,0),4)),"123456789012"),LEN(IFERROR(TRIM(INDEX(QryItemNamed,MATCH(TRIM(L158),ITEM,0),4)),"123456789012"))-10)&amp;L159,IFERROR(TRIM(INDEX(QryItemNamed,MATCH(TRIM(L158),ITEM,0),4))&amp;L159,"ITEM CODE DOES NOT EXIST IN ITEM MASTER")))</f>
        <v/>
      </c>
      <c r="M161" s="82" t="str">
        <f t="shared" si="18"/>
        <v/>
      </c>
      <c r="N161" s="82" t="str">
        <f t="shared" si="18"/>
        <v/>
      </c>
      <c r="O161" s="82" t="str">
        <f t="shared" si="18"/>
        <v/>
      </c>
      <c r="P161" s="80" t="str">
        <f t="shared" si="18"/>
        <v/>
      </c>
      <c r="Q161" s="80" t="str">
        <f t="shared" si="18"/>
        <v/>
      </c>
      <c r="R161" s="80" t="str">
        <f t="shared" si="18"/>
        <v/>
      </c>
      <c r="S161" s="80" t="str">
        <f t="shared" si="18"/>
        <v/>
      </c>
      <c r="T161" s="80" t="str">
        <f t="shared" si="18"/>
        <v/>
      </c>
      <c r="U161" s="80" t="str">
        <f t="shared" si="18"/>
        <v/>
      </c>
      <c r="V161" s="80" t="str">
        <f t="shared" si="18"/>
        <v/>
      </c>
      <c r="W161" s="80" t="str">
        <f t="shared" si="18"/>
        <v/>
      </c>
      <c r="X161" s="80" t="str">
        <f t="shared" si="18"/>
        <v/>
      </c>
      <c r="Y161" s="80" t="str">
        <f t="shared" si="18"/>
        <v/>
      </c>
      <c r="Z161" s="80" t="str">
        <f t="shared" si="18"/>
        <v/>
      </c>
      <c r="AA161" s="77" t="str">
        <f t="shared" si="18"/>
        <v/>
      </c>
      <c r="AB161" s="80" t="str">
        <f t="shared" si="18"/>
        <v/>
      </c>
      <c r="AC161" s="80" t="str">
        <f t="shared" si="18"/>
        <v/>
      </c>
      <c r="AD161" s="80" t="str">
        <f t="shared" si="18"/>
        <v/>
      </c>
      <c r="AE161" s="80" t="str">
        <f t="shared" si="18"/>
        <v/>
      </c>
    </row>
    <row r="162" spans="2:31" ht="12.75" customHeight="1" x14ac:dyDescent="0.2">
      <c r="B162" s="72"/>
      <c r="D162" s="85"/>
      <c r="E162" s="85"/>
      <c r="F162" s="90"/>
      <c r="G162" s="91"/>
      <c r="H162" s="91"/>
      <c r="I162" s="91"/>
      <c r="J162" s="92"/>
      <c r="K162" s="40"/>
      <c r="L162" s="81"/>
      <c r="M162" s="82"/>
      <c r="N162" s="82"/>
      <c r="O162" s="82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78"/>
      <c r="AB162" s="80"/>
      <c r="AC162" s="80"/>
      <c r="AD162" s="80"/>
      <c r="AE162" s="80"/>
    </row>
    <row r="163" spans="2:31" ht="12.75" customHeight="1" x14ac:dyDescent="0.2">
      <c r="B163" s="72"/>
      <c r="D163" s="85"/>
      <c r="E163" s="85"/>
      <c r="F163" s="90"/>
      <c r="G163" s="91"/>
      <c r="H163" s="91"/>
      <c r="I163" s="91"/>
      <c r="J163" s="92"/>
      <c r="K163" s="40"/>
      <c r="L163" s="81"/>
      <c r="M163" s="82"/>
      <c r="N163" s="82"/>
      <c r="O163" s="82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78"/>
      <c r="AB163" s="80"/>
      <c r="AC163" s="80"/>
      <c r="AD163" s="80"/>
      <c r="AE163" s="80"/>
    </row>
    <row r="164" spans="2:31" ht="12.75" customHeight="1" x14ac:dyDescent="0.2">
      <c r="B164" s="72"/>
      <c r="D164" s="85"/>
      <c r="E164" s="85"/>
      <c r="F164" s="90"/>
      <c r="G164" s="91"/>
      <c r="H164" s="91"/>
      <c r="I164" s="91"/>
      <c r="J164" s="92"/>
      <c r="K164" s="40"/>
      <c r="L164" s="81"/>
      <c r="M164" s="82"/>
      <c r="N164" s="82"/>
      <c r="O164" s="82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78"/>
      <c r="AB164" s="80"/>
      <c r="AC164" s="80"/>
      <c r="AD164" s="80"/>
      <c r="AE164" s="80"/>
    </row>
    <row r="165" spans="2:31" ht="12.75" customHeight="1" x14ac:dyDescent="0.2">
      <c r="B165" s="72"/>
      <c r="D165" s="85"/>
      <c r="E165" s="85"/>
      <c r="F165" s="90"/>
      <c r="G165" s="91"/>
      <c r="H165" s="91"/>
      <c r="I165" s="91"/>
      <c r="J165" s="92"/>
      <c r="K165" s="40"/>
      <c r="L165" s="81"/>
      <c r="M165" s="82"/>
      <c r="N165" s="82"/>
      <c r="O165" s="82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78"/>
      <c r="AB165" s="80"/>
      <c r="AC165" s="80"/>
      <c r="AD165" s="80"/>
      <c r="AE165" s="80"/>
    </row>
    <row r="166" spans="2:31" ht="12.75" customHeight="1" x14ac:dyDescent="0.2">
      <c r="B166" s="72"/>
      <c r="D166" s="85"/>
      <c r="E166" s="85"/>
      <c r="F166" s="90"/>
      <c r="G166" s="91"/>
      <c r="H166" s="91"/>
      <c r="I166" s="91"/>
      <c r="J166" s="92"/>
      <c r="K166" s="40"/>
      <c r="L166" s="81"/>
      <c r="M166" s="82"/>
      <c r="N166" s="82"/>
      <c r="O166" s="82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78"/>
      <c r="AB166" s="80"/>
      <c r="AC166" s="80"/>
      <c r="AD166" s="80"/>
      <c r="AE166" s="80"/>
    </row>
    <row r="167" spans="2:31" ht="12.75" customHeight="1" x14ac:dyDescent="0.2">
      <c r="B167" s="72"/>
      <c r="D167" s="85"/>
      <c r="E167" s="85"/>
      <c r="F167" s="90"/>
      <c r="G167" s="91"/>
      <c r="H167" s="91"/>
      <c r="I167" s="91"/>
      <c r="J167" s="92"/>
      <c r="K167" s="40"/>
      <c r="L167" s="81"/>
      <c r="M167" s="82"/>
      <c r="N167" s="82"/>
      <c r="O167" s="82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78"/>
      <c r="AB167" s="80"/>
      <c r="AC167" s="80"/>
      <c r="AD167" s="80"/>
      <c r="AE167" s="80"/>
    </row>
    <row r="168" spans="2:31" ht="12.75" customHeight="1" x14ac:dyDescent="0.2">
      <c r="B168" s="72"/>
      <c r="D168" s="85"/>
      <c r="E168" s="85"/>
      <c r="F168" s="90"/>
      <c r="G168" s="91"/>
      <c r="H168" s="91"/>
      <c r="I168" s="91"/>
      <c r="J168" s="92"/>
      <c r="K168" s="40"/>
      <c r="L168" s="81"/>
      <c r="M168" s="82"/>
      <c r="N168" s="82"/>
      <c r="O168" s="82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78"/>
      <c r="AB168" s="80"/>
      <c r="AC168" s="80"/>
      <c r="AD168" s="80"/>
      <c r="AE168" s="80"/>
    </row>
    <row r="169" spans="2:31" ht="12.75" customHeight="1" x14ac:dyDescent="0.2">
      <c r="B169" s="72"/>
      <c r="D169" s="85"/>
      <c r="E169" s="85"/>
      <c r="F169" s="90"/>
      <c r="G169" s="91"/>
      <c r="H169" s="91"/>
      <c r="I169" s="91"/>
      <c r="J169" s="92"/>
      <c r="K169" s="40"/>
      <c r="L169" s="81"/>
      <c r="M169" s="82"/>
      <c r="N169" s="82"/>
      <c r="O169" s="82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78"/>
      <c r="AB169" s="80"/>
      <c r="AC169" s="80"/>
      <c r="AD169" s="80"/>
      <c r="AE169" s="80"/>
    </row>
    <row r="170" spans="2:31" ht="12.75" customHeight="1" x14ac:dyDescent="0.2">
      <c r="B170" s="72"/>
      <c r="D170" s="85"/>
      <c r="E170" s="85"/>
      <c r="F170" s="90"/>
      <c r="G170" s="91"/>
      <c r="H170" s="91"/>
      <c r="I170" s="91"/>
      <c r="J170" s="92"/>
      <c r="K170" s="40"/>
      <c r="L170" s="81"/>
      <c r="M170" s="82"/>
      <c r="N170" s="82"/>
      <c r="O170" s="82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78"/>
      <c r="AB170" s="80"/>
      <c r="AC170" s="80"/>
      <c r="AD170" s="80"/>
      <c r="AE170" s="80"/>
    </row>
    <row r="171" spans="2:31" ht="12.75" customHeight="1" x14ac:dyDescent="0.2">
      <c r="B171" s="72"/>
      <c r="D171" s="85"/>
      <c r="E171" s="85"/>
      <c r="F171" s="90"/>
      <c r="G171" s="91"/>
      <c r="H171" s="91"/>
      <c r="I171" s="91"/>
      <c r="J171" s="92"/>
      <c r="K171" s="40"/>
      <c r="L171" s="81"/>
      <c r="M171" s="82"/>
      <c r="N171" s="82"/>
      <c r="O171" s="82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78"/>
      <c r="AB171" s="80"/>
      <c r="AC171" s="80"/>
      <c r="AD171" s="80"/>
      <c r="AE171" s="80"/>
    </row>
    <row r="172" spans="2:31" ht="12.75" customHeight="1" x14ac:dyDescent="0.2">
      <c r="B172" s="72"/>
      <c r="D172" s="85"/>
      <c r="E172" s="85"/>
      <c r="F172" s="90"/>
      <c r="G172" s="91"/>
      <c r="H172" s="91"/>
      <c r="I172" s="91"/>
      <c r="J172" s="92"/>
      <c r="K172" s="40"/>
      <c r="L172" s="81"/>
      <c r="M172" s="82"/>
      <c r="N172" s="82"/>
      <c r="O172" s="82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79"/>
      <c r="AB172" s="80"/>
      <c r="AC172" s="80"/>
      <c r="AD172" s="80"/>
      <c r="AE172" s="80"/>
    </row>
    <row r="173" spans="2:31" ht="12.75" customHeight="1" thickBot="1" x14ac:dyDescent="0.25">
      <c r="B173" s="73"/>
      <c r="D173" s="86"/>
      <c r="E173" s="86"/>
      <c r="F173" s="93"/>
      <c r="G173" s="94"/>
      <c r="H173" s="94"/>
      <c r="I173" s="94"/>
      <c r="J173" s="95"/>
      <c r="K173" s="41"/>
      <c r="L173" s="9" t="str">
        <f t="shared" ref="L173:AE173" si="19">IF(OR(TRIM(L158)=0,TRIM(L158)=""),"",IFERROR(TRIM(INDEX(QryItemNamed,MATCH(TRIM(L158),ITEM,0),3)),""))</f>
        <v/>
      </c>
      <c r="M173" s="10" t="str">
        <f t="shared" si="19"/>
        <v/>
      </c>
      <c r="N173" s="10" t="str">
        <f t="shared" si="19"/>
        <v/>
      </c>
      <c r="O173" s="10" t="str">
        <f t="shared" si="19"/>
        <v/>
      </c>
      <c r="P173" s="10" t="str">
        <f t="shared" si="19"/>
        <v/>
      </c>
      <c r="Q173" s="10" t="str">
        <f t="shared" si="19"/>
        <v/>
      </c>
      <c r="R173" s="10" t="str">
        <f t="shared" si="19"/>
        <v/>
      </c>
      <c r="S173" s="10" t="str">
        <f t="shared" si="19"/>
        <v/>
      </c>
      <c r="T173" s="10" t="str">
        <f t="shared" si="19"/>
        <v/>
      </c>
      <c r="U173" s="10" t="str">
        <f t="shared" si="19"/>
        <v/>
      </c>
      <c r="V173" s="10" t="str">
        <f t="shared" si="19"/>
        <v/>
      </c>
      <c r="W173" s="10" t="str">
        <f t="shared" si="19"/>
        <v/>
      </c>
      <c r="X173" s="10" t="str">
        <f t="shared" si="19"/>
        <v/>
      </c>
      <c r="Y173" s="10" t="str">
        <f t="shared" si="19"/>
        <v/>
      </c>
      <c r="Z173" s="10" t="str">
        <f t="shared" si="19"/>
        <v/>
      </c>
      <c r="AA173" s="10" t="str">
        <f t="shared" si="19"/>
        <v/>
      </c>
      <c r="AB173" s="10" t="str">
        <f t="shared" si="19"/>
        <v/>
      </c>
      <c r="AC173" s="10" t="str">
        <f t="shared" si="19"/>
        <v/>
      </c>
      <c r="AD173" s="10" t="str">
        <f t="shared" si="19"/>
        <v/>
      </c>
      <c r="AE173" s="10" t="str">
        <f t="shared" si="19"/>
        <v/>
      </c>
    </row>
    <row r="174" spans="2:31" ht="12.75" customHeight="1" x14ac:dyDescent="0.2">
      <c r="B174" s="26"/>
      <c r="D174" s="11"/>
      <c r="E174" s="11"/>
      <c r="F174" s="12"/>
      <c r="G174" s="13"/>
      <c r="H174" s="11" t="s">
        <v>1</v>
      </c>
      <c r="I174" s="12"/>
      <c r="J174" s="14"/>
      <c r="K174" s="38"/>
      <c r="L174" s="13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</row>
    <row r="175" spans="2:31" ht="12.75" customHeight="1" x14ac:dyDescent="0.2">
      <c r="B175" s="27"/>
      <c r="D175" s="15"/>
      <c r="E175" s="15"/>
      <c r="F175" s="16"/>
      <c r="G175" s="17"/>
      <c r="H175" s="15"/>
      <c r="I175" s="16"/>
      <c r="J175" s="18"/>
      <c r="K175" s="37"/>
      <c r="L175" s="17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</row>
    <row r="176" spans="2:31" ht="12.75" customHeight="1" x14ac:dyDescent="0.2">
      <c r="B176" s="27"/>
      <c r="D176" s="15"/>
      <c r="E176" s="15"/>
      <c r="F176" s="16"/>
      <c r="G176" s="17"/>
      <c r="H176" s="15"/>
      <c r="I176" s="16"/>
      <c r="J176" s="18"/>
      <c r="K176" s="37"/>
      <c r="L176" s="17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</row>
    <row r="177" spans="2:31" ht="12.75" customHeight="1" x14ac:dyDescent="0.2">
      <c r="B177" s="27"/>
      <c r="D177" s="15"/>
      <c r="E177" s="15"/>
      <c r="F177" s="16"/>
      <c r="G177" s="17"/>
      <c r="H177" s="15"/>
      <c r="I177" s="16"/>
      <c r="J177" s="18"/>
      <c r="K177" s="37"/>
      <c r="L177" s="17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</row>
    <row r="178" spans="2:31" ht="12.75" customHeight="1" x14ac:dyDescent="0.2">
      <c r="B178" s="27"/>
      <c r="D178" s="15"/>
      <c r="E178" s="15"/>
      <c r="F178" s="16"/>
      <c r="G178" s="17"/>
      <c r="H178" s="15"/>
      <c r="I178" s="16"/>
      <c r="J178" s="18"/>
      <c r="K178" s="37"/>
      <c r="L178" s="17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</row>
    <row r="179" spans="2:31" ht="12.75" customHeight="1" x14ac:dyDescent="0.2">
      <c r="B179" s="27"/>
      <c r="D179" s="15"/>
      <c r="E179" s="15"/>
      <c r="F179" s="16"/>
      <c r="G179" s="17"/>
      <c r="H179" s="15"/>
      <c r="I179" s="16"/>
      <c r="J179" s="18"/>
      <c r="K179" s="37"/>
      <c r="L179" s="17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</row>
    <row r="180" spans="2:31" ht="12.75" customHeight="1" x14ac:dyDescent="0.2">
      <c r="B180" s="27"/>
      <c r="D180" s="15"/>
      <c r="E180" s="15"/>
      <c r="F180" s="16"/>
      <c r="G180" s="17"/>
      <c r="H180" s="15"/>
      <c r="I180" s="16"/>
      <c r="J180" s="18"/>
      <c r="K180" s="37"/>
      <c r="L180" s="17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</row>
    <row r="181" spans="2:31" ht="12.75" customHeight="1" x14ac:dyDescent="0.2">
      <c r="B181" s="27"/>
      <c r="D181" s="15"/>
      <c r="E181" s="15"/>
      <c r="F181" s="16"/>
      <c r="G181" s="17"/>
      <c r="H181" s="15"/>
      <c r="I181" s="16"/>
      <c r="J181" s="18"/>
      <c r="K181" s="37"/>
      <c r="L181" s="17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</row>
    <row r="182" spans="2:31" ht="12.75" customHeight="1" x14ac:dyDescent="0.2">
      <c r="B182" s="27"/>
      <c r="D182" s="15"/>
      <c r="E182" s="15"/>
      <c r="F182" s="16"/>
      <c r="G182" s="17"/>
      <c r="H182" s="15"/>
      <c r="I182" s="16"/>
      <c r="J182" s="18"/>
      <c r="K182" s="37"/>
      <c r="L182" s="17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</row>
    <row r="183" spans="2:31" ht="12.75" customHeight="1" x14ac:dyDescent="0.2">
      <c r="B183" s="27"/>
      <c r="D183" s="15"/>
      <c r="E183" s="15"/>
      <c r="F183" s="16"/>
      <c r="G183" s="17"/>
      <c r="H183" s="15"/>
      <c r="I183" s="16"/>
      <c r="J183" s="18"/>
      <c r="K183" s="37"/>
      <c r="L183" s="17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</row>
    <row r="184" spans="2:31" ht="12.75" customHeight="1" x14ac:dyDescent="0.2">
      <c r="B184" s="27"/>
      <c r="D184" s="15"/>
      <c r="E184" s="15"/>
      <c r="F184" s="16"/>
      <c r="G184" s="17"/>
      <c r="H184" s="15"/>
      <c r="I184" s="16"/>
      <c r="J184" s="18"/>
      <c r="K184" s="37"/>
      <c r="L184" s="17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</row>
    <row r="185" spans="2:31" ht="12.75" customHeight="1" x14ac:dyDescent="0.2">
      <c r="B185" s="27"/>
      <c r="D185" s="15"/>
      <c r="E185" s="15"/>
      <c r="F185" s="16"/>
      <c r="G185" s="17"/>
      <c r="H185" s="15"/>
      <c r="I185" s="16"/>
      <c r="J185" s="18"/>
      <c r="K185" s="37"/>
      <c r="L185" s="17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</row>
    <row r="186" spans="2:31" ht="12.75" customHeight="1" x14ac:dyDescent="0.2">
      <c r="B186" s="27"/>
      <c r="D186" s="15"/>
      <c r="E186" s="15"/>
      <c r="F186" s="16"/>
      <c r="G186" s="17"/>
      <c r="H186" s="15"/>
      <c r="I186" s="16"/>
      <c r="J186" s="18"/>
      <c r="K186" s="37"/>
      <c r="L186" s="17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</row>
    <row r="187" spans="2:31" ht="12.75" customHeight="1" x14ac:dyDescent="0.2">
      <c r="B187" s="27"/>
      <c r="D187" s="15"/>
      <c r="E187" s="15"/>
      <c r="F187" s="16"/>
      <c r="G187" s="17"/>
      <c r="H187" s="15"/>
      <c r="I187" s="16"/>
      <c r="J187" s="18"/>
      <c r="K187" s="37"/>
      <c r="L187" s="17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</row>
    <row r="188" spans="2:31" ht="12.75" customHeight="1" x14ac:dyDescent="0.2">
      <c r="B188" s="27"/>
      <c r="D188" s="15"/>
      <c r="E188" s="15"/>
      <c r="F188" s="16"/>
      <c r="G188" s="17"/>
      <c r="H188" s="15"/>
      <c r="I188" s="16"/>
      <c r="J188" s="18"/>
      <c r="K188" s="37"/>
      <c r="L188" s="17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</row>
    <row r="189" spans="2:31" ht="12.75" customHeight="1" x14ac:dyDescent="0.2">
      <c r="B189" s="27"/>
      <c r="D189" s="15"/>
      <c r="E189" s="15"/>
      <c r="F189" s="16"/>
      <c r="G189" s="17"/>
      <c r="H189" s="15"/>
      <c r="I189" s="16"/>
      <c r="J189" s="18"/>
      <c r="K189" s="37"/>
      <c r="L189" s="17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</row>
    <row r="190" spans="2:31" ht="12.75" customHeight="1" x14ac:dyDescent="0.2">
      <c r="B190" s="27"/>
      <c r="D190" s="15"/>
      <c r="E190" s="15"/>
      <c r="F190" s="16"/>
      <c r="G190" s="17"/>
      <c r="H190" s="15"/>
      <c r="I190" s="16"/>
      <c r="J190" s="18"/>
      <c r="K190" s="37"/>
      <c r="L190" s="17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</row>
    <row r="191" spans="2:31" ht="12.75" customHeight="1" x14ac:dyDescent="0.2">
      <c r="B191" s="27"/>
      <c r="D191" s="15"/>
      <c r="E191" s="15"/>
      <c r="F191" s="16"/>
      <c r="G191" s="17"/>
      <c r="H191" s="15"/>
      <c r="I191" s="16"/>
      <c r="J191" s="18"/>
      <c r="K191" s="37"/>
      <c r="L191" s="17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</row>
    <row r="192" spans="2:31" ht="12.75" customHeight="1" x14ac:dyDescent="0.2">
      <c r="B192" s="27"/>
      <c r="D192" s="15"/>
      <c r="E192" s="15"/>
      <c r="F192" s="16"/>
      <c r="G192" s="17"/>
      <c r="H192" s="15"/>
      <c r="I192" s="16"/>
      <c r="J192" s="18"/>
      <c r="K192" s="37"/>
      <c r="L192" s="17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</row>
    <row r="193" spans="2:31" ht="12.75" customHeight="1" x14ac:dyDescent="0.2">
      <c r="B193" s="27"/>
      <c r="D193" s="15"/>
      <c r="E193" s="15"/>
      <c r="F193" s="16"/>
      <c r="G193" s="17"/>
      <c r="H193" s="15"/>
      <c r="I193" s="16"/>
      <c r="J193" s="18"/>
      <c r="K193" s="37"/>
      <c r="L193" s="17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</row>
    <row r="194" spans="2:31" ht="12.75" customHeight="1" x14ac:dyDescent="0.2">
      <c r="B194" s="27"/>
      <c r="D194" s="15"/>
      <c r="E194" s="15"/>
      <c r="F194" s="16"/>
      <c r="G194" s="17"/>
      <c r="H194" s="15"/>
      <c r="I194" s="16"/>
      <c r="J194" s="18"/>
      <c r="K194" s="37"/>
      <c r="L194" s="17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</row>
    <row r="195" spans="2:31" ht="12.75" customHeight="1" x14ac:dyDescent="0.2">
      <c r="B195" s="27"/>
      <c r="D195" s="15"/>
      <c r="E195" s="15"/>
      <c r="F195" s="16"/>
      <c r="G195" s="17"/>
      <c r="H195" s="15"/>
      <c r="I195" s="16"/>
      <c r="J195" s="18"/>
      <c r="K195" s="37"/>
      <c r="L195" s="17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</row>
    <row r="196" spans="2:31" ht="12.75" customHeight="1" x14ac:dyDescent="0.2">
      <c r="B196" s="27"/>
      <c r="D196" s="15"/>
      <c r="E196" s="15"/>
      <c r="F196" s="16"/>
      <c r="G196" s="17"/>
      <c r="H196" s="15"/>
      <c r="I196" s="16"/>
      <c r="J196" s="18"/>
      <c r="K196" s="37"/>
      <c r="L196" s="17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</row>
    <row r="197" spans="2:31" ht="12.75" customHeight="1" x14ac:dyDescent="0.2">
      <c r="B197" s="27"/>
      <c r="D197" s="15"/>
      <c r="E197" s="15"/>
      <c r="F197" s="16"/>
      <c r="G197" s="17"/>
      <c r="H197" s="15"/>
      <c r="I197" s="16"/>
      <c r="J197" s="18"/>
      <c r="K197" s="37"/>
      <c r="L197" s="17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</row>
    <row r="198" spans="2:31" ht="12.75" customHeight="1" x14ac:dyDescent="0.2">
      <c r="B198" s="27"/>
      <c r="D198" s="15"/>
      <c r="E198" s="15"/>
      <c r="F198" s="16"/>
      <c r="G198" s="17"/>
      <c r="H198" s="15"/>
      <c r="I198" s="16"/>
      <c r="J198" s="18"/>
      <c r="K198" s="37"/>
      <c r="L198" s="17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</row>
    <row r="199" spans="2:31" ht="12.75" customHeight="1" x14ac:dyDescent="0.2">
      <c r="B199" s="27"/>
      <c r="D199" s="15"/>
      <c r="E199" s="15"/>
      <c r="F199" s="16"/>
      <c r="G199" s="17"/>
      <c r="H199" s="15"/>
      <c r="I199" s="16"/>
      <c r="J199" s="18"/>
      <c r="K199" s="37"/>
      <c r="L199" s="17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</row>
    <row r="200" spans="2:31" ht="12.75" customHeight="1" x14ac:dyDescent="0.2">
      <c r="B200" s="27"/>
      <c r="D200" s="15"/>
      <c r="E200" s="15"/>
      <c r="F200" s="16"/>
      <c r="G200" s="17"/>
      <c r="H200" s="15"/>
      <c r="I200" s="16"/>
      <c r="J200" s="18"/>
      <c r="K200" s="37"/>
      <c r="L200" s="17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</row>
    <row r="201" spans="2:31" ht="12.75" customHeight="1" x14ac:dyDescent="0.2">
      <c r="B201" s="27"/>
      <c r="D201" s="15"/>
      <c r="E201" s="15"/>
      <c r="F201" s="16"/>
      <c r="G201" s="17"/>
      <c r="H201" s="15"/>
      <c r="I201" s="16"/>
      <c r="J201" s="18"/>
      <c r="K201" s="37"/>
      <c r="L201" s="17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</row>
    <row r="202" spans="2:31" ht="12.75" customHeight="1" x14ac:dyDescent="0.2">
      <c r="B202" s="27"/>
      <c r="D202" s="15"/>
      <c r="E202" s="15"/>
      <c r="F202" s="16"/>
      <c r="G202" s="17"/>
      <c r="H202" s="15"/>
      <c r="I202" s="16"/>
      <c r="J202" s="18"/>
      <c r="K202" s="37"/>
      <c r="L202" s="17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</row>
    <row r="203" spans="2:31" ht="12.75" customHeight="1" x14ac:dyDescent="0.2">
      <c r="B203" s="27"/>
      <c r="D203" s="15"/>
      <c r="E203" s="15"/>
      <c r="F203" s="16"/>
      <c r="G203" s="17"/>
      <c r="H203" s="15"/>
      <c r="I203" s="16"/>
      <c r="J203" s="18"/>
      <c r="K203" s="37"/>
      <c r="L203" s="17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</row>
    <row r="204" spans="2:31" ht="12.75" customHeight="1" x14ac:dyDescent="0.2">
      <c r="B204" s="27"/>
      <c r="D204" s="15"/>
      <c r="E204" s="15"/>
      <c r="F204" s="16"/>
      <c r="G204" s="17"/>
      <c r="H204" s="15"/>
      <c r="I204" s="16"/>
      <c r="J204" s="18"/>
      <c r="K204" s="37"/>
      <c r="L204" s="17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</row>
    <row r="205" spans="2:31" ht="12.75" customHeight="1" x14ac:dyDescent="0.2">
      <c r="B205" s="27"/>
      <c r="D205" s="15"/>
      <c r="E205" s="15"/>
      <c r="F205" s="16"/>
      <c r="G205" s="17"/>
      <c r="H205" s="15"/>
      <c r="I205" s="16"/>
      <c r="J205" s="18"/>
      <c r="K205" s="37"/>
      <c r="L205" s="17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</row>
    <row r="206" spans="2:31" ht="12.75" customHeight="1" x14ac:dyDescent="0.2">
      <c r="B206" s="27"/>
      <c r="D206" s="15"/>
      <c r="E206" s="15"/>
      <c r="F206" s="16"/>
      <c r="G206" s="17"/>
      <c r="H206" s="15"/>
      <c r="I206" s="16"/>
      <c r="J206" s="18"/>
      <c r="K206" s="37"/>
      <c r="L206" s="17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</row>
    <row r="207" spans="2:31" ht="12.75" customHeight="1" x14ac:dyDescent="0.2">
      <c r="B207" s="27"/>
      <c r="D207" s="15"/>
      <c r="E207" s="15"/>
      <c r="F207" s="16"/>
      <c r="G207" s="17"/>
      <c r="H207" s="15"/>
      <c r="I207" s="16"/>
      <c r="J207" s="18"/>
      <c r="K207" s="37"/>
      <c r="L207" s="17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</row>
    <row r="208" spans="2:31" ht="12.75" customHeight="1" x14ac:dyDescent="0.2">
      <c r="B208" s="27"/>
      <c r="D208" s="15"/>
      <c r="E208" s="15"/>
      <c r="F208" s="16"/>
      <c r="G208" s="17"/>
      <c r="H208" s="15"/>
      <c r="I208" s="16"/>
      <c r="J208" s="18"/>
      <c r="K208" s="37"/>
      <c r="L208" s="17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</row>
    <row r="209" spans="2:31" ht="12.75" customHeight="1" x14ac:dyDescent="0.2">
      <c r="B209" s="27"/>
      <c r="D209" s="15"/>
      <c r="E209" s="15"/>
      <c r="F209" s="16"/>
      <c r="G209" s="17"/>
      <c r="H209" s="15"/>
      <c r="I209" s="16"/>
      <c r="J209" s="18"/>
      <c r="K209" s="37"/>
      <c r="L209" s="17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</row>
    <row r="210" spans="2:31" ht="12.75" customHeight="1" x14ac:dyDescent="0.2">
      <c r="B210" s="27"/>
      <c r="D210" s="15"/>
      <c r="E210" s="15"/>
      <c r="F210" s="16"/>
      <c r="G210" s="17"/>
      <c r="H210" s="15"/>
      <c r="I210" s="16"/>
      <c r="J210" s="18"/>
      <c r="K210" s="37"/>
      <c r="L210" s="17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</row>
    <row r="211" spans="2:31" ht="12.75" customHeight="1" x14ac:dyDescent="0.2">
      <c r="B211" s="27"/>
      <c r="D211" s="15"/>
      <c r="E211" s="15"/>
      <c r="F211" s="16"/>
      <c r="G211" s="17"/>
      <c r="H211" s="15"/>
      <c r="I211" s="16"/>
      <c r="J211" s="18"/>
      <c r="K211" s="37"/>
      <c r="L211" s="17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</row>
    <row r="212" spans="2:31" ht="12.75" customHeight="1" x14ac:dyDescent="0.2">
      <c r="B212" s="27"/>
      <c r="D212" s="15"/>
      <c r="E212" s="15"/>
      <c r="F212" s="16"/>
      <c r="G212" s="17"/>
      <c r="H212" s="15"/>
      <c r="I212" s="16"/>
      <c r="J212" s="18"/>
      <c r="K212" s="37"/>
      <c r="L212" s="17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</row>
    <row r="213" spans="2:31" ht="12.75" customHeight="1" x14ac:dyDescent="0.2">
      <c r="B213" s="27"/>
      <c r="D213" s="15"/>
      <c r="E213" s="15"/>
      <c r="F213" s="16"/>
      <c r="G213" s="17"/>
      <c r="H213" s="15"/>
      <c r="I213" s="16"/>
      <c r="J213" s="18"/>
      <c r="K213" s="37"/>
      <c r="L213" s="17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</row>
    <row r="214" spans="2:31" ht="12.75" customHeight="1" x14ac:dyDescent="0.2">
      <c r="B214" s="27"/>
      <c r="D214" s="15"/>
      <c r="E214" s="15"/>
      <c r="F214" s="16"/>
      <c r="G214" s="17"/>
      <c r="H214" s="15"/>
      <c r="I214" s="16"/>
      <c r="J214" s="18"/>
      <c r="K214" s="37"/>
      <c r="L214" s="17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</row>
    <row r="215" spans="2:31" ht="12.75" customHeight="1" x14ac:dyDescent="0.2">
      <c r="B215" s="27"/>
      <c r="D215" s="15"/>
      <c r="E215" s="15"/>
      <c r="F215" s="16"/>
      <c r="G215" s="17"/>
      <c r="H215" s="15"/>
      <c r="I215" s="16"/>
      <c r="J215" s="18"/>
      <c r="K215" s="37"/>
      <c r="L215" s="17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</row>
    <row r="216" spans="2:31" ht="12.75" customHeight="1" x14ac:dyDescent="0.2">
      <c r="B216" s="27"/>
      <c r="D216" s="15"/>
      <c r="E216" s="15"/>
      <c r="F216" s="16"/>
      <c r="G216" s="17"/>
      <c r="H216" s="15"/>
      <c r="I216" s="16"/>
      <c r="J216" s="18"/>
      <c r="K216" s="37"/>
      <c r="L216" s="17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</row>
    <row r="217" spans="2:31" ht="12.75" customHeight="1" x14ac:dyDescent="0.2">
      <c r="B217" s="27"/>
      <c r="D217" s="15"/>
      <c r="E217" s="15"/>
      <c r="F217" s="16"/>
      <c r="G217" s="17"/>
      <c r="H217" s="15"/>
      <c r="I217" s="16"/>
      <c r="J217" s="18"/>
      <c r="K217" s="37"/>
      <c r="L217" s="17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</row>
    <row r="218" spans="2:31" ht="12.75" customHeight="1" x14ac:dyDescent="0.2">
      <c r="B218" s="27"/>
      <c r="D218" s="15"/>
      <c r="E218" s="15"/>
      <c r="F218" s="16"/>
      <c r="G218" s="17"/>
      <c r="H218" s="15"/>
      <c r="I218" s="16"/>
      <c r="J218" s="18"/>
      <c r="K218" s="37"/>
      <c r="L218" s="17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</row>
    <row r="219" spans="2:31" ht="12.75" customHeight="1" x14ac:dyDescent="0.2">
      <c r="B219" s="27"/>
      <c r="D219" s="15"/>
      <c r="E219" s="15"/>
      <c r="F219" s="16"/>
      <c r="G219" s="17"/>
      <c r="H219" s="15"/>
      <c r="I219" s="16"/>
      <c r="J219" s="18"/>
      <c r="K219" s="37"/>
      <c r="L219" s="17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</row>
    <row r="220" spans="2:31" ht="12.75" customHeight="1" x14ac:dyDescent="0.2">
      <c r="B220" s="27"/>
      <c r="D220" s="15"/>
      <c r="E220" s="15"/>
      <c r="F220" s="16"/>
      <c r="G220" s="17"/>
      <c r="H220" s="15"/>
      <c r="I220" s="16"/>
      <c r="J220" s="18"/>
      <c r="K220" s="37"/>
      <c r="L220" s="17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</row>
    <row r="221" spans="2:31" ht="12.75" customHeight="1" x14ac:dyDescent="0.2">
      <c r="B221" s="27"/>
      <c r="D221" s="15"/>
      <c r="E221" s="15"/>
      <c r="F221" s="16"/>
      <c r="G221" s="17"/>
      <c r="H221" s="15"/>
      <c r="I221" s="16"/>
      <c r="J221" s="18"/>
      <c r="K221" s="37"/>
      <c r="L221" s="17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</row>
    <row r="222" spans="2:31" ht="12.75" customHeight="1" x14ac:dyDescent="0.2">
      <c r="B222" s="27"/>
      <c r="D222" s="15"/>
      <c r="E222" s="15"/>
      <c r="F222" s="16"/>
      <c r="G222" s="17"/>
      <c r="H222" s="15"/>
      <c r="I222" s="16"/>
      <c r="J222" s="18"/>
      <c r="K222" s="37"/>
      <c r="L222" s="17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</row>
    <row r="223" spans="2:31" ht="12.75" customHeight="1" x14ac:dyDescent="0.2">
      <c r="B223" s="27"/>
      <c r="D223" s="15"/>
      <c r="E223" s="15"/>
      <c r="F223" s="16"/>
      <c r="G223" s="17"/>
      <c r="H223" s="15"/>
      <c r="I223" s="16"/>
      <c r="J223" s="18"/>
      <c r="K223" s="37"/>
      <c r="L223" s="17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</row>
    <row r="224" spans="2:31" ht="12.75" customHeight="1" x14ac:dyDescent="0.2">
      <c r="B224" s="27"/>
      <c r="D224" s="15"/>
      <c r="E224" s="15"/>
      <c r="F224" s="16"/>
      <c r="G224" s="17"/>
      <c r="H224" s="15"/>
      <c r="I224" s="16"/>
      <c r="J224" s="18"/>
      <c r="K224" s="37"/>
      <c r="L224" s="17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</row>
    <row r="225" spans="2:31" ht="12.75" customHeight="1" x14ac:dyDescent="0.2">
      <c r="B225" s="27"/>
      <c r="D225" s="15"/>
      <c r="E225" s="15"/>
      <c r="F225" s="16"/>
      <c r="G225" s="17"/>
      <c r="H225" s="15"/>
      <c r="I225" s="16"/>
      <c r="J225" s="18"/>
      <c r="K225" s="37"/>
      <c r="L225" s="17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</row>
    <row r="226" spans="2:31" ht="12.75" customHeight="1" x14ac:dyDescent="0.2">
      <c r="B226" s="27"/>
      <c r="D226" s="15"/>
      <c r="E226" s="15"/>
      <c r="F226" s="16"/>
      <c r="G226" s="17"/>
      <c r="H226" s="15"/>
      <c r="I226" s="16"/>
      <c r="J226" s="18"/>
      <c r="K226" s="37"/>
      <c r="L226" s="17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</row>
    <row r="227" spans="2:31" ht="12.75" customHeight="1" x14ac:dyDescent="0.2">
      <c r="B227" s="27"/>
      <c r="D227" s="15"/>
      <c r="E227" s="15"/>
      <c r="F227" s="16"/>
      <c r="G227" s="17"/>
      <c r="H227" s="15"/>
      <c r="I227" s="16"/>
      <c r="J227" s="18"/>
      <c r="K227" s="37"/>
      <c r="L227" s="17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</row>
    <row r="228" spans="2:31" ht="12.75" customHeight="1" x14ac:dyDescent="0.2">
      <c r="B228" s="27"/>
      <c r="D228" s="15"/>
      <c r="E228" s="15"/>
      <c r="F228" s="16"/>
      <c r="G228" s="17"/>
      <c r="H228" s="15"/>
      <c r="I228" s="16"/>
      <c r="J228" s="18"/>
      <c r="K228" s="37"/>
      <c r="L228" s="17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</row>
    <row r="229" spans="2:31" ht="12.75" customHeight="1" x14ac:dyDescent="0.2">
      <c r="B229" s="27"/>
      <c r="D229" s="15"/>
      <c r="E229" s="15"/>
      <c r="F229" s="16"/>
      <c r="G229" s="17"/>
      <c r="H229" s="15"/>
      <c r="I229" s="16"/>
      <c r="J229" s="18"/>
      <c r="K229" s="37"/>
      <c r="L229" s="17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</row>
    <row r="230" spans="2:31" ht="12.75" customHeight="1" x14ac:dyDescent="0.2">
      <c r="B230" s="27"/>
      <c r="D230" s="15"/>
      <c r="E230" s="15"/>
      <c r="F230" s="16"/>
      <c r="G230" s="17"/>
      <c r="H230" s="15"/>
      <c r="I230" s="16"/>
      <c r="J230" s="18"/>
      <c r="K230" s="37"/>
      <c r="L230" s="17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</row>
    <row r="231" spans="2:31" ht="12.75" customHeight="1" x14ac:dyDescent="0.2">
      <c r="B231" s="27"/>
      <c r="D231" s="15"/>
      <c r="E231" s="15"/>
      <c r="F231" s="16"/>
      <c r="G231" s="17"/>
      <c r="H231" s="15"/>
      <c r="I231" s="16"/>
      <c r="J231" s="18"/>
      <c r="K231" s="37"/>
      <c r="L231" s="17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</row>
    <row r="232" spans="2:31" ht="12.75" customHeight="1" x14ac:dyDescent="0.2">
      <c r="B232" s="27"/>
      <c r="D232" s="15"/>
      <c r="E232" s="15"/>
      <c r="F232" s="16"/>
      <c r="G232" s="17"/>
      <c r="H232" s="15"/>
      <c r="I232" s="16"/>
      <c r="J232" s="18"/>
      <c r="K232" s="37"/>
      <c r="L232" s="17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</row>
    <row r="233" spans="2:31" ht="12.75" customHeight="1" thickBot="1" x14ac:dyDescent="0.25">
      <c r="B233" s="28"/>
      <c r="D233" s="15"/>
      <c r="E233" s="15"/>
      <c r="F233" s="16"/>
      <c r="G233" s="17"/>
      <c r="H233" s="15"/>
      <c r="I233" s="16"/>
      <c r="J233" s="18"/>
      <c r="K233" s="37"/>
      <c r="L233" s="17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</row>
    <row r="234" spans="2:31" ht="12.75" customHeight="1" x14ac:dyDescent="0.2">
      <c r="B234" s="5" t="s">
        <v>11</v>
      </c>
      <c r="D234" s="74" t="s">
        <v>2</v>
      </c>
      <c r="E234" s="75"/>
      <c r="F234" s="75"/>
      <c r="G234" s="75"/>
      <c r="H234" s="75"/>
      <c r="I234" s="75"/>
      <c r="J234" s="76"/>
      <c r="K234" s="42"/>
      <c r="L234" s="19" t="str">
        <f>IF(L158="","",IF(OR(L173="", L173="LS", L173="LUMP"),IF(SUM(COUNTIF(L174:L233,"LS")+COUNTIF(L174:L233,"LUMP"))&gt;0,"LS",""),IF(SUM(L174:L233)&gt;0,ROUNDUP(SUM(L174:L233),0),"")))</f>
        <v/>
      </c>
      <c r="M234" s="19" t="str">
        <f t="shared" ref="M234:AE234" si="20">IF(M158="","",IF(OR(M173="", M173="LS", M173="LUMP"),IF(SUM(COUNTIF(M174:M233,"LS")+COUNTIF(M174:M233,"LUMP"))&gt;0,"LS",""),IF(SUM(M174:M233)&gt;0,ROUNDUP(SUM(M174:M233),0),"")))</f>
        <v/>
      </c>
      <c r="N234" s="19" t="str">
        <f t="shared" si="20"/>
        <v/>
      </c>
      <c r="O234" s="19" t="str">
        <f t="shared" si="20"/>
        <v/>
      </c>
      <c r="P234" s="19" t="str">
        <f t="shared" si="20"/>
        <v/>
      </c>
      <c r="Q234" s="19" t="str">
        <f t="shared" si="20"/>
        <v/>
      </c>
      <c r="R234" s="19" t="str">
        <f t="shared" si="20"/>
        <v/>
      </c>
      <c r="S234" s="19" t="str">
        <f t="shared" si="20"/>
        <v/>
      </c>
      <c r="T234" s="19" t="str">
        <f t="shared" si="20"/>
        <v/>
      </c>
      <c r="U234" s="19" t="str">
        <f t="shared" si="20"/>
        <v/>
      </c>
      <c r="V234" s="19" t="str">
        <f t="shared" si="20"/>
        <v/>
      </c>
      <c r="W234" s="19" t="str">
        <f t="shared" si="20"/>
        <v/>
      </c>
      <c r="X234" s="19" t="str">
        <f t="shared" si="20"/>
        <v/>
      </c>
      <c r="Y234" s="19" t="str">
        <f t="shared" si="20"/>
        <v/>
      </c>
      <c r="Z234" s="19" t="str">
        <f t="shared" si="20"/>
        <v/>
      </c>
      <c r="AA234" s="19" t="str">
        <f t="shared" si="20"/>
        <v/>
      </c>
      <c r="AB234" s="19" t="str">
        <f t="shared" si="20"/>
        <v/>
      </c>
      <c r="AC234" s="19" t="str">
        <f t="shared" si="20"/>
        <v/>
      </c>
      <c r="AD234" s="19" t="str">
        <f t="shared" si="20"/>
        <v/>
      </c>
      <c r="AE234" s="19" t="str">
        <f t="shared" si="20"/>
        <v/>
      </c>
    </row>
    <row r="235" spans="2:31" ht="12.75" customHeight="1" thickBot="1" x14ac:dyDescent="0.25"/>
    <row r="236" spans="2:31" ht="12.75" customHeight="1" thickBot="1" x14ac:dyDescent="0.25">
      <c r="B236" s="25" t="s">
        <v>9</v>
      </c>
      <c r="D236" s="96" t="str">
        <f>"SUBSUMMARY SHEET " &amp; B237</f>
        <v xml:space="preserve">SUBSUMMARY SHEET </v>
      </c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  <c r="AB236" s="96"/>
      <c r="AC236" s="96"/>
      <c r="AD236" s="96"/>
      <c r="AE236" s="96"/>
    </row>
    <row r="237" spans="2:31" ht="12.75" customHeight="1" thickBot="1" x14ac:dyDescent="0.25">
      <c r="B237" s="29"/>
      <c r="D237" s="97" t="s">
        <v>7</v>
      </c>
      <c r="E237" s="97"/>
      <c r="F237" s="97"/>
      <c r="G237" s="97"/>
      <c r="H237" s="97"/>
      <c r="I237" s="97"/>
      <c r="J237" s="97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</row>
    <row r="238" spans="2:31" ht="12.75" customHeight="1" thickBot="1" x14ac:dyDescent="0.25">
      <c r="D238" s="83" t="s">
        <v>8</v>
      </c>
      <c r="E238" s="83"/>
      <c r="F238" s="83"/>
      <c r="G238" s="83"/>
      <c r="H238" s="83"/>
      <c r="I238" s="83"/>
      <c r="J238" s="83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</row>
    <row r="239" spans="2:31" ht="12.75" customHeight="1" x14ac:dyDescent="0.2">
      <c r="B239" s="71" t="s">
        <v>10</v>
      </c>
      <c r="D239" s="84" t="s">
        <v>20</v>
      </c>
      <c r="E239" s="84" t="s">
        <v>21</v>
      </c>
      <c r="F239" s="87" t="s">
        <v>0</v>
      </c>
      <c r="G239" s="88"/>
      <c r="H239" s="88"/>
      <c r="I239" s="88"/>
      <c r="J239" s="89"/>
      <c r="K239" s="39"/>
      <c r="L239" s="7" t="str">
        <f t="shared" ref="L239:AE239" si="21">IF(OR(TRIM(L237)=0,TRIM(L237)=""),"",IF(IFERROR(TRIM(INDEX(QryItemNamed,MATCH(TRIM(L237),ITEM,0),2)),"")="Y","SPECIAL",LEFT(IFERROR(TRIM(INDEX(ITEM,MATCH(TRIM(L237),ITEM,0))),""),3)))</f>
        <v/>
      </c>
      <c r="M239" s="8" t="str">
        <f t="shared" si="21"/>
        <v/>
      </c>
      <c r="N239" s="8" t="str">
        <f t="shared" si="21"/>
        <v/>
      </c>
      <c r="O239" s="8" t="str">
        <f t="shared" si="21"/>
        <v/>
      </c>
      <c r="P239" s="8" t="str">
        <f t="shared" si="21"/>
        <v/>
      </c>
      <c r="Q239" s="8" t="str">
        <f t="shared" si="21"/>
        <v/>
      </c>
      <c r="R239" s="8" t="str">
        <f t="shared" si="21"/>
        <v/>
      </c>
      <c r="S239" s="8" t="str">
        <f t="shared" si="21"/>
        <v/>
      </c>
      <c r="T239" s="8" t="str">
        <f t="shared" si="21"/>
        <v/>
      </c>
      <c r="U239" s="8" t="str">
        <f t="shared" si="21"/>
        <v/>
      </c>
      <c r="V239" s="8" t="str">
        <f t="shared" si="21"/>
        <v/>
      </c>
      <c r="W239" s="8" t="str">
        <f t="shared" si="21"/>
        <v/>
      </c>
      <c r="X239" s="8" t="str">
        <f t="shared" si="21"/>
        <v/>
      </c>
      <c r="Y239" s="8" t="str">
        <f t="shared" si="21"/>
        <v/>
      </c>
      <c r="Z239" s="8" t="str">
        <f t="shared" si="21"/>
        <v/>
      </c>
      <c r="AA239" s="8" t="str">
        <f t="shared" si="21"/>
        <v/>
      </c>
      <c r="AB239" s="8" t="str">
        <f t="shared" si="21"/>
        <v/>
      </c>
      <c r="AC239" s="8" t="str">
        <f t="shared" si="21"/>
        <v/>
      </c>
      <c r="AD239" s="8" t="str">
        <f t="shared" si="21"/>
        <v/>
      </c>
      <c r="AE239" s="8" t="str">
        <f t="shared" si="21"/>
        <v/>
      </c>
    </row>
    <row r="240" spans="2:31" ht="12.75" customHeight="1" x14ac:dyDescent="0.2">
      <c r="B240" s="72"/>
      <c r="D240" s="85"/>
      <c r="E240" s="85"/>
      <c r="F240" s="90"/>
      <c r="G240" s="91"/>
      <c r="H240" s="91"/>
      <c r="I240" s="91"/>
      <c r="J240" s="92"/>
      <c r="K240" s="40"/>
      <c r="L240" s="81" t="str">
        <f t="shared" ref="L240:AE240" si="22">IF(OR(TRIM(L237)=0,TRIM(L237)=""),IF(L238="","",L238),IF(IFERROR(TRIM(INDEX(QryItemNamed,MATCH(TRIM(L237),ITEM,0),2)),"")="Y",RIGHT(IFERROR(TRIM(INDEX(QryItemNamed,MATCH(TRIM(L237),ITEM,0),4)),"123456789012"),LEN(IFERROR(TRIM(INDEX(QryItemNamed,MATCH(TRIM(L237),ITEM,0),4)),"123456789012"))-10)&amp;L238,IFERROR(TRIM(INDEX(QryItemNamed,MATCH(TRIM(L237),ITEM,0),4))&amp;L238,"ITEM CODE DOES NOT EXIST IN ITEM MASTER")))</f>
        <v/>
      </c>
      <c r="M240" s="82" t="str">
        <f t="shared" si="22"/>
        <v/>
      </c>
      <c r="N240" s="82" t="str">
        <f t="shared" si="22"/>
        <v/>
      </c>
      <c r="O240" s="82" t="str">
        <f t="shared" si="22"/>
        <v/>
      </c>
      <c r="P240" s="80" t="str">
        <f t="shared" si="22"/>
        <v/>
      </c>
      <c r="Q240" s="80" t="str">
        <f t="shared" si="22"/>
        <v/>
      </c>
      <c r="R240" s="80" t="str">
        <f t="shared" si="22"/>
        <v/>
      </c>
      <c r="S240" s="80" t="str">
        <f t="shared" si="22"/>
        <v/>
      </c>
      <c r="T240" s="80" t="str">
        <f t="shared" si="22"/>
        <v/>
      </c>
      <c r="U240" s="80" t="str">
        <f t="shared" si="22"/>
        <v/>
      </c>
      <c r="V240" s="80" t="str">
        <f t="shared" si="22"/>
        <v/>
      </c>
      <c r="W240" s="80" t="str">
        <f t="shared" si="22"/>
        <v/>
      </c>
      <c r="X240" s="80" t="str">
        <f t="shared" si="22"/>
        <v/>
      </c>
      <c r="Y240" s="80" t="str">
        <f t="shared" si="22"/>
        <v/>
      </c>
      <c r="Z240" s="80" t="str">
        <f t="shared" si="22"/>
        <v/>
      </c>
      <c r="AA240" s="77" t="str">
        <f t="shared" si="22"/>
        <v/>
      </c>
      <c r="AB240" s="80" t="str">
        <f t="shared" si="22"/>
        <v/>
      </c>
      <c r="AC240" s="80" t="str">
        <f t="shared" si="22"/>
        <v/>
      </c>
      <c r="AD240" s="80" t="str">
        <f t="shared" si="22"/>
        <v/>
      </c>
      <c r="AE240" s="80" t="str">
        <f t="shared" si="22"/>
        <v/>
      </c>
    </row>
    <row r="241" spans="2:31" ht="12.75" customHeight="1" x14ac:dyDescent="0.2">
      <c r="B241" s="72"/>
      <c r="D241" s="85"/>
      <c r="E241" s="85"/>
      <c r="F241" s="90"/>
      <c r="G241" s="91"/>
      <c r="H241" s="91"/>
      <c r="I241" s="91"/>
      <c r="J241" s="92"/>
      <c r="K241" s="40"/>
      <c r="L241" s="81"/>
      <c r="M241" s="82"/>
      <c r="N241" s="82"/>
      <c r="O241" s="82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78"/>
      <c r="AB241" s="80"/>
      <c r="AC241" s="80"/>
      <c r="AD241" s="80"/>
      <c r="AE241" s="80"/>
    </row>
    <row r="242" spans="2:31" ht="12.75" customHeight="1" x14ac:dyDescent="0.2">
      <c r="B242" s="72"/>
      <c r="D242" s="85"/>
      <c r="E242" s="85"/>
      <c r="F242" s="90"/>
      <c r="G242" s="91"/>
      <c r="H242" s="91"/>
      <c r="I242" s="91"/>
      <c r="J242" s="92"/>
      <c r="K242" s="40"/>
      <c r="L242" s="81"/>
      <c r="M242" s="82"/>
      <c r="N242" s="82"/>
      <c r="O242" s="82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78"/>
      <c r="AB242" s="80"/>
      <c r="AC242" s="80"/>
      <c r="AD242" s="80"/>
      <c r="AE242" s="80"/>
    </row>
    <row r="243" spans="2:31" ht="12.75" customHeight="1" x14ac:dyDescent="0.2">
      <c r="B243" s="72"/>
      <c r="D243" s="85"/>
      <c r="E243" s="85"/>
      <c r="F243" s="90"/>
      <c r="G243" s="91"/>
      <c r="H243" s="91"/>
      <c r="I243" s="91"/>
      <c r="J243" s="92"/>
      <c r="K243" s="40"/>
      <c r="L243" s="81"/>
      <c r="M243" s="82"/>
      <c r="N243" s="82"/>
      <c r="O243" s="82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78"/>
      <c r="AB243" s="80"/>
      <c r="AC243" s="80"/>
      <c r="AD243" s="80"/>
      <c r="AE243" s="80"/>
    </row>
    <row r="244" spans="2:31" ht="12.75" customHeight="1" x14ac:dyDescent="0.2">
      <c r="B244" s="72"/>
      <c r="D244" s="85"/>
      <c r="E244" s="85"/>
      <c r="F244" s="90"/>
      <c r="G244" s="91"/>
      <c r="H244" s="91"/>
      <c r="I244" s="91"/>
      <c r="J244" s="92"/>
      <c r="K244" s="40"/>
      <c r="L244" s="81"/>
      <c r="M244" s="82"/>
      <c r="N244" s="82"/>
      <c r="O244" s="82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78"/>
      <c r="AB244" s="80"/>
      <c r="AC244" s="80"/>
      <c r="AD244" s="80"/>
      <c r="AE244" s="80"/>
    </row>
    <row r="245" spans="2:31" ht="12.75" customHeight="1" x14ac:dyDescent="0.2">
      <c r="B245" s="72"/>
      <c r="D245" s="85"/>
      <c r="E245" s="85"/>
      <c r="F245" s="90"/>
      <c r="G245" s="91"/>
      <c r="H245" s="91"/>
      <c r="I245" s="91"/>
      <c r="J245" s="92"/>
      <c r="K245" s="40"/>
      <c r="L245" s="81"/>
      <c r="M245" s="82"/>
      <c r="N245" s="82"/>
      <c r="O245" s="82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78"/>
      <c r="AB245" s="80"/>
      <c r="AC245" s="80"/>
      <c r="AD245" s="80"/>
      <c r="AE245" s="80"/>
    </row>
    <row r="246" spans="2:31" ht="12.75" customHeight="1" x14ac:dyDescent="0.2">
      <c r="B246" s="72"/>
      <c r="D246" s="85"/>
      <c r="E246" s="85"/>
      <c r="F246" s="90"/>
      <c r="G246" s="91"/>
      <c r="H246" s="91"/>
      <c r="I246" s="91"/>
      <c r="J246" s="92"/>
      <c r="K246" s="40"/>
      <c r="L246" s="81"/>
      <c r="M246" s="82"/>
      <c r="N246" s="82"/>
      <c r="O246" s="82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78"/>
      <c r="AB246" s="80"/>
      <c r="AC246" s="80"/>
      <c r="AD246" s="80"/>
      <c r="AE246" s="80"/>
    </row>
    <row r="247" spans="2:31" ht="12.75" customHeight="1" x14ac:dyDescent="0.2">
      <c r="B247" s="72"/>
      <c r="D247" s="85"/>
      <c r="E247" s="85"/>
      <c r="F247" s="90"/>
      <c r="G247" s="91"/>
      <c r="H247" s="91"/>
      <c r="I247" s="91"/>
      <c r="J247" s="92"/>
      <c r="K247" s="40"/>
      <c r="L247" s="81"/>
      <c r="M247" s="82"/>
      <c r="N247" s="82"/>
      <c r="O247" s="82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78"/>
      <c r="AB247" s="80"/>
      <c r="AC247" s="80"/>
      <c r="AD247" s="80"/>
      <c r="AE247" s="80"/>
    </row>
    <row r="248" spans="2:31" ht="12.75" customHeight="1" x14ac:dyDescent="0.2">
      <c r="B248" s="72"/>
      <c r="D248" s="85"/>
      <c r="E248" s="85"/>
      <c r="F248" s="90"/>
      <c r="G248" s="91"/>
      <c r="H248" s="91"/>
      <c r="I248" s="91"/>
      <c r="J248" s="92"/>
      <c r="K248" s="40"/>
      <c r="L248" s="81"/>
      <c r="M248" s="82"/>
      <c r="N248" s="82"/>
      <c r="O248" s="82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78"/>
      <c r="AB248" s="80"/>
      <c r="AC248" s="80"/>
      <c r="AD248" s="80"/>
      <c r="AE248" s="80"/>
    </row>
    <row r="249" spans="2:31" ht="12.75" customHeight="1" x14ac:dyDescent="0.2">
      <c r="B249" s="72"/>
      <c r="D249" s="85"/>
      <c r="E249" s="85"/>
      <c r="F249" s="90"/>
      <c r="G249" s="91"/>
      <c r="H249" s="91"/>
      <c r="I249" s="91"/>
      <c r="J249" s="92"/>
      <c r="K249" s="40"/>
      <c r="L249" s="81"/>
      <c r="M249" s="82"/>
      <c r="N249" s="82"/>
      <c r="O249" s="82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78"/>
      <c r="AB249" s="80"/>
      <c r="AC249" s="80"/>
      <c r="AD249" s="80"/>
      <c r="AE249" s="80"/>
    </row>
    <row r="250" spans="2:31" ht="12.75" customHeight="1" x14ac:dyDescent="0.2">
      <c r="B250" s="72"/>
      <c r="D250" s="85"/>
      <c r="E250" s="85"/>
      <c r="F250" s="90"/>
      <c r="G250" s="91"/>
      <c r="H250" s="91"/>
      <c r="I250" s="91"/>
      <c r="J250" s="92"/>
      <c r="K250" s="40"/>
      <c r="L250" s="81"/>
      <c r="M250" s="82"/>
      <c r="N250" s="82"/>
      <c r="O250" s="82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78"/>
      <c r="AB250" s="80"/>
      <c r="AC250" s="80"/>
      <c r="AD250" s="80"/>
      <c r="AE250" s="80"/>
    </row>
    <row r="251" spans="2:31" ht="12.75" customHeight="1" x14ac:dyDescent="0.2">
      <c r="B251" s="72"/>
      <c r="D251" s="85"/>
      <c r="E251" s="85"/>
      <c r="F251" s="90"/>
      <c r="G251" s="91"/>
      <c r="H251" s="91"/>
      <c r="I251" s="91"/>
      <c r="J251" s="92"/>
      <c r="K251" s="40"/>
      <c r="L251" s="81"/>
      <c r="M251" s="82"/>
      <c r="N251" s="82"/>
      <c r="O251" s="82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79"/>
      <c r="AB251" s="80"/>
      <c r="AC251" s="80"/>
      <c r="AD251" s="80"/>
      <c r="AE251" s="80"/>
    </row>
    <row r="252" spans="2:31" ht="12.75" customHeight="1" thickBot="1" x14ac:dyDescent="0.25">
      <c r="B252" s="73"/>
      <c r="D252" s="86"/>
      <c r="E252" s="86"/>
      <c r="F252" s="93"/>
      <c r="G252" s="94"/>
      <c r="H252" s="94"/>
      <c r="I252" s="94"/>
      <c r="J252" s="95"/>
      <c r="K252" s="41"/>
      <c r="L252" s="9" t="str">
        <f t="shared" ref="L252:AE252" si="23">IF(OR(TRIM(L237)=0,TRIM(L237)=""),"",IFERROR(TRIM(INDEX(QryItemNamed,MATCH(TRIM(L237),ITEM,0),3)),""))</f>
        <v/>
      </c>
      <c r="M252" s="10" t="str">
        <f t="shared" si="23"/>
        <v/>
      </c>
      <c r="N252" s="10" t="str">
        <f t="shared" si="23"/>
        <v/>
      </c>
      <c r="O252" s="10" t="str">
        <f t="shared" si="23"/>
        <v/>
      </c>
      <c r="P252" s="10" t="str">
        <f t="shared" si="23"/>
        <v/>
      </c>
      <c r="Q252" s="10" t="str">
        <f t="shared" si="23"/>
        <v/>
      </c>
      <c r="R252" s="10" t="str">
        <f t="shared" si="23"/>
        <v/>
      </c>
      <c r="S252" s="10" t="str">
        <f t="shared" si="23"/>
        <v/>
      </c>
      <c r="T252" s="10" t="str">
        <f t="shared" si="23"/>
        <v/>
      </c>
      <c r="U252" s="10" t="str">
        <f t="shared" si="23"/>
        <v/>
      </c>
      <c r="V252" s="10" t="str">
        <f t="shared" si="23"/>
        <v/>
      </c>
      <c r="W252" s="10" t="str">
        <f t="shared" si="23"/>
        <v/>
      </c>
      <c r="X252" s="10" t="str">
        <f t="shared" si="23"/>
        <v/>
      </c>
      <c r="Y252" s="10" t="str">
        <f t="shared" si="23"/>
        <v/>
      </c>
      <c r="Z252" s="10" t="str">
        <f t="shared" si="23"/>
        <v/>
      </c>
      <c r="AA252" s="10" t="str">
        <f t="shared" si="23"/>
        <v/>
      </c>
      <c r="AB252" s="10" t="str">
        <f t="shared" si="23"/>
        <v/>
      </c>
      <c r="AC252" s="10" t="str">
        <f t="shared" si="23"/>
        <v/>
      </c>
      <c r="AD252" s="10" t="str">
        <f t="shared" si="23"/>
        <v/>
      </c>
      <c r="AE252" s="10" t="str">
        <f t="shared" si="23"/>
        <v/>
      </c>
    </row>
    <row r="253" spans="2:31" ht="12.75" customHeight="1" x14ac:dyDescent="0.2">
      <c r="B253" s="26"/>
      <c r="D253" s="11"/>
      <c r="E253" s="11"/>
      <c r="F253" s="12"/>
      <c r="G253" s="13"/>
      <c r="H253" s="11" t="s">
        <v>1</v>
      </c>
      <c r="I253" s="12"/>
      <c r="J253" s="14"/>
      <c r="K253" s="38"/>
      <c r="L253" s="13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</row>
    <row r="254" spans="2:31" ht="12.75" customHeight="1" x14ac:dyDescent="0.2">
      <c r="B254" s="27"/>
      <c r="D254" s="15"/>
      <c r="E254" s="15"/>
      <c r="F254" s="16"/>
      <c r="G254" s="17"/>
      <c r="H254" s="15"/>
      <c r="I254" s="16"/>
      <c r="J254" s="18"/>
      <c r="K254" s="37"/>
      <c r="L254" s="17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</row>
    <row r="255" spans="2:31" ht="12.75" customHeight="1" x14ac:dyDescent="0.2">
      <c r="B255" s="27"/>
      <c r="D255" s="15"/>
      <c r="E255" s="15"/>
      <c r="F255" s="16"/>
      <c r="G255" s="17"/>
      <c r="H255" s="15"/>
      <c r="I255" s="16"/>
      <c r="J255" s="18"/>
      <c r="K255" s="37"/>
      <c r="L255" s="17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</row>
    <row r="256" spans="2:31" ht="12.75" customHeight="1" x14ac:dyDescent="0.2">
      <c r="B256" s="27"/>
      <c r="D256" s="15"/>
      <c r="E256" s="15"/>
      <c r="F256" s="16"/>
      <c r="G256" s="17"/>
      <c r="H256" s="15"/>
      <c r="I256" s="16"/>
      <c r="J256" s="18"/>
      <c r="K256" s="37"/>
      <c r="L256" s="17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</row>
    <row r="257" spans="2:31" ht="12.75" customHeight="1" x14ac:dyDescent="0.2">
      <c r="B257" s="27"/>
      <c r="D257" s="15"/>
      <c r="E257" s="15"/>
      <c r="F257" s="16"/>
      <c r="G257" s="17"/>
      <c r="H257" s="15"/>
      <c r="I257" s="16"/>
      <c r="J257" s="18"/>
      <c r="K257" s="37"/>
      <c r="L257" s="17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</row>
    <row r="258" spans="2:31" ht="12.75" customHeight="1" x14ac:dyDescent="0.2">
      <c r="B258" s="27"/>
      <c r="D258" s="15"/>
      <c r="E258" s="15"/>
      <c r="F258" s="16"/>
      <c r="G258" s="17"/>
      <c r="H258" s="15"/>
      <c r="I258" s="16"/>
      <c r="J258" s="18"/>
      <c r="K258" s="37"/>
      <c r="L258" s="17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</row>
    <row r="259" spans="2:31" ht="12.75" customHeight="1" x14ac:dyDescent="0.2">
      <c r="B259" s="27"/>
      <c r="D259" s="15"/>
      <c r="E259" s="15"/>
      <c r="F259" s="16"/>
      <c r="G259" s="17"/>
      <c r="H259" s="15"/>
      <c r="I259" s="16"/>
      <c r="J259" s="18"/>
      <c r="K259" s="37"/>
      <c r="L259" s="17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</row>
    <row r="260" spans="2:31" ht="12.75" customHeight="1" x14ac:dyDescent="0.2">
      <c r="B260" s="27"/>
      <c r="D260" s="15"/>
      <c r="E260" s="15"/>
      <c r="F260" s="16"/>
      <c r="G260" s="17"/>
      <c r="H260" s="15"/>
      <c r="I260" s="16"/>
      <c r="J260" s="18"/>
      <c r="K260" s="37"/>
      <c r="L260" s="17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</row>
    <row r="261" spans="2:31" ht="12.75" customHeight="1" x14ac:dyDescent="0.2">
      <c r="B261" s="27"/>
      <c r="D261" s="15"/>
      <c r="E261" s="15"/>
      <c r="F261" s="16"/>
      <c r="G261" s="17"/>
      <c r="H261" s="15"/>
      <c r="I261" s="16"/>
      <c r="J261" s="18"/>
      <c r="K261" s="37"/>
      <c r="L261" s="17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</row>
    <row r="262" spans="2:31" ht="12.75" customHeight="1" x14ac:dyDescent="0.2">
      <c r="B262" s="27"/>
      <c r="D262" s="15"/>
      <c r="E262" s="15"/>
      <c r="F262" s="16"/>
      <c r="G262" s="17"/>
      <c r="H262" s="15"/>
      <c r="I262" s="16"/>
      <c r="J262" s="18"/>
      <c r="K262" s="37"/>
      <c r="L262" s="17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</row>
    <row r="263" spans="2:31" ht="12.75" customHeight="1" x14ac:dyDescent="0.2">
      <c r="B263" s="27"/>
      <c r="D263" s="15"/>
      <c r="E263" s="15"/>
      <c r="F263" s="16"/>
      <c r="G263" s="17"/>
      <c r="H263" s="15"/>
      <c r="I263" s="16"/>
      <c r="J263" s="18"/>
      <c r="K263" s="37"/>
      <c r="L263" s="17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</row>
    <row r="264" spans="2:31" ht="12.75" customHeight="1" x14ac:dyDescent="0.2">
      <c r="B264" s="27"/>
      <c r="D264" s="15"/>
      <c r="E264" s="15"/>
      <c r="F264" s="16"/>
      <c r="G264" s="17"/>
      <c r="H264" s="15"/>
      <c r="I264" s="16"/>
      <c r="J264" s="18"/>
      <c r="K264" s="37"/>
      <c r="L264" s="17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</row>
    <row r="265" spans="2:31" ht="12.75" customHeight="1" x14ac:dyDescent="0.2">
      <c r="B265" s="27"/>
      <c r="D265" s="15"/>
      <c r="E265" s="15"/>
      <c r="F265" s="16"/>
      <c r="G265" s="17"/>
      <c r="H265" s="15"/>
      <c r="I265" s="16"/>
      <c r="J265" s="18"/>
      <c r="K265" s="37"/>
      <c r="L265" s="17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</row>
    <row r="266" spans="2:31" ht="12.75" customHeight="1" x14ac:dyDescent="0.2">
      <c r="B266" s="27"/>
      <c r="D266" s="15"/>
      <c r="E266" s="15"/>
      <c r="F266" s="16"/>
      <c r="G266" s="17"/>
      <c r="H266" s="15"/>
      <c r="I266" s="16"/>
      <c r="J266" s="18"/>
      <c r="K266" s="37"/>
      <c r="L266" s="17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</row>
    <row r="267" spans="2:31" ht="12.75" customHeight="1" x14ac:dyDescent="0.2">
      <c r="B267" s="27"/>
      <c r="D267" s="15"/>
      <c r="E267" s="15"/>
      <c r="F267" s="16"/>
      <c r="G267" s="17"/>
      <c r="H267" s="15"/>
      <c r="I267" s="16"/>
      <c r="J267" s="18"/>
      <c r="K267" s="37"/>
      <c r="L267" s="17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</row>
    <row r="268" spans="2:31" ht="12.75" customHeight="1" x14ac:dyDescent="0.2">
      <c r="B268" s="27"/>
      <c r="D268" s="15"/>
      <c r="E268" s="15"/>
      <c r="F268" s="16"/>
      <c r="G268" s="17"/>
      <c r="H268" s="15"/>
      <c r="I268" s="16"/>
      <c r="J268" s="18"/>
      <c r="K268" s="37"/>
      <c r="L268" s="17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</row>
    <row r="269" spans="2:31" ht="12.75" customHeight="1" x14ac:dyDescent="0.2">
      <c r="B269" s="27"/>
      <c r="D269" s="15"/>
      <c r="E269" s="15"/>
      <c r="F269" s="16"/>
      <c r="G269" s="17"/>
      <c r="H269" s="15"/>
      <c r="I269" s="16"/>
      <c r="J269" s="18"/>
      <c r="K269" s="37"/>
      <c r="L269" s="17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</row>
    <row r="270" spans="2:31" ht="12.75" customHeight="1" x14ac:dyDescent="0.2">
      <c r="B270" s="27"/>
      <c r="D270" s="15"/>
      <c r="E270" s="15"/>
      <c r="F270" s="16"/>
      <c r="G270" s="17"/>
      <c r="H270" s="15"/>
      <c r="I270" s="16"/>
      <c r="J270" s="18"/>
      <c r="K270" s="37"/>
      <c r="L270" s="17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</row>
    <row r="271" spans="2:31" ht="12.75" customHeight="1" x14ac:dyDescent="0.2">
      <c r="B271" s="27"/>
      <c r="D271" s="15"/>
      <c r="E271" s="15"/>
      <c r="F271" s="16"/>
      <c r="G271" s="17"/>
      <c r="H271" s="15"/>
      <c r="I271" s="16"/>
      <c r="J271" s="18"/>
      <c r="K271" s="37"/>
      <c r="L271" s="17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</row>
    <row r="272" spans="2:31" ht="12.75" customHeight="1" x14ac:dyDescent="0.2">
      <c r="B272" s="27"/>
      <c r="D272" s="15"/>
      <c r="E272" s="15"/>
      <c r="F272" s="16"/>
      <c r="G272" s="17"/>
      <c r="H272" s="15"/>
      <c r="I272" s="16"/>
      <c r="J272" s="18"/>
      <c r="K272" s="37"/>
      <c r="L272" s="17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</row>
    <row r="273" spans="2:31" ht="12.75" customHeight="1" x14ac:dyDescent="0.2">
      <c r="B273" s="27"/>
      <c r="D273" s="15"/>
      <c r="E273" s="15"/>
      <c r="F273" s="16"/>
      <c r="G273" s="17"/>
      <c r="H273" s="15"/>
      <c r="I273" s="16"/>
      <c r="J273" s="18"/>
      <c r="K273" s="37"/>
      <c r="L273" s="17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</row>
    <row r="274" spans="2:31" ht="12.75" customHeight="1" x14ac:dyDescent="0.2">
      <c r="B274" s="27"/>
      <c r="D274" s="15"/>
      <c r="E274" s="15"/>
      <c r="F274" s="16"/>
      <c r="G274" s="17"/>
      <c r="H274" s="15"/>
      <c r="I274" s="16"/>
      <c r="J274" s="18"/>
      <c r="K274" s="37"/>
      <c r="L274" s="17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</row>
    <row r="275" spans="2:31" ht="12.75" customHeight="1" x14ac:dyDescent="0.2">
      <c r="B275" s="27"/>
      <c r="D275" s="15"/>
      <c r="E275" s="15"/>
      <c r="F275" s="16"/>
      <c r="G275" s="17"/>
      <c r="H275" s="15"/>
      <c r="I275" s="16"/>
      <c r="J275" s="18"/>
      <c r="K275" s="37"/>
      <c r="L275" s="17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</row>
    <row r="276" spans="2:31" ht="12.75" customHeight="1" x14ac:dyDescent="0.2">
      <c r="B276" s="27"/>
      <c r="D276" s="15"/>
      <c r="E276" s="15"/>
      <c r="F276" s="16"/>
      <c r="G276" s="17"/>
      <c r="H276" s="15"/>
      <c r="I276" s="16"/>
      <c r="J276" s="18"/>
      <c r="K276" s="37"/>
      <c r="L276" s="17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</row>
    <row r="277" spans="2:31" ht="12.75" customHeight="1" x14ac:dyDescent="0.2">
      <c r="B277" s="27"/>
      <c r="D277" s="15"/>
      <c r="E277" s="15"/>
      <c r="F277" s="16"/>
      <c r="G277" s="17"/>
      <c r="H277" s="15"/>
      <c r="I277" s="16"/>
      <c r="J277" s="18"/>
      <c r="K277" s="37"/>
      <c r="L277" s="17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</row>
    <row r="278" spans="2:31" ht="12.75" customHeight="1" x14ac:dyDescent="0.2">
      <c r="B278" s="27"/>
      <c r="D278" s="15"/>
      <c r="E278" s="15"/>
      <c r="F278" s="16"/>
      <c r="G278" s="17"/>
      <c r="H278" s="15"/>
      <c r="I278" s="16"/>
      <c r="J278" s="18"/>
      <c r="K278" s="37"/>
      <c r="L278" s="17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</row>
    <row r="279" spans="2:31" ht="12.75" customHeight="1" x14ac:dyDescent="0.2">
      <c r="B279" s="27"/>
      <c r="D279" s="15"/>
      <c r="E279" s="15"/>
      <c r="F279" s="16"/>
      <c r="G279" s="17"/>
      <c r="H279" s="15"/>
      <c r="I279" s="16"/>
      <c r="J279" s="18"/>
      <c r="K279" s="37"/>
      <c r="L279" s="17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</row>
    <row r="280" spans="2:31" ht="12.75" customHeight="1" x14ac:dyDescent="0.2">
      <c r="B280" s="27"/>
      <c r="D280" s="15"/>
      <c r="E280" s="15"/>
      <c r="F280" s="16"/>
      <c r="G280" s="17"/>
      <c r="H280" s="15"/>
      <c r="I280" s="16"/>
      <c r="J280" s="18"/>
      <c r="K280" s="37"/>
      <c r="L280" s="17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</row>
    <row r="281" spans="2:31" ht="12.75" customHeight="1" x14ac:dyDescent="0.2">
      <c r="B281" s="27"/>
      <c r="D281" s="15"/>
      <c r="E281" s="15"/>
      <c r="F281" s="16"/>
      <c r="G281" s="17"/>
      <c r="H281" s="15"/>
      <c r="I281" s="16"/>
      <c r="J281" s="18"/>
      <c r="K281" s="37"/>
      <c r="L281" s="17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</row>
    <row r="282" spans="2:31" ht="12.75" customHeight="1" x14ac:dyDescent="0.2">
      <c r="B282" s="27"/>
      <c r="D282" s="15"/>
      <c r="E282" s="15"/>
      <c r="F282" s="16"/>
      <c r="G282" s="17"/>
      <c r="H282" s="15"/>
      <c r="I282" s="16"/>
      <c r="J282" s="18"/>
      <c r="K282" s="37"/>
      <c r="L282" s="17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</row>
    <row r="283" spans="2:31" ht="12.75" customHeight="1" x14ac:dyDescent="0.2">
      <c r="B283" s="27"/>
      <c r="D283" s="15"/>
      <c r="E283" s="15"/>
      <c r="F283" s="16"/>
      <c r="G283" s="17"/>
      <c r="H283" s="15"/>
      <c r="I283" s="16"/>
      <c r="J283" s="18"/>
      <c r="K283" s="37"/>
      <c r="L283" s="17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</row>
    <row r="284" spans="2:31" ht="12.75" customHeight="1" x14ac:dyDescent="0.2">
      <c r="B284" s="27"/>
      <c r="D284" s="15"/>
      <c r="E284" s="15"/>
      <c r="F284" s="16"/>
      <c r="G284" s="17"/>
      <c r="H284" s="15"/>
      <c r="I284" s="16"/>
      <c r="J284" s="18"/>
      <c r="K284" s="37"/>
      <c r="L284" s="17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</row>
    <row r="285" spans="2:31" ht="12.75" customHeight="1" x14ac:dyDescent="0.2">
      <c r="B285" s="27"/>
      <c r="D285" s="15"/>
      <c r="E285" s="15"/>
      <c r="F285" s="16"/>
      <c r="G285" s="17"/>
      <c r="H285" s="15"/>
      <c r="I285" s="16"/>
      <c r="J285" s="18"/>
      <c r="K285" s="37"/>
      <c r="L285" s="17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</row>
    <row r="286" spans="2:31" ht="12.75" customHeight="1" x14ac:dyDescent="0.2">
      <c r="B286" s="27"/>
      <c r="D286" s="15"/>
      <c r="E286" s="15"/>
      <c r="F286" s="16"/>
      <c r="G286" s="17"/>
      <c r="H286" s="15"/>
      <c r="I286" s="16"/>
      <c r="J286" s="18"/>
      <c r="K286" s="37"/>
      <c r="L286" s="17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</row>
    <row r="287" spans="2:31" ht="12.75" customHeight="1" x14ac:dyDescent="0.2">
      <c r="B287" s="27"/>
      <c r="D287" s="15"/>
      <c r="E287" s="15"/>
      <c r="F287" s="16"/>
      <c r="G287" s="17"/>
      <c r="H287" s="15"/>
      <c r="I287" s="16"/>
      <c r="J287" s="18"/>
      <c r="K287" s="37"/>
      <c r="L287" s="17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</row>
    <row r="288" spans="2:31" ht="12.75" customHeight="1" x14ac:dyDescent="0.2">
      <c r="B288" s="27"/>
      <c r="D288" s="15"/>
      <c r="E288" s="15"/>
      <c r="F288" s="16"/>
      <c r="G288" s="17"/>
      <c r="H288" s="15"/>
      <c r="I288" s="16"/>
      <c r="J288" s="18"/>
      <c r="K288" s="37"/>
      <c r="L288" s="17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</row>
    <row r="289" spans="2:31" ht="12.75" customHeight="1" x14ac:dyDescent="0.2">
      <c r="B289" s="27"/>
      <c r="D289" s="15"/>
      <c r="E289" s="15"/>
      <c r="F289" s="16"/>
      <c r="G289" s="17"/>
      <c r="H289" s="15"/>
      <c r="I289" s="16"/>
      <c r="J289" s="18"/>
      <c r="K289" s="37"/>
      <c r="L289" s="17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</row>
    <row r="290" spans="2:31" ht="12.75" customHeight="1" x14ac:dyDescent="0.2">
      <c r="B290" s="27"/>
      <c r="D290" s="15"/>
      <c r="E290" s="15"/>
      <c r="F290" s="16"/>
      <c r="G290" s="17"/>
      <c r="H290" s="15"/>
      <c r="I290" s="16"/>
      <c r="J290" s="18"/>
      <c r="K290" s="37"/>
      <c r="L290" s="17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</row>
    <row r="291" spans="2:31" ht="12.75" customHeight="1" x14ac:dyDescent="0.2">
      <c r="B291" s="27"/>
      <c r="D291" s="15"/>
      <c r="E291" s="15"/>
      <c r="F291" s="16"/>
      <c r="G291" s="17"/>
      <c r="H291" s="15"/>
      <c r="I291" s="16"/>
      <c r="J291" s="18"/>
      <c r="K291" s="37"/>
      <c r="L291" s="17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</row>
    <row r="292" spans="2:31" ht="12.75" customHeight="1" x14ac:dyDescent="0.2">
      <c r="B292" s="27"/>
      <c r="D292" s="15"/>
      <c r="E292" s="15"/>
      <c r="F292" s="16"/>
      <c r="G292" s="17"/>
      <c r="H292" s="15"/>
      <c r="I292" s="16"/>
      <c r="J292" s="18"/>
      <c r="K292" s="37"/>
      <c r="L292" s="17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</row>
    <row r="293" spans="2:31" ht="12.75" customHeight="1" x14ac:dyDescent="0.2">
      <c r="B293" s="27"/>
      <c r="D293" s="15"/>
      <c r="E293" s="15"/>
      <c r="F293" s="16"/>
      <c r="G293" s="17"/>
      <c r="H293" s="15"/>
      <c r="I293" s="16"/>
      <c r="J293" s="18"/>
      <c r="K293" s="37"/>
      <c r="L293" s="17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</row>
    <row r="294" spans="2:31" ht="12.75" customHeight="1" x14ac:dyDescent="0.2">
      <c r="B294" s="27"/>
      <c r="D294" s="15"/>
      <c r="E294" s="15"/>
      <c r="F294" s="16"/>
      <c r="G294" s="17"/>
      <c r="H294" s="15"/>
      <c r="I294" s="16"/>
      <c r="J294" s="18"/>
      <c r="K294" s="37"/>
      <c r="L294" s="17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</row>
    <row r="295" spans="2:31" ht="12.75" customHeight="1" x14ac:dyDescent="0.2">
      <c r="B295" s="27"/>
      <c r="D295" s="15"/>
      <c r="E295" s="15"/>
      <c r="F295" s="16"/>
      <c r="G295" s="17"/>
      <c r="H295" s="15"/>
      <c r="I295" s="16"/>
      <c r="J295" s="18"/>
      <c r="K295" s="37"/>
      <c r="L295" s="17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</row>
    <row r="296" spans="2:31" ht="12.75" customHeight="1" x14ac:dyDescent="0.2">
      <c r="B296" s="27"/>
      <c r="D296" s="15"/>
      <c r="E296" s="15"/>
      <c r="F296" s="16"/>
      <c r="G296" s="17"/>
      <c r="H296" s="15"/>
      <c r="I296" s="16"/>
      <c r="J296" s="18"/>
      <c r="K296" s="37"/>
      <c r="L296" s="17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</row>
    <row r="297" spans="2:31" ht="12.75" customHeight="1" x14ac:dyDescent="0.2">
      <c r="B297" s="27"/>
      <c r="D297" s="15"/>
      <c r="E297" s="15"/>
      <c r="F297" s="16"/>
      <c r="G297" s="17"/>
      <c r="H297" s="15"/>
      <c r="I297" s="16"/>
      <c r="J297" s="18"/>
      <c r="K297" s="37"/>
      <c r="L297" s="17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</row>
    <row r="298" spans="2:31" ht="12.75" customHeight="1" x14ac:dyDescent="0.2">
      <c r="B298" s="27"/>
      <c r="D298" s="15"/>
      <c r="E298" s="15"/>
      <c r="F298" s="16"/>
      <c r="G298" s="17"/>
      <c r="H298" s="15"/>
      <c r="I298" s="16"/>
      <c r="J298" s="18"/>
      <c r="K298" s="37"/>
      <c r="L298" s="17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</row>
    <row r="299" spans="2:31" ht="12.75" customHeight="1" x14ac:dyDescent="0.2">
      <c r="B299" s="27"/>
      <c r="D299" s="15"/>
      <c r="E299" s="15"/>
      <c r="F299" s="16"/>
      <c r="G299" s="17"/>
      <c r="H299" s="15"/>
      <c r="I299" s="16"/>
      <c r="J299" s="18"/>
      <c r="K299" s="37"/>
      <c r="L299" s="17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</row>
    <row r="300" spans="2:31" ht="12.75" customHeight="1" x14ac:dyDescent="0.2">
      <c r="B300" s="27"/>
      <c r="D300" s="15"/>
      <c r="E300" s="15"/>
      <c r="F300" s="16"/>
      <c r="G300" s="17"/>
      <c r="H300" s="15"/>
      <c r="I300" s="16"/>
      <c r="J300" s="18"/>
      <c r="K300" s="37"/>
      <c r="L300" s="17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</row>
    <row r="301" spans="2:31" ht="12.75" customHeight="1" x14ac:dyDescent="0.2">
      <c r="B301" s="27"/>
      <c r="D301" s="15"/>
      <c r="E301" s="15"/>
      <c r="F301" s="16"/>
      <c r="G301" s="17"/>
      <c r="H301" s="15"/>
      <c r="I301" s="16"/>
      <c r="J301" s="18"/>
      <c r="K301" s="37"/>
      <c r="L301" s="17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</row>
    <row r="302" spans="2:31" ht="12.75" customHeight="1" x14ac:dyDescent="0.2">
      <c r="B302" s="27"/>
      <c r="D302" s="15"/>
      <c r="E302" s="15"/>
      <c r="F302" s="16"/>
      <c r="G302" s="17"/>
      <c r="H302" s="15"/>
      <c r="I302" s="16"/>
      <c r="J302" s="18"/>
      <c r="K302" s="37"/>
      <c r="L302" s="17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</row>
    <row r="303" spans="2:31" ht="12.75" customHeight="1" x14ac:dyDescent="0.2">
      <c r="B303" s="27"/>
      <c r="D303" s="15"/>
      <c r="E303" s="15"/>
      <c r="F303" s="16"/>
      <c r="G303" s="17"/>
      <c r="H303" s="15"/>
      <c r="I303" s="16"/>
      <c r="J303" s="18"/>
      <c r="K303" s="37"/>
      <c r="L303" s="17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</row>
    <row r="304" spans="2:31" ht="12.75" customHeight="1" x14ac:dyDescent="0.2">
      <c r="B304" s="27"/>
      <c r="D304" s="15"/>
      <c r="E304" s="15"/>
      <c r="F304" s="16"/>
      <c r="G304" s="17"/>
      <c r="H304" s="15"/>
      <c r="I304" s="16"/>
      <c r="J304" s="18"/>
      <c r="K304" s="37"/>
      <c r="L304" s="17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</row>
    <row r="305" spans="2:31" ht="12.75" customHeight="1" x14ac:dyDescent="0.2">
      <c r="B305" s="27"/>
      <c r="D305" s="15"/>
      <c r="E305" s="15"/>
      <c r="F305" s="16"/>
      <c r="G305" s="17"/>
      <c r="H305" s="15"/>
      <c r="I305" s="16"/>
      <c r="J305" s="18"/>
      <c r="K305" s="37"/>
      <c r="L305" s="17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</row>
    <row r="306" spans="2:31" ht="12.75" customHeight="1" x14ac:dyDescent="0.2">
      <c r="B306" s="27"/>
      <c r="D306" s="15"/>
      <c r="E306" s="15"/>
      <c r="F306" s="16"/>
      <c r="G306" s="17"/>
      <c r="H306" s="15"/>
      <c r="I306" s="16"/>
      <c r="J306" s="18"/>
      <c r="K306" s="37"/>
      <c r="L306" s="17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</row>
    <row r="307" spans="2:31" ht="12.75" customHeight="1" x14ac:dyDescent="0.2">
      <c r="B307" s="27"/>
      <c r="D307" s="15"/>
      <c r="E307" s="15"/>
      <c r="F307" s="16"/>
      <c r="G307" s="17"/>
      <c r="H307" s="15"/>
      <c r="I307" s="16"/>
      <c r="J307" s="18"/>
      <c r="K307" s="37"/>
      <c r="L307" s="17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</row>
    <row r="308" spans="2:31" ht="12.75" customHeight="1" x14ac:dyDescent="0.2">
      <c r="B308" s="27"/>
      <c r="D308" s="15"/>
      <c r="E308" s="15"/>
      <c r="F308" s="16"/>
      <c r="G308" s="17"/>
      <c r="H308" s="15"/>
      <c r="I308" s="16"/>
      <c r="J308" s="18"/>
      <c r="K308" s="37"/>
      <c r="L308" s="17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</row>
    <row r="309" spans="2:31" ht="12.75" customHeight="1" x14ac:dyDescent="0.2">
      <c r="B309" s="27"/>
      <c r="D309" s="15"/>
      <c r="E309" s="15"/>
      <c r="F309" s="16"/>
      <c r="G309" s="17"/>
      <c r="H309" s="15"/>
      <c r="I309" s="16"/>
      <c r="J309" s="18"/>
      <c r="K309" s="37"/>
      <c r="L309" s="17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</row>
    <row r="310" spans="2:31" ht="12.75" customHeight="1" x14ac:dyDescent="0.2">
      <c r="B310" s="27"/>
      <c r="D310" s="15"/>
      <c r="E310" s="15"/>
      <c r="F310" s="16"/>
      <c r="G310" s="17"/>
      <c r="H310" s="15"/>
      <c r="I310" s="16"/>
      <c r="J310" s="18"/>
      <c r="K310" s="37"/>
      <c r="L310" s="17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</row>
    <row r="311" spans="2:31" ht="12.75" customHeight="1" x14ac:dyDescent="0.2">
      <c r="B311" s="27"/>
      <c r="D311" s="15"/>
      <c r="E311" s="15"/>
      <c r="F311" s="16"/>
      <c r="G311" s="17"/>
      <c r="H311" s="15"/>
      <c r="I311" s="16"/>
      <c r="J311" s="18"/>
      <c r="K311" s="37"/>
      <c r="L311" s="17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</row>
    <row r="312" spans="2:31" ht="12.75" customHeight="1" thickBot="1" x14ac:dyDescent="0.25">
      <c r="B312" s="28"/>
      <c r="D312" s="15"/>
      <c r="E312" s="15"/>
      <c r="F312" s="16"/>
      <c r="G312" s="17"/>
      <c r="H312" s="15"/>
      <c r="I312" s="16"/>
      <c r="J312" s="18"/>
      <c r="K312" s="37"/>
      <c r="L312" s="17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</row>
    <row r="313" spans="2:31" ht="12.75" customHeight="1" x14ac:dyDescent="0.2">
      <c r="B313" s="5" t="s">
        <v>11</v>
      </c>
      <c r="D313" s="74" t="s">
        <v>2</v>
      </c>
      <c r="E313" s="75"/>
      <c r="F313" s="75"/>
      <c r="G313" s="75"/>
      <c r="H313" s="75"/>
      <c r="I313" s="75"/>
      <c r="J313" s="76"/>
      <c r="K313" s="42"/>
      <c r="L313" s="19" t="str">
        <f>IF(L237="","",IF(OR(L252="", L252="LS", L252="LUMP"),IF(SUM(COUNTIF(L253:L312,"LS")+COUNTIF(L253:L312,"LUMP"))&gt;0,"LS",""),IF(SUM(L253:L312)&gt;0,ROUNDUP(SUM(L253:L312),0),"")))</f>
        <v/>
      </c>
      <c r="M313" s="19" t="str">
        <f t="shared" ref="M313:AE313" si="24">IF(M237="","",IF(OR(M252="", M252="LS", M252="LUMP"),IF(SUM(COUNTIF(M253:M312,"LS")+COUNTIF(M253:M312,"LUMP"))&gt;0,"LS",""),IF(SUM(M253:M312)&gt;0,ROUNDUP(SUM(M253:M312),0),"")))</f>
        <v/>
      </c>
      <c r="N313" s="19" t="str">
        <f t="shared" si="24"/>
        <v/>
      </c>
      <c r="O313" s="19" t="str">
        <f t="shared" si="24"/>
        <v/>
      </c>
      <c r="P313" s="19" t="str">
        <f t="shared" si="24"/>
        <v/>
      </c>
      <c r="Q313" s="19" t="str">
        <f t="shared" si="24"/>
        <v/>
      </c>
      <c r="R313" s="19" t="str">
        <f t="shared" si="24"/>
        <v/>
      </c>
      <c r="S313" s="19" t="str">
        <f t="shared" si="24"/>
        <v/>
      </c>
      <c r="T313" s="19" t="str">
        <f t="shared" si="24"/>
        <v/>
      </c>
      <c r="U313" s="19" t="str">
        <f t="shared" si="24"/>
        <v/>
      </c>
      <c r="V313" s="19" t="str">
        <f t="shared" si="24"/>
        <v/>
      </c>
      <c r="W313" s="19" t="str">
        <f t="shared" si="24"/>
        <v/>
      </c>
      <c r="X313" s="19" t="str">
        <f t="shared" si="24"/>
        <v/>
      </c>
      <c r="Y313" s="19" t="str">
        <f t="shared" si="24"/>
        <v/>
      </c>
      <c r="Z313" s="19" t="str">
        <f t="shared" si="24"/>
        <v/>
      </c>
      <c r="AA313" s="19" t="str">
        <f t="shared" si="24"/>
        <v/>
      </c>
      <c r="AB313" s="19" t="str">
        <f t="shared" si="24"/>
        <v/>
      </c>
      <c r="AC313" s="19" t="str">
        <f t="shared" si="24"/>
        <v/>
      </c>
      <c r="AD313" s="19" t="str">
        <f t="shared" si="24"/>
        <v/>
      </c>
      <c r="AE313" s="19" t="str">
        <f t="shared" si="24"/>
        <v/>
      </c>
    </row>
  </sheetData>
  <mergeCells count="125">
    <mergeCell ref="D157:AE157"/>
    <mergeCell ref="D158:J158"/>
    <mergeCell ref="D159:J159"/>
    <mergeCell ref="D160:D173"/>
    <mergeCell ref="E160:E173"/>
    <mergeCell ref="F160:J173"/>
    <mergeCell ref="L161:L172"/>
    <mergeCell ref="M161:M172"/>
    <mergeCell ref="N161:N172"/>
    <mergeCell ref="O161:O172"/>
    <mergeCell ref="V161:V172"/>
    <mergeCell ref="W161:W172"/>
    <mergeCell ref="P161:P172"/>
    <mergeCell ref="Q161:Q172"/>
    <mergeCell ref="R161:R172"/>
    <mergeCell ref="S161:S172"/>
    <mergeCell ref="T161:T172"/>
    <mergeCell ref="U161:U172"/>
    <mergeCell ref="D155:J155"/>
    <mergeCell ref="Y82:Y93"/>
    <mergeCell ref="Z82:Z93"/>
    <mergeCell ref="AA82:AA93"/>
    <mergeCell ref="AB82:AB93"/>
    <mergeCell ref="V82:V93"/>
    <mergeCell ref="W82:W93"/>
    <mergeCell ref="L82:L93"/>
    <mergeCell ref="M82:M93"/>
    <mergeCell ref="N82:N93"/>
    <mergeCell ref="O82:O93"/>
    <mergeCell ref="P82:P93"/>
    <mergeCell ref="Q82:Q93"/>
    <mergeCell ref="X82:X93"/>
    <mergeCell ref="R82:R93"/>
    <mergeCell ref="S82:S93"/>
    <mergeCell ref="T82:T93"/>
    <mergeCell ref="U82:U93"/>
    <mergeCell ref="D7:AE7"/>
    <mergeCell ref="AA11:AA22"/>
    <mergeCell ref="Z11:Z22"/>
    <mergeCell ref="AB11:AB22"/>
    <mergeCell ref="AC11:AC22"/>
    <mergeCell ref="AD11:AD22"/>
    <mergeCell ref="Y11:Y22"/>
    <mergeCell ref="D10:D23"/>
    <mergeCell ref="D8:J8"/>
    <mergeCell ref="D9:J9"/>
    <mergeCell ref="Q11:Q22"/>
    <mergeCell ref="R11:R22"/>
    <mergeCell ref="S11:S22"/>
    <mergeCell ref="T11:T22"/>
    <mergeCell ref="D78:AE78"/>
    <mergeCell ref="D79:J79"/>
    <mergeCell ref="D80:J80"/>
    <mergeCell ref="D81:D94"/>
    <mergeCell ref="X11:X22"/>
    <mergeCell ref="U11:U22"/>
    <mergeCell ref="V11:V22"/>
    <mergeCell ref="D76:J76"/>
    <mergeCell ref="AE11:AE22"/>
    <mergeCell ref="L11:L22"/>
    <mergeCell ref="M11:M22"/>
    <mergeCell ref="N11:N22"/>
    <mergeCell ref="O11:O22"/>
    <mergeCell ref="E10:E23"/>
    <mergeCell ref="F10:J23"/>
    <mergeCell ref="P11:P22"/>
    <mergeCell ref="W11:W22"/>
    <mergeCell ref="E81:E94"/>
    <mergeCell ref="F81:J94"/>
    <mergeCell ref="AC82:AC93"/>
    <mergeCell ref="AD82:AD93"/>
    <mergeCell ref="AE82:AE93"/>
    <mergeCell ref="K11:K22"/>
    <mergeCell ref="D75:I75"/>
    <mergeCell ref="D238:J238"/>
    <mergeCell ref="D239:D252"/>
    <mergeCell ref="E239:E252"/>
    <mergeCell ref="F239:J252"/>
    <mergeCell ref="AE161:AE172"/>
    <mergeCell ref="D234:J234"/>
    <mergeCell ref="D236:AE236"/>
    <mergeCell ref="D237:J237"/>
    <mergeCell ref="AA161:AA172"/>
    <mergeCell ref="AB161:AB172"/>
    <mergeCell ref="AC161:AC172"/>
    <mergeCell ref="AD161:AD172"/>
    <mergeCell ref="X161:X172"/>
    <mergeCell ref="Y161:Y172"/>
    <mergeCell ref="Z161:Z172"/>
    <mergeCell ref="AE240:AE251"/>
    <mergeCell ref="B10:B23"/>
    <mergeCell ref="B81:B94"/>
    <mergeCell ref="B160:B173"/>
    <mergeCell ref="B239:B252"/>
    <mergeCell ref="D313:J313"/>
    <mergeCell ref="AA240:AA251"/>
    <mergeCell ref="AB240:AB251"/>
    <mergeCell ref="AC240:AC251"/>
    <mergeCell ref="AD240:AD251"/>
    <mergeCell ref="X240:X251"/>
    <mergeCell ref="Y240:Y251"/>
    <mergeCell ref="Z240:Z251"/>
    <mergeCell ref="T240:T251"/>
    <mergeCell ref="U240:U251"/>
    <mergeCell ref="V240:V251"/>
    <mergeCell ref="W240:W251"/>
    <mergeCell ref="P240:P251"/>
    <mergeCell ref="Q240:Q251"/>
    <mergeCell ref="R240:R251"/>
    <mergeCell ref="S240:S251"/>
    <mergeCell ref="L240:L251"/>
    <mergeCell ref="M240:M251"/>
    <mergeCell ref="N240:N251"/>
    <mergeCell ref="O240:O251"/>
    <mergeCell ref="T76:V76"/>
    <mergeCell ref="F64:I64"/>
    <mergeCell ref="F65:I65"/>
    <mergeCell ref="F66:I66"/>
    <mergeCell ref="F67:I67"/>
    <mergeCell ref="F68:I68"/>
    <mergeCell ref="F69:I69"/>
    <mergeCell ref="K75:S75"/>
    <mergeCell ref="W75:AE75"/>
    <mergeCell ref="F71:I71"/>
    <mergeCell ref="F72:I72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SUBSUMMARY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Smith, Matthew</cp:lastModifiedBy>
  <cp:lastPrinted>2015-05-18T13:50:30Z</cp:lastPrinted>
  <dcterms:created xsi:type="dcterms:W3CDTF">2005-09-27T11:52:28Z</dcterms:created>
  <dcterms:modified xsi:type="dcterms:W3CDTF">2023-07-14T15:07:30Z</dcterms:modified>
</cp:coreProperties>
</file>