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MOT\EngData\"/>
    </mc:Choice>
  </mc:AlternateContent>
  <xr:revisionPtr revIDLastSave="0" documentId="13_ncr:1_{3669E65A-021D-40D9-8A15-98318EF9B0DD}" xr6:coauthVersionLast="47" xr6:coauthVersionMax="47" xr10:uidLastSave="{00000000-0000-0000-0000-000000000000}"/>
  <bookViews>
    <workbookView xWindow="28680" yWindow="-120" windowWidth="29040" windowHeight="15720" tabRatio="719" activeTab="1" xr2:uid="{00000000-000D-0000-FFFF-FFFF00000000}"/>
  </bookViews>
  <sheets>
    <sheet name="TC GEN SUM" sheetId="77" r:id="rId1"/>
    <sheet name="MOT_SUBSUMMARY_1" sheetId="73" r:id="rId2"/>
    <sheet name="MOT_SUBSUMMARY_2" sheetId="78" r:id="rId3"/>
    <sheet name="MOT_SUBSUMMARY_3" sheetId="80" r:id="rId4"/>
  </sheets>
  <definedNames>
    <definedName name="_xlnm.Print_Area" localSheetId="1">MOT_SUBSUMMARY_1!$A$4:$AC$80</definedName>
    <definedName name="_xlnm.Print_Area" localSheetId="2">MOT_SUBSUMMARY_2!$A$4:$AC$80</definedName>
    <definedName name="_xlnm.Print_Area" localSheetId="3">MOT_SUBSUMMARY_3!$A$4:$AC$80</definedName>
    <definedName name="_xlnm.Print_Area" localSheetId="0">'TC GEN SUM'!$B$1:$S$77</definedName>
    <definedName name="SheetBorder">"Group 9"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5" i="78" l="1"/>
  <c r="A26" i="78"/>
  <c r="A27" i="78"/>
  <c r="G77" i="80"/>
  <c r="G79" i="80" s="1"/>
  <c r="H7" i="77" s="1"/>
  <c r="P7" i="77" s="1"/>
  <c r="H74" i="80"/>
  <c r="K74" i="80"/>
  <c r="G74" i="80"/>
  <c r="I43" i="80"/>
  <c r="H79" i="73"/>
  <c r="P13" i="77"/>
  <c r="G76" i="80"/>
  <c r="G75" i="80"/>
  <c r="N7" i="77"/>
  <c r="O7" i="77"/>
  <c r="Q7" i="77"/>
  <c r="R7" i="77"/>
  <c r="N79" i="80"/>
  <c r="N79" i="78"/>
  <c r="N79" i="73"/>
  <c r="H58" i="73"/>
  <c r="I25" i="73"/>
  <c r="G79" i="78"/>
  <c r="G79" i="73"/>
  <c r="A22" i="73"/>
  <c r="A27" i="73" s="1"/>
  <c r="A31" i="73" s="1"/>
  <c r="A20" i="73"/>
  <c r="I38" i="80" l="1"/>
  <c r="I31" i="80"/>
  <c r="I21" i="80"/>
  <c r="I64" i="78"/>
  <c r="I62" i="78"/>
  <c r="I52" i="78"/>
  <c r="I55" i="78"/>
  <c r="I50" i="78"/>
  <c r="H44" i="78"/>
  <c r="H41" i="78"/>
  <c r="I39" i="78"/>
  <c r="H36" i="78"/>
  <c r="H31" i="78"/>
  <c r="I29" i="78"/>
  <c r="I23" i="78"/>
  <c r="I17" i="78"/>
  <c r="H68" i="73"/>
  <c r="I66" i="73"/>
  <c r="H63" i="73"/>
  <c r="I62" i="73"/>
  <c r="I56" i="73"/>
  <c r="H53" i="73"/>
  <c r="I41" i="73"/>
  <c r="I31" i="73"/>
  <c r="A24" i="73"/>
  <c r="A33" i="73"/>
  <c r="A34" i="73"/>
  <c r="A35" i="73"/>
  <c r="A37" i="73" s="1"/>
  <c r="A32" i="73"/>
  <c r="H23" i="73" l="1"/>
  <c r="A29" i="73"/>
  <c r="A23" i="73"/>
  <c r="A25" i="73" s="1"/>
  <c r="I19" i="73"/>
  <c r="H20" i="73"/>
  <c r="P11" i="77"/>
  <c r="P12" i="77"/>
  <c r="P16" i="77"/>
  <c r="P18" i="77"/>
  <c r="P21" i="77"/>
  <c r="P22" i="77"/>
  <c r="P23" i="77"/>
  <c r="P24" i="77"/>
  <c r="P25" i="77"/>
  <c r="P26" i="77"/>
  <c r="P27" i="77"/>
  <c r="P28" i="77"/>
  <c r="P29" i="77"/>
  <c r="P30" i="77"/>
  <c r="P31" i="77"/>
  <c r="P9" i="77"/>
  <c r="O20" i="77"/>
  <c r="O17" i="77"/>
  <c r="O15" i="77"/>
  <c r="K79" i="78"/>
  <c r="K76" i="80" s="1"/>
  <c r="K79" i="73"/>
  <c r="K75" i="80" s="1"/>
  <c r="I35" i="78"/>
  <c r="AB15" i="80"/>
  <c r="AA15" i="80"/>
  <c r="Z15" i="80"/>
  <c r="Y15" i="80"/>
  <c r="X15" i="80"/>
  <c r="W15" i="80"/>
  <c r="V15" i="80"/>
  <c r="U15" i="80"/>
  <c r="T15" i="80"/>
  <c r="S15" i="80"/>
  <c r="R15" i="80"/>
  <c r="Q15" i="80"/>
  <c r="P15" i="80"/>
  <c r="O15" i="80"/>
  <c r="M15" i="80"/>
  <c r="L15" i="80"/>
  <c r="AB5" i="80"/>
  <c r="AA5" i="80"/>
  <c r="Z5" i="80"/>
  <c r="Y5" i="80"/>
  <c r="X5" i="80"/>
  <c r="W5" i="80"/>
  <c r="V5" i="80"/>
  <c r="U5" i="80"/>
  <c r="T5" i="80"/>
  <c r="S5" i="80"/>
  <c r="R5" i="80"/>
  <c r="Q5" i="80"/>
  <c r="P5" i="80"/>
  <c r="O5" i="80"/>
  <c r="M5" i="80"/>
  <c r="L5" i="80"/>
  <c r="AB4" i="80"/>
  <c r="AA4" i="80"/>
  <c r="Z4" i="80"/>
  <c r="Y4" i="80"/>
  <c r="X4" i="80"/>
  <c r="W4" i="80"/>
  <c r="V4" i="80"/>
  <c r="U4" i="80"/>
  <c r="T4" i="80"/>
  <c r="S4" i="80"/>
  <c r="R4" i="80"/>
  <c r="Q4" i="80"/>
  <c r="P4" i="80"/>
  <c r="O4" i="80"/>
  <c r="M4" i="80"/>
  <c r="L4" i="80"/>
  <c r="AB1" i="80"/>
  <c r="AA1" i="80"/>
  <c r="Z1" i="80"/>
  <c r="Y1" i="80"/>
  <c r="X1" i="80"/>
  <c r="W1" i="80"/>
  <c r="V1" i="80"/>
  <c r="U1" i="80"/>
  <c r="T1" i="80"/>
  <c r="S1" i="80"/>
  <c r="R1" i="80"/>
  <c r="Q1" i="80"/>
  <c r="P1" i="80"/>
  <c r="O1" i="80"/>
  <c r="M1" i="80"/>
  <c r="L1" i="80"/>
  <c r="K1" i="80"/>
  <c r="J1" i="80"/>
  <c r="I1" i="80"/>
  <c r="H1" i="80"/>
  <c r="L15" i="78"/>
  <c r="M15" i="78"/>
  <c r="O15" i="78"/>
  <c r="P15" i="78"/>
  <c r="Q15" i="78"/>
  <c r="R15" i="78"/>
  <c r="S15" i="78"/>
  <c r="T15" i="78"/>
  <c r="U15" i="78"/>
  <c r="V15" i="78"/>
  <c r="W15" i="78"/>
  <c r="X15" i="78"/>
  <c r="Y15" i="78"/>
  <c r="Z15" i="78"/>
  <c r="AA15" i="78"/>
  <c r="AB15" i="78"/>
  <c r="L5" i="78"/>
  <c r="M5" i="78"/>
  <c r="O5" i="78"/>
  <c r="P5" i="78"/>
  <c r="Q5" i="78"/>
  <c r="R5" i="78"/>
  <c r="S5" i="78"/>
  <c r="T5" i="78"/>
  <c r="U5" i="78"/>
  <c r="V5" i="78"/>
  <c r="W5" i="78"/>
  <c r="X5" i="78"/>
  <c r="Y5" i="78"/>
  <c r="Z5" i="78"/>
  <c r="AA5" i="78"/>
  <c r="AB5" i="78"/>
  <c r="L4" i="78"/>
  <c r="M4" i="78"/>
  <c r="O4" i="78"/>
  <c r="P4" i="78"/>
  <c r="Q4" i="78"/>
  <c r="R4" i="78"/>
  <c r="S4" i="78"/>
  <c r="T4" i="78"/>
  <c r="U4" i="78"/>
  <c r="V4" i="78"/>
  <c r="W4" i="78"/>
  <c r="X4" i="78"/>
  <c r="Y4" i="78"/>
  <c r="Z4" i="78"/>
  <c r="AA4" i="78"/>
  <c r="AB4" i="78"/>
  <c r="I1" i="78"/>
  <c r="J1" i="78"/>
  <c r="K1" i="78"/>
  <c r="L1" i="78"/>
  <c r="M1" i="78"/>
  <c r="O1" i="78"/>
  <c r="P1" i="78"/>
  <c r="Q1" i="78"/>
  <c r="R1" i="78"/>
  <c r="S1" i="78"/>
  <c r="T1" i="78"/>
  <c r="U1" i="78"/>
  <c r="V1" i="78"/>
  <c r="W1" i="78"/>
  <c r="X1" i="78"/>
  <c r="Y1" i="78"/>
  <c r="Z1" i="78"/>
  <c r="AA1" i="78"/>
  <c r="AB1" i="78"/>
  <c r="AC1" i="78"/>
  <c r="AD1" i="78"/>
  <c r="AE1" i="78"/>
  <c r="AF1" i="78"/>
  <c r="AG1" i="78"/>
  <c r="AH1" i="78"/>
  <c r="AI1" i="78"/>
  <c r="H1" i="78"/>
  <c r="I43" i="78"/>
  <c r="I52" i="73"/>
  <c r="I49" i="73"/>
  <c r="H48" i="73"/>
  <c r="H38" i="73"/>
  <c r="A38" i="73"/>
  <c r="A39" i="73" s="1"/>
  <c r="A41" i="73" s="1"/>
  <c r="I37" i="73"/>
  <c r="L76" i="80"/>
  <c r="L75" i="80"/>
  <c r="M74" i="80"/>
  <c r="L74" i="80"/>
  <c r="O79" i="78"/>
  <c r="M79" i="78"/>
  <c r="H28" i="73"/>
  <c r="A28" i="73"/>
  <c r="I27" i="73"/>
  <c r="O79" i="73"/>
  <c r="M79" i="73"/>
  <c r="O74" i="80"/>
  <c r="P74" i="80"/>
  <c r="Q74" i="80"/>
  <c r="R74" i="80"/>
  <c r="S74" i="80"/>
  <c r="T74" i="80"/>
  <c r="U74" i="80"/>
  <c r="V74" i="80"/>
  <c r="W74" i="80"/>
  <c r="X74" i="80"/>
  <c r="Y74" i="80"/>
  <c r="Z74" i="80"/>
  <c r="AA74" i="80"/>
  <c r="AB74" i="80"/>
  <c r="J74" i="80"/>
  <c r="A42" i="73" l="1"/>
  <c r="A43" i="73" s="1"/>
  <c r="A44" i="73" s="1"/>
  <c r="A45" i="73" s="1"/>
  <c r="A46" i="73" s="1"/>
  <c r="K77" i="80"/>
  <c r="L77" i="80"/>
  <c r="L79" i="80" s="1"/>
  <c r="AB79" i="78"/>
  <c r="AB76" i="80" s="1"/>
  <c r="AA79" i="78"/>
  <c r="AA76" i="80" s="1"/>
  <c r="Z79" i="78"/>
  <c r="Z76" i="80" s="1"/>
  <c r="Y79" i="78"/>
  <c r="Y76" i="80" s="1"/>
  <c r="X79" i="78"/>
  <c r="X76" i="80" s="1"/>
  <c r="W79" i="78"/>
  <c r="W76" i="80" s="1"/>
  <c r="V79" i="78"/>
  <c r="V76" i="80" s="1"/>
  <c r="U79" i="78"/>
  <c r="U76" i="80" s="1"/>
  <c r="T79" i="78"/>
  <c r="T76" i="80" s="1"/>
  <c r="S79" i="78"/>
  <c r="S76" i="80" s="1"/>
  <c r="R79" i="78"/>
  <c r="R76" i="80" s="1"/>
  <c r="Q79" i="78"/>
  <c r="Q76" i="80" s="1"/>
  <c r="P79" i="78"/>
  <c r="L79" i="78"/>
  <c r="J79" i="78"/>
  <c r="AB79" i="73"/>
  <c r="AB75" i="80" s="1"/>
  <c r="AA79" i="73"/>
  <c r="AA75" i="80" s="1"/>
  <c r="Z79" i="73"/>
  <c r="Z75" i="80" s="1"/>
  <c r="Y79" i="73"/>
  <c r="Y75" i="80" s="1"/>
  <c r="X79" i="73"/>
  <c r="X75" i="80" s="1"/>
  <c r="W79" i="73"/>
  <c r="W75" i="80" s="1"/>
  <c r="V79" i="73"/>
  <c r="V75" i="80" s="1"/>
  <c r="U79" i="73"/>
  <c r="U75" i="80" s="1"/>
  <c r="T79" i="73"/>
  <c r="T75" i="80" s="1"/>
  <c r="S79" i="73"/>
  <c r="S75" i="80" s="1"/>
  <c r="R79" i="73"/>
  <c r="R75" i="80" s="1"/>
  <c r="Q79" i="73"/>
  <c r="Q75" i="80" s="1"/>
  <c r="P79" i="73"/>
  <c r="J79" i="73"/>
  <c r="A48" i="73" l="1"/>
  <c r="A49" i="73" s="1"/>
  <c r="A50" i="73" s="1"/>
  <c r="A52" i="73" s="1"/>
  <c r="A54" i="73" s="1"/>
  <c r="A56" i="73" s="1"/>
  <c r="U77" i="80"/>
  <c r="V77" i="80"/>
  <c r="Y77" i="80"/>
  <c r="Q77" i="80"/>
  <c r="W77" i="80"/>
  <c r="X77" i="80"/>
  <c r="Z77" i="80"/>
  <c r="AB77" i="80"/>
  <c r="R77" i="80"/>
  <c r="S77" i="80"/>
  <c r="T77" i="80"/>
  <c r="AA77" i="80"/>
  <c r="A58" i="73" l="1"/>
  <c r="A59" i="73"/>
  <c r="A57" i="73"/>
  <c r="A60" i="73"/>
  <c r="A62" i="73"/>
  <c r="A53" i="73"/>
  <c r="A66" i="73"/>
  <c r="A63" i="73"/>
  <c r="A64" i="73"/>
  <c r="R79" i="80"/>
  <c r="Q79" i="80"/>
  <c r="J76" i="80"/>
  <c r="P38" i="77"/>
  <c r="P39" i="77"/>
  <c r="A17" i="78" l="1"/>
  <c r="A18" i="78" s="1"/>
  <c r="A19" i="78" s="1"/>
  <c r="A67" i="73"/>
  <c r="A68" i="73" s="1"/>
  <c r="A69" i="73" s="1"/>
  <c r="A70" i="73" s="1"/>
  <c r="H79" i="78"/>
  <c r="A21" i="78" l="1"/>
  <c r="A23" i="78" s="1"/>
  <c r="A20" i="78"/>
  <c r="H76" i="80"/>
  <c r="K79" i="80"/>
  <c r="H20" i="77" s="1"/>
  <c r="P20" i="77" s="1"/>
  <c r="M78" i="77"/>
  <c r="P77" i="77"/>
  <c r="M77" i="77" s="1"/>
  <c r="P76" i="77"/>
  <c r="M76" i="77" s="1"/>
  <c r="P75" i="77"/>
  <c r="P74" i="77"/>
  <c r="P73" i="77"/>
  <c r="P72" i="77"/>
  <c r="P71" i="77"/>
  <c r="P70" i="77"/>
  <c r="P69" i="77"/>
  <c r="P68" i="77"/>
  <c r="P67" i="77"/>
  <c r="P66" i="77"/>
  <c r="P65" i="77"/>
  <c r="P64" i="77"/>
  <c r="P63" i="77"/>
  <c r="P62" i="77"/>
  <c r="P61" i="77"/>
  <c r="P60" i="77"/>
  <c r="P59" i="77"/>
  <c r="P58" i="77"/>
  <c r="P57" i="77"/>
  <c r="P56" i="77"/>
  <c r="P55" i="77"/>
  <c r="P54" i="77"/>
  <c r="P53" i="77"/>
  <c r="P52" i="77"/>
  <c r="P51" i="77"/>
  <c r="P50" i="77"/>
  <c r="P49" i="77"/>
  <c r="P48" i="77"/>
  <c r="P47" i="77"/>
  <c r="P46" i="77"/>
  <c r="P45" i="77"/>
  <c r="P44" i="77"/>
  <c r="P43" i="77"/>
  <c r="P42" i="77"/>
  <c r="P41" i="77"/>
  <c r="A24" i="78" l="1"/>
  <c r="A29" i="78"/>
  <c r="A33" i="78" s="1"/>
  <c r="W79" i="80"/>
  <c r="A31" i="78" l="1"/>
  <c r="A30" i="78"/>
  <c r="H75" i="80"/>
  <c r="A32" i="78" l="1"/>
  <c r="A35" i="78"/>
  <c r="H77" i="80"/>
  <c r="H78" i="80" s="1"/>
  <c r="H79" i="80" s="1"/>
  <c r="H15" i="77" s="1"/>
  <c r="P15" i="77" s="1"/>
  <c r="J75" i="80"/>
  <c r="A36" i="78" l="1"/>
  <c r="A37" i="78"/>
  <c r="A39" i="78" s="1"/>
  <c r="J77" i="80"/>
  <c r="J79" i="80" s="1"/>
  <c r="H17" i="77" s="1"/>
  <c r="P17" i="77" s="1"/>
  <c r="A41" i="78" l="1"/>
  <c r="A43" i="78" s="1"/>
  <c r="A44" i="78" s="1"/>
  <c r="A48" i="78" s="1"/>
  <c r="A50" i="78" s="1"/>
  <c r="A52" i="78" s="1"/>
  <c r="A53" i="78" s="1"/>
  <c r="A55" i="78" s="1"/>
  <c r="A57" i="78" s="1"/>
  <c r="A40" i="78"/>
  <c r="Y79" i="80"/>
  <c r="V79" i="80"/>
  <c r="A62" i="78" l="1"/>
  <c r="A64" i="78" s="1"/>
  <c r="A17" i="80" s="1"/>
  <c r="A58" i="78"/>
  <c r="A59" i="78" s="1"/>
  <c r="A60" i="78" s="1"/>
  <c r="AB79" i="80"/>
  <c r="AA79" i="80"/>
  <c r="Z79" i="80"/>
  <c r="X79" i="80"/>
  <c r="A18" i="80" l="1"/>
  <c r="A21" i="80"/>
  <c r="A23" i="80" s="1"/>
  <c r="A19" i="80"/>
  <c r="A27" i="80" l="1"/>
  <c r="A25" i="80"/>
  <c r="A24" i="80"/>
  <c r="A28" i="80" l="1"/>
  <c r="A29" i="80" s="1"/>
  <c r="A31" i="80"/>
  <c r="A32" i="80" l="1"/>
  <c r="A34" i="80"/>
  <c r="A35" i="80" l="1"/>
  <c r="A36" i="80" s="1"/>
  <c r="A38" i="80"/>
  <c r="A40" i="80" s="1"/>
  <c r="A41" i="80" l="1"/>
  <c r="A43" i="80"/>
  <c r="H5" i="80"/>
  <c r="H5" i="73"/>
  <c r="H5" i="78"/>
  <c r="H15" i="78"/>
  <c r="H15" i="73"/>
  <c r="H15" i="80"/>
  <c r="R17" i="77"/>
  <c r="J5" i="78"/>
  <c r="J5" i="73"/>
  <c r="J5" i="80"/>
  <c r="I5" i="80"/>
  <c r="I5" i="73"/>
  <c r="I5" i="78"/>
  <c r="H4" i="80"/>
  <c r="H4" i="73"/>
  <c r="H4" i="78"/>
  <c r="J4" i="78"/>
  <c r="N17" i="77"/>
  <c r="J4" i="73"/>
  <c r="J4" i="80"/>
  <c r="K4" i="78"/>
  <c r="K4" i="80"/>
  <c r="K4" i="73"/>
  <c r="N20" i="77"/>
  <c r="K5" i="78"/>
  <c r="R20" i="77"/>
  <c r="K5" i="73"/>
  <c r="K5" i="80"/>
  <c r="Q17" i="77"/>
  <c r="J15" i="80"/>
  <c r="J15" i="73"/>
  <c r="J15" i="78"/>
  <c r="K15" i="80"/>
  <c r="K15" i="73"/>
  <c r="K15" i="78"/>
  <c r="I4" i="78"/>
  <c r="I4" i="80"/>
  <c r="I4" i="73"/>
  <c r="N15" i="77"/>
  <c r="I15" i="80"/>
  <c r="I15" i="73"/>
  <c r="I15" i="78"/>
</calcChain>
</file>

<file path=xl/sharedStrings.xml><?xml version="1.0" encoding="utf-8"?>
<sst xmlns="http://schemas.openxmlformats.org/spreadsheetml/2006/main" count="352" uniqueCount="85">
  <si>
    <t>REF.</t>
  </si>
  <si>
    <t>NO.</t>
  </si>
  <si>
    <t>SHEET</t>
  </si>
  <si>
    <t>FROM</t>
  </si>
  <si>
    <t>TO</t>
  </si>
  <si>
    <t>SIDE</t>
  </si>
  <si>
    <t>LOCATION</t>
  </si>
  <si>
    <t>STATION</t>
  </si>
  <si>
    <t>EXTENSION #</t>
  </si>
  <si>
    <t xml:space="preserve"> </t>
  </si>
  <si>
    <t>LT</t>
  </si>
  <si>
    <t>RT</t>
  </si>
  <si>
    <t>TOTALS CARRIED TO GENERAL SUMMARY</t>
  </si>
  <si>
    <t>TOTALS</t>
  </si>
  <si>
    <t>RT/LT</t>
  </si>
  <si>
    <t>EW</t>
  </si>
  <si>
    <t>SL</t>
  </si>
  <si>
    <t>PARTICIPATION</t>
  </si>
  <si>
    <t>ITEM</t>
  </si>
  <si>
    <t>GRAND</t>
  </si>
  <si>
    <t>UNIT</t>
  </si>
  <si>
    <t>DESCRIPTION</t>
  </si>
  <si>
    <t>SEE</t>
  </si>
  <si>
    <t>01/SAF/PV</t>
  </si>
  <si>
    <t>01/ENH/PV</t>
  </si>
  <si>
    <t>EXT.</t>
  </si>
  <si>
    <t>TOTAL</t>
  </si>
  <si>
    <t>MAINTENANCE OF TRAFFIC</t>
  </si>
  <si>
    <t>EY</t>
  </si>
  <si>
    <t>RT/RT</t>
  </si>
  <si>
    <t>TOTALS THIS SHEET</t>
  </si>
  <si>
    <t>TOTAL MILES</t>
  </si>
  <si>
    <t>EAST AVE</t>
  </si>
  <si>
    <t>LT/RT</t>
  </si>
  <si>
    <t>PHASE 2</t>
  </si>
  <si>
    <t>EAST AVE/MILTON DR</t>
  </si>
  <si>
    <t>MILTON DR</t>
  </si>
  <si>
    <t>MACA DR</t>
  </si>
  <si>
    <t>EAST AVE/ERNEST DR</t>
  </si>
  <si>
    <t>ERNEST DR</t>
  </si>
  <si>
    <t>ERNEST DR/EAST AVE</t>
  </si>
  <si>
    <t>EAST AVE/PARKER LN</t>
  </si>
  <si>
    <t>PARKER LN</t>
  </si>
  <si>
    <t>PARKER LN/EAST AVE</t>
  </si>
  <si>
    <t>EAST AVE/WASHBURN RD</t>
  </si>
  <si>
    <t>WASHBURN RD/EAST AVE</t>
  </si>
  <si>
    <t>RESERVE DR</t>
  </si>
  <si>
    <t>RESERVE DR/EAST AVE</t>
  </si>
  <si>
    <t>EAST AVE/PARLIAMENT DR</t>
  </si>
  <si>
    <t>PARLIAMENT DR/EAST AVE</t>
  </si>
  <si>
    <t>PHASE 3</t>
  </si>
  <si>
    <t>EAST AVE/INDIAN HILLS DR</t>
  </si>
  <si>
    <t>INDIAN HILLS DR</t>
  </si>
  <si>
    <t>INDIAN HILLS DR/EAST AVE</t>
  </si>
  <si>
    <t>LT/LT</t>
  </si>
  <si>
    <t>MACA DR/EAST AVE</t>
  </si>
  <si>
    <t xml:space="preserve">LT </t>
  </si>
  <si>
    <t xml:space="preserve">EAST AVE </t>
  </si>
  <si>
    <t xml:space="preserve">RT </t>
  </si>
  <si>
    <t>LAW ENFORCEMENT OFFICER WITH PATROL CAR FOR ASSISTANCE</t>
  </si>
  <si>
    <t>HOUR</t>
  </si>
  <si>
    <t>DETOUR SIGNING</t>
  </si>
  <si>
    <t>ASPHALT CONCRETE FOR MAINTAINING TRAFFIC</t>
  </si>
  <si>
    <t>CY</t>
  </si>
  <si>
    <t>PORTABLE CHANGEABLE MESSAGE SIGN, AS PER PLAN</t>
  </si>
  <si>
    <t>SNMT</t>
  </si>
  <si>
    <t>MGAL</t>
  </si>
  <si>
    <t>WATER</t>
  </si>
  <si>
    <t>LS</t>
  </si>
  <si>
    <t>ROADS FOR MAINTAINING TRAFFIC, AS PER PLAN</t>
  </si>
  <si>
    <t>WORK ZONE EDGE LINE, CLASS I, 4"</t>
  </si>
  <si>
    <t>MILE</t>
  </si>
  <si>
    <t>EAST AVE/ MACA DR</t>
  </si>
  <si>
    <t>EASTPOINTE DR/EAST AVE</t>
  </si>
  <si>
    <t>EAST AVE/RESERVE DR</t>
  </si>
  <si>
    <t>SY</t>
  </si>
  <si>
    <t>TOTALS CARRIED TO MOT SUBSUMMARY SHEET 3 OF 3</t>
  </si>
  <si>
    <t>TOTALS CARRIED FROM MOT SUBSUMMARY SHEET 1 OF 3</t>
  </si>
  <si>
    <t>TOTALS CARRIED FROM MOT SUBSUMMARY SHEET 2 OF 3</t>
  </si>
  <si>
    <t>EASTPOINTE DR</t>
  </si>
  <si>
    <t>EAST AVE/EASTPOINTE DR</t>
  </si>
  <si>
    <t>FET</t>
  </si>
  <si>
    <t>WORK ZONE CHANNELIZING LINE, CLASS I, 8"</t>
  </si>
  <si>
    <t>WORK ZONE CENTER LINE, CLASS I</t>
  </si>
  <si>
    <t>STABILIZED CRUSHED AGGREGATE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</si>
</sst>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\+##"/>
    <numFmt numFmtId="165" formatCode="&quot;$&quot;#,##0\ ;\(&quot;$&quot;#,##0\)"/>
    <numFmt numFmtId="166" formatCode="m/d"/>
    <numFmt numFmtId="167" formatCode="#,##0.0"/>
    <numFmt numFmtId="168" formatCode="00000"/>
    <numFmt numFmtId="169" formatCode="0.0"/>
    <numFmt numFmtId="170" formatCode="&quot;P.&quot;\ General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4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4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1" applyNumberFormat="0" applyFont="0" applyBorder="0" applyAlignment="0" applyProtection="0"/>
    <xf numFmtId="0" fontId="10" fillId="0" borderId="0"/>
  </cellStyleXfs>
  <cellXfs count="182">
    <xf numFmtId="0" fontId="0" fillId="0" borderId="0" xfId="0"/>
    <xf numFmtId="3" fontId="2" fillId="0" borderId="4" xfId="8" applyNumberFormat="1" applyFont="1" applyBorder="1" applyAlignment="1">
      <alignment horizontal="center" vertical="center"/>
    </xf>
    <xf numFmtId="3" fontId="2" fillId="0" borderId="9" xfId="8" applyNumberFormat="1" applyFont="1" applyBorder="1" applyAlignment="1">
      <alignment horizontal="center" vertical="center"/>
    </xf>
    <xf numFmtId="3" fontId="2" fillId="0" borderId="2" xfId="8" applyNumberFormat="1" applyFont="1" applyBorder="1" applyAlignment="1">
      <alignment horizontal="center" vertical="center"/>
    </xf>
    <xf numFmtId="167" fontId="2" fillId="0" borderId="2" xfId="8" applyNumberFormat="1" applyFont="1" applyBorder="1" applyAlignment="1">
      <alignment horizontal="center" vertical="center"/>
    </xf>
    <xf numFmtId="4" fontId="2" fillId="0" borderId="2" xfId="8" applyNumberFormat="1" applyFont="1" applyBorder="1" applyAlignment="1">
      <alignment horizontal="center" vertical="center"/>
    </xf>
    <xf numFmtId="1" fontId="2" fillId="0" borderId="2" xfId="8" applyNumberFormat="1" applyFont="1" applyBorder="1" applyAlignment="1">
      <alignment horizontal="center" vertical="center"/>
    </xf>
    <xf numFmtId="169" fontId="2" fillId="0" borderId="2" xfId="8" applyNumberFormat="1" applyFont="1" applyBorder="1" applyAlignment="1">
      <alignment horizontal="center" vertical="center"/>
    </xf>
    <xf numFmtId="2" fontId="2" fillId="0" borderId="2" xfId="8" applyNumberFormat="1" applyFont="1" applyBorder="1" applyAlignment="1">
      <alignment horizontal="center" vertical="center"/>
    </xf>
    <xf numFmtId="1" fontId="2" fillId="0" borderId="6" xfId="8" applyNumberFormat="1" applyFont="1" applyBorder="1" applyAlignment="1">
      <alignment horizontal="center" vertical="center"/>
    </xf>
    <xf numFmtId="3" fontId="2" fillId="0" borderId="3" xfId="8" applyNumberFormat="1" applyFont="1" applyBorder="1" applyAlignment="1">
      <alignment horizontal="center" vertical="center"/>
    </xf>
    <xf numFmtId="169" fontId="2" fillId="0" borderId="11" xfId="8" applyNumberFormat="1" applyFont="1" applyBorder="1" applyAlignment="1">
      <alignment horizontal="center" vertical="center"/>
    </xf>
    <xf numFmtId="1" fontId="2" fillId="0" borderId="11" xfId="8" applyNumberFormat="1" applyFont="1" applyBorder="1" applyAlignment="1">
      <alignment horizontal="center" vertical="center"/>
    </xf>
    <xf numFmtId="0" fontId="2" fillId="0" borderId="4" xfId="8" applyFont="1" applyBorder="1" applyAlignment="1">
      <alignment horizontal="center" vertical="center"/>
    </xf>
    <xf numFmtId="4" fontId="2" fillId="0" borderId="4" xfId="8" applyNumberFormat="1" applyFont="1" applyBorder="1" applyAlignment="1">
      <alignment horizontal="center" vertical="center"/>
    </xf>
    <xf numFmtId="0" fontId="2" fillId="0" borderId="9" xfId="8" applyFont="1" applyBorder="1" applyAlignment="1">
      <alignment horizontal="center" vertical="center"/>
    </xf>
    <xf numFmtId="2" fontId="2" fillId="0" borderId="6" xfId="8" applyNumberFormat="1" applyFont="1" applyBorder="1" applyAlignment="1">
      <alignment horizontal="center" vertical="center"/>
    </xf>
    <xf numFmtId="3" fontId="2" fillId="0" borderId="37" xfId="8" applyNumberFormat="1" applyFont="1" applyBorder="1" applyAlignment="1">
      <alignment horizontal="center" vertical="center"/>
    </xf>
    <xf numFmtId="2" fontId="2" fillId="0" borderId="11" xfId="8" applyNumberFormat="1" applyFont="1" applyBorder="1" applyAlignment="1">
      <alignment horizontal="center" vertical="center"/>
    </xf>
    <xf numFmtId="168" fontId="2" fillId="0" borderId="2" xfId="8" applyNumberFormat="1" applyFont="1" applyBorder="1" applyAlignment="1">
      <alignment horizontal="center" vertical="center"/>
    </xf>
    <xf numFmtId="1" fontId="2" fillId="0" borderId="3" xfId="8" applyNumberFormat="1" applyFont="1" applyBorder="1" applyAlignment="1">
      <alignment horizontal="left" vertical="center"/>
    </xf>
    <xf numFmtId="1" fontId="2" fillId="0" borderId="2" xfId="8" applyNumberFormat="1" applyFont="1" applyBorder="1" applyAlignment="1">
      <alignment horizontal="left" vertical="center"/>
    </xf>
    <xf numFmtId="3" fontId="2" fillId="0" borderId="37" xfId="8" applyNumberFormat="1" applyFont="1" applyBorder="1" applyAlignment="1">
      <alignment horizontal="left" vertical="center"/>
    </xf>
    <xf numFmtId="0" fontId="2" fillId="0" borderId="3" xfId="8" applyFont="1" applyBorder="1" applyAlignment="1">
      <alignment horizontal="center" vertical="center"/>
    </xf>
    <xf numFmtId="0" fontId="1" fillId="0" borderId="0" xfId="8"/>
    <xf numFmtId="49" fontId="6" fillId="0" borderId="0" xfId="8" applyNumberFormat="1" applyFont="1" applyAlignment="1">
      <alignment horizontal="center"/>
    </xf>
    <xf numFmtId="1" fontId="2" fillId="0" borderId="37" xfId="8" applyNumberFormat="1" applyFont="1" applyBorder="1" applyAlignment="1">
      <alignment horizontal="center" vertical="center"/>
    </xf>
    <xf numFmtId="0" fontId="6" fillId="0" borderId="0" xfId="8" applyFont="1" applyAlignment="1">
      <alignment horizontal="center"/>
    </xf>
    <xf numFmtId="49" fontId="6" fillId="0" borderId="0" xfId="8" applyNumberFormat="1" applyFont="1"/>
    <xf numFmtId="49" fontId="1" fillId="0" borderId="0" xfId="8" applyNumberFormat="1"/>
    <xf numFmtId="1" fontId="6" fillId="0" borderId="0" xfId="8" applyNumberFormat="1" applyFont="1" applyAlignment="1">
      <alignment horizontal="center"/>
    </xf>
    <xf numFmtId="3" fontId="2" fillId="0" borderId="11" xfId="8" applyNumberFormat="1" applyFont="1" applyBorder="1" applyAlignment="1">
      <alignment horizontal="center" vertical="center"/>
    </xf>
    <xf numFmtId="168" fontId="2" fillId="0" borderId="37" xfId="8" applyNumberFormat="1" applyFont="1" applyBorder="1" applyAlignment="1">
      <alignment horizontal="center" vertical="center"/>
    </xf>
    <xf numFmtId="3" fontId="2" fillId="0" borderId="6" xfId="8" applyNumberFormat="1" applyFont="1" applyBorder="1" applyAlignment="1">
      <alignment horizontal="center" vertical="center"/>
    </xf>
    <xf numFmtId="168" fontId="2" fillId="0" borderId="6" xfId="8" applyNumberFormat="1" applyFont="1" applyBorder="1" applyAlignment="1">
      <alignment horizontal="center" vertical="center"/>
    </xf>
    <xf numFmtId="3" fontId="2" fillId="0" borderId="39" xfId="8" applyNumberFormat="1" applyFont="1" applyBorder="1" applyAlignment="1">
      <alignment horizontal="left" vertical="center"/>
    </xf>
    <xf numFmtId="1" fontId="2" fillId="0" borderId="3" xfId="8" applyNumberFormat="1" applyFont="1" applyBorder="1" applyAlignment="1">
      <alignment horizontal="center" vertical="center"/>
    </xf>
    <xf numFmtId="0" fontId="2" fillId="0" borderId="3" xfId="8" applyFont="1" applyBorder="1" applyAlignment="1">
      <alignment horizontal="left" vertical="center"/>
    </xf>
    <xf numFmtId="0" fontId="9" fillId="0" borderId="32" xfId="8" applyFont="1" applyBorder="1" applyAlignment="1">
      <alignment horizontal="center"/>
    </xf>
    <xf numFmtId="0" fontId="9" fillId="0" borderId="35" xfId="8" applyFont="1" applyBorder="1" applyAlignment="1">
      <alignment horizontal="center"/>
    </xf>
    <xf numFmtId="0" fontId="9" fillId="0" borderId="36" xfId="8" applyFont="1" applyBorder="1" applyAlignment="1">
      <alignment horizontal="center"/>
    </xf>
    <xf numFmtId="1" fontId="2" fillId="0" borderId="4" xfId="8" applyNumberFormat="1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" fontId="2" fillId="0" borderId="9" xfId="8" applyNumberFormat="1" applyFont="1" applyBorder="1" applyAlignment="1">
      <alignment horizontal="center" vertical="center"/>
    </xf>
    <xf numFmtId="0" fontId="2" fillId="0" borderId="38" xfId="8" applyFont="1" applyBorder="1" applyAlignment="1">
      <alignment horizontal="center" vertical="center"/>
    </xf>
    <xf numFmtId="1" fontId="2" fillId="0" borderId="11" xfId="8" applyNumberFormat="1" applyFont="1" applyBorder="1" applyAlignment="1">
      <alignment horizontal="left" vertical="center"/>
    </xf>
    <xf numFmtId="2" fontId="2" fillId="0" borderId="2" xfId="8" applyNumberFormat="1" applyFont="1" applyBorder="1" applyAlignment="1">
      <alignment horizontal="left" vertical="center"/>
    </xf>
    <xf numFmtId="3" fontId="2" fillId="0" borderId="2" xfId="8" applyNumberFormat="1" applyFont="1" applyBorder="1" applyAlignment="1">
      <alignment horizontal="left" vertical="center"/>
    </xf>
    <xf numFmtId="2" fontId="2" fillId="0" borderId="2" xfId="8" applyNumberFormat="1" applyFont="1" applyBorder="1" applyAlignment="1">
      <alignment horizontal="left" vertical="center" wrapText="1"/>
    </xf>
    <xf numFmtId="0" fontId="2" fillId="0" borderId="11" xfId="8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" fontId="2" fillId="0" borderId="7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vertical="center" wrapText="1"/>
    </xf>
    <xf numFmtId="0" fontId="1" fillId="0" borderId="0" xfId="0" quotePrefix="1" applyFont="1"/>
    <xf numFmtId="0" fontId="8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39" xfId="8" applyFont="1" applyBorder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quotePrefix="1" applyFont="1"/>
    <xf numFmtId="1" fontId="14" fillId="0" borderId="0" xfId="0" applyNumberFormat="1" applyFont="1" applyAlignment="1">
      <alignment horizontal="center" vertical="center"/>
    </xf>
    <xf numFmtId="1" fontId="13" fillId="0" borderId="0" xfId="0" applyNumberFormat="1" applyFont="1"/>
    <xf numFmtId="1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0" fontId="1" fillId="0" borderId="34" xfId="0" applyFont="1" applyBorder="1"/>
    <xf numFmtId="170" fontId="2" fillId="0" borderId="2" xfId="0" applyNumberFormat="1" applyFont="1" applyBorder="1" applyAlignment="1">
      <alignment horizontal="center" vertical="center"/>
    </xf>
    <xf numFmtId="170" fontId="2" fillId="0" borderId="3" xfId="8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 textRotation="90" wrapText="1"/>
    </xf>
    <xf numFmtId="1" fontId="2" fillId="0" borderId="10" xfId="0" applyNumberFormat="1" applyFont="1" applyBorder="1" applyAlignment="1">
      <alignment horizontal="center" vertical="center" textRotation="90" wrapText="1"/>
    </xf>
    <xf numFmtId="1" fontId="2" fillId="0" borderId="9" xfId="0" applyNumberFormat="1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" fontId="2" fillId="0" borderId="40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0" fontId="8" fillId="0" borderId="7" xfId="8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center"/>
    </xf>
    <xf numFmtId="170" fontId="2" fillId="0" borderId="8" xfId="8" applyNumberFormat="1" applyFont="1" applyBorder="1" applyAlignment="1">
      <alignment horizontal="center" vertical="center"/>
    </xf>
    <xf numFmtId="170" fontId="2" fillId="0" borderId="13" xfId="8" applyNumberFormat="1" applyFont="1" applyBorder="1" applyAlignment="1">
      <alignment horizontal="center" vertical="center"/>
    </xf>
    <xf numFmtId="0" fontId="2" fillId="0" borderId="8" xfId="8" applyFont="1" applyBorder="1" applyAlignment="1">
      <alignment horizontal="center" vertical="center"/>
    </xf>
    <xf numFmtId="0" fontId="2" fillId="0" borderId="13" xfId="8" applyFont="1" applyBorder="1" applyAlignment="1">
      <alignment horizontal="center" vertical="center"/>
    </xf>
    <xf numFmtId="0" fontId="11" fillId="0" borderId="30" xfId="8" applyFont="1" applyBorder="1" applyAlignment="1">
      <alignment horizontal="center" vertical="center"/>
    </xf>
    <xf numFmtId="0" fontId="11" fillId="0" borderId="31" xfId="8" applyFont="1" applyBorder="1" applyAlignment="1">
      <alignment horizontal="center" vertical="center"/>
    </xf>
    <xf numFmtId="0" fontId="10" fillId="0" borderId="31" xfId="10" applyBorder="1" applyAlignment="1">
      <alignment horizontal="center" vertical="center"/>
    </xf>
    <xf numFmtId="0" fontId="10" fillId="0" borderId="33" xfId="10" applyBorder="1" applyAlignment="1">
      <alignment horizontal="center" vertical="center"/>
    </xf>
    <xf numFmtId="0" fontId="10" fillId="0" borderId="34" xfId="10" applyBorder="1" applyAlignment="1">
      <alignment horizontal="center" vertical="center"/>
    </xf>
    <xf numFmtId="0" fontId="11" fillId="0" borderId="8" xfId="8" applyFont="1" applyBorder="1" applyAlignment="1">
      <alignment horizontal="center" vertical="center"/>
    </xf>
    <xf numFmtId="0" fontId="1" fillId="0" borderId="8" xfId="8" applyBorder="1" applyAlignment="1">
      <alignment horizontal="center" vertical="center"/>
    </xf>
    <xf numFmtId="0" fontId="1" fillId="0" borderId="9" xfId="8" applyBorder="1" applyAlignment="1">
      <alignment horizontal="center" vertical="center"/>
    </xf>
    <xf numFmtId="0" fontId="8" fillId="0" borderId="8" xfId="8" applyFont="1" applyBorder="1" applyAlignment="1">
      <alignment horizontal="center"/>
    </xf>
    <xf numFmtId="0" fontId="12" fillId="0" borderId="10" xfId="8" applyFont="1" applyBorder="1" applyAlignment="1">
      <alignment horizontal="center"/>
    </xf>
    <xf numFmtId="0" fontId="2" fillId="0" borderId="2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/>
    </xf>
    <xf numFmtId="0" fontId="8" fillId="0" borderId="10" xfId="8" applyFont="1" applyBorder="1" applyAlignment="1">
      <alignment horizontal="center" vertical="center"/>
    </xf>
    <xf numFmtId="0" fontId="12" fillId="0" borderId="13" xfId="8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textRotation="90" wrapText="1"/>
    </xf>
    <xf numFmtId="1" fontId="15" fillId="0" borderId="8" xfId="0" applyNumberFormat="1" applyFont="1" applyBorder="1" applyAlignment="1">
      <alignment horizontal="center" vertical="center" textRotation="90" wrapText="1"/>
    </xf>
    <xf numFmtId="1" fontId="15" fillId="0" borderId="10" xfId="0" applyNumberFormat="1" applyFont="1" applyBorder="1" applyAlignment="1">
      <alignment horizontal="center" vertical="center" textRotation="90" wrapText="1"/>
    </xf>
    <xf numFmtId="1" fontId="15" fillId="0" borderId="9" xfId="0" applyNumberFormat="1" applyFont="1" applyBorder="1" applyAlignment="1">
      <alignment horizontal="center" vertical="center" textRotation="90" wrapText="1"/>
    </xf>
    <xf numFmtId="1" fontId="2" fillId="0" borderId="18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 2" xfId="5" xr:uid="{00000000-0005-0000-0000-000004000000}"/>
    <cellStyle name="Heading 2 2" xfId="6" xr:uid="{00000000-0005-0000-0000-000005000000}"/>
    <cellStyle name="Hyperlink 2" xfId="7" xr:uid="{00000000-0005-0000-0000-000006000000}"/>
    <cellStyle name="Normal" xfId="0" builtinId="0"/>
    <cellStyle name="Normal 2" xfId="8" xr:uid="{00000000-0005-0000-0000-000008000000}"/>
    <cellStyle name="Normal 3" xfId="10" xr:uid="{D7992899-5136-492A-BE91-C611B543B9C0}"/>
    <cellStyle name="Total 2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EBFA-4842-4E0C-9366-BF31EE0431CE}">
  <sheetPr>
    <pageSetUpPr fitToPage="1"/>
  </sheetPr>
  <dimension ref="B1:AA78"/>
  <sheetViews>
    <sheetView showZeros="0" zoomScale="90" zoomScaleNormal="90" workbookViewId="0">
      <selection activeCell="N26" sqref="N26"/>
    </sheetView>
  </sheetViews>
  <sheetFormatPr defaultRowHeight="12.75" x14ac:dyDescent="0.2"/>
  <cols>
    <col min="1" max="4" width="9.140625" style="24"/>
    <col min="5" max="5" width="9.28515625" style="24" bestFit="1" customWidth="1"/>
    <col min="6" max="7" width="9.140625" style="24" customWidth="1"/>
    <col min="8" max="9" width="9.28515625" style="24" bestFit="1" customWidth="1"/>
    <col min="10" max="10" width="9.28515625" style="24" customWidth="1"/>
    <col min="11" max="11" width="9.28515625" style="24" bestFit="1" customWidth="1"/>
    <col min="12" max="12" width="12.28515625" style="24" customWidth="1"/>
    <col min="13" max="13" width="12.85546875" style="24" customWidth="1"/>
    <col min="14" max="14" width="10.7109375" style="24" customWidth="1"/>
    <col min="15" max="17" width="13.7109375" style="24" customWidth="1"/>
    <col min="18" max="18" width="93.28515625" style="24" customWidth="1"/>
    <col min="19" max="19" width="8.140625" style="24" customWidth="1"/>
    <col min="20" max="24" width="9.140625" style="24"/>
    <col min="25" max="27" width="9" style="24" customWidth="1"/>
    <col min="28" max="260" width="9.140625" style="24"/>
    <col min="261" max="261" width="9.28515625" style="24" bestFit="1" customWidth="1"/>
    <col min="262" max="263" width="9.140625" style="24" customWidth="1"/>
    <col min="264" max="265" width="9.28515625" style="24" bestFit="1" customWidth="1"/>
    <col min="266" max="266" width="9.28515625" style="24" customWidth="1"/>
    <col min="267" max="267" width="9.28515625" style="24" bestFit="1" customWidth="1"/>
    <col min="268" max="269" width="9.42578125" style="24" customWidth="1"/>
    <col min="270" max="270" width="10.7109375" style="24" customWidth="1"/>
    <col min="271" max="273" width="13.7109375" style="24" customWidth="1"/>
    <col min="274" max="274" width="93.28515625" style="24" customWidth="1"/>
    <col min="275" max="275" width="8.140625" style="24" customWidth="1"/>
    <col min="276" max="280" width="9.140625" style="24"/>
    <col min="281" max="283" width="9" style="24" customWidth="1"/>
    <col min="284" max="516" width="9.140625" style="24"/>
    <col min="517" max="517" width="9.28515625" style="24" bestFit="1" customWidth="1"/>
    <col min="518" max="519" width="9.140625" style="24" customWidth="1"/>
    <col min="520" max="521" width="9.28515625" style="24" bestFit="1" customWidth="1"/>
    <col min="522" max="522" width="9.28515625" style="24" customWidth="1"/>
    <col min="523" max="523" width="9.28515625" style="24" bestFit="1" customWidth="1"/>
    <col min="524" max="525" width="9.42578125" style="24" customWidth="1"/>
    <col min="526" max="526" width="10.7109375" style="24" customWidth="1"/>
    <col min="527" max="529" width="13.7109375" style="24" customWidth="1"/>
    <col min="530" max="530" width="93.28515625" style="24" customWidth="1"/>
    <col min="531" max="531" width="8.140625" style="24" customWidth="1"/>
    <col min="532" max="536" width="9.140625" style="24"/>
    <col min="537" max="539" width="9" style="24" customWidth="1"/>
    <col min="540" max="772" width="9.140625" style="24"/>
    <col min="773" max="773" width="9.28515625" style="24" bestFit="1" customWidth="1"/>
    <col min="774" max="775" width="9.140625" style="24" customWidth="1"/>
    <col min="776" max="777" width="9.28515625" style="24" bestFit="1" customWidth="1"/>
    <col min="778" max="778" width="9.28515625" style="24" customWidth="1"/>
    <col min="779" max="779" width="9.28515625" style="24" bestFit="1" customWidth="1"/>
    <col min="780" max="781" width="9.42578125" style="24" customWidth="1"/>
    <col min="782" max="782" width="10.7109375" style="24" customWidth="1"/>
    <col min="783" max="785" width="13.7109375" style="24" customWidth="1"/>
    <col min="786" max="786" width="93.28515625" style="24" customWidth="1"/>
    <col min="787" max="787" width="8.140625" style="24" customWidth="1"/>
    <col min="788" max="792" width="9.140625" style="24"/>
    <col min="793" max="795" width="9" style="24" customWidth="1"/>
    <col min="796" max="1028" width="9.140625" style="24"/>
    <col min="1029" max="1029" width="9.28515625" style="24" bestFit="1" customWidth="1"/>
    <col min="1030" max="1031" width="9.140625" style="24" customWidth="1"/>
    <col min="1032" max="1033" width="9.28515625" style="24" bestFit="1" customWidth="1"/>
    <col min="1034" max="1034" width="9.28515625" style="24" customWidth="1"/>
    <col min="1035" max="1035" width="9.28515625" style="24" bestFit="1" customWidth="1"/>
    <col min="1036" max="1037" width="9.42578125" style="24" customWidth="1"/>
    <col min="1038" max="1038" width="10.7109375" style="24" customWidth="1"/>
    <col min="1039" max="1041" width="13.7109375" style="24" customWidth="1"/>
    <col min="1042" max="1042" width="93.28515625" style="24" customWidth="1"/>
    <col min="1043" max="1043" width="8.140625" style="24" customWidth="1"/>
    <col min="1044" max="1048" width="9.140625" style="24"/>
    <col min="1049" max="1051" width="9" style="24" customWidth="1"/>
    <col min="1052" max="1284" width="9.140625" style="24"/>
    <col min="1285" max="1285" width="9.28515625" style="24" bestFit="1" customWidth="1"/>
    <col min="1286" max="1287" width="9.140625" style="24" customWidth="1"/>
    <col min="1288" max="1289" width="9.28515625" style="24" bestFit="1" customWidth="1"/>
    <col min="1290" max="1290" width="9.28515625" style="24" customWidth="1"/>
    <col min="1291" max="1291" width="9.28515625" style="24" bestFit="1" customWidth="1"/>
    <col min="1292" max="1293" width="9.42578125" style="24" customWidth="1"/>
    <col min="1294" max="1294" width="10.7109375" style="24" customWidth="1"/>
    <col min="1295" max="1297" width="13.7109375" style="24" customWidth="1"/>
    <col min="1298" max="1298" width="93.28515625" style="24" customWidth="1"/>
    <col min="1299" max="1299" width="8.140625" style="24" customWidth="1"/>
    <col min="1300" max="1304" width="9.140625" style="24"/>
    <col min="1305" max="1307" width="9" style="24" customWidth="1"/>
    <col min="1308" max="1540" width="9.140625" style="24"/>
    <col min="1541" max="1541" width="9.28515625" style="24" bestFit="1" customWidth="1"/>
    <col min="1542" max="1543" width="9.140625" style="24" customWidth="1"/>
    <col min="1544" max="1545" width="9.28515625" style="24" bestFit="1" customWidth="1"/>
    <col min="1546" max="1546" width="9.28515625" style="24" customWidth="1"/>
    <col min="1547" max="1547" width="9.28515625" style="24" bestFit="1" customWidth="1"/>
    <col min="1548" max="1549" width="9.42578125" style="24" customWidth="1"/>
    <col min="1550" max="1550" width="10.7109375" style="24" customWidth="1"/>
    <col min="1551" max="1553" width="13.7109375" style="24" customWidth="1"/>
    <col min="1554" max="1554" width="93.28515625" style="24" customWidth="1"/>
    <col min="1555" max="1555" width="8.140625" style="24" customWidth="1"/>
    <col min="1556" max="1560" width="9.140625" style="24"/>
    <col min="1561" max="1563" width="9" style="24" customWidth="1"/>
    <col min="1564" max="1796" width="9.140625" style="24"/>
    <col min="1797" max="1797" width="9.28515625" style="24" bestFit="1" customWidth="1"/>
    <col min="1798" max="1799" width="9.140625" style="24" customWidth="1"/>
    <col min="1800" max="1801" width="9.28515625" style="24" bestFit="1" customWidth="1"/>
    <col min="1802" max="1802" width="9.28515625" style="24" customWidth="1"/>
    <col min="1803" max="1803" width="9.28515625" style="24" bestFit="1" customWidth="1"/>
    <col min="1804" max="1805" width="9.42578125" style="24" customWidth="1"/>
    <col min="1806" max="1806" width="10.7109375" style="24" customWidth="1"/>
    <col min="1807" max="1809" width="13.7109375" style="24" customWidth="1"/>
    <col min="1810" max="1810" width="93.28515625" style="24" customWidth="1"/>
    <col min="1811" max="1811" width="8.140625" style="24" customWidth="1"/>
    <col min="1812" max="1816" width="9.140625" style="24"/>
    <col min="1817" max="1819" width="9" style="24" customWidth="1"/>
    <col min="1820" max="2052" width="9.140625" style="24"/>
    <col min="2053" max="2053" width="9.28515625" style="24" bestFit="1" customWidth="1"/>
    <col min="2054" max="2055" width="9.140625" style="24" customWidth="1"/>
    <col min="2056" max="2057" width="9.28515625" style="24" bestFit="1" customWidth="1"/>
    <col min="2058" max="2058" width="9.28515625" style="24" customWidth="1"/>
    <col min="2059" max="2059" width="9.28515625" style="24" bestFit="1" customWidth="1"/>
    <col min="2060" max="2061" width="9.42578125" style="24" customWidth="1"/>
    <col min="2062" max="2062" width="10.7109375" style="24" customWidth="1"/>
    <col min="2063" max="2065" width="13.7109375" style="24" customWidth="1"/>
    <col min="2066" max="2066" width="93.28515625" style="24" customWidth="1"/>
    <col min="2067" max="2067" width="8.140625" style="24" customWidth="1"/>
    <col min="2068" max="2072" width="9.140625" style="24"/>
    <col min="2073" max="2075" width="9" style="24" customWidth="1"/>
    <col min="2076" max="2308" width="9.140625" style="24"/>
    <col min="2309" max="2309" width="9.28515625" style="24" bestFit="1" customWidth="1"/>
    <col min="2310" max="2311" width="9.140625" style="24" customWidth="1"/>
    <col min="2312" max="2313" width="9.28515625" style="24" bestFit="1" customWidth="1"/>
    <col min="2314" max="2314" width="9.28515625" style="24" customWidth="1"/>
    <col min="2315" max="2315" width="9.28515625" style="24" bestFit="1" customWidth="1"/>
    <col min="2316" max="2317" width="9.42578125" style="24" customWidth="1"/>
    <col min="2318" max="2318" width="10.7109375" style="24" customWidth="1"/>
    <col min="2319" max="2321" width="13.7109375" style="24" customWidth="1"/>
    <col min="2322" max="2322" width="93.28515625" style="24" customWidth="1"/>
    <col min="2323" max="2323" width="8.140625" style="24" customWidth="1"/>
    <col min="2324" max="2328" width="9.140625" style="24"/>
    <col min="2329" max="2331" width="9" style="24" customWidth="1"/>
    <col min="2332" max="2564" width="9.140625" style="24"/>
    <col min="2565" max="2565" width="9.28515625" style="24" bestFit="1" customWidth="1"/>
    <col min="2566" max="2567" width="9.140625" style="24" customWidth="1"/>
    <col min="2568" max="2569" width="9.28515625" style="24" bestFit="1" customWidth="1"/>
    <col min="2570" max="2570" width="9.28515625" style="24" customWidth="1"/>
    <col min="2571" max="2571" width="9.28515625" style="24" bestFit="1" customWidth="1"/>
    <col min="2572" max="2573" width="9.42578125" style="24" customWidth="1"/>
    <col min="2574" max="2574" width="10.7109375" style="24" customWidth="1"/>
    <col min="2575" max="2577" width="13.7109375" style="24" customWidth="1"/>
    <col min="2578" max="2578" width="93.28515625" style="24" customWidth="1"/>
    <col min="2579" max="2579" width="8.140625" style="24" customWidth="1"/>
    <col min="2580" max="2584" width="9.140625" style="24"/>
    <col min="2585" max="2587" width="9" style="24" customWidth="1"/>
    <col min="2588" max="2820" width="9.140625" style="24"/>
    <col min="2821" max="2821" width="9.28515625" style="24" bestFit="1" customWidth="1"/>
    <col min="2822" max="2823" width="9.140625" style="24" customWidth="1"/>
    <col min="2824" max="2825" width="9.28515625" style="24" bestFit="1" customWidth="1"/>
    <col min="2826" max="2826" width="9.28515625" style="24" customWidth="1"/>
    <col min="2827" max="2827" width="9.28515625" style="24" bestFit="1" customWidth="1"/>
    <col min="2828" max="2829" width="9.42578125" style="24" customWidth="1"/>
    <col min="2830" max="2830" width="10.7109375" style="24" customWidth="1"/>
    <col min="2831" max="2833" width="13.7109375" style="24" customWidth="1"/>
    <col min="2834" max="2834" width="93.28515625" style="24" customWidth="1"/>
    <col min="2835" max="2835" width="8.140625" style="24" customWidth="1"/>
    <col min="2836" max="2840" width="9.140625" style="24"/>
    <col min="2841" max="2843" width="9" style="24" customWidth="1"/>
    <col min="2844" max="3076" width="9.140625" style="24"/>
    <col min="3077" max="3077" width="9.28515625" style="24" bestFit="1" customWidth="1"/>
    <col min="3078" max="3079" width="9.140625" style="24" customWidth="1"/>
    <col min="3080" max="3081" width="9.28515625" style="24" bestFit="1" customWidth="1"/>
    <col min="3082" max="3082" width="9.28515625" style="24" customWidth="1"/>
    <col min="3083" max="3083" width="9.28515625" style="24" bestFit="1" customWidth="1"/>
    <col min="3084" max="3085" width="9.42578125" style="24" customWidth="1"/>
    <col min="3086" max="3086" width="10.7109375" style="24" customWidth="1"/>
    <col min="3087" max="3089" width="13.7109375" style="24" customWidth="1"/>
    <col min="3090" max="3090" width="93.28515625" style="24" customWidth="1"/>
    <col min="3091" max="3091" width="8.140625" style="24" customWidth="1"/>
    <col min="3092" max="3096" width="9.140625" style="24"/>
    <col min="3097" max="3099" width="9" style="24" customWidth="1"/>
    <col min="3100" max="3332" width="9.140625" style="24"/>
    <col min="3333" max="3333" width="9.28515625" style="24" bestFit="1" customWidth="1"/>
    <col min="3334" max="3335" width="9.140625" style="24" customWidth="1"/>
    <col min="3336" max="3337" width="9.28515625" style="24" bestFit="1" customWidth="1"/>
    <col min="3338" max="3338" width="9.28515625" style="24" customWidth="1"/>
    <col min="3339" max="3339" width="9.28515625" style="24" bestFit="1" customWidth="1"/>
    <col min="3340" max="3341" width="9.42578125" style="24" customWidth="1"/>
    <col min="3342" max="3342" width="10.7109375" style="24" customWidth="1"/>
    <col min="3343" max="3345" width="13.7109375" style="24" customWidth="1"/>
    <col min="3346" max="3346" width="93.28515625" style="24" customWidth="1"/>
    <col min="3347" max="3347" width="8.140625" style="24" customWidth="1"/>
    <col min="3348" max="3352" width="9.140625" style="24"/>
    <col min="3353" max="3355" width="9" style="24" customWidth="1"/>
    <col min="3356" max="3588" width="9.140625" style="24"/>
    <col min="3589" max="3589" width="9.28515625" style="24" bestFit="1" customWidth="1"/>
    <col min="3590" max="3591" width="9.140625" style="24" customWidth="1"/>
    <col min="3592" max="3593" width="9.28515625" style="24" bestFit="1" customWidth="1"/>
    <col min="3594" max="3594" width="9.28515625" style="24" customWidth="1"/>
    <col min="3595" max="3595" width="9.28515625" style="24" bestFit="1" customWidth="1"/>
    <col min="3596" max="3597" width="9.42578125" style="24" customWidth="1"/>
    <col min="3598" max="3598" width="10.7109375" style="24" customWidth="1"/>
    <col min="3599" max="3601" width="13.7109375" style="24" customWidth="1"/>
    <col min="3602" max="3602" width="93.28515625" style="24" customWidth="1"/>
    <col min="3603" max="3603" width="8.140625" style="24" customWidth="1"/>
    <col min="3604" max="3608" width="9.140625" style="24"/>
    <col min="3609" max="3611" width="9" style="24" customWidth="1"/>
    <col min="3612" max="3844" width="9.140625" style="24"/>
    <col min="3845" max="3845" width="9.28515625" style="24" bestFit="1" customWidth="1"/>
    <col min="3846" max="3847" width="9.140625" style="24" customWidth="1"/>
    <col min="3848" max="3849" width="9.28515625" style="24" bestFit="1" customWidth="1"/>
    <col min="3850" max="3850" width="9.28515625" style="24" customWidth="1"/>
    <col min="3851" max="3851" width="9.28515625" style="24" bestFit="1" customWidth="1"/>
    <col min="3852" max="3853" width="9.42578125" style="24" customWidth="1"/>
    <col min="3854" max="3854" width="10.7109375" style="24" customWidth="1"/>
    <col min="3855" max="3857" width="13.7109375" style="24" customWidth="1"/>
    <col min="3858" max="3858" width="93.28515625" style="24" customWidth="1"/>
    <col min="3859" max="3859" width="8.140625" style="24" customWidth="1"/>
    <col min="3860" max="3864" width="9.140625" style="24"/>
    <col min="3865" max="3867" width="9" style="24" customWidth="1"/>
    <col min="3868" max="4100" width="9.140625" style="24"/>
    <col min="4101" max="4101" width="9.28515625" style="24" bestFit="1" customWidth="1"/>
    <col min="4102" max="4103" width="9.140625" style="24" customWidth="1"/>
    <col min="4104" max="4105" width="9.28515625" style="24" bestFit="1" customWidth="1"/>
    <col min="4106" max="4106" width="9.28515625" style="24" customWidth="1"/>
    <col min="4107" max="4107" width="9.28515625" style="24" bestFit="1" customWidth="1"/>
    <col min="4108" max="4109" width="9.42578125" style="24" customWidth="1"/>
    <col min="4110" max="4110" width="10.7109375" style="24" customWidth="1"/>
    <col min="4111" max="4113" width="13.7109375" style="24" customWidth="1"/>
    <col min="4114" max="4114" width="93.28515625" style="24" customWidth="1"/>
    <col min="4115" max="4115" width="8.140625" style="24" customWidth="1"/>
    <col min="4116" max="4120" width="9.140625" style="24"/>
    <col min="4121" max="4123" width="9" style="24" customWidth="1"/>
    <col min="4124" max="4356" width="9.140625" style="24"/>
    <col min="4357" max="4357" width="9.28515625" style="24" bestFit="1" customWidth="1"/>
    <col min="4358" max="4359" width="9.140625" style="24" customWidth="1"/>
    <col min="4360" max="4361" width="9.28515625" style="24" bestFit="1" customWidth="1"/>
    <col min="4362" max="4362" width="9.28515625" style="24" customWidth="1"/>
    <col min="4363" max="4363" width="9.28515625" style="24" bestFit="1" customWidth="1"/>
    <col min="4364" max="4365" width="9.42578125" style="24" customWidth="1"/>
    <col min="4366" max="4366" width="10.7109375" style="24" customWidth="1"/>
    <col min="4367" max="4369" width="13.7109375" style="24" customWidth="1"/>
    <col min="4370" max="4370" width="93.28515625" style="24" customWidth="1"/>
    <col min="4371" max="4371" width="8.140625" style="24" customWidth="1"/>
    <col min="4372" max="4376" width="9.140625" style="24"/>
    <col min="4377" max="4379" width="9" style="24" customWidth="1"/>
    <col min="4380" max="4612" width="9.140625" style="24"/>
    <col min="4613" max="4613" width="9.28515625" style="24" bestFit="1" customWidth="1"/>
    <col min="4614" max="4615" width="9.140625" style="24" customWidth="1"/>
    <col min="4616" max="4617" width="9.28515625" style="24" bestFit="1" customWidth="1"/>
    <col min="4618" max="4618" width="9.28515625" style="24" customWidth="1"/>
    <col min="4619" max="4619" width="9.28515625" style="24" bestFit="1" customWidth="1"/>
    <col min="4620" max="4621" width="9.42578125" style="24" customWidth="1"/>
    <col min="4622" max="4622" width="10.7109375" style="24" customWidth="1"/>
    <col min="4623" max="4625" width="13.7109375" style="24" customWidth="1"/>
    <col min="4626" max="4626" width="93.28515625" style="24" customWidth="1"/>
    <col min="4627" max="4627" width="8.140625" style="24" customWidth="1"/>
    <col min="4628" max="4632" width="9.140625" style="24"/>
    <col min="4633" max="4635" width="9" style="24" customWidth="1"/>
    <col min="4636" max="4868" width="9.140625" style="24"/>
    <col min="4869" max="4869" width="9.28515625" style="24" bestFit="1" customWidth="1"/>
    <col min="4870" max="4871" width="9.140625" style="24" customWidth="1"/>
    <col min="4872" max="4873" width="9.28515625" style="24" bestFit="1" customWidth="1"/>
    <col min="4874" max="4874" width="9.28515625" style="24" customWidth="1"/>
    <col min="4875" max="4875" width="9.28515625" style="24" bestFit="1" customWidth="1"/>
    <col min="4876" max="4877" width="9.42578125" style="24" customWidth="1"/>
    <col min="4878" max="4878" width="10.7109375" style="24" customWidth="1"/>
    <col min="4879" max="4881" width="13.7109375" style="24" customWidth="1"/>
    <col min="4882" max="4882" width="93.28515625" style="24" customWidth="1"/>
    <col min="4883" max="4883" width="8.140625" style="24" customWidth="1"/>
    <col min="4884" max="4888" width="9.140625" style="24"/>
    <col min="4889" max="4891" width="9" style="24" customWidth="1"/>
    <col min="4892" max="5124" width="9.140625" style="24"/>
    <col min="5125" max="5125" width="9.28515625" style="24" bestFit="1" customWidth="1"/>
    <col min="5126" max="5127" width="9.140625" style="24" customWidth="1"/>
    <col min="5128" max="5129" width="9.28515625" style="24" bestFit="1" customWidth="1"/>
    <col min="5130" max="5130" width="9.28515625" style="24" customWidth="1"/>
    <col min="5131" max="5131" width="9.28515625" style="24" bestFit="1" customWidth="1"/>
    <col min="5132" max="5133" width="9.42578125" style="24" customWidth="1"/>
    <col min="5134" max="5134" width="10.7109375" style="24" customWidth="1"/>
    <col min="5135" max="5137" width="13.7109375" style="24" customWidth="1"/>
    <col min="5138" max="5138" width="93.28515625" style="24" customWidth="1"/>
    <col min="5139" max="5139" width="8.140625" style="24" customWidth="1"/>
    <col min="5140" max="5144" width="9.140625" style="24"/>
    <col min="5145" max="5147" width="9" style="24" customWidth="1"/>
    <col min="5148" max="5380" width="9.140625" style="24"/>
    <col min="5381" max="5381" width="9.28515625" style="24" bestFit="1" customWidth="1"/>
    <col min="5382" max="5383" width="9.140625" style="24" customWidth="1"/>
    <col min="5384" max="5385" width="9.28515625" style="24" bestFit="1" customWidth="1"/>
    <col min="5386" max="5386" width="9.28515625" style="24" customWidth="1"/>
    <col min="5387" max="5387" width="9.28515625" style="24" bestFit="1" customWidth="1"/>
    <col min="5388" max="5389" width="9.42578125" style="24" customWidth="1"/>
    <col min="5390" max="5390" width="10.7109375" style="24" customWidth="1"/>
    <col min="5391" max="5393" width="13.7109375" style="24" customWidth="1"/>
    <col min="5394" max="5394" width="93.28515625" style="24" customWidth="1"/>
    <col min="5395" max="5395" width="8.140625" style="24" customWidth="1"/>
    <col min="5396" max="5400" width="9.140625" style="24"/>
    <col min="5401" max="5403" width="9" style="24" customWidth="1"/>
    <col min="5404" max="5636" width="9.140625" style="24"/>
    <col min="5637" max="5637" width="9.28515625" style="24" bestFit="1" customWidth="1"/>
    <col min="5638" max="5639" width="9.140625" style="24" customWidth="1"/>
    <col min="5640" max="5641" width="9.28515625" style="24" bestFit="1" customWidth="1"/>
    <col min="5642" max="5642" width="9.28515625" style="24" customWidth="1"/>
    <col min="5643" max="5643" width="9.28515625" style="24" bestFit="1" customWidth="1"/>
    <col min="5644" max="5645" width="9.42578125" style="24" customWidth="1"/>
    <col min="5646" max="5646" width="10.7109375" style="24" customWidth="1"/>
    <col min="5647" max="5649" width="13.7109375" style="24" customWidth="1"/>
    <col min="5650" max="5650" width="93.28515625" style="24" customWidth="1"/>
    <col min="5651" max="5651" width="8.140625" style="24" customWidth="1"/>
    <col min="5652" max="5656" width="9.140625" style="24"/>
    <col min="5657" max="5659" width="9" style="24" customWidth="1"/>
    <col min="5660" max="5892" width="9.140625" style="24"/>
    <col min="5893" max="5893" width="9.28515625" style="24" bestFit="1" customWidth="1"/>
    <col min="5894" max="5895" width="9.140625" style="24" customWidth="1"/>
    <col min="5896" max="5897" width="9.28515625" style="24" bestFit="1" customWidth="1"/>
    <col min="5898" max="5898" width="9.28515625" style="24" customWidth="1"/>
    <col min="5899" max="5899" width="9.28515625" style="24" bestFit="1" customWidth="1"/>
    <col min="5900" max="5901" width="9.42578125" style="24" customWidth="1"/>
    <col min="5902" max="5902" width="10.7109375" style="24" customWidth="1"/>
    <col min="5903" max="5905" width="13.7109375" style="24" customWidth="1"/>
    <col min="5906" max="5906" width="93.28515625" style="24" customWidth="1"/>
    <col min="5907" max="5907" width="8.140625" style="24" customWidth="1"/>
    <col min="5908" max="5912" width="9.140625" style="24"/>
    <col min="5913" max="5915" width="9" style="24" customWidth="1"/>
    <col min="5916" max="6148" width="9.140625" style="24"/>
    <col min="6149" max="6149" width="9.28515625" style="24" bestFit="1" customWidth="1"/>
    <col min="6150" max="6151" width="9.140625" style="24" customWidth="1"/>
    <col min="6152" max="6153" width="9.28515625" style="24" bestFit="1" customWidth="1"/>
    <col min="6154" max="6154" width="9.28515625" style="24" customWidth="1"/>
    <col min="6155" max="6155" width="9.28515625" style="24" bestFit="1" customWidth="1"/>
    <col min="6156" max="6157" width="9.42578125" style="24" customWidth="1"/>
    <col min="6158" max="6158" width="10.7109375" style="24" customWidth="1"/>
    <col min="6159" max="6161" width="13.7109375" style="24" customWidth="1"/>
    <col min="6162" max="6162" width="93.28515625" style="24" customWidth="1"/>
    <col min="6163" max="6163" width="8.140625" style="24" customWidth="1"/>
    <col min="6164" max="6168" width="9.140625" style="24"/>
    <col min="6169" max="6171" width="9" style="24" customWidth="1"/>
    <col min="6172" max="6404" width="9.140625" style="24"/>
    <col min="6405" max="6405" width="9.28515625" style="24" bestFit="1" customWidth="1"/>
    <col min="6406" max="6407" width="9.140625" style="24" customWidth="1"/>
    <col min="6408" max="6409" width="9.28515625" style="24" bestFit="1" customWidth="1"/>
    <col min="6410" max="6410" width="9.28515625" style="24" customWidth="1"/>
    <col min="6411" max="6411" width="9.28515625" style="24" bestFit="1" customWidth="1"/>
    <col min="6412" max="6413" width="9.42578125" style="24" customWidth="1"/>
    <col min="6414" max="6414" width="10.7109375" style="24" customWidth="1"/>
    <col min="6415" max="6417" width="13.7109375" style="24" customWidth="1"/>
    <col min="6418" max="6418" width="93.28515625" style="24" customWidth="1"/>
    <col min="6419" max="6419" width="8.140625" style="24" customWidth="1"/>
    <col min="6420" max="6424" width="9.140625" style="24"/>
    <col min="6425" max="6427" width="9" style="24" customWidth="1"/>
    <col min="6428" max="6660" width="9.140625" style="24"/>
    <col min="6661" max="6661" width="9.28515625" style="24" bestFit="1" customWidth="1"/>
    <col min="6662" max="6663" width="9.140625" style="24" customWidth="1"/>
    <col min="6664" max="6665" width="9.28515625" style="24" bestFit="1" customWidth="1"/>
    <col min="6666" max="6666" width="9.28515625" style="24" customWidth="1"/>
    <col min="6667" max="6667" width="9.28515625" style="24" bestFit="1" customWidth="1"/>
    <col min="6668" max="6669" width="9.42578125" style="24" customWidth="1"/>
    <col min="6670" max="6670" width="10.7109375" style="24" customWidth="1"/>
    <col min="6671" max="6673" width="13.7109375" style="24" customWidth="1"/>
    <col min="6674" max="6674" width="93.28515625" style="24" customWidth="1"/>
    <col min="6675" max="6675" width="8.140625" style="24" customWidth="1"/>
    <col min="6676" max="6680" width="9.140625" style="24"/>
    <col min="6681" max="6683" width="9" style="24" customWidth="1"/>
    <col min="6684" max="6916" width="9.140625" style="24"/>
    <col min="6917" max="6917" width="9.28515625" style="24" bestFit="1" customWidth="1"/>
    <col min="6918" max="6919" width="9.140625" style="24" customWidth="1"/>
    <col min="6920" max="6921" width="9.28515625" style="24" bestFit="1" customWidth="1"/>
    <col min="6922" max="6922" width="9.28515625" style="24" customWidth="1"/>
    <col min="6923" max="6923" width="9.28515625" style="24" bestFit="1" customWidth="1"/>
    <col min="6924" max="6925" width="9.42578125" style="24" customWidth="1"/>
    <col min="6926" max="6926" width="10.7109375" style="24" customWidth="1"/>
    <col min="6927" max="6929" width="13.7109375" style="24" customWidth="1"/>
    <col min="6930" max="6930" width="93.28515625" style="24" customWidth="1"/>
    <col min="6931" max="6931" width="8.140625" style="24" customWidth="1"/>
    <col min="6932" max="6936" width="9.140625" style="24"/>
    <col min="6937" max="6939" width="9" style="24" customWidth="1"/>
    <col min="6940" max="7172" width="9.140625" style="24"/>
    <col min="7173" max="7173" width="9.28515625" style="24" bestFit="1" customWidth="1"/>
    <col min="7174" max="7175" width="9.140625" style="24" customWidth="1"/>
    <col min="7176" max="7177" width="9.28515625" style="24" bestFit="1" customWidth="1"/>
    <col min="7178" max="7178" width="9.28515625" style="24" customWidth="1"/>
    <col min="7179" max="7179" width="9.28515625" style="24" bestFit="1" customWidth="1"/>
    <col min="7180" max="7181" width="9.42578125" style="24" customWidth="1"/>
    <col min="7182" max="7182" width="10.7109375" style="24" customWidth="1"/>
    <col min="7183" max="7185" width="13.7109375" style="24" customWidth="1"/>
    <col min="7186" max="7186" width="93.28515625" style="24" customWidth="1"/>
    <col min="7187" max="7187" width="8.140625" style="24" customWidth="1"/>
    <col min="7188" max="7192" width="9.140625" style="24"/>
    <col min="7193" max="7195" width="9" style="24" customWidth="1"/>
    <col min="7196" max="7428" width="9.140625" style="24"/>
    <col min="7429" max="7429" width="9.28515625" style="24" bestFit="1" customWidth="1"/>
    <col min="7430" max="7431" width="9.140625" style="24" customWidth="1"/>
    <col min="7432" max="7433" width="9.28515625" style="24" bestFit="1" customWidth="1"/>
    <col min="7434" max="7434" width="9.28515625" style="24" customWidth="1"/>
    <col min="7435" max="7435" width="9.28515625" style="24" bestFit="1" customWidth="1"/>
    <col min="7436" max="7437" width="9.42578125" style="24" customWidth="1"/>
    <col min="7438" max="7438" width="10.7109375" style="24" customWidth="1"/>
    <col min="7439" max="7441" width="13.7109375" style="24" customWidth="1"/>
    <col min="7442" max="7442" width="93.28515625" style="24" customWidth="1"/>
    <col min="7443" max="7443" width="8.140625" style="24" customWidth="1"/>
    <col min="7444" max="7448" width="9.140625" style="24"/>
    <col min="7449" max="7451" width="9" style="24" customWidth="1"/>
    <col min="7452" max="7684" width="9.140625" style="24"/>
    <col min="7685" max="7685" width="9.28515625" style="24" bestFit="1" customWidth="1"/>
    <col min="7686" max="7687" width="9.140625" style="24" customWidth="1"/>
    <col min="7688" max="7689" width="9.28515625" style="24" bestFit="1" customWidth="1"/>
    <col min="7690" max="7690" width="9.28515625" style="24" customWidth="1"/>
    <col min="7691" max="7691" width="9.28515625" style="24" bestFit="1" customWidth="1"/>
    <col min="7692" max="7693" width="9.42578125" style="24" customWidth="1"/>
    <col min="7694" max="7694" width="10.7109375" style="24" customWidth="1"/>
    <col min="7695" max="7697" width="13.7109375" style="24" customWidth="1"/>
    <col min="7698" max="7698" width="93.28515625" style="24" customWidth="1"/>
    <col min="7699" max="7699" width="8.140625" style="24" customWidth="1"/>
    <col min="7700" max="7704" width="9.140625" style="24"/>
    <col min="7705" max="7707" width="9" style="24" customWidth="1"/>
    <col min="7708" max="7940" width="9.140625" style="24"/>
    <col min="7941" max="7941" width="9.28515625" style="24" bestFit="1" customWidth="1"/>
    <col min="7942" max="7943" width="9.140625" style="24" customWidth="1"/>
    <col min="7944" max="7945" width="9.28515625" style="24" bestFit="1" customWidth="1"/>
    <col min="7946" max="7946" width="9.28515625" style="24" customWidth="1"/>
    <col min="7947" max="7947" width="9.28515625" style="24" bestFit="1" customWidth="1"/>
    <col min="7948" max="7949" width="9.42578125" style="24" customWidth="1"/>
    <col min="7950" max="7950" width="10.7109375" style="24" customWidth="1"/>
    <col min="7951" max="7953" width="13.7109375" style="24" customWidth="1"/>
    <col min="7954" max="7954" width="93.28515625" style="24" customWidth="1"/>
    <col min="7955" max="7955" width="8.140625" style="24" customWidth="1"/>
    <col min="7956" max="7960" width="9.140625" style="24"/>
    <col min="7961" max="7963" width="9" style="24" customWidth="1"/>
    <col min="7964" max="8196" width="9.140625" style="24"/>
    <col min="8197" max="8197" width="9.28515625" style="24" bestFit="1" customWidth="1"/>
    <col min="8198" max="8199" width="9.140625" style="24" customWidth="1"/>
    <col min="8200" max="8201" width="9.28515625" style="24" bestFit="1" customWidth="1"/>
    <col min="8202" max="8202" width="9.28515625" style="24" customWidth="1"/>
    <col min="8203" max="8203" width="9.28515625" style="24" bestFit="1" customWidth="1"/>
    <col min="8204" max="8205" width="9.42578125" style="24" customWidth="1"/>
    <col min="8206" max="8206" width="10.7109375" style="24" customWidth="1"/>
    <col min="8207" max="8209" width="13.7109375" style="24" customWidth="1"/>
    <col min="8210" max="8210" width="93.28515625" style="24" customWidth="1"/>
    <col min="8211" max="8211" width="8.140625" style="24" customWidth="1"/>
    <col min="8212" max="8216" width="9.140625" style="24"/>
    <col min="8217" max="8219" width="9" style="24" customWidth="1"/>
    <col min="8220" max="8452" width="9.140625" style="24"/>
    <col min="8453" max="8453" width="9.28515625" style="24" bestFit="1" customWidth="1"/>
    <col min="8454" max="8455" width="9.140625" style="24" customWidth="1"/>
    <col min="8456" max="8457" width="9.28515625" style="24" bestFit="1" customWidth="1"/>
    <col min="8458" max="8458" width="9.28515625" style="24" customWidth="1"/>
    <col min="8459" max="8459" width="9.28515625" style="24" bestFit="1" customWidth="1"/>
    <col min="8460" max="8461" width="9.42578125" style="24" customWidth="1"/>
    <col min="8462" max="8462" width="10.7109375" style="24" customWidth="1"/>
    <col min="8463" max="8465" width="13.7109375" style="24" customWidth="1"/>
    <col min="8466" max="8466" width="93.28515625" style="24" customWidth="1"/>
    <col min="8467" max="8467" width="8.140625" style="24" customWidth="1"/>
    <col min="8468" max="8472" width="9.140625" style="24"/>
    <col min="8473" max="8475" width="9" style="24" customWidth="1"/>
    <col min="8476" max="8708" width="9.140625" style="24"/>
    <col min="8709" max="8709" width="9.28515625" style="24" bestFit="1" customWidth="1"/>
    <col min="8710" max="8711" width="9.140625" style="24" customWidth="1"/>
    <col min="8712" max="8713" width="9.28515625" style="24" bestFit="1" customWidth="1"/>
    <col min="8714" max="8714" width="9.28515625" style="24" customWidth="1"/>
    <col min="8715" max="8715" width="9.28515625" style="24" bestFit="1" customWidth="1"/>
    <col min="8716" max="8717" width="9.42578125" style="24" customWidth="1"/>
    <col min="8718" max="8718" width="10.7109375" style="24" customWidth="1"/>
    <col min="8719" max="8721" width="13.7109375" style="24" customWidth="1"/>
    <col min="8722" max="8722" width="93.28515625" style="24" customWidth="1"/>
    <col min="8723" max="8723" width="8.140625" style="24" customWidth="1"/>
    <col min="8724" max="8728" width="9.140625" style="24"/>
    <col min="8729" max="8731" width="9" style="24" customWidth="1"/>
    <col min="8732" max="8964" width="9.140625" style="24"/>
    <col min="8965" max="8965" width="9.28515625" style="24" bestFit="1" customWidth="1"/>
    <col min="8966" max="8967" width="9.140625" style="24" customWidth="1"/>
    <col min="8968" max="8969" width="9.28515625" style="24" bestFit="1" customWidth="1"/>
    <col min="8970" max="8970" width="9.28515625" style="24" customWidth="1"/>
    <col min="8971" max="8971" width="9.28515625" style="24" bestFit="1" customWidth="1"/>
    <col min="8972" max="8973" width="9.42578125" style="24" customWidth="1"/>
    <col min="8974" max="8974" width="10.7109375" style="24" customWidth="1"/>
    <col min="8975" max="8977" width="13.7109375" style="24" customWidth="1"/>
    <col min="8978" max="8978" width="93.28515625" style="24" customWidth="1"/>
    <col min="8979" max="8979" width="8.140625" style="24" customWidth="1"/>
    <col min="8980" max="8984" width="9.140625" style="24"/>
    <col min="8985" max="8987" width="9" style="24" customWidth="1"/>
    <col min="8988" max="9220" width="9.140625" style="24"/>
    <col min="9221" max="9221" width="9.28515625" style="24" bestFit="1" customWidth="1"/>
    <col min="9222" max="9223" width="9.140625" style="24" customWidth="1"/>
    <col min="9224" max="9225" width="9.28515625" style="24" bestFit="1" customWidth="1"/>
    <col min="9226" max="9226" width="9.28515625" style="24" customWidth="1"/>
    <col min="9227" max="9227" width="9.28515625" style="24" bestFit="1" customWidth="1"/>
    <col min="9228" max="9229" width="9.42578125" style="24" customWidth="1"/>
    <col min="9230" max="9230" width="10.7109375" style="24" customWidth="1"/>
    <col min="9231" max="9233" width="13.7109375" style="24" customWidth="1"/>
    <col min="9234" max="9234" width="93.28515625" style="24" customWidth="1"/>
    <col min="9235" max="9235" width="8.140625" style="24" customWidth="1"/>
    <col min="9236" max="9240" width="9.140625" style="24"/>
    <col min="9241" max="9243" width="9" style="24" customWidth="1"/>
    <col min="9244" max="9476" width="9.140625" style="24"/>
    <col min="9477" max="9477" width="9.28515625" style="24" bestFit="1" customWidth="1"/>
    <col min="9478" max="9479" width="9.140625" style="24" customWidth="1"/>
    <col min="9480" max="9481" width="9.28515625" style="24" bestFit="1" customWidth="1"/>
    <col min="9482" max="9482" width="9.28515625" style="24" customWidth="1"/>
    <col min="9483" max="9483" width="9.28515625" style="24" bestFit="1" customWidth="1"/>
    <col min="9484" max="9485" width="9.42578125" style="24" customWidth="1"/>
    <col min="9486" max="9486" width="10.7109375" style="24" customWidth="1"/>
    <col min="9487" max="9489" width="13.7109375" style="24" customWidth="1"/>
    <col min="9490" max="9490" width="93.28515625" style="24" customWidth="1"/>
    <col min="9491" max="9491" width="8.140625" style="24" customWidth="1"/>
    <col min="9492" max="9496" width="9.140625" style="24"/>
    <col min="9497" max="9499" width="9" style="24" customWidth="1"/>
    <col min="9500" max="9732" width="9.140625" style="24"/>
    <col min="9733" max="9733" width="9.28515625" style="24" bestFit="1" customWidth="1"/>
    <col min="9734" max="9735" width="9.140625" style="24" customWidth="1"/>
    <col min="9736" max="9737" width="9.28515625" style="24" bestFit="1" customWidth="1"/>
    <col min="9738" max="9738" width="9.28515625" style="24" customWidth="1"/>
    <col min="9739" max="9739" width="9.28515625" style="24" bestFit="1" customWidth="1"/>
    <col min="9740" max="9741" width="9.42578125" style="24" customWidth="1"/>
    <col min="9742" max="9742" width="10.7109375" style="24" customWidth="1"/>
    <col min="9743" max="9745" width="13.7109375" style="24" customWidth="1"/>
    <col min="9746" max="9746" width="93.28515625" style="24" customWidth="1"/>
    <col min="9747" max="9747" width="8.140625" style="24" customWidth="1"/>
    <col min="9748" max="9752" width="9.140625" style="24"/>
    <col min="9753" max="9755" width="9" style="24" customWidth="1"/>
    <col min="9756" max="9988" width="9.140625" style="24"/>
    <col min="9989" max="9989" width="9.28515625" style="24" bestFit="1" customWidth="1"/>
    <col min="9990" max="9991" width="9.140625" style="24" customWidth="1"/>
    <col min="9992" max="9993" width="9.28515625" style="24" bestFit="1" customWidth="1"/>
    <col min="9994" max="9994" width="9.28515625" style="24" customWidth="1"/>
    <col min="9995" max="9995" width="9.28515625" style="24" bestFit="1" customWidth="1"/>
    <col min="9996" max="9997" width="9.42578125" style="24" customWidth="1"/>
    <col min="9998" max="9998" width="10.7109375" style="24" customWidth="1"/>
    <col min="9999" max="10001" width="13.7109375" style="24" customWidth="1"/>
    <col min="10002" max="10002" width="93.28515625" style="24" customWidth="1"/>
    <col min="10003" max="10003" width="8.140625" style="24" customWidth="1"/>
    <col min="10004" max="10008" width="9.140625" style="24"/>
    <col min="10009" max="10011" width="9" style="24" customWidth="1"/>
    <col min="10012" max="10244" width="9.140625" style="24"/>
    <col min="10245" max="10245" width="9.28515625" style="24" bestFit="1" customWidth="1"/>
    <col min="10246" max="10247" width="9.140625" style="24" customWidth="1"/>
    <col min="10248" max="10249" width="9.28515625" style="24" bestFit="1" customWidth="1"/>
    <col min="10250" max="10250" width="9.28515625" style="24" customWidth="1"/>
    <col min="10251" max="10251" width="9.28515625" style="24" bestFit="1" customWidth="1"/>
    <col min="10252" max="10253" width="9.42578125" style="24" customWidth="1"/>
    <col min="10254" max="10254" width="10.7109375" style="24" customWidth="1"/>
    <col min="10255" max="10257" width="13.7109375" style="24" customWidth="1"/>
    <col min="10258" max="10258" width="93.28515625" style="24" customWidth="1"/>
    <col min="10259" max="10259" width="8.140625" style="24" customWidth="1"/>
    <col min="10260" max="10264" width="9.140625" style="24"/>
    <col min="10265" max="10267" width="9" style="24" customWidth="1"/>
    <col min="10268" max="10500" width="9.140625" style="24"/>
    <col min="10501" max="10501" width="9.28515625" style="24" bestFit="1" customWidth="1"/>
    <col min="10502" max="10503" width="9.140625" style="24" customWidth="1"/>
    <col min="10504" max="10505" width="9.28515625" style="24" bestFit="1" customWidth="1"/>
    <col min="10506" max="10506" width="9.28515625" style="24" customWidth="1"/>
    <col min="10507" max="10507" width="9.28515625" style="24" bestFit="1" customWidth="1"/>
    <col min="10508" max="10509" width="9.42578125" style="24" customWidth="1"/>
    <col min="10510" max="10510" width="10.7109375" style="24" customWidth="1"/>
    <col min="10511" max="10513" width="13.7109375" style="24" customWidth="1"/>
    <col min="10514" max="10514" width="93.28515625" style="24" customWidth="1"/>
    <col min="10515" max="10515" width="8.140625" style="24" customWidth="1"/>
    <col min="10516" max="10520" width="9.140625" style="24"/>
    <col min="10521" max="10523" width="9" style="24" customWidth="1"/>
    <col min="10524" max="10756" width="9.140625" style="24"/>
    <col min="10757" max="10757" width="9.28515625" style="24" bestFit="1" customWidth="1"/>
    <col min="10758" max="10759" width="9.140625" style="24" customWidth="1"/>
    <col min="10760" max="10761" width="9.28515625" style="24" bestFit="1" customWidth="1"/>
    <col min="10762" max="10762" width="9.28515625" style="24" customWidth="1"/>
    <col min="10763" max="10763" width="9.28515625" style="24" bestFit="1" customWidth="1"/>
    <col min="10764" max="10765" width="9.42578125" style="24" customWidth="1"/>
    <col min="10766" max="10766" width="10.7109375" style="24" customWidth="1"/>
    <col min="10767" max="10769" width="13.7109375" style="24" customWidth="1"/>
    <col min="10770" max="10770" width="93.28515625" style="24" customWidth="1"/>
    <col min="10771" max="10771" width="8.140625" style="24" customWidth="1"/>
    <col min="10772" max="10776" width="9.140625" style="24"/>
    <col min="10777" max="10779" width="9" style="24" customWidth="1"/>
    <col min="10780" max="11012" width="9.140625" style="24"/>
    <col min="11013" max="11013" width="9.28515625" style="24" bestFit="1" customWidth="1"/>
    <col min="11014" max="11015" width="9.140625" style="24" customWidth="1"/>
    <col min="11016" max="11017" width="9.28515625" style="24" bestFit="1" customWidth="1"/>
    <col min="11018" max="11018" width="9.28515625" style="24" customWidth="1"/>
    <col min="11019" max="11019" width="9.28515625" style="24" bestFit="1" customWidth="1"/>
    <col min="11020" max="11021" width="9.42578125" style="24" customWidth="1"/>
    <col min="11022" max="11022" width="10.7109375" style="24" customWidth="1"/>
    <col min="11023" max="11025" width="13.7109375" style="24" customWidth="1"/>
    <col min="11026" max="11026" width="93.28515625" style="24" customWidth="1"/>
    <col min="11027" max="11027" width="8.140625" style="24" customWidth="1"/>
    <col min="11028" max="11032" width="9.140625" style="24"/>
    <col min="11033" max="11035" width="9" style="24" customWidth="1"/>
    <col min="11036" max="11268" width="9.140625" style="24"/>
    <col min="11269" max="11269" width="9.28515625" style="24" bestFit="1" customWidth="1"/>
    <col min="11270" max="11271" width="9.140625" style="24" customWidth="1"/>
    <col min="11272" max="11273" width="9.28515625" style="24" bestFit="1" customWidth="1"/>
    <col min="11274" max="11274" width="9.28515625" style="24" customWidth="1"/>
    <col min="11275" max="11275" width="9.28515625" style="24" bestFit="1" customWidth="1"/>
    <col min="11276" max="11277" width="9.42578125" style="24" customWidth="1"/>
    <col min="11278" max="11278" width="10.7109375" style="24" customWidth="1"/>
    <col min="11279" max="11281" width="13.7109375" style="24" customWidth="1"/>
    <col min="11282" max="11282" width="93.28515625" style="24" customWidth="1"/>
    <col min="11283" max="11283" width="8.140625" style="24" customWidth="1"/>
    <col min="11284" max="11288" width="9.140625" style="24"/>
    <col min="11289" max="11291" width="9" style="24" customWidth="1"/>
    <col min="11292" max="11524" width="9.140625" style="24"/>
    <col min="11525" max="11525" width="9.28515625" style="24" bestFit="1" customWidth="1"/>
    <col min="11526" max="11527" width="9.140625" style="24" customWidth="1"/>
    <col min="11528" max="11529" width="9.28515625" style="24" bestFit="1" customWidth="1"/>
    <col min="11530" max="11530" width="9.28515625" style="24" customWidth="1"/>
    <col min="11531" max="11531" width="9.28515625" style="24" bestFit="1" customWidth="1"/>
    <col min="11532" max="11533" width="9.42578125" style="24" customWidth="1"/>
    <col min="11534" max="11534" width="10.7109375" style="24" customWidth="1"/>
    <col min="11535" max="11537" width="13.7109375" style="24" customWidth="1"/>
    <col min="11538" max="11538" width="93.28515625" style="24" customWidth="1"/>
    <col min="11539" max="11539" width="8.140625" style="24" customWidth="1"/>
    <col min="11540" max="11544" width="9.140625" style="24"/>
    <col min="11545" max="11547" width="9" style="24" customWidth="1"/>
    <col min="11548" max="11780" width="9.140625" style="24"/>
    <col min="11781" max="11781" width="9.28515625" style="24" bestFit="1" customWidth="1"/>
    <col min="11782" max="11783" width="9.140625" style="24" customWidth="1"/>
    <col min="11784" max="11785" width="9.28515625" style="24" bestFit="1" customWidth="1"/>
    <col min="11786" max="11786" width="9.28515625" style="24" customWidth="1"/>
    <col min="11787" max="11787" width="9.28515625" style="24" bestFit="1" customWidth="1"/>
    <col min="11788" max="11789" width="9.42578125" style="24" customWidth="1"/>
    <col min="11790" max="11790" width="10.7109375" style="24" customWidth="1"/>
    <col min="11791" max="11793" width="13.7109375" style="24" customWidth="1"/>
    <col min="11794" max="11794" width="93.28515625" style="24" customWidth="1"/>
    <col min="11795" max="11795" width="8.140625" style="24" customWidth="1"/>
    <col min="11796" max="11800" width="9.140625" style="24"/>
    <col min="11801" max="11803" width="9" style="24" customWidth="1"/>
    <col min="11804" max="12036" width="9.140625" style="24"/>
    <col min="12037" max="12037" width="9.28515625" style="24" bestFit="1" customWidth="1"/>
    <col min="12038" max="12039" width="9.140625" style="24" customWidth="1"/>
    <col min="12040" max="12041" width="9.28515625" style="24" bestFit="1" customWidth="1"/>
    <col min="12042" max="12042" width="9.28515625" style="24" customWidth="1"/>
    <col min="12043" max="12043" width="9.28515625" style="24" bestFit="1" customWidth="1"/>
    <col min="12044" max="12045" width="9.42578125" style="24" customWidth="1"/>
    <col min="12046" max="12046" width="10.7109375" style="24" customWidth="1"/>
    <col min="12047" max="12049" width="13.7109375" style="24" customWidth="1"/>
    <col min="12050" max="12050" width="93.28515625" style="24" customWidth="1"/>
    <col min="12051" max="12051" width="8.140625" style="24" customWidth="1"/>
    <col min="12052" max="12056" width="9.140625" style="24"/>
    <col min="12057" max="12059" width="9" style="24" customWidth="1"/>
    <col min="12060" max="12292" width="9.140625" style="24"/>
    <col min="12293" max="12293" width="9.28515625" style="24" bestFit="1" customWidth="1"/>
    <col min="12294" max="12295" width="9.140625" style="24" customWidth="1"/>
    <col min="12296" max="12297" width="9.28515625" style="24" bestFit="1" customWidth="1"/>
    <col min="12298" max="12298" width="9.28515625" style="24" customWidth="1"/>
    <col min="12299" max="12299" width="9.28515625" style="24" bestFit="1" customWidth="1"/>
    <col min="12300" max="12301" width="9.42578125" style="24" customWidth="1"/>
    <col min="12302" max="12302" width="10.7109375" style="24" customWidth="1"/>
    <col min="12303" max="12305" width="13.7109375" style="24" customWidth="1"/>
    <col min="12306" max="12306" width="93.28515625" style="24" customWidth="1"/>
    <col min="12307" max="12307" width="8.140625" style="24" customWidth="1"/>
    <col min="12308" max="12312" width="9.140625" style="24"/>
    <col min="12313" max="12315" width="9" style="24" customWidth="1"/>
    <col min="12316" max="12548" width="9.140625" style="24"/>
    <col min="12549" max="12549" width="9.28515625" style="24" bestFit="1" customWidth="1"/>
    <col min="12550" max="12551" width="9.140625" style="24" customWidth="1"/>
    <col min="12552" max="12553" width="9.28515625" style="24" bestFit="1" customWidth="1"/>
    <col min="12554" max="12554" width="9.28515625" style="24" customWidth="1"/>
    <col min="12555" max="12555" width="9.28515625" style="24" bestFit="1" customWidth="1"/>
    <col min="12556" max="12557" width="9.42578125" style="24" customWidth="1"/>
    <col min="12558" max="12558" width="10.7109375" style="24" customWidth="1"/>
    <col min="12559" max="12561" width="13.7109375" style="24" customWidth="1"/>
    <col min="12562" max="12562" width="93.28515625" style="24" customWidth="1"/>
    <col min="12563" max="12563" width="8.140625" style="24" customWidth="1"/>
    <col min="12564" max="12568" width="9.140625" style="24"/>
    <col min="12569" max="12571" width="9" style="24" customWidth="1"/>
    <col min="12572" max="12804" width="9.140625" style="24"/>
    <col min="12805" max="12805" width="9.28515625" style="24" bestFit="1" customWidth="1"/>
    <col min="12806" max="12807" width="9.140625" style="24" customWidth="1"/>
    <col min="12808" max="12809" width="9.28515625" style="24" bestFit="1" customWidth="1"/>
    <col min="12810" max="12810" width="9.28515625" style="24" customWidth="1"/>
    <col min="12811" max="12811" width="9.28515625" style="24" bestFit="1" customWidth="1"/>
    <col min="12812" max="12813" width="9.42578125" style="24" customWidth="1"/>
    <col min="12814" max="12814" width="10.7109375" style="24" customWidth="1"/>
    <col min="12815" max="12817" width="13.7109375" style="24" customWidth="1"/>
    <col min="12818" max="12818" width="93.28515625" style="24" customWidth="1"/>
    <col min="12819" max="12819" width="8.140625" style="24" customWidth="1"/>
    <col min="12820" max="12824" width="9.140625" style="24"/>
    <col min="12825" max="12827" width="9" style="24" customWidth="1"/>
    <col min="12828" max="13060" width="9.140625" style="24"/>
    <col min="13061" max="13061" width="9.28515625" style="24" bestFit="1" customWidth="1"/>
    <col min="13062" max="13063" width="9.140625" style="24" customWidth="1"/>
    <col min="13064" max="13065" width="9.28515625" style="24" bestFit="1" customWidth="1"/>
    <col min="13066" max="13066" width="9.28515625" style="24" customWidth="1"/>
    <col min="13067" max="13067" width="9.28515625" style="24" bestFit="1" customWidth="1"/>
    <col min="13068" max="13069" width="9.42578125" style="24" customWidth="1"/>
    <col min="13070" max="13070" width="10.7109375" style="24" customWidth="1"/>
    <col min="13071" max="13073" width="13.7109375" style="24" customWidth="1"/>
    <col min="13074" max="13074" width="93.28515625" style="24" customWidth="1"/>
    <col min="13075" max="13075" width="8.140625" style="24" customWidth="1"/>
    <col min="13076" max="13080" width="9.140625" style="24"/>
    <col min="13081" max="13083" width="9" style="24" customWidth="1"/>
    <col min="13084" max="13316" width="9.140625" style="24"/>
    <col min="13317" max="13317" width="9.28515625" style="24" bestFit="1" customWidth="1"/>
    <col min="13318" max="13319" width="9.140625" style="24" customWidth="1"/>
    <col min="13320" max="13321" width="9.28515625" style="24" bestFit="1" customWidth="1"/>
    <col min="13322" max="13322" width="9.28515625" style="24" customWidth="1"/>
    <col min="13323" max="13323" width="9.28515625" style="24" bestFit="1" customWidth="1"/>
    <col min="13324" max="13325" width="9.42578125" style="24" customWidth="1"/>
    <col min="13326" max="13326" width="10.7109375" style="24" customWidth="1"/>
    <col min="13327" max="13329" width="13.7109375" style="24" customWidth="1"/>
    <col min="13330" max="13330" width="93.28515625" style="24" customWidth="1"/>
    <col min="13331" max="13331" width="8.140625" style="24" customWidth="1"/>
    <col min="13332" max="13336" width="9.140625" style="24"/>
    <col min="13337" max="13339" width="9" style="24" customWidth="1"/>
    <col min="13340" max="13572" width="9.140625" style="24"/>
    <col min="13573" max="13573" width="9.28515625" style="24" bestFit="1" customWidth="1"/>
    <col min="13574" max="13575" width="9.140625" style="24" customWidth="1"/>
    <col min="13576" max="13577" width="9.28515625" style="24" bestFit="1" customWidth="1"/>
    <col min="13578" max="13578" width="9.28515625" style="24" customWidth="1"/>
    <col min="13579" max="13579" width="9.28515625" style="24" bestFit="1" customWidth="1"/>
    <col min="13580" max="13581" width="9.42578125" style="24" customWidth="1"/>
    <col min="13582" max="13582" width="10.7109375" style="24" customWidth="1"/>
    <col min="13583" max="13585" width="13.7109375" style="24" customWidth="1"/>
    <col min="13586" max="13586" width="93.28515625" style="24" customWidth="1"/>
    <col min="13587" max="13587" width="8.140625" style="24" customWidth="1"/>
    <col min="13588" max="13592" width="9.140625" style="24"/>
    <col min="13593" max="13595" width="9" style="24" customWidth="1"/>
    <col min="13596" max="13828" width="9.140625" style="24"/>
    <col min="13829" max="13829" width="9.28515625" style="24" bestFit="1" customWidth="1"/>
    <col min="13830" max="13831" width="9.140625" style="24" customWidth="1"/>
    <col min="13832" max="13833" width="9.28515625" style="24" bestFit="1" customWidth="1"/>
    <col min="13834" max="13834" width="9.28515625" style="24" customWidth="1"/>
    <col min="13835" max="13835" width="9.28515625" style="24" bestFit="1" customWidth="1"/>
    <col min="13836" max="13837" width="9.42578125" style="24" customWidth="1"/>
    <col min="13838" max="13838" width="10.7109375" style="24" customWidth="1"/>
    <col min="13839" max="13841" width="13.7109375" style="24" customWidth="1"/>
    <col min="13842" max="13842" width="93.28515625" style="24" customWidth="1"/>
    <col min="13843" max="13843" width="8.140625" style="24" customWidth="1"/>
    <col min="13844" max="13848" width="9.140625" style="24"/>
    <col min="13849" max="13851" width="9" style="24" customWidth="1"/>
    <col min="13852" max="14084" width="9.140625" style="24"/>
    <col min="14085" max="14085" width="9.28515625" style="24" bestFit="1" customWidth="1"/>
    <col min="14086" max="14087" width="9.140625" style="24" customWidth="1"/>
    <col min="14088" max="14089" width="9.28515625" style="24" bestFit="1" customWidth="1"/>
    <col min="14090" max="14090" width="9.28515625" style="24" customWidth="1"/>
    <col min="14091" max="14091" width="9.28515625" style="24" bestFit="1" customWidth="1"/>
    <col min="14092" max="14093" width="9.42578125" style="24" customWidth="1"/>
    <col min="14094" max="14094" width="10.7109375" style="24" customWidth="1"/>
    <col min="14095" max="14097" width="13.7109375" style="24" customWidth="1"/>
    <col min="14098" max="14098" width="93.28515625" style="24" customWidth="1"/>
    <col min="14099" max="14099" width="8.140625" style="24" customWidth="1"/>
    <col min="14100" max="14104" width="9.140625" style="24"/>
    <col min="14105" max="14107" width="9" style="24" customWidth="1"/>
    <col min="14108" max="14340" width="9.140625" style="24"/>
    <col min="14341" max="14341" width="9.28515625" style="24" bestFit="1" customWidth="1"/>
    <col min="14342" max="14343" width="9.140625" style="24" customWidth="1"/>
    <col min="14344" max="14345" width="9.28515625" style="24" bestFit="1" customWidth="1"/>
    <col min="14346" max="14346" width="9.28515625" style="24" customWidth="1"/>
    <col min="14347" max="14347" width="9.28515625" style="24" bestFit="1" customWidth="1"/>
    <col min="14348" max="14349" width="9.42578125" style="24" customWidth="1"/>
    <col min="14350" max="14350" width="10.7109375" style="24" customWidth="1"/>
    <col min="14351" max="14353" width="13.7109375" style="24" customWidth="1"/>
    <col min="14354" max="14354" width="93.28515625" style="24" customWidth="1"/>
    <col min="14355" max="14355" width="8.140625" style="24" customWidth="1"/>
    <col min="14356" max="14360" width="9.140625" style="24"/>
    <col min="14361" max="14363" width="9" style="24" customWidth="1"/>
    <col min="14364" max="14596" width="9.140625" style="24"/>
    <col min="14597" max="14597" width="9.28515625" style="24" bestFit="1" customWidth="1"/>
    <col min="14598" max="14599" width="9.140625" style="24" customWidth="1"/>
    <col min="14600" max="14601" width="9.28515625" style="24" bestFit="1" customWidth="1"/>
    <col min="14602" max="14602" width="9.28515625" style="24" customWidth="1"/>
    <col min="14603" max="14603" width="9.28515625" style="24" bestFit="1" customWidth="1"/>
    <col min="14604" max="14605" width="9.42578125" style="24" customWidth="1"/>
    <col min="14606" max="14606" width="10.7109375" style="24" customWidth="1"/>
    <col min="14607" max="14609" width="13.7109375" style="24" customWidth="1"/>
    <col min="14610" max="14610" width="93.28515625" style="24" customWidth="1"/>
    <col min="14611" max="14611" width="8.140625" style="24" customWidth="1"/>
    <col min="14612" max="14616" width="9.140625" style="24"/>
    <col min="14617" max="14619" width="9" style="24" customWidth="1"/>
    <col min="14620" max="14852" width="9.140625" style="24"/>
    <col min="14853" max="14853" width="9.28515625" style="24" bestFit="1" customWidth="1"/>
    <col min="14854" max="14855" width="9.140625" style="24" customWidth="1"/>
    <col min="14856" max="14857" width="9.28515625" style="24" bestFit="1" customWidth="1"/>
    <col min="14858" max="14858" width="9.28515625" style="24" customWidth="1"/>
    <col min="14859" max="14859" width="9.28515625" style="24" bestFit="1" customWidth="1"/>
    <col min="14860" max="14861" width="9.42578125" style="24" customWidth="1"/>
    <col min="14862" max="14862" width="10.7109375" style="24" customWidth="1"/>
    <col min="14863" max="14865" width="13.7109375" style="24" customWidth="1"/>
    <col min="14866" max="14866" width="93.28515625" style="24" customWidth="1"/>
    <col min="14867" max="14867" width="8.140625" style="24" customWidth="1"/>
    <col min="14868" max="14872" width="9.140625" style="24"/>
    <col min="14873" max="14875" width="9" style="24" customWidth="1"/>
    <col min="14876" max="15108" width="9.140625" style="24"/>
    <col min="15109" max="15109" width="9.28515625" style="24" bestFit="1" customWidth="1"/>
    <col min="15110" max="15111" width="9.140625" style="24" customWidth="1"/>
    <col min="15112" max="15113" width="9.28515625" style="24" bestFit="1" customWidth="1"/>
    <col min="15114" max="15114" width="9.28515625" style="24" customWidth="1"/>
    <col min="15115" max="15115" width="9.28515625" style="24" bestFit="1" customWidth="1"/>
    <col min="15116" max="15117" width="9.42578125" style="24" customWidth="1"/>
    <col min="15118" max="15118" width="10.7109375" style="24" customWidth="1"/>
    <col min="15119" max="15121" width="13.7109375" style="24" customWidth="1"/>
    <col min="15122" max="15122" width="93.28515625" style="24" customWidth="1"/>
    <col min="15123" max="15123" width="8.140625" style="24" customWidth="1"/>
    <col min="15124" max="15128" width="9.140625" style="24"/>
    <col min="15129" max="15131" width="9" style="24" customWidth="1"/>
    <col min="15132" max="15364" width="9.140625" style="24"/>
    <col min="15365" max="15365" width="9.28515625" style="24" bestFit="1" customWidth="1"/>
    <col min="15366" max="15367" width="9.140625" style="24" customWidth="1"/>
    <col min="15368" max="15369" width="9.28515625" style="24" bestFit="1" customWidth="1"/>
    <col min="15370" max="15370" width="9.28515625" style="24" customWidth="1"/>
    <col min="15371" max="15371" width="9.28515625" style="24" bestFit="1" customWidth="1"/>
    <col min="15372" max="15373" width="9.42578125" style="24" customWidth="1"/>
    <col min="15374" max="15374" width="10.7109375" style="24" customWidth="1"/>
    <col min="15375" max="15377" width="13.7109375" style="24" customWidth="1"/>
    <col min="15378" max="15378" width="93.28515625" style="24" customWidth="1"/>
    <col min="15379" max="15379" width="8.140625" style="24" customWidth="1"/>
    <col min="15380" max="15384" width="9.140625" style="24"/>
    <col min="15385" max="15387" width="9" style="24" customWidth="1"/>
    <col min="15388" max="15620" width="9.140625" style="24"/>
    <col min="15621" max="15621" width="9.28515625" style="24" bestFit="1" customWidth="1"/>
    <col min="15622" max="15623" width="9.140625" style="24" customWidth="1"/>
    <col min="15624" max="15625" width="9.28515625" style="24" bestFit="1" customWidth="1"/>
    <col min="15626" max="15626" width="9.28515625" style="24" customWidth="1"/>
    <col min="15627" max="15627" width="9.28515625" style="24" bestFit="1" customWidth="1"/>
    <col min="15628" max="15629" width="9.42578125" style="24" customWidth="1"/>
    <col min="15630" max="15630" width="10.7109375" style="24" customWidth="1"/>
    <col min="15631" max="15633" width="13.7109375" style="24" customWidth="1"/>
    <col min="15634" max="15634" width="93.28515625" style="24" customWidth="1"/>
    <col min="15635" max="15635" width="8.140625" style="24" customWidth="1"/>
    <col min="15636" max="15640" width="9.140625" style="24"/>
    <col min="15641" max="15643" width="9" style="24" customWidth="1"/>
    <col min="15644" max="15876" width="9.140625" style="24"/>
    <col min="15877" max="15877" width="9.28515625" style="24" bestFit="1" customWidth="1"/>
    <col min="15878" max="15879" width="9.140625" style="24" customWidth="1"/>
    <col min="15880" max="15881" width="9.28515625" style="24" bestFit="1" customWidth="1"/>
    <col min="15882" max="15882" width="9.28515625" style="24" customWidth="1"/>
    <col min="15883" max="15883" width="9.28515625" style="24" bestFit="1" customWidth="1"/>
    <col min="15884" max="15885" width="9.42578125" style="24" customWidth="1"/>
    <col min="15886" max="15886" width="10.7109375" style="24" customWidth="1"/>
    <col min="15887" max="15889" width="13.7109375" style="24" customWidth="1"/>
    <col min="15890" max="15890" width="93.28515625" style="24" customWidth="1"/>
    <col min="15891" max="15891" width="8.140625" style="24" customWidth="1"/>
    <col min="15892" max="15896" width="9.140625" style="24"/>
    <col min="15897" max="15899" width="9" style="24" customWidth="1"/>
    <col min="15900" max="16132" width="9.140625" style="24"/>
    <col min="16133" max="16133" width="9.28515625" style="24" bestFit="1" customWidth="1"/>
    <col min="16134" max="16135" width="9.140625" style="24" customWidth="1"/>
    <col min="16136" max="16137" width="9.28515625" style="24" bestFit="1" customWidth="1"/>
    <col min="16138" max="16138" width="9.28515625" style="24" customWidth="1"/>
    <col min="16139" max="16139" width="9.28515625" style="24" bestFit="1" customWidth="1"/>
    <col min="16140" max="16141" width="9.42578125" style="24" customWidth="1"/>
    <col min="16142" max="16142" width="10.7109375" style="24" customWidth="1"/>
    <col min="16143" max="16145" width="13.7109375" style="24" customWidth="1"/>
    <col min="16146" max="16146" width="93.28515625" style="24" customWidth="1"/>
    <col min="16147" max="16147" width="8.140625" style="24" customWidth="1"/>
    <col min="16148" max="16152" width="9.140625" style="24"/>
    <col min="16153" max="16155" width="9" style="24" customWidth="1"/>
    <col min="16156" max="16384" width="9.140625" style="24"/>
  </cols>
  <sheetData>
    <row r="1" spans="2:24" ht="12.75" customHeight="1" x14ac:dyDescent="0.2">
      <c r="B1" s="157"/>
      <c r="C1" s="158"/>
      <c r="D1" s="158"/>
      <c r="E1" s="159"/>
      <c r="F1" s="159"/>
      <c r="G1" s="159"/>
      <c r="H1" s="159"/>
      <c r="I1" s="159"/>
      <c r="J1" s="159"/>
      <c r="K1" s="159"/>
      <c r="L1" s="162" t="s">
        <v>17</v>
      </c>
      <c r="M1" s="163"/>
      <c r="N1" s="149" t="s">
        <v>18</v>
      </c>
      <c r="O1" s="165" t="s">
        <v>18</v>
      </c>
      <c r="P1" s="165" t="s">
        <v>19</v>
      </c>
      <c r="Q1" s="149" t="s">
        <v>20</v>
      </c>
      <c r="R1" s="149" t="s">
        <v>21</v>
      </c>
      <c r="S1" s="38" t="s">
        <v>22</v>
      </c>
    </row>
    <row r="2" spans="2:24" ht="12.75" customHeight="1" x14ac:dyDescent="0.2">
      <c r="B2" s="160"/>
      <c r="C2" s="161"/>
      <c r="D2" s="161"/>
      <c r="E2" s="161"/>
      <c r="F2" s="161"/>
      <c r="G2" s="161"/>
      <c r="H2" s="161"/>
      <c r="I2" s="161"/>
      <c r="J2" s="161"/>
      <c r="K2" s="161"/>
      <c r="L2" s="164"/>
      <c r="M2" s="164"/>
      <c r="N2" s="149"/>
      <c r="O2" s="166"/>
      <c r="P2" s="166"/>
      <c r="Q2" s="149"/>
      <c r="R2" s="149"/>
      <c r="S2" s="39" t="s">
        <v>2</v>
      </c>
    </row>
    <row r="3" spans="2:24" ht="12.75" customHeight="1" x14ac:dyDescent="0.2">
      <c r="B3" s="151"/>
      <c r="C3" s="151"/>
      <c r="D3" s="153">
        <v>13</v>
      </c>
      <c r="E3" s="153">
        <v>14</v>
      </c>
      <c r="F3" s="153">
        <v>15</v>
      </c>
      <c r="G3" s="153">
        <v>16</v>
      </c>
      <c r="H3" s="153">
        <v>19</v>
      </c>
      <c r="I3" s="155"/>
      <c r="J3" s="155"/>
      <c r="K3" s="155"/>
      <c r="L3" s="167" t="s">
        <v>24</v>
      </c>
      <c r="M3" s="167" t="s">
        <v>23</v>
      </c>
      <c r="N3" s="149"/>
      <c r="O3" s="169" t="s">
        <v>25</v>
      </c>
      <c r="P3" s="169" t="s">
        <v>26</v>
      </c>
      <c r="Q3" s="149"/>
      <c r="R3" s="149"/>
      <c r="S3" s="39" t="s">
        <v>1</v>
      </c>
    </row>
    <row r="4" spans="2:24" ht="12.75" customHeight="1" thickBot="1" x14ac:dyDescent="0.25">
      <c r="B4" s="152"/>
      <c r="C4" s="152"/>
      <c r="D4" s="154"/>
      <c r="E4" s="154"/>
      <c r="F4" s="154"/>
      <c r="G4" s="154"/>
      <c r="H4" s="154"/>
      <c r="I4" s="156"/>
      <c r="J4" s="156"/>
      <c r="K4" s="156"/>
      <c r="L4" s="168"/>
      <c r="M4" s="168"/>
      <c r="N4" s="150"/>
      <c r="O4" s="170"/>
      <c r="P4" s="170"/>
      <c r="Q4" s="150"/>
      <c r="R4" s="150"/>
      <c r="S4" s="40"/>
    </row>
    <row r="5" spans="2:24" ht="12.7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4"/>
      <c r="M5" s="13"/>
      <c r="N5" s="13"/>
      <c r="O5" s="41"/>
      <c r="P5" s="5"/>
      <c r="Q5" s="13"/>
      <c r="R5" s="22"/>
      <c r="S5" s="42"/>
      <c r="X5" s="27"/>
    </row>
    <row r="6" spans="2:24" ht="12.7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15"/>
      <c r="N6" s="15"/>
      <c r="O6" s="43"/>
      <c r="P6" s="9"/>
      <c r="Q6" s="15"/>
      <c r="R6" s="17" t="s">
        <v>27</v>
      </c>
      <c r="S6" s="44"/>
      <c r="X6" s="27"/>
    </row>
    <row r="7" spans="2:24" ht="12.75" customHeight="1" x14ac:dyDescent="0.2">
      <c r="B7" s="2"/>
      <c r="C7" s="2"/>
      <c r="D7" s="2"/>
      <c r="E7" s="2"/>
      <c r="F7" s="2"/>
      <c r="G7" s="2"/>
      <c r="H7" s="2">
        <f>MOT_SUBSUMMARY_3!G79</f>
        <v>201</v>
      </c>
      <c r="I7" s="2"/>
      <c r="J7" s="2"/>
      <c r="K7" s="2"/>
      <c r="L7" s="3"/>
      <c r="M7" s="15"/>
      <c r="N7" s="43">
        <f>MOT_SUBSUMMARY_1!G4</f>
        <v>411</v>
      </c>
      <c r="O7" s="43">
        <f>MOT_SUBSUMMARY_1!G1</f>
        <v>10000</v>
      </c>
      <c r="P7" s="9">
        <f>SUM(B7:K7)</f>
        <v>201</v>
      </c>
      <c r="Q7" s="43" t="str">
        <f>MOT_SUBSUMMARY_1!G15</f>
        <v>CY</v>
      </c>
      <c r="R7" s="22" t="str">
        <f>MOT_SUBSUMMARY_1!G5</f>
        <v>STABILIZED CRUSHED AGGREGATE</v>
      </c>
      <c r="S7" s="44"/>
      <c r="X7" s="27"/>
    </row>
    <row r="8" spans="2:24" ht="12.7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15"/>
      <c r="N8" s="15"/>
      <c r="O8" s="43"/>
      <c r="P8" s="9"/>
      <c r="Q8" s="15"/>
      <c r="R8" s="17"/>
      <c r="S8" s="44"/>
      <c r="X8" s="27"/>
    </row>
    <row r="9" spans="2:24" ht="12.75" customHeight="1" x14ac:dyDescent="0.2">
      <c r="B9" s="3"/>
      <c r="C9" s="3"/>
      <c r="D9" s="3"/>
      <c r="E9" s="3">
        <v>80</v>
      </c>
      <c r="F9" s="3"/>
      <c r="G9" s="3"/>
      <c r="H9" s="3"/>
      <c r="I9" s="3"/>
      <c r="J9" s="3"/>
      <c r="K9" s="3"/>
      <c r="L9" s="3"/>
      <c r="M9" s="3"/>
      <c r="N9" s="3">
        <v>614</v>
      </c>
      <c r="O9" s="6">
        <v>11110</v>
      </c>
      <c r="P9" s="9">
        <f>SUM(B9:K9)</f>
        <v>80</v>
      </c>
      <c r="Q9" s="3" t="s">
        <v>60</v>
      </c>
      <c r="R9" s="22" t="s">
        <v>59</v>
      </c>
      <c r="S9" s="23"/>
      <c r="X9" s="27"/>
    </row>
    <row r="10" spans="2:24" ht="12.75" customHeight="1" x14ac:dyDescent="0.2">
      <c r="B10" s="23"/>
      <c r="C10" s="23"/>
      <c r="D10" s="36" t="s">
        <v>68</v>
      </c>
      <c r="E10" s="36"/>
      <c r="F10" s="36"/>
      <c r="G10" s="36"/>
      <c r="H10" s="3"/>
      <c r="I10" s="3"/>
      <c r="J10" s="3"/>
      <c r="K10" s="10"/>
      <c r="L10" s="6"/>
      <c r="M10" s="6"/>
      <c r="N10" s="6">
        <v>614</v>
      </c>
      <c r="O10" s="34">
        <v>12420</v>
      </c>
      <c r="P10" s="9" t="s">
        <v>68</v>
      </c>
      <c r="Q10" s="6"/>
      <c r="R10" s="37" t="s">
        <v>61</v>
      </c>
      <c r="S10" s="23"/>
      <c r="W10" s="29"/>
      <c r="X10" s="27"/>
    </row>
    <row r="11" spans="2:24" ht="12.75" customHeight="1" x14ac:dyDescent="0.2">
      <c r="B11" s="49"/>
      <c r="C11" s="49"/>
      <c r="D11" s="49"/>
      <c r="E11" s="12">
        <v>20</v>
      </c>
      <c r="F11" s="12">
        <v>160</v>
      </c>
      <c r="G11" s="12"/>
      <c r="H11" s="3"/>
      <c r="I11" s="3"/>
      <c r="J11" s="3"/>
      <c r="K11" s="31"/>
      <c r="L11" s="6"/>
      <c r="M11" s="6"/>
      <c r="N11" s="6">
        <v>614</v>
      </c>
      <c r="O11" s="32">
        <v>13000</v>
      </c>
      <c r="P11" s="9">
        <f t="shared" ref="P11:P31" si="0">SUM(B11:K11)</f>
        <v>180</v>
      </c>
      <c r="Q11" s="6" t="s">
        <v>63</v>
      </c>
      <c r="R11" s="86" t="s">
        <v>62</v>
      </c>
      <c r="S11" s="23"/>
      <c r="W11" s="29"/>
      <c r="X11" s="27"/>
    </row>
    <row r="12" spans="2:24" ht="12.75" customHeight="1" x14ac:dyDescent="0.2">
      <c r="B12" s="49"/>
      <c r="C12" s="49"/>
      <c r="D12" s="49"/>
      <c r="E12" s="12"/>
      <c r="F12" s="12">
        <v>16</v>
      </c>
      <c r="G12" s="12"/>
      <c r="H12" s="3"/>
      <c r="I12" s="3"/>
      <c r="J12" s="3"/>
      <c r="K12" s="31"/>
      <c r="L12" s="6"/>
      <c r="M12" s="6"/>
      <c r="N12" s="6">
        <v>614</v>
      </c>
      <c r="O12" s="32">
        <v>18601</v>
      </c>
      <c r="P12" s="9">
        <f t="shared" si="0"/>
        <v>16</v>
      </c>
      <c r="Q12" s="6" t="s">
        <v>65</v>
      </c>
      <c r="R12" s="86" t="s">
        <v>64</v>
      </c>
      <c r="S12" s="102">
        <v>15</v>
      </c>
      <c r="W12" s="29"/>
      <c r="X12" s="27"/>
    </row>
    <row r="13" spans="2:24" ht="12.75" customHeight="1" x14ac:dyDescent="0.2">
      <c r="B13" s="49"/>
      <c r="C13" s="49"/>
      <c r="D13" s="49"/>
      <c r="E13" s="12"/>
      <c r="F13" s="12"/>
      <c r="G13" s="18">
        <v>2.8</v>
      </c>
      <c r="H13" s="3"/>
      <c r="I13" s="3"/>
      <c r="J13" s="3"/>
      <c r="K13" s="31"/>
      <c r="L13" s="6"/>
      <c r="M13" s="6"/>
      <c r="N13" s="26">
        <v>614</v>
      </c>
      <c r="O13" s="32">
        <v>21000</v>
      </c>
      <c r="P13" s="16">
        <f t="shared" si="0"/>
        <v>2.8</v>
      </c>
      <c r="Q13" s="6" t="s">
        <v>71</v>
      </c>
      <c r="R13" s="86" t="s">
        <v>83</v>
      </c>
      <c r="S13" s="23"/>
      <c r="W13" s="29"/>
      <c r="X13" s="27"/>
    </row>
    <row r="14" spans="2:24" ht="12.75" customHeight="1" x14ac:dyDescent="0.2">
      <c r="B14" s="49"/>
      <c r="C14" s="49"/>
      <c r="D14" s="49"/>
      <c r="E14" s="12"/>
      <c r="F14" s="12"/>
      <c r="G14" s="12"/>
      <c r="H14" s="3"/>
      <c r="I14" s="3"/>
      <c r="J14" s="3"/>
      <c r="K14" s="31"/>
      <c r="L14" s="6"/>
      <c r="M14" s="6"/>
      <c r="N14" s="26"/>
      <c r="O14" s="32"/>
      <c r="P14" s="9"/>
      <c r="Q14" s="6"/>
      <c r="R14" s="86"/>
      <c r="S14" s="23"/>
      <c r="W14" s="29"/>
      <c r="X14" s="27"/>
    </row>
    <row r="15" spans="2:24" ht="12.75" customHeight="1" x14ac:dyDescent="0.2">
      <c r="B15" s="3"/>
      <c r="C15" s="3"/>
      <c r="D15" s="3"/>
      <c r="E15" s="3"/>
      <c r="F15" s="3"/>
      <c r="G15" s="3"/>
      <c r="H15" s="5">
        <f>MOT_SUBSUMMARY_3!H79</f>
        <v>4.09</v>
      </c>
      <c r="I15" s="3"/>
      <c r="J15" s="4"/>
      <c r="K15" s="4"/>
      <c r="L15" s="4"/>
      <c r="M15" s="4"/>
      <c r="N15" s="9">
        <f ca="1">MOT_SUBSUMMARY_1!I4</f>
        <v>614</v>
      </c>
      <c r="O15" s="19">
        <f>MOT_SUBSUMMARY_1!I1</f>
        <v>22000</v>
      </c>
      <c r="P15" s="16">
        <f t="shared" si="0"/>
        <v>4.09</v>
      </c>
      <c r="Q15" s="3" t="s">
        <v>71</v>
      </c>
      <c r="R15" s="22" t="s">
        <v>70</v>
      </c>
      <c r="S15" s="23"/>
      <c r="X15" s="25"/>
    </row>
    <row r="16" spans="2:24" ht="12.75" customHeight="1" x14ac:dyDescent="0.2">
      <c r="B16" s="3"/>
      <c r="C16" s="3"/>
      <c r="D16" s="3"/>
      <c r="E16" s="3"/>
      <c r="F16" s="3"/>
      <c r="G16" s="3">
        <v>500</v>
      </c>
      <c r="H16" s="3"/>
      <c r="I16" s="3"/>
      <c r="J16" s="4"/>
      <c r="K16" s="4"/>
      <c r="L16" s="4"/>
      <c r="M16" s="4"/>
      <c r="N16" s="26">
        <v>614</v>
      </c>
      <c r="O16" s="19">
        <v>23000</v>
      </c>
      <c r="P16" s="9">
        <f t="shared" si="0"/>
        <v>500</v>
      </c>
      <c r="Q16" s="3" t="s">
        <v>81</v>
      </c>
      <c r="R16" s="22" t="s">
        <v>82</v>
      </c>
      <c r="S16" s="23"/>
      <c r="X16" s="25"/>
    </row>
    <row r="17" spans="2:24" ht="12" customHeight="1" x14ac:dyDescent="0.2">
      <c r="B17" s="3"/>
      <c r="C17" s="3"/>
      <c r="D17" s="3"/>
      <c r="E17" s="3"/>
      <c r="F17" s="3"/>
      <c r="G17" s="3">
        <v>225</v>
      </c>
      <c r="H17" s="3">
        <f>MOT_SUBSUMMARY_3!J79</f>
        <v>305</v>
      </c>
      <c r="I17" s="3"/>
      <c r="J17" s="4"/>
      <c r="K17" s="4"/>
      <c r="L17" s="4"/>
      <c r="M17" s="4"/>
      <c r="N17" s="26">
        <f ca="1">MOT_SUBSUMMARY_1!J4</f>
        <v>614</v>
      </c>
      <c r="O17" s="19">
        <f>MOT_SUBSUMMARY_1!J1</f>
        <v>26000</v>
      </c>
      <c r="P17" s="9">
        <f t="shared" si="0"/>
        <v>530</v>
      </c>
      <c r="Q17" s="3" t="str">
        <f ca="1">MOT_SUBSUMMARY_1!J15</f>
        <v>FT</v>
      </c>
      <c r="R17" s="22" t="str">
        <f ca="1">MOT_SUBSUMMARY_1!J5</f>
        <v>WORK ZONE STOP LINE, CLASS I</v>
      </c>
      <c r="S17" s="23"/>
      <c r="X17" s="25"/>
    </row>
    <row r="18" spans="2:24" ht="13.5" customHeight="1" x14ac:dyDescent="0.2">
      <c r="B18" s="3"/>
      <c r="C18" s="3"/>
      <c r="D18" s="3"/>
      <c r="E18" s="3"/>
      <c r="F18" s="3"/>
      <c r="G18" s="3"/>
      <c r="H18" s="3"/>
      <c r="I18" s="3"/>
      <c r="J18" s="4"/>
      <c r="K18" s="4"/>
      <c r="L18" s="4"/>
      <c r="M18" s="4"/>
      <c r="N18" s="26"/>
      <c r="O18" s="19"/>
      <c r="P18" s="9">
        <f t="shared" si="0"/>
        <v>0</v>
      </c>
      <c r="Q18" s="3"/>
      <c r="R18" s="22"/>
      <c r="S18" s="23"/>
      <c r="X18" s="25"/>
    </row>
    <row r="19" spans="2:24" ht="12.75" customHeight="1" x14ac:dyDescent="0.2">
      <c r="B19" s="3"/>
      <c r="C19" s="3"/>
      <c r="D19" s="3"/>
      <c r="E19" s="3" t="s">
        <v>68</v>
      </c>
      <c r="F19" s="3"/>
      <c r="G19" s="3"/>
      <c r="H19" s="3"/>
      <c r="I19" s="3"/>
      <c r="J19" s="4"/>
      <c r="K19" s="4"/>
      <c r="L19" s="4"/>
      <c r="M19" s="4"/>
      <c r="N19" s="26">
        <v>615</v>
      </c>
      <c r="O19" s="19">
        <v>10001</v>
      </c>
      <c r="P19" s="9" t="s">
        <v>68</v>
      </c>
      <c r="Q19" s="3"/>
      <c r="R19" s="22" t="s">
        <v>69</v>
      </c>
      <c r="S19" s="102">
        <v>14</v>
      </c>
      <c r="X19" s="25"/>
    </row>
    <row r="20" spans="2:24" ht="12.75" customHeight="1" x14ac:dyDescent="0.2">
      <c r="B20" s="3"/>
      <c r="C20" s="3"/>
      <c r="D20" s="3"/>
      <c r="E20" s="3"/>
      <c r="F20" s="3"/>
      <c r="G20" s="3"/>
      <c r="H20" s="6">
        <f>MOT_SUBSUMMARY_3!K79</f>
        <v>3462</v>
      </c>
      <c r="I20" s="3"/>
      <c r="J20" s="3"/>
      <c r="K20" s="3"/>
      <c r="L20" s="3"/>
      <c r="M20" s="3"/>
      <c r="N20" s="26">
        <f ca="1">MOT_SUBSUMMARY_1!K4</f>
        <v>615</v>
      </c>
      <c r="O20" s="19">
        <f>MOT_SUBSUMMARY_1!K1</f>
        <v>20000</v>
      </c>
      <c r="P20" s="9">
        <f t="shared" si="0"/>
        <v>3462</v>
      </c>
      <c r="Q20" s="3" t="s">
        <v>75</v>
      </c>
      <c r="R20" s="22" t="str">
        <f ca="1">MOT_SUBSUMMARY_1!K5</f>
        <v>PAVEMENT FOR MAINTAINING TRAFFIC, CLASS A</v>
      </c>
      <c r="S20" s="23"/>
      <c r="X20" s="27"/>
    </row>
    <row r="21" spans="2:24" ht="12.75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6"/>
      <c r="O21" s="19"/>
      <c r="P21" s="9">
        <f t="shared" si="0"/>
        <v>0</v>
      </c>
      <c r="Q21" s="3"/>
      <c r="R21" s="22"/>
      <c r="S21" s="23"/>
      <c r="X21" s="27"/>
    </row>
    <row r="22" spans="2:24" ht="12.75" customHeight="1" x14ac:dyDescent="0.2">
      <c r="B22" s="5"/>
      <c r="C22" s="5"/>
      <c r="D22" s="3"/>
      <c r="E22" s="3">
        <v>20</v>
      </c>
      <c r="F22" s="5"/>
      <c r="G22" s="5"/>
      <c r="H22" s="5"/>
      <c r="I22" s="3"/>
      <c r="J22" s="3"/>
      <c r="K22" s="3"/>
      <c r="L22" s="5"/>
      <c r="M22" s="5"/>
      <c r="N22" s="26">
        <v>616</v>
      </c>
      <c r="O22" s="19">
        <v>10000</v>
      </c>
      <c r="P22" s="9">
        <f t="shared" si="0"/>
        <v>20</v>
      </c>
      <c r="Q22" s="3" t="s">
        <v>66</v>
      </c>
      <c r="R22" s="22" t="s">
        <v>67</v>
      </c>
      <c r="S22" s="23"/>
      <c r="X22" s="27"/>
    </row>
    <row r="23" spans="2:24" ht="12.75" customHeight="1" x14ac:dyDescent="0.2">
      <c r="B23" s="18"/>
      <c r="C23" s="18"/>
      <c r="D23" s="8"/>
      <c r="E23" s="8"/>
      <c r="F23" s="8"/>
      <c r="G23" s="8"/>
      <c r="H23" s="8"/>
      <c r="I23" s="8"/>
      <c r="J23" s="8"/>
      <c r="K23" s="18"/>
      <c r="L23" s="5"/>
      <c r="M23" s="5"/>
      <c r="N23" s="6"/>
      <c r="O23" s="19"/>
      <c r="P23" s="9">
        <f t="shared" si="0"/>
        <v>0</v>
      </c>
      <c r="Q23" s="6"/>
      <c r="R23" s="20"/>
      <c r="S23" s="23"/>
      <c r="V23" s="28"/>
      <c r="W23" s="29"/>
      <c r="X23" s="30"/>
    </row>
    <row r="24" spans="2:24" ht="12.75" customHeight="1" x14ac:dyDescent="0.2">
      <c r="B24" s="3"/>
      <c r="C24" s="3"/>
      <c r="D24" s="5"/>
      <c r="E24" s="3"/>
      <c r="F24" s="5"/>
      <c r="G24" s="5"/>
      <c r="H24" s="5"/>
      <c r="I24" s="3"/>
      <c r="J24" s="4"/>
      <c r="K24" s="4"/>
      <c r="L24" s="5"/>
      <c r="M24" s="5"/>
      <c r="N24" s="26"/>
      <c r="O24" s="19"/>
      <c r="P24" s="9">
        <f t="shared" si="0"/>
        <v>0</v>
      </c>
      <c r="Q24" s="3"/>
      <c r="R24" s="22"/>
      <c r="S24" s="23"/>
      <c r="X24" s="27"/>
    </row>
    <row r="25" spans="2:24" ht="12.75" customHeight="1" x14ac:dyDescent="0.2">
      <c r="B25" s="18"/>
      <c r="C25" s="18"/>
      <c r="D25" s="8"/>
      <c r="E25" s="8"/>
      <c r="F25" s="8"/>
      <c r="G25" s="8"/>
      <c r="H25" s="8"/>
      <c r="I25" s="8"/>
      <c r="J25" s="8"/>
      <c r="K25" s="18"/>
      <c r="L25" s="5"/>
      <c r="M25" s="5"/>
      <c r="N25" s="6"/>
      <c r="O25" s="19"/>
      <c r="P25" s="9">
        <f t="shared" si="0"/>
        <v>0</v>
      </c>
      <c r="Q25" s="6"/>
      <c r="R25" s="21"/>
      <c r="S25" s="23"/>
      <c r="V25" s="28"/>
      <c r="W25" s="29"/>
      <c r="X25" s="30"/>
    </row>
    <row r="26" spans="2:24" ht="12.75" customHeight="1" x14ac:dyDescent="0.2">
      <c r="B26" s="3"/>
      <c r="C26" s="3"/>
      <c r="D26" s="5"/>
      <c r="E26" s="4"/>
      <c r="F26" s="5"/>
      <c r="G26" s="5"/>
      <c r="H26" s="5"/>
      <c r="I26" s="4"/>
      <c r="J26" s="7"/>
      <c r="K26" s="7"/>
      <c r="L26" s="5"/>
      <c r="M26" s="5"/>
      <c r="N26" s="26"/>
      <c r="O26" s="19"/>
      <c r="P26" s="9">
        <f t="shared" si="0"/>
        <v>0</v>
      </c>
      <c r="Q26" s="3"/>
      <c r="R26" s="22"/>
      <c r="S26" s="23"/>
      <c r="X26" s="25"/>
    </row>
    <row r="27" spans="2:24" ht="12.75" customHeight="1" x14ac:dyDescent="0.2">
      <c r="B27" s="3"/>
      <c r="C27" s="3"/>
      <c r="D27" s="6"/>
      <c r="E27" s="4"/>
      <c r="F27" s="3"/>
      <c r="G27" s="3"/>
      <c r="H27" s="3"/>
      <c r="I27" s="4"/>
      <c r="J27" s="6"/>
      <c r="K27" s="6"/>
      <c r="L27" s="3"/>
      <c r="M27" s="3"/>
      <c r="N27" s="6"/>
      <c r="O27" s="19"/>
      <c r="P27" s="9">
        <f t="shared" si="0"/>
        <v>0</v>
      </c>
      <c r="Q27" s="3"/>
      <c r="R27" s="22"/>
      <c r="S27" s="23"/>
      <c r="X27" s="25"/>
    </row>
    <row r="28" spans="2:24" ht="12.75" customHeight="1" x14ac:dyDescent="0.2">
      <c r="B28" s="31"/>
      <c r="C28" s="31"/>
      <c r="D28" s="6"/>
      <c r="E28" s="3"/>
      <c r="F28" s="6"/>
      <c r="G28" s="3"/>
      <c r="H28" s="6"/>
      <c r="I28" s="6"/>
      <c r="J28" s="6"/>
      <c r="K28" s="12"/>
      <c r="L28" s="3"/>
      <c r="M28" s="3"/>
      <c r="N28" s="6"/>
      <c r="O28" s="19"/>
      <c r="P28" s="9">
        <f t="shared" si="0"/>
        <v>0</v>
      </c>
      <c r="Q28" s="6"/>
      <c r="R28" s="21"/>
      <c r="S28" s="23"/>
      <c r="W28" s="29"/>
      <c r="X28" s="30"/>
    </row>
    <row r="29" spans="2:24" ht="12.75" customHeight="1" x14ac:dyDescent="0.2">
      <c r="B29" s="31"/>
      <c r="C29" s="31"/>
      <c r="D29" s="3"/>
      <c r="E29" s="3"/>
      <c r="F29" s="3"/>
      <c r="G29" s="3"/>
      <c r="H29" s="3"/>
      <c r="I29" s="4"/>
      <c r="J29" s="6"/>
      <c r="K29" s="6"/>
      <c r="L29" s="3"/>
      <c r="M29" s="3"/>
      <c r="N29" s="26"/>
      <c r="O29" s="32"/>
      <c r="P29" s="9">
        <f t="shared" si="0"/>
        <v>0</v>
      </c>
      <c r="Q29" s="17"/>
      <c r="R29" s="35"/>
      <c r="S29" s="23"/>
      <c r="X29" s="25"/>
    </row>
    <row r="30" spans="2:24" ht="12.75" customHeight="1" x14ac:dyDescent="0.2">
      <c r="B30" s="31"/>
      <c r="C30" s="31"/>
      <c r="D30" s="3"/>
      <c r="E30" s="3"/>
      <c r="F30" s="3"/>
      <c r="G30" s="3"/>
      <c r="H30" s="3"/>
      <c r="I30" s="3"/>
      <c r="J30" s="6"/>
      <c r="K30" s="6"/>
      <c r="L30" s="3"/>
      <c r="M30" s="3"/>
      <c r="N30" s="26"/>
      <c r="O30" s="34"/>
      <c r="P30" s="9">
        <f t="shared" si="0"/>
        <v>0</v>
      </c>
      <c r="Q30" s="3"/>
      <c r="R30" s="35"/>
      <c r="S30" s="23"/>
      <c r="X30" s="27"/>
    </row>
    <row r="31" spans="2:24" ht="12.75" customHeight="1" x14ac:dyDescent="0.2">
      <c r="B31" s="31"/>
      <c r="C31" s="31"/>
      <c r="D31" s="3"/>
      <c r="E31" s="3"/>
      <c r="F31" s="3"/>
      <c r="G31" s="3"/>
      <c r="H31" s="3"/>
      <c r="I31" s="3"/>
      <c r="J31" s="6"/>
      <c r="K31" s="12"/>
      <c r="L31" s="3"/>
      <c r="M31" s="3"/>
      <c r="N31" s="26"/>
      <c r="O31" s="32"/>
      <c r="P31" s="9">
        <f t="shared" si="0"/>
        <v>0</v>
      </c>
      <c r="Q31" s="3"/>
      <c r="R31" s="35"/>
      <c r="S31" s="23"/>
      <c r="X31" s="27"/>
    </row>
    <row r="32" spans="2:24" ht="12.75" customHeight="1" x14ac:dyDescent="0.2">
      <c r="B32" s="31"/>
      <c r="C32" s="31"/>
      <c r="D32" s="6"/>
      <c r="E32" s="6"/>
      <c r="F32" s="6"/>
      <c r="G32" s="6"/>
      <c r="H32" s="6"/>
      <c r="I32" s="7"/>
      <c r="J32" s="6"/>
      <c r="K32" s="11"/>
      <c r="L32" s="6"/>
      <c r="M32" s="6"/>
      <c r="N32" s="6"/>
      <c r="O32" s="19"/>
      <c r="P32" s="9"/>
      <c r="Q32" s="6"/>
      <c r="R32" s="45"/>
      <c r="S32" s="23"/>
      <c r="W32" s="29"/>
      <c r="X32" s="25"/>
    </row>
    <row r="33" spans="2:27" ht="12.75" customHeight="1" x14ac:dyDescent="0.2">
      <c r="B33" s="31"/>
      <c r="C33" s="31"/>
      <c r="D33" s="6"/>
      <c r="E33" s="6"/>
      <c r="F33" s="6"/>
      <c r="G33" s="6"/>
      <c r="H33" s="6"/>
      <c r="I33" s="6"/>
      <c r="J33" s="7"/>
      <c r="K33" s="11"/>
      <c r="L33" s="6"/>
      <c r="M33" s="6"/>
      <c r="N33" s="6"/>
      <c r="O33" s="19"/>
      <c r="P33" s="9"/>
      <c r="Q33" s="6"/>
      <c r="R33" s="45"/>
      <c r="S33" s="23"/>
      <c r="W33" s="29"/>
      <c r="X33" s="25"/>
    </row>
    <row r="34" spans="2:27" ht="12.75" customHeight="1" x14ac:dyDescent="0.2">
      <c r="B34" s="31"/>
      <c r="C34" s="31"/>
      <c r="D34" s="6"/>
      <c r="E34" s="6"/>
      <c r="F34" s="6"/>
      <c r="G34" s="6"/>
      <c r="H34" s="6"/>
      <c r="I34" s="6"/>
      <c r="J34" s="7"/>
      <c r="K34" s="11"/>
      <c r="L34" s="6"/>
      <c r="M34" s="6"/>
      <c r="N34" s="6"/>
      <c r="O34" s="19"/>
      <c r="P34" s="9"/>
      <c r="Q34" s="6"/>
      <c r="R34" s="45"/>
      <c r="S34" s="23"/>
      <c r="W34" s="29"/>
      <c r="X34" s="25"/>
    </row>
    <row r="35" spans="2:27" ht="12.75" customHeight="1" x14ac:dyDescent="0.2">
      <c r="B35" s="31"/>
      <c r="C35" s="31"/>
      <c r="D35" s="6"/>
      <c r="E35" s="6"/>
      <c r="F35" s="6"/>
      <c r="G35" s="6"/>
      <c r="H35" s="6"/>
      <c r="I35" s="6"/>
      <c r="J35" s="7"/>
      <c r="K35" s="11"/>
      <c r="L35" s="6"/>
      <c r="M35" s="6"/>
      <c r="N35" s="6"/>
      <c r="O35" s="19"/>
      <c r="P35" s="9"/>
      <c r="Q35" s="6"/>
      <c r="R35" s="45"/>
      <c r="S35" s="23"/>
      <c r="W35" s="29"/>
      <c r="X35" s="25"/>
    </row>
    <row r="36" spans="2:27" ht="12.75" customHeight="1" x14ac:dyDescent="0.2">
      <c r="B36" s="31"/>
      <c r="C36" s="31"/>
      <c r="D36" s="6"/>
      <c r="E36" s="6"/>
      <c r="F36" s="6"/>
      <c r="G36" s="6"/>
      <c r="H36" s="6"/>
      <c r="I36" s="6"/>
      <c r="J36" s="6"/>
      <c r="K36" s="12"/>
      <c r="L36" s="3"/>
      <c r="M36" s="3"/>
      <c r="N36" s="6"/>
      <c r="O36" s="19"/>
      <c r="P36" s="9"/>
      <c r="Q36" s="6"/>
      <c r="R36" s="21"/>
      <c r="S36" s="23"/>
      <c r="W36" s="29"/>
      <c r="X36" s="30"/>
    </row>
    <row r="37" spans="2:27" ht="12.75" customHeight="1" x14ac:dyDescent="0.2">
      <c r="B37" s="31"/>
      <c r="C37" s="31"/>
      <c r="D37" s="6"/>
      <c r="E37" s="6"/>
      <c r="F37" s="6"/>
      <c r="G37" s="6"/>
      <c r="H37" s="6"/>
      <c r="I37" s="6"/>
      <c r="J37" s="6"/>
      <c r="K37" s="6"/>
      <c r="L37" s="3"/>
      <c r="M37" s="3"/>
      <c r="N37" s="6"/>
      <c r="O37" s="19"/>
      <c r="P37" s="9"/>
      <c r="Q37" s="6"/>
      <c r="R37" s="21"/>
      <c r="S37" s="23"/>
      <c r="W37" s="29"/>
      <c r="X37" s="30"/>
    </row>
    <row r="38" spans="2:27" ht="12.75" customHeight="1" x14ac:dyDescent="0.2">
      <c r="B38" s="31"/>
      <c r="C38" s="31"/>
      <c r="D38" s="6"/>
      <c r="E38" s="6"/>
      <c r="F38" s="6"/>
      <c r="G38" s="6"/>
      <c r="H38" s="6"/>
      <c r="I38" s="6"/>
      <c r="J38" s="6"/>
      <c r="K38" s="12"/>
      <c r="L38" s="3"/>
      <c r="M38" s="3"/>
      <c r="N38" s="6"/>
      <c r="O38" s="19"/>
      <c r="P38" s="9">
        <f t="shared" ref="P38:P39" si="1">SUM(B38:K38)</f>
        <v>0</v>
      </c>
      <c r="Q38" s="6"/>
      <c r="R38" s="21"/>
      <c r="S38" s="23"/>
      <c r="W38" s="29"/>
      <c r="X38" s="30"/>
    </row>
    <row r="39" spans="2:27" ht="12.75" customHeight="1" x14ac:dyDescent="0.2">
      <c r="B39" s="31"/>
      <c r="C39" s="31"/>
      <c r="D39" s="6"/>
      <c r="E39" s="3"/>
      <c r="F39" s="6"/>
      <c r="G39" s="3"/>
      <c r="H39" s="6"/>
      <c r="I39" s="6"/>
      <c r="J39" s="6"/>
      <c r="K39" s="6"/>
      <c r="L39" s="3"/>
      <c r="M39" s="3"/>
      <c r="N39" s="6"/>
      <c r="O39" s="19"/>
      <c r="P39" s="9">
        <f t="shared" si="1"/>
        <v>0</v>
      </c>
      <c r="Q39" s="6"/>
      <c r="R39" s="21"/>
      <c r="S39" s="23"/>
      <c r="W39" s="29"/>
      <c r="X39" s="30"/>
    </row>
    <row r="40" spans="2:27" ht="12.75" customHeight="1" x14ac:dyDescent="0.2">
      <c r="B40" s="31"/>
      <c r="C40" s="31"/>
      <c r="D40" s="6"/>
      <c r="E40" s="3"/>
      <c r="F40" s="6"/>
      <c r="G40" s="3"/>
      <c r="H40" s="6"/>
      <c r="I40" s="6"/>
      <c r="J40" s="6"/>
      <c r="K40" s="12"/>
      <c r="L40" s="3"/>
      <c r="M40" s="3"/>
      <c r="N40" s="6"/>
      <c r="O40" s="19"/>
      <c r="P40" s="9"/>
      <c r="Q40" s="6"/>
      <c r="R40" s="21"/>
      <c r="S40" s="23"/>
      <c r="W40" s="29"/>
      <c r="X40" s="30"/>
    </row>
    <row r="41" spans="2:27" ht="12.75" customHeight="1" x14ac:dyDescent="0.2">
      <c r="B41" s="31"/>
      <c r="C41" s="31"/>
      <c r="D41" s="6"/>
      <c r="E41" s="3"/>
      <c r="F41" s="6"/>
      <c r="G41" s="3"/>
      <c r="H41" s="6"/>
      <c r="I41" s="6"/>
      <c r="J41" s="6"/>
      <c r="K41" s="12"/>
      <c r="L41" s="3"/>
      <c r="M41" s="3"/>
      <c r="N41" s="6"/>
      <c r="O41" s="19"/>
      <c r="P41" s="9">
        <f t="shared" ref="P41:P71" si="2">SUM(B41:K41)</f>
        <v>0</v>
      </c>
      <c r="Q41" s="6"/>
      <c r="R41" s="21"/>
      <c r="S41" s="23"/>
      <c r="W41" s="29"/>
      <c r="X41" s="30"/>
    </row>
    <row r="42" spans="2:27" ht="12.75" customHeight="1" x14ac:dyDescent="0.2">
      <c r="B42" s="3"/>
      <c r="C42" s="3"/>
      <c r="D42" s="6"/>
      <c r="E42" s="3"/>
      <c r="F42" s="6"/>
      <c r="G42" s="3"/>
      <c r="H42" s="6"/>
      <c r="I42" s="6"/>
      <c r="J42" s="6"/>
      <c r="K42" s="6"/>
      <c r="L42" s="3"/>
      <c r="M42" s="3"/>
      <c r="N42" s="6"/>
      <c r="O42" s="19"/>
      <c r="P42" s="9">
        <f t="shared" si="2"/>
        <v>0</v>
      </c>
      <c r="Q42" s="6"/>
      <c r="R42" s="21"/>
      <c r="S42" s="23"/>
      <c r="W42" s="29"/>
      <c r="X42" s="27"/>
    </row>
    <row r="43" spans="2:27" ht="12.75" customHeight="1" x14ac:dyDescent="0.2">
      <c r="B43" s="3"/>
      <c r="C43" s="3"/>
      <c r="D43" s="6"/>
      <c r="E43" s="3"/>
      <c r="F43" s="6"/>
      <c r="G43" s="3"/>
      <c r="H43" s="6"/>
      <c r="I43" s="6"/>
      <c r="J43" s="6"/>
      <c r="K43" s="6"/>
      <c r="L43" s="3"/>
      <c r="M43" s="3"/>
      <c r="N43" s="6"/>
      <c r="O43" s="19"/>
      <c r="P43" s="9">
        <f t="shared" si="2"/>
        <v>0</v>
      </c>
      <c r="Q43" s="6"/>
      <c r="R43" s="21"/>
      <c r="S43" s="23"/>
      <c r="W43" s="29"/>
      <c r="X43" s="27"/>
    </row>
    <row r="44" spans="2:27" ht="12.75" customHeight="1" x14ac:dyDescent="0.2">
      <c r="B44" s="3"/>
      <c r="C44" s="3"/>
      <c r="D44" s="6"/>
      <c r="E44" s="3"/>
      <c r="F44" s="6"/>
      <c r="G44" s="3"/>
      <c r="H44" s="6"/>
      <c r="I44" s="6"/>
      <c r="J44" s="6"/>
      <c r="K44" s="6"/>
      <c r="L44" s="3"/>
      <c r="M44" s="3"/>
      <c r="N44" s="6"/>
      <c r="O44" s="19"/>
      <c r="P44" s="9">
        <f t="shared" si="2"/>
        <v>0</v>
      </c>
      <c r="Q44" s="6"/>
      <c r="R44" s="21"/>
      <c r="S44" s="23"/>
      <c r="W44" s="29"/>
      <c r="X44" s="27"/>
    </row>
    <row r="45" spans="2:27" ht="12.6" customHeight="1" x14ac:dyDescent="0.2">
      <c r="B45" s="3"/>
      <c r="C45" s="3"/>
      <c r="D45" s="6"/>
      <c r="E45" s="3"/>
      <c r="F45" s="3"/>
      <c r="G45" s="3"/>
      <c r="H45" s="6"/>
      <c r="I45" s="6"/>
      <c r="J45" s="6"/>
      <c r="K45" s="6"/>
      <c r="L45" s="3"/>
      <c r="M45" s="3"/>
      <c r="N45" s="6"/>
      <c r="O45" s="19"/>
      <c r="P45" s="9">
        <f t="shared" si="2"/>
        <v>0</v>
      </c>
      <c r="Q45" s="6"/>
      <c r="R45" s="21"/>
      <c r="S45" s="23"/>
      <c r="W45" s="29"/>
      <c r="X45" s="27"/>
    </row>
    <row r="46" spans="2:27" ht="12.75" customHeight="1" x14ac:dyDescent="0.2">
      <c r="B46" s="3"/>
      <c r="C46" s="3"/>
      <c r="D46" s="8"/>
      <c r="E46" s="3"/>
      <c r="F46" s="3"/>
      <c r="G46" s="3"/>
      <c r="H46" s="6"/>
      <c r="I46" s="6"/>
      <c r="J46" s="6"/>
      <c r="K46" s="6"/>
      <c r="L46" s="3"/>
      <c r="M46" s="5"/>
      <c r="N46" s="6"/>
      <c r="O46" s="19"/>
      <c r="P46" s="9">
        <f t="shared" si="2"/>
        <v>0</v>
      </c>
      <c r="Q46" s="3"/>
      <c r="R46" s="46"/>
      <c r="S46" s="23"/>
      <c r="W46" s="29"/>
      <c r="X46" s="27"/>
    </row>
    <row r="47" spans="2:27" ht="12.75" customHeight="1" x14ac:dyDescent="0.2">
      <c r="B47" s="3"/>
      <c r="C47" s="3"/>
      <c r="D47" s="8"/>
      <c r="E47" s="3"/>
      <c r="F47" s="3"/>
      <c r="G47" s="3"/>
      <c r="H47" s="6"/>
      <c r="I47" s="6"/>
      <c r="J47" s="6"/>
      <c r="K47" s="6"/>
      <c r="L47" s="3"/>
      <c r="M47" s="5"/>
      <c r="N47" s="6"/>
      <c r="O47" s="19"/>
      <c r="P47" s="9">
        <f t="shared" si="2"/>
        <v>0</v>
      </c>
      <c r="Q47" s="3"/>
      <c r="R47" s="47"/>
      <c r="S47" s="23"/>
      <c r="W47" s="29"/>
      <c r="X47" s="27"/>
    </row>
    <row r="48" spans="2:27" ht="12.75" customHeight="1" x14ac:dyDescent="0.2">
      <c r="B48" s="3"/>
      <c r="C48" s="3"/>
      <c r="D48" s="8"/>
      <c r="E48" s="3"/>
      <c r="F48" s="3"/>
      <c r="G48" s="3"/>
      <c r="H48" s="6"/>
      <c r="I48" s="6"/>
      <c r="J48" s="6"/>
      <c r="K48" s="6"/>
      <c r="L48" s="3"/>
      <c r="M48" s="5"/>
      <c r="N48" s="3"/>
      <c r="O48" s="19"/>
      <c r="P48" s="9">
        <f t="shared" si="2"/>
        <v>0</v>
      </c>
      <c r="Q48" s="3"/>
      <c r="R48" s="47"/>
      <c r="S48" s="23"/>
      <c r="AA48" s="25"/>
    </row>
    <row r="49" spans="2:27" ht="12.75" customHeight="1" x14ac:dyDescent="0.2">
      <c r="B49" s="3"/>
      <c r="C49" s="3"/>
      <c r="D49" s="8"/>
      <c r="E49" s="3"/>
      <c r="F49" s="3"/>
      <c r="G49" s="3"/>
      <c r="H49" s="6"/>
      <c r="I49" s="6"/>
      <c r="J49" s="6"/>
      <c r="K49" s="6"/>
      <c r="L49" s="3"/>
      <c r="M49" s="5"/>
      <c r="N49" s="3"/>
      <c r="O49" s="19"/>
      <c r="P49" s="9">
        <f t="shared" si="2"/>
        <v>0</v>
      </c>
      <c r="Q49" s="3"/>
      <c r="R49" s="47"/>
      <c r="S49" s="23"/>
      <c r="AA49" s="25"/>
    </row>
    <row r="50" spans="2:27" ht="12.75" customHeight="1" x14ac:dyDescent="0.2">
      <c r="B50" s="5"/>
      <c r="C50" s="5"/>
      <c r="D50" s="8"/>
      <c r="E50" s="3"/>
      <c r="F50" s="3"/>
      <c r="G50" s="3"/>
      <c r="H50" s="6"/>
      <c r="I50" s="6"/>
      <c r="J50" s="6"/>
      <c r="K50" s="6"/>
      <c r="L50" s="5"/>
      <c r="M50" s="5"/>
      <c r="N50" s="50"/>
      <c r="O50" s="19"/>
      <c r="P50" s="9">
        <f t="shared" si="2"/>
        <v>0</v>
      </c>
      <c r="Q50" s="6"/>
      <c r="R50" s="48"/>
      <c r="S50" s="23"/>
      <c r="AA50" s="25"/>
    </row>
    <row r="51" spans="2:27" ht="12.75" customHeight="1" x14ac:dyDescent="0.2">
      <c r="B51" s="5"/>
      <c r="C51" s="5"/>
      <c r="D51" s="6"/>
      <c r="E51" s="3"/>
      <c r="F51" s="3"/>
      <c r="G51" s="3"/>
      <c r="H51" s="6"/>
      <c r="I51" s="6"/>
      <c r="J51" s="6"/>
      <c r="K51" s="6"/>
      <c r="L51" s="5"/>
      <c r="M51" s="3"/>
      <c r="N51" s="50"/>
      <c r="O51" s="19"/>
      <c r="P51" s="9">
        <f t="shared" si="2"/>
        <v>0</v>
      </c>
      <c r="Q51" s="6"/>
      <c r="R51" s="48"/>
      <c r="S51" s="23"/>
      <c r="AA51" s="25"/>
    </row>
    <row r="52" spans="2:27" ht="12.75" customHeight="1" x14ac:dyDescent="0.2">
      <c r="B52" s="5"/>
      <c r="C52" s="5"/>
      <c r="D52" s="6"/>
      <c r="E52" s="3"/>
      <c r="F52" s="3"/>
      <c r="G52" s="3"/>
      <c r="H52" s="6"/>
      <c r="I52" s="6"/>
      <c r="J52" s="6"/>
      <c r="K52" s="6"/>
      <c r="L52" s="5"/>
      <c r="M52" s="3"/>
      <c r="N52" s="50"/>
      <c r="O52" s="19"/>
      <c r="P52" s="9">
        <f t="shared" si="2"/>
        <v>0</v>
      </c>
      <c r="Q52" s="50"/>
      <c r="R52" s="46"/>
      <c r="S52" s="23"/>
      <c r="AA52" s="25"/>
    </row>
    <row r="53" spans="2:27" ht="12.75" customHeight="1" x14ac:dyDescent="0.2">
      <c r="B53" s="5"/>
      <c r="C53" s="5"/>
      <c r="D53" s="6"/>
      <c r="E53" s="3"/>
      <c r="F53" s="3"/>
      <c r="G53" s="3"/>
      <c r="H53" s="6"/>
      <c r="I53" s="6"/>
      <c r="J53" s="6"/>
      <c r="K53" s="6"/>
      <c r="L53" s="5"/>
      <c r="M53" s="3"/>
      <c r="N53" s="50"/>
      <c r="O53" s="19"/>
      <c r="P53" s="9">
        <f t="shared" si="2"/>
        <v>0</v>
      </c>
      <c r="Q53" s="6"/>
      <c r="R53" s="46"/>
      <c r="S53" s="23"/>
      <c r="AA53" s="25"/>
    </row>
    <row r="54" spans="2:27" ht="12.7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6"/>
      <c r="L54" s="3"/>
      <c r="M54" s="3"/>
      <c r="N54" s="50"/>
      <c r="O54" s="19"/>
      <c r="P54" s="9">
        <f t="shared" si="2"/>
        <v>0</v>
      </c>
      <c r="Q54" s="50"/>
      <c r="R54" s="46"/>
      <c r="S54" s="23"/>
      <c r="AA54" s="25"/>
    </row>
    <row r="55" spans="2:27" ht="12.75" customHeight="1" x14ac:dyDescent="0.2">
      <c r="B55" s="3"/>
      <c r="C55" s="3"/>
      <c r="D55" s="3"/>
      <c r="E55" s="3"/>
      <c r="F55" s="3"/>
      <c r="G55" s="3"/>
      <c r="H55" s="3"/>
      <c r="I55" s="3"/>
      <c r="J55" s="3"/>
      <c r="K55" s="6"/>
      <c r="L55" s="3"/>
      <c r="M55" s="3"/>
      <c r="N55" s="50"/>
      <c r="O55" s="19"/>
      <c r="P55" s="9">
        <f t="shared" si="2"/>
        <v>0</v>
      </c>
      <c r="Q55" s="50"/>
      <c r="R55" s="46"/>
      <c r="S55" s="23"/>
      <c r="AA55" s="25"/>
    </row>
    <row r="56" spans="2:27" ht="12.75" customHeight="1" x14ac:dyDescent="0.2">
      <c r="B56" s="3"/>
      <c r="C56" s="3"/>
      <c r="D56" s="3"/>
      <c r="E56" s="3"/>
      <c r="F56" s="3"/>
      <c r="G56" s="3"/>
      <c r="H56" s="3"/>
      <c r="I56" s="3"/>
      <c r="J56" s="3"/>
      <c r="K56" s="6"/>
      <c r="L56" s="3"/>
      <c r="M56" s="3"/>
      <c r="N56" s="50"/>
      <c r="O56" s="19"/>
      <c r="P56" s="9">
        <f t="shared" si="2"/>
        <v>0</v>
      </c>
      <c r="Q56" s="50"/>
      <c r="R56" s="46"/>
      <c r="S56" s="23"/>
      <c r="AA56" s="25"/>
    </row>
    <row r="57" spans="2:27" ht="12.75" customHeight="1" x14ac:dyDescent="0.2">
      <c r="B57" s="3"/>
      <c r="C57" s="3"/>
      <c r="D57" s="5"/>
      <c r="E57" s="3"/>
      <c r="F57" s="3"/>
      <c r="G57" s="3"/>
      <c r="H57" s="3"/>
      <c r="I57" s="3"/>
      <c r="J57" s="3"/>
      <c r="K57" s="6"/>
      <c r="L57" s="3"/>
      <c r="M57" s="3"/>
      <c r="N57" s="50"/>
      <c r="O57" s="19"/>
      <c r="P57" s="9">
        <f t="shared" si="2"/>
        <v>0</v>
      </c>
      <c r="Q57" s="6"/>
      <c r="R57" s="46"/>
      <c r="S57" s="23"/>
      <c r="AA57" s="25"/>
    </row>
    <row r="58" spans="2:27" ht="12.75" customHeight="1" x14ac:dyDescent="0.2">
      <c r="B58" s="3"/>
      <c r="C58" s="3"/>
      <c r="D58" s="3"/>
      <c r="E58" s="3"/>
      <c r="F58" s="3"/>
      <c r="G58" s="3"/>
      <c r="H58" s="3"/>
      <c r="I58" s="3"/>
      <c r="J58" s="3"/>
      <c r="K58" s="6"/>
      <c r="L58" s="3"/>
      <c r="M58" s="3"/>
      <c r="N58" s="50"/>
      <c r="O58" s="19"/>
      <c r="P58" s="9">
        <f t="shared" si="2"/>
        <v>0</v>
      </c>
      <c r="Q58" s="6"/>
      <c r="R58" s="46"/>
      <c r="S58" s="23"/>
      <c r="W58" s="29"/>
      <c r="AA58" s="25"/>
    </row>
    <row r="59" spans="2:27" ht="12.75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6"/>
      <c r="L59" s="3"/>
      <c r="M59" s="3"/>
      <c r="N59" s="50"/>
      <c r="O59" s="19"/>
      <c r="P59" s="9">
        <f t="shared" si="2"/>
        <v>0</v>
      </c>
      <c r="Q59" s="50"/>
      <c r="R59" s="46"/>
      <c r="S59" s="23"/>
      <c r="AA59" s="25"/>
    </row>
    <row r="60" spans="2:27" ht="12.75" customHeight="1" x14ac:dyDescent="0.2">
      <c r="B60" s="3"/>
      <c r="C60" s="3"/>
      <c r="D60" s="3"/>
      <c r="E60" s="3"/>
      <c r="F60" s="3"/>
      <c r="G60" s="3"/>
      <c r="H60" s="3"/>
      <c r="I60" s="3"/>
      <c r="J60" s="3"/>
      <c r="K60" s="6"/>
      <c r="L60" s="3"/>
      <c r="M60" s="3"/>
      <c r="N60" s="50"/>
      <c r="O60" s="19"/>
      <c r="P60" s="9">
        <f t="shared" si="2"/>
        <v>0</v>
      </c>
      <c r="Q60" s="50"/>
      <c r="R60" s="46"/>
      <c r="S60" s="23"/>
      <c r="AA60" s="25"/>
    </row>
    <row r="61" spans="2:27" ht="12.75" customHeight="1" x14ac:dyDescent="0.2">
      <c r="B61" s="3"/>
      <c r="C61" s="3"/>
      <c r="D61" s="3"/>
      <c r="E61" s="3"/>
      <c r="F61" s="3"/>
      <c r="G61" s="3"/>
      <c r="H61" s="3"/>
      <c r="I61" s="3"/>
      <c r="J61" s="3"/>
      <c r="K61" s="6"/>
      <c r="L61" s="3"/>
      <c r="M61" s="3"/>
      <c r="N61" s="50"/>
      <c r="O61" s="19"/>
      <c r="P61" s="9">
        <f t="shared" si="2"/>
        <v>0</v>
      </c>
      <c r="Q61" s="50"/>
      <c r="R61" s="46"/>
      <c r="S61" s="23"/>
      <c r="AA61" s="25"/>
    </row>
    <row r="62" spans="2:27" ht="12.75" customHeight="1" x14ac:dyDescent="0.2">
      <c r="B62" s="3"/>
      <c r="C62" s="3"/>
      <c r="D62" s="3"/>
      <c r="E62" s="3"/>
      <c r="F62" s="3"/>
      <c r="G62" s="3"/>
      <c r="H62" s="3"/>
      <c r="I62" s="3"/>
      <c r="J62" s="3"/>
      <c r="K62" s="12"/>
      <c r="L62" s="3"/>
      <c r="M62" s="3"/>
      <c r="N62" s="49"/>
      <c r="O62" s="19"/>
      <c r="P62" s="9">
        <f t="shared" si="2"/>
        <v>0</v>
      </c>
      <c r="Q62" s="50"/>
      <c r="R62" s="46"/>
      <c r="S62" s="23"/>
      <c r="AA62" s="25"/>
    </row>
    <row r="63" spans="2:27" ht="12.75" customHeight="1" x14ac:dyDescent="0.2">
      <c r="B63" s="3"/>
      <c r="C63" s="3"/>
      <c r="D63" s="3"/>
      <c r="E63" s="3"/>
      <c r="F63" s="3"/>
      <c r="G63" s="3"/>
      <c r="H63" s="3"/>
      <c r="I63" s="3"/>
      <c r="J63" s="3"/>
      <c r="K63" s="23"/>
      <c r="L63" s="3"/>
      <c r="M63" s="3"/>
      <c r="N63" s="23"/>
      <c r="O63" s="19"/>
      <c r="P63" s="9">
        <f t="shared" si="2"/>
        <v>0</v>
      </c>
      <c r="Q63" s="50"/>
      <c r="R63" s="46"/>
      <c r="S63" s="23"/>
      <c r="W63" s="29"/>
      <c r="X63" s="25"/>
    </row>
    <row r="64" spans="2:27" ht="12.75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23"/>
      <c r="L64" s="3"/>
      <c r="M64" s="3"/>
      <c r="N64" s="23"/>
      <c r="O64" s="19"/>
      <c r="P64" s="9">
        <f t="shared" si="2"/>
        <v>0</v>
      </c>
      <c r="Q64" s="50"/>
      <c r="R64" s="46"/>
      <c r="S64" s="23"/>
      <c r="W64" s="29"/>
    </row>
    <row r="65" spans="2:23" ht="12.75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23"/>
      <c r="L65" s="3"/>
      <c r="M65" s="3"/>
      <c r="N65" s="23"/>
      <c r="O65" s="19"/>
      <c r="P65" s="9">
        <f t="shared" si="2"/>
        <v>0</v>
      </c>
      <c r="Q65" s="49"/>
      <c r="R65" s="46"/>
      <c r="S65" s="23"/>
      <c r="W65" s="29"/>
    </row>
    <row r="66" spans="2:23" ht="12.75" customHeight="1" x14ac:dyDescent="0.2">
      <c r="B66" s="3"/>
      <c r="C66" s="3"/>
      <c r="D66" s="3"/>
      <c r="E66" s="3"/>
      <c r="F66" s="3"/>
      <c r="G66" s="3"/>
      <c r="H66" s="3"/>
      <c r="I66" s="3"/>
      <c r="J66" s="3"/>
      <c r="K66" s="23"/>
      <c r="L66" s="3"/>
      <c r="M66" s="3"/>
      <c r="N66" s="23"/>
      <c r="O66" s="19"/>
      <c r="P66" s="9">
        <f t="shared" si="2"/>
        <v>0</v>
      </c>
      <c r="Q66" s="49"/>
      <c r="R66" s="46"/>
      <c r="S66" s="23"/>
      <c r="W66" s="29"/>
    </row>
    <row r="67" spans="2:23" ht="12.75" customHeight="1" x14ac:dyDescent="0.2">
      <c r="B67" s="3"/>
      <c r="C67" s="3"/>
      <c r="D67" s="3"/>
      <c r="E67" s="3"/>
      <c r="F67" s="3"/>
      <c r="G67" s="3"/>
      <c r="H67" s="3"/>
      <c r="I67" s="3"/>
      <c r="J67" s="3"/>
      <c r="K67" s="23"/>
      <c r="L67" s="3"/>
      <c r="M67" s="3"/>
      <c r="N67" s="23"/>
      <c r="O67" s="19"/>
      <c r="P67" s="9">
        <f t="shared" si="2"/>
        <v>0</v>
      </c>
      <c r="Q67" s="49"/>
      <c r="R67" s="46"/>
      <c r="S67" s="23"/>
      <c r="W67" s="29"/>
    </row>
    <row r="68" spans="2:23" ht="12.75" customHeight="1" x14ac:dyDescent="0.2">
      <c r="B68" s="3"/>
      <c r="C68" s="3"/>
      <c r="D68" s="3"/>
      <c r="E68" s="3"/>
      <c r="F68" s="3"/>
      <c r="G68" s="3"/>
      <c r="H68" s="3"/>
      <c r="I68" s="3"/>
      <c r="J68" s="3"/>
      <c r="K68" s="23"/>
      <c r="L68" s="3"/>
      <c r="M68" s="3"/>
      <c r="N68" s="23"/>
      <c r="O68" s="19"/>
      <c r="P68" s="9">
        <f t="shared" si="2"/>
        <v>0</v>
      </c>
      <c r="Q68" s="49"/>
      <c r="R68" s="46"/>
      <c r="S68" s="23"/>
      <c r="W68" s="29"/>
    </row>
    <row r="69" spans="2:23" ht="12.75" customHeight="1" x14ac:dyDescent="0.2">
      <c r="B69" s="3"/>
      <c r="C69" s="3"/>
      <c r="D69" s="3"/>
      <c r="E69" s="3"/>
      <c r="F69" s="3"/>
      <c r="G69" s="3"/>
      <c r="H69" s="3"/>
      <c r="I69" s="3"/>
      <c r="J69" s="3"/>
      <c r="K69" s="23"/>
      <c r="L69" s="3"/>
      <c r="M69" s="3"/>
      <c r="N69" s="23"/>
      <c r="O69" s="19"/>
      <c r="P69" s="9">
        <f t="shared" si="2"/>
        <v>0</v>
      </c>
      <c r="Q69" s="49"/>
      <c r="R69" s="46"/>
      <c r="S69" s="23"/>
      <c r="W69" s="29"/>
    </row>
    <row r="70" spans="2:23" ht="12.75" customHeight="1" x14ac:dyDescent="0.2">
      <c r="B70" s="3"/>
      <c r="C70" s="3"/>
      <c r="D70" s="3"/>
      <c r="E70" s="3"/>
      <c r="F70" s="3"/>
      <c r="G70" s="3"/>
      <c r="H70" s="3"/>
      <c r="I70" s="3"/>
      <c r="J70" s="3"/>
      <c r="K70" s="23"/>
      <c r="L70" s="3"/>
      <c r="M70" s="3"/>
      <c r="N70" s="23"/>
      <c r="O70" s="19"/>
      <c r="P70" s="9">
        <f t="shared" si="2"/>
        <v>0</v>
      </c>
      <c r="Q70" s="49"/>
      <c r="R70" s="46"/>
      <c r="S70" s="23"/>
      <c r="W70" s="29"/>
    </row>
    <row r="71" spans="2:23" ht="12.75" customHeight="1" x14ac:dyDescent="0.2">
      <c r="B71" s="3"/>
      <c r="C71" s="3"/>
      <c r="D71" s="3"/>
      <c r="E71" s="3"/>
      <c r="F71" s="3"/>
      <c r="G71" s="3"/>
      <c r="H71" s="3"/>
      <c r="I71" s="3"/>
      <c r="J71" s="3"/>
      <c r="K71" s="23"/>
      <c r="L71" s="3"/>
      <c r="M71" s="3"/>
      <c r="N71" s="23"/>
      <c r="O71" s="19"/>
      <c r="P71" s="9">
        <f t="shared" si="2"/>
        <v>0</v>
      </c>
      <c r="Q71" s="49"/>
      <c r="R71" s="46"/>
      <c r="S71" s="23"/>
      <c r="W71" s="29"/>
    </row>
    <row r="72" spans="2:23" ht="12.75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23"/>
      <c r="L72" s="3"/>
      <c r="M72" s="3"/>
      <c r="N72" s="23"/>
      <c r="O72" s="19">
        <v>0</v>
      </c>
      <c r="P72" s="9">
        <f t="shared" ref="P72:P77" si="3">SUM(B72:K72)</f>
        <v>0</v>
      </c>
      <c r="Q72" s="49"/>
      <c r="R72" s="46"/>
      <c r="S72" s="23"/>
      <c r="W72" s="29"/>
    </row>
    <row r="73" spans="2:23" ht="12.75" customHeight="1" x14ac:dyDescent="0.2">
      <c r="B73" s="3"/>
      <c r="C73" s="3"/>
      <c r="D73" s="3"/>
      <c r="E73" s="3"/>
      <c r="F73" s="3"/>
      <c r="G73" s="3"/>
      <c r="H73" s="3"/>
      <c r="I73" s="3"/>
      <c r="J73" s="3"/>
      <c r="K73" s="23"/>
      <c r="L73" s="3"/>
      <c r="M73" s="3"/>
      <c r="N73" s="23"/>
      <c r="O73" s="19">
        <v>0</v>
      </c>
      <c r="P73" s="9">
        <f t="shared" si="3"/>
        <v>0</v>
      </c>
      <c r="Q73" s="49"/>
      <c r="R73" s="46"/>
      <c r="S73" s="23"/>
      <c r="W73" s="29"/>
    </row>
    <row r="74" spans="2:23" ht="12.75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23"/>
      <c r="L74" s="3"/>
      <c r="M74" s="3"/>
      <c r="N74" s="23"/>
      <c r="O74" s="19">
        <v>0</v>
      </c>
      <c r="P74" s="9">
        <f t="shared" si="3"/>
        <v>0</v>
      </c>
      <c r="Q74" s="49"/>
      <c r="R74" s="46"/>
      <c r="S74" s="23"/>
      <c r="W74" s="29"/>
    </row>
    <row r="75" spans="2:23" ht="12.75" customHeight="1" x14ac:dyDescent="0.2">
      <c r="B75" s="3"/>
      <c r="C75" s="3"/>
      <c r="D75" s="3"/>
      <c r="E75" s="3"/>
      <c r="F75" s="3"/>
      <c r="G75" s="3"/>
      <c r="H75" s="3"/>
      <c r="I75" s="3"/>
      <c r="J75" s="3"/>
      <c r="K75" s="23"/>
      <c r="L75" s="3"/>
      <c r="M75" s="3"/>
      <c r="N75" s="23"/>
      <c r="O75" s="19">
        <v>0</v>
      </c>
      <c r="P75" s="9">
        <f t="shared" si="3"/>
        <v>0</v>
      </c>
      <c r="Q75" s="49"/>
      <c r="R75" s="46"/>
      <c r="S75" s="23"/>
      <c r="W75" s="29"/>
    </row>
    <row r="76" spans="2:23" ht="12.75" customHeight="1" x14ac:dyDescent="0.2">
      <c r="B76" s="3"/>
      <c r="C76" s="3"/>
      <c r="D76" s="3"/>
      <c r="E76" s="3"/>
      <c r="F76" s="3"/>
      <c r="G76" s="3"/>
      <c r="H76" s="3"/>
      <c r="I76" s="3"/>
      <c r="J76" s="3"/>
      <c r="K76" s="23"/>
      <c r="L76" s="3"/>
      <c r="M76" s="3">
        <f>P76</f>
        <v>0</v>
      </c>
      <c r="N76" s="23"/>
      <c r="O76" s="19">
        <v>0</v>
      </c>
      <c r="P76" s="9">
        <f t="shared" si="3"/>
        <v>0</v>
      </c>
      <c r="Q76" s="23"/>
      <c r="R76" s="46"/>
      <c r="S76" s="23"/>
      <c r="W76" s="29"/>
    </row>
    <row r="77" spans="2:23" ht="12.75" customHeight="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>
        <f>P77</f>
        <v>0</v>
      </c>
      <c r="N77" s="3"/>
      <c r="O77" s="19"/>
      <c r="P77" s="9">
        <f t="shared" si="3"/>
        <v>0</v>
      </c>
      <c r="Q77" s="3"/>
      <c r="R77" s="46"/>
      <c r="S77" s="23"/>
      <c r="W77" s="29"/>
    </row>
    <row r="78" spans="2:23" ht="6" customHeight="1" x14ac:dyDescent="0.2">
      <c r="B78" s="3"/>
      <c r="C78" s="3"/>
      <c r="D78" s="3"/>
      <c r="E78" s="3"/>
      <c r="F78" s="33"/>
      <c r="G78" s="33"/>
      <c r="H78" s="33"/>
      <c r="I78" s="33"/>
      <c r="J78" s="33"/>
      <c r="K78" s="33"/>
      <c r="L78" s="33"/>
      <c r="M78" s="3">
        <f>P78</f>
        <v>0</v>
      </c>
      <c r="N78" s="50"/>
      <c r="O78" s="6"/>
      <c r="P78" s="5"/>
      <c r="Q78" s="50"/>
      <c r="R78" s="46"/>
      <c r="S78" s="23"/>
    </row>
  </sheetData>
  <mergeCells count="21">
    <mergeCell ref="K3:K4"/>
    <mergeCell ref="M3:M4"/>
    <mergeCell ref="L3:L4"/>
    <mergeCell ref="O3:O4"/>
    <mergeCell ref="P3:P4"/>
    <mergeCell ref="R1:R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B1:K2"/>
    <mergeCell ref="L1:M2"/>
    <mergeCell ref="N1:N4"/>
    <mergeCell ref="O1:O2"/>
    <mergeCell ref="P1:P2"/>
    <mergeCell ref="Q1:Q4"/>
  </mergeCells>
  <pageMargins left="0.75" right="0.75" top="1" bottom="1" header="0.5" footer="0.5"/>
  <pageSetup paperSize="3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80"/>
  <sheetViews>
    <sheetView showZeros="0" tabSelected="1" zoomScale="85" zoomScaleNormal="85" workbookViewId="0">
      <pane ySplit="15" topLeftCell="A26" activePane="bottomLeft" state="frozen"/>
      <selection activeCell="M65" sqref="M65"/>
      <selection pane="bottomLeft" activeCell="D43" sqref="D43"/>
    </sheetView>
  </sheetViews>
  <sheetFormatPr defaultColWidth="9.140625" defaultRowHeight="14.25" x14ac:dyDescent="0.2"/>
  <cols>
    <col min="1" max="1" width="10.28515625" style="87" customWidth="1"/>
    <col min="2" max="2" width="10.7109375" style="87" customWidth="1"/>
    <col min="3" max="3" width="40.7109375" style="87" customWidth="1"/>
    <col min="4" max="5" width="13.7109375" style="87" customWidth="1"/>
    <col min="6" max="6" width="8.140625" style="87" customWidth="1"/>
    <col min="7" max="11" width="8.28515625" style="56" customWidth="1"/>
    <col min="12" max="28" width="8.28515625" style="87" customWidth="1"/>
    <col min="29" max="16384" width="9.140625" style="87"/>
  </cols>
  <sheetData>
    <row r="1" spans="1:28" x14ac:dyDescent="0.2">
      <c r="E1" s="88" t="s">
        <v>8</v>
      </c>
      <c r="F1" s="89"/>
      <c r="G1" s="61">
        <v>10000</v>
      </c>
      <c r="H1" s="57">
        <v>22000</v>
      </c>
      <c r="I1" s="57">
        <v>22000</v>
      </c>
      <c r="J1" s="61">
        <v>26000</v>
      </c>
      <c r="K1" s="61">
        <v>20000</v>
      </c>
      <c r="L1" s="88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</row>
    <row r="2" spans="1:28" x14ac:dyDescent="0.2">
      <c r="G2" s="62"/>
      <c r="J2" s="62"/>
      <c r="K2" s="62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ht="15" thickBot="1" x14ac:dyDescent="0.25">
      <c r="G3" s="62"/>
      <c r="J3" s="62"/>
      <c r="K3" s="62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28" ht="12.6" customHeight="1" x14ac:dyDescent="0.2">
      <c r="A4" s="115"/>
      <c r="B4" s="116"/>
      <c r="C4" s="115"/>
      <c r="D4" s="70"/>
      <c r="E4" s="71"/>
      <c r="F4" s="116"/>
      <c r="G4" s="58">
        <v>411</v>
      </c>
      <c r="H4" s="58">
        <f ca="1">MOT_SUBSUMMARY_1!H4</f>
        <v>614</v>
      </c>
      <c r="I4" s="58">
        <f ca="1">MOT_SUBSUMMARY_1!I4</f>
        <v>614</v>
      </c>
      <c r="J4" s="58">
        <f ca="1">MOT_SUBSUMMARY_1!J4</f>
        <v>614</v>
      </c>
      <c r="K4" s="58">
        <f ca="1">MOT_SUBSUMMARY_1!K4</f>
        <v>615</v>
      </c>
      <c r="L4" s="94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</row>
    <row r="5" spans="1:28" ht="12.75" customHeight="1" x14ac:dyDescent="0.2">
      <c r="A5" s="110"/>
      <c r="B5" s="112"/>
      <c r="C5" s="128"/>
      <c r="D5" s="127" t="s">
        <v>7</v>
      </c>
      <c r="E5" s="129"/>
      <c r="F5" s="114"/>
      <c r="G5" s="117" t="s">
        <v>84</v>
      </c>
      <c r="H5" s="105" t="str">
        <f ca="1">MOT_SUBSUMMARY_1!H5</f>
        <v>WORK ZONE EDGE LINE,
CLASS I, 4" (WHITE)</v>
      </c>
      <c r="I5" s="105" t="str">
        <f ca="1">MOT_SUBSUMMARY_1!I5</f>
        <v>WORK ZONE EDGE LINE,
CLASS I, 4" (YELLOW)</v>
      </c>
      <c r="J5" s="105" t="str">
        <f ca="1">MOT_SUBSUMMARY_1!J5</f>
        <v>WORK ZONE STOP LINE, CLASS I</v>
      </c>
      <c r="K5" s="105" t="str">
        <f ca="1">MOT_SUBSUMMARY_1!K5</f>
        <v>PAVEMENT FOR MAINTAINING TRAFFIC, CLASS A</v>
      </c>
      <c r="L5" s="171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</row>
    <row r="6" spans="1:28" ht="12.75" customHeight="1" x14ac:dyDescent="0.2">
      <c r="A6" s="110"/>
      <c r="B6" s="112"/>
      <c r="C6" s="128"/>
      <c r="D6" s="127"/>
      <c r="E6" s="129"/>
      <c r="F6" s="114"/>
      <c r="G6" s="118"/>
      <c r="H6" s="106"/>
      <c r="I6" s="106"/>
      <c r="J6" s="106"/>
      <c r="K6" s="106"/>
      <c r="L6" s="172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</row>
    <row r="7" spans="1:28" ht="12.75" customHeight="1" x14ac:dyDescent="0.2">
      <c r="A7" s="110"/>
      <c r="B7" s="112"/>
      <c r="C7" s="128"/>
      <c r="D7" s="127"/>
      <c r="E7" s="129"/>
      <c r="F7" s="114"/>
      <c r="G7" s="118"/>
      <c r="H7" s="106"/>
      <c r="I7" s="106"/>
      <c r="J7" s="106"/>
      <c r="K7" s="106"/>
      <c r="L7" s="172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</row>
    <row r="8" spans="1:28" ht="12.75" customHeight="1" x14ac:dyDescent="0.2">
      <c r="A8" s="110"/>
      <c r="B8" s="112"/>
      <c r="C8" s="128"/>
      <c r="D8" s="127"/>
      <c r="E8" s="129"/>
      <c r="F8" s="114"/>
      <c r="G8" s="118"/>
      <c r="H8" s="106"/>
      <c r="I8" s="106"/>
      <c r="J8" s="106"/>
      <c r="K8" s="106"/>
      <c r="L8" s="172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</row>
    <row r="9" spans="1:28" ht="12.75" customHeight="1" x14ac:dyDescent="0.2">
      <c r="A9" s="72" t="s">
        <v>2</v>
      </c>
      <c r="B9" s="73" t="s">
        <v>0</v>
      </c>
      <c r="C9" s="110" t="s">
        <v>6</v>
      </c>
      <c r="D9" s="127"/>
      <c r="E9" s="129"/>
      <c r="F9" s="127" t="s">
        <v>5</v>
      </c>
      <c r="G9" s="118"/>
      <c r="H9" s="106"/>
      <c r="I9" s="106"/>
      <c r="J9" s="106"/>
      <c r="K9" s="106"/>
      <c r="L9" s="172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</row>
    <row r="10" spans="1:28" ht="12.75" customHeight="1" x14ac:dyDescent="0.2">
      <c r="A10" s="72" t="s">
        <v>1</v>
      </c>
      <c r="B10" s="73" t="s">
        <v>1</v>
      </c>
      <c r="C10" s="110"/>
      <c r="D10" s="127"/>
      <c r="E10" s="129"/>
      <c r="F10" s="127"/>
      <c r="G10" s="118"/>
      <c r="H10" s="106"/>
      <c r="I10" s="106"/>
      <c r="J10" s="106"/>
      <c r="K10" s="106"/>
      <c r="L10" s="172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</row>
    <row r="11" spans="1:28" ht="12.75" customHeight="1" x14ac:dyDescent="0.2">
      <c r="A11" s="110"/>
      <c r="B11" s="112"/>
      <c r="C11" s="112"/>
      <c r="D11" s="127"/>
      <c r="E11" s="129"/>
      <c r="F11" s="114"/>
      <c r="G11" s="118"/>
      <c r="H11" s="106"/>
      <c r="I11" s="106"/>
      <c r="J11" s="106"/>
      <c r="K11" s="106"/>
      <c r="L11" s="172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</row>
    <row r="12" spans="1:28" ht="12.75" customHeight="1" x14ac:dyDescent="0.2">
      <c r="A12" s="110"/>
      <c r="B12" s="112"/>
      <c r="C12" s="112"/>
      <c r="D12" s="127"/>
      <c r="E12" s="129"/>
      <c r="F12" s="114"/>
      <c r="G12" s="118"/>
      <c r="H12" s="106"/>
      <c r="I12" s="106"/>
      <c r="J12" s="106"/>
      <c r="K12" s="106"/>
      <c r="L12" s="172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</row>
    <row r="13" spans="1:28" ht="12.75" customHeight="1" x14ac:dyDescent="0.2">
      <c r="A13" s="110"/>
      <c r="B13" s="112"/>
      <c r="C13" s="112"/>
      <c r="D13" s="127"/>
      <c r="E13" s="129"/>
      <c r="F13" s="114"/>
      <c r="G13" s="118"/>
      <c r="H13" s="106"/>
      <c r="I13" s="106"/>
      <c r="J13" s="106"/>
      <c r="K13" s="106"/>
      <c r="L13" s="172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</row>
    <row r="14" spans="1:28" ht="16.899999999999999" customHeight="1" thickBot="1" x14ac:dyDescent="0.25">
      <c r="A14" s="110"/>
      <c r="B14" s="112"/>
      <c r="C14" s="112"/>
      <c r="D14" s="127"/>
      <c r="E14" s="129"/>
      <c r="F14" s="114"/>
      <c r="G14" s="119"/>
      <c r="H14" s="107"/>
      <c r="I14" s="107"/>
      <c r="J14" s="107"/>
      <c r="K14" s="107"/>
      <c r="L14" s="173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</row>
    <row r="15" spans="1:28" ht="12.75" customHeight="1" thickBot="1" x14ac:dyDescent="0.25">
      <c r="A15" s="111"/>
      <c r="B15" s="113"/>
      <c r="C15" s="113" t="s">
        <v>9</v>
      </c>
      <c r="D15" s="74" t="s">
        <v>3</v>
      </c>
      <c r="E15" s="74" t="s">
        <v>4</v>
      </c>
      <c r="F15" s="113"/>
      <c r="G15" s="59" t="s">
        <v>63</v>
      </c>
      <c r="H15" s="59" t="str">
        <f ca="1">MOT_SUBSUMMARY_1!H15</f>
        <v>FT</v>
      </c>
      <c r="I15" s="59" t="str">
        <f ca="1">MOT_SUBSUMMARY_1!I15</f>
        <v>FT</v>
      </c>
      <c r="J15" s="59" t="str">
        <f ca="1">MOT_SUBSUMMARY_1!J15</f>
        <v>FT</v>
      </c>
      <c r="K15" s="59" t="str">
        <f ca="1">MOT_SUBSUMMARY_1!K15</f>
        <v>SY</v>
      </c>
      <c r="L15" s="96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28" ht="12.6" customHeight="1" x14ac:dyDescent="0.2">
      <c r="A16" s="93"/>
      <c r="B16" s="97"/>
      <c r="C16" s="98"/>
      <c r="D16" s="99"/>
      <c r="E16" s="99"/>
      <c r="F16" s="93"/>
      <c r="G16" s="60"/>
      <c r="H16" s="60"/>
      <c r="I16" s="60"/>
      <c r="J16" s="60"/>
      <c r="K16" s="60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</row>
    <row r="17" spans="1:28" s="56" customFormat="1" ht="12.75" x14ac:dyDescent="0.2">
      <c r="A17" s="51"/>
      <c r="B17" s="52"/>
      <c r="C17" s="53" t="s">
        <v>34</v>
      </c>
      <c r="D17" s="54"/>
      <c r="E17" s="54"/>
      <c r="F17" s="51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s="56" customFormat="1" ht="12.6" customHeight="1" x14ac:dyDescent="0.2">
      <c r="A18" s="51"/>
      <c r="B18" s="52"/>
      <c r="C18" s="53"/>
      <c r="D18" s="54"/>
      <c r="E18" s="54"/>
      <c r="F18" s="51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s="56" customFormat="1" ht="12.75" customHeight="1" x14ac:dyDescent="0.2">
      <c r="A19" s="101">
        <v>29</v>
      </c>
      <c r="B19" s="52" t="s">
        <v>28</v>
      </c>
      <c r="C19" s="53" t="s">
        <v>32</v>
      </c>
      <c r="D19" s="54">
        <v>15035</v>
      </c>
      <c r="E19" s="54">
        <v>15200</v>
      </c>
      <c r="F19" s="51" t="s">
        <v>14</v>
      </c>
      <c r="G19" s="55"/>
      <c r="H19" s="55"/>
      <c r="I19" s="55">
        <f>E19-D19</f>
        <v>165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s="56" customFormat="1" ht="12.75" customHeight="1" x14ac:dyDescent="0.2">
      <c r="A20" s="101">
        <f>A19</f>
        <v>29</v>
      </c>
      <c r="B20" s="52" t="s">
        <v>15</v>
      </c>
      <c r="C20" s="53" t="s">
        <v>32</v>
      </c>
      <c r="D20" s="54">
        <v>15035</v>
      </c>
      <c r="E20" s="54">
        <v>15200</v>
      </c>
      <c r="F20" s="51" t="s">
        <v>11</v>
      </c>
      <c r="G20" s="55"/>
      <c r="H20" s="55">
        <f>E20-D20</f>
        <v>165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s="56" customFormat="1" ht="12.75" customHeight="1" x14ac:dyDescent="0.2">
      <c r="A21" s="101"/>
      <c r="B21" s="52"/>
      <c r="C21" s="53"/>
      <c r="D21" s="54"/>
      <c r="E21" s="54"/>
      <c r="F21" s="51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s="56" customFormat="1" ht="12.75" customHeight="1" x14ac:dyDescent="0.2">
      <c r="A22" s="101">
        <f>A19+1</f>
        <v>30</v>
      </c>
      <c r="B22" s="52" t="s">
        <v>28</v>
      </c>
      <c r="C22" s="53" t="s">
        <v>32</v>
      </c>
      <c r="D22" s="54">
        <v>15200</v>
      </c>
      <c r="E22" s="54">
        <v>15341</v>
      </c>
      <c r="F22" s="51" t="s">
        <v>10</v>
      </c>
      <c r="G22" s="55"/>
      <c r="H22" s="55"/>
      <c r="I22" s="55">
        <v>202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s="56" customFormat="1" ht="12.75" customHeight="1" x14ac:dyDescent="0.2">
      <c r="A23" s="101">
        <f>A22</f>
        <v>30</v>
      </c>
      <c r="B23" s="52" t="s">
        <v>15</v>
      </c>
      <c r="C23" s="53" t="s">
        <v>32</v>
      </c>
      <c r="D23" s="54">
        <v>15200</v>
      </c>
      <c r="E23" s="54">
        <v>15650</v>
      </c>
      <c r="F23" s="51" t="s">
        <v>14</v>
      </c>
      <c r="G23" s="55"/>
      <c r="H23" s="55">
        <f>E23-D23</f>
        <v>450</v>
      </c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s="56" customFormat="1" ht="12.75" customHeight="1" x14ac:dyDescent="0.2">
      <c r="A24" s="101">
        <f>A22</f>
        <v>30</v>
      </c>
      <c r="B24" s="52"/>
      <c r="C24" s="53" t="s">
        <v>32</v>
      </c>
      <c r="D24" s="54">
        <v>15544</v>
      </c>
      <c r="E24" s="54">
        <v>15650</v>
      </c>
      <c r="F24" s="51" t="s">
        <v>10</v>
      </c>
      <c r="G24" s="55">
        <v>4</v>
      </c>
      <c r="H24" s="55"/>
      <c r="I24" s="55"/>
      <c r="J24" s="55"/>
      <c r="K24" s="55">
        <v>52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</row>
    <row r="25" spans="1:28" s="56" customFormat="1" ht="12.75" customHeight="1" x14ac:dyDescent="0.2">
      <c r="A25" s="101">
        <f>A23</f>
        <v>30</v>
      </c>
      <c r="B25" s="52" t="s">
        <v>28</v>
      </c>
      <c r="C25" s="53" t="s">
        <v>32</v>
      </c>
      <c r="D25" s="54">
        <v>15544</v>
      </c>
      <c r="E25" s="54">
        <v>15650</v>
      </c>
      <c r="F25" s="51" t="s">
        <v>10</v>
      </c>
      <c r="G25" s="55"/>
      <c r="H25" s="55"/>
      <c r="I25" s="55">
        <f>E25-D25</f>
        <v>106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s="56" customFormat="1" ht="12.75" customHeight="1" x14ac:dyDescent="0.2">
      <c r="A26" s="101"/>
      <c r="B26" s="52"/>
      <c r="C26" s="53"/>
      <c r="D26" s="54"/>
      <c r="E26" s="54"/>
      <c r="F26" s="51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s="56" customFormat="1" ht="12.75" customHeight="1" x14ac:dyDescent="0.2">
      <c r="A27" s="101">
        <f>A22+1</f>
        <v>31</v>
      </c>
      <c r="B27" s="52" t="s">
        <v>28</v>
      </c>
      <c r="C27" s="53" t="s">
        <v>32</v>
      </c>
      <c r="D27" s="64">
        <v>15650</v>
      </c>
      <c r="E27" s="54">
        <v>16100</v>
      </c>
      <c r="F27" s="51" t="s">
        <v>10</v>
      </c>
      <c r="G27" s="55"/>
      <c r="H27" s="55"/>
      <c r="I27" s="55">
        <f>E27-D27</f>
        <v>450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s="56" customFormat="1" ht="12.75" customHeight="1" x14ac:dyDescent="0.2">
      <c r="A28" s="101">
        <f>A27</f>
        <v>31</v>
      </c>
      <c r="B28" s="52" t="s">
        <v>15</v>
      </c>
      <c r="C28" s="53" t="s">
        <v>32</v>
      </c>
      <c r="D28" s="64">
        <v>15650</v>
      </c>
      <c r="E28" s="54">
        <v>16100</v>
      </c>
      <c r="F28" s="51" t="s">
        <v>10</v>
      </c>
      <c r="G28" s="55"/>
      <c r="H28" s="55">
        <f>E28-D28</f>
        <v>450</v>
      </c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28" s="56" customFormat="1" ht="12.75" customHeight="1" x14ac:dyDescent="0.2">
      <c r="A29" s="101">
        <f>A27</f>
        <v>31</v>
      </c>
      <c r="B29" s="52"/>
      <c r="C29" s="53" t="s">
        <v>32</v>
      </c>
      <c r="D29" s="64">
        <v>15650</v>
      </c>
      <c r="E29" s="54">
        <v>16100</v>
      </c>
      <c r="F29" s="51" t="s">
        <v>10</v>
      </c>
      <c r="G29" s="55">
        <v>17</v>
      </c>
      <c r="H29" s="55"/>
      <c r="I29" s="55"/>
      <c r="J29" s="55"/>
      <c r="K29" s="55">
        <v>306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28" s="56" customFormat="1" ht="12.75" customHeight="1" x14ac:dyDescent="0.2">
      <c r="A30" s="101"/>
      <c r="B30" s="52"/>
      <c r="C30" s="53"/>
      <c r="D30" s="54"/>
      <c r="E30" s="54"/>
      <c r="F30" s="5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</row>
    <row r="31" spans="1:28" s="56" customFormat="1" ht="12.75" customHeight="1" x14ac:dyDescent="0.2">
      <c r="A31" s="101">
        <f>A27+1</f>
        <v>32</v>
      </c>
      <c r="B31" s="52" t="s">
        <v>28</v>
      </c>
      <c r="C31" s="53" t="s">
        <v>32</v>
      </c>
      <c r="D31" s="54">
        <v>16100</v>
      </c>
      <c r="E31" s="54">
        <v>16550</v>
      </c>
      <c r="F31" s="51" t="s">
        <v>10</v>
      </c>
      <c r="G31" s="55"/>
      <c r="H31" s="55"/>
      <c r="I31" s="55">
        <f>E31-D31</f>
        <v>450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28" s="56" customFormat="1" ht="12.75" customHeight="1" x14ac:dyDescent="0.2">
      <c r="A32" s="101">
        <f>A31</f>
        <v>32</v>
      </c>
      <c r="B32" s="52" t="s">
        <v>15</v>
      </c>
      <c r="C32" s="53" t="s">
        <v>51</v>
      </c>
      <c r="D32" s="54">
        <v>16100</v>
      </c>
      <c r="E32" s="54">
        <v>16448</v>
      </c>
      <c r="F32" s="51" t="s">
        <v>54</v>
      </c>
      <c r="G32" s="55"/>
      <c r="H32" s="55">
        <v>374</v>
      </c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</row>
    <row r="33" spans="1:28" s="56" customFormat="1" ht="12.75" customHeight="1" x14ac:dyDescent="0.2">
      <c r="A33" s="101">
        <f>A31</f>
        <v>32</v>
      </c>
      <c r="B33" s="52" t="s">
        <v>15</v>
      </c>
      <c r="C33" s="53" t="s">
        <v>53</v>
      </c>
      <c r="D33" s="54">
        <v>16452</v>
      </c>
      <c r="E33" s="54">
        <v>16550</v>
      </c>
      <c r="F33" s="51" t="s">
        <v>14</v>
      </c>
      <c r="G33" s="55"/>
      <c r="H33" s="55">
        <v>124</v>
      </c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</row>
    <row r="34" spans="1:28" s="56" customFormat="1" ht="12.75" customHeight="1" x14ac:dyDescent="0.2">
      <c r="A34" s="101">
        <f>A31</f>
        <v>32</v>
      </c>
      <c r="B34" s="52" t="s">
        <v>16</v>
      </c>
      <c r="C34" s="53" t="s">
        <v>52</v>
      </c>
      <c r="D34" s="54">
        <v>5996</v>
      </c>
      <c r="E34" s="54"/>
      <c r="F34" s="51" t="s">
        <v>11</v>
      </c>
      <c r="G34" s="55"/>
      <c r="H34" s="55"/>
      <c r="I34" s="55"/>
      <c r="J34" s="55">
        <v>28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</row>
    <row r="35" spans="1:28" s="56" customFormat="1" ht="12.75" customHeight="1" x14ac:dyDescent="0.2">
      <c r="A35" s="101">
        <f>A31</f>
        <v>32</v>
      </c>
      <c r="B35" s="52"/>
      <c r="C35" s="53" t="s">
        <v>32</v>
      </c>
      <c r="D35" s="54">
        <v>16100</v>
      </c>
      <c r="E35" s="54">
        <v>16550</v>
      </c>
      <c r="F35" s="51" t="s">
        <v>10</v>
      </c>
      <c r="G35" s="55">
        <v>17</v>
      </c>
      <c r="H35" s="55"/>
      <c r="I35" s="55"/>
      <c r="J35" s="55"/>
      <c r="K35" s="55">
        <v>293</v>
      </c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28" s="56" customFormat="1" ht="12.75" customHeight="1" x14ac:dyDescent="0.2">
      <c r="A36" s="101"/>
      <c r="B36" s="52"/>
      <c r="C36" s="53"/>
      <c r="D36" s="54"/>
      <c r="E36" s="54"/>
      <c r="F36" s="51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8" s="56" customFormat="1" ht="12.75" x14ac:dyDescent="0.2">
      <c r="A37" s="101">
        <f>A35+1</f>
        <v>33</v>
      </c>
      <c r="B37" s="52" t="s">
        <v>28</v>
      </c>
      <c r="C37" s="53" t="s">
        <v>32</v>
      </c>
      <c r="D37" s="54">
        <v>16550</v>
      </c>
      <c r="E37" s="54">
        <v>17000</v>
      </c>
      <c r="F37" s="51" t="s">
        <v>10</v>
      </c>
      <c r="G37" s="55"/>
      <c r="H37" s="55"/>
      <c r="I37" s="55">
        <f>E37-D37</f>
        <v>450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  <row r="38" spans="1:28" s="56" customFormat="1" ht="12.75" customHeight="1" x14ac:dyDescent="0.2">
      <c r="A38" s="101">
        <f>A37</f>
        <v>33</v>
      </c>
      <c r="B38" s="52" t="s">
        <v>15</v>
      </c>
      <c r="C38" s="53" t="s">
        <v>32</v>
      </c>
      <c r="D38" s="64">
        <v>16550</v>
      </c>
      <c r="E38" s="54">
        <v>17000</v>
      </c>
      <c r="F38" s="51" t="s">
        <v>10</v>
      </c>
      <c r="G38" s="55"/>
      <c r="H38" s="55">
        <f>E38-D38</f>
        <v>450</v>
      </c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1:28" s="56" customFormat="1" ht="12.75" customHeight="1" x14ac:dyDescent="0.2">
      <c r="A39" s="101">
        <f>A38</f>
        <v>33</v>
      </c>
      <c r="B39" s="52"/>
      <c r="C39" s="53" t="s">
        <v>32</v>
      </c>
      <c r="D39" s="64">
        <v>16550</v>
      </c>
      <c r="E39" s="54">
        <v>16998</v>
      </c>
      <c r="F39" s="51" t="s">
        <v>10</v>
      </c>
      <c r="G39" s="55">
        <v>17</v>
      </c>
      <c r="H39" s="55"/>
      <c r="I39" s="55"/>
      <c r="J39" s="55"/>
      <c r="K39" s="55">
        <v>329</v>
      </c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1:28" s="56" customFormat="1" ht="12.75" customHeight="1" x14ac:dyDescent="0.2">
      <c r="A40" s="101"/>
      <c r="B40" s="52"/>
      <c r="C40" s="53"/>
      <c r="D40" s="64"/>
      <c r="E40" s="54"/>
      <c r="F40" s="51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8" s="56" customFormat="1" ht="12.75" customHeight="1" x14ac:dyDescent="0.2">
      <c r="A41" s="101">
        <f>A39+1</f>
        <v>34</v>
      </c>
      <c r="B41" s="52" t="s">
        <v>28</v>
      </c>
      <c r="C41" s="53" t="s">
        <v>32</v>
      </c>
      <c r="D41" s="67">
        <v>17000</v>
      </c>
      <c r="E41" s="54">
        <v>17450</v>
      </c>
      <c r="F41" s="51" t="s">
        <v>10</v>
      </c>
      <c r="G41" s="55"/>
      <c r="H41" s="55"/>
      <c r="I41" s="55">
        <f>E41-D41</f>
        <v>450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1:28" s="56" customFormat="1" ht="12.75" customHeight="1" x14ac:dyDescent="0.2">
      <c r="A42" s="101">
        <f t="shared" ref="A42:A46" si="0">A41</f>
        <v>34</v>
      </c>
      <c r="B42" s="52" t="s">
        <v>16</v>
      </c>
      <c r="C42" s="53" t="s">
        <v>36</v>
      </c>
      <c r="D42" s="54">
        <v>7035</v>
      </c>
      <c r="E42" s="54"/>
      <c r="F42" s="51" t="s">
        <v>33</v>
      </c>
      <c r="G42" s="55"/>
      <c r="H42" s="55"/>
      <c r="I42" s="55"/>
      <c r="J42" s="55">
        <v>15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</row>
    <row r="43" spans="1:28" s="56" customFormat="1" ht="12.75" customHeight="1" x14ac:dyDescent="0.2">
      <c r="A43" s="101">
        <f t="shared" si="0"/>
        <v>34</v>
      </c>
      <c r="B43" s="52" t="s">
        <v>15</v>
      </c>
      <c r="C43" s="53" t="s">
        <v>72</v>
      </c>
      <c r="D43" s="64">
        <v>17000</v>
      </c>
      <c r="E43" s="54">
        <v>7922</v>
      </c>
      <c r="F43" s="51" t="s">
        <v>54</v>
      </c>
      <c r="G43" s="55"/>
      <c r="H43" s="55">
        <v>448</v>
      </c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1:28" s="56" customFormat="1" ht="12.75" customHeight="1" x14ac:dyDescent="0.2">
      <c r="A44" s="101">
        <f t="shared" si="0"/>
        <v>34</v>
      </c>
      <c r="B44" s="52" t="s">
        <v>16</v>
      </c>
      <c r="C44" s="53" t="s">
        <v>37</v>
      </c>
      <c r="D44" s="67">
        <v>7966</v>
      </c>
      <c r="E44" s="54"/>
      <c r="F44" s="51" t="s">
        <v>11</v>
      </c>
      <c r="G44" s="55"/>
      <c r="H44" s="55"/>
      <c r="I44" s="55"/>
      <c r="J44" s="55">
        <v>16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1:28" s="56" customFormat="1" ht="12.75" customHeight="1" x14ac:dyDescent="0.2">
      <c r="A45" s="101">
        <f t="shared" si="0"/>
        <v>34</v>
      </c>
      <c r="B45" s="52" t="s">
        <v>15</v>
      </c>
      <c r="C45" s="53" t="s">
        <v>55</v>
      </c>
      <c r="D45" s="64">
        <v>7953</v>
      </c>
      <c r="E45" s="54">
        <v>17450</v>
      </c>
      <c r="F45" s="51" t="s">
        <v>14</v>
      </c>
      <c r="G45" s="55"/>
      <c r="H45" s="55">
        <v>75</v>
      </c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1:28" s="56" customFormat="1" ht="12.75" customHeight="1" x14ac:dyDescent="0.2">
      <c r="A46" s="101">
        <f t="shared" si="0"/>
        <v>34</v>
      </c>
      <c r="B46" s="52"/>
      <c r="C46" s="53" t="s">
        <v>32</v>
      </c>
      <c r="D46" s="64">
        <v>17225</v>
      </c>
      <c r="E46" s="54">
        <v>17450</v>
      </c>
      <c r="F46" s="51" t="s">
        <v>10</v>
      </c>
      <c r="G46" s="55">
        <v>9</v>
      </c>
      <c r="H46" s="55"/>
      <c r="I46" s="55"/>
      <c r="J46" s="55"/>
      <c r="K46" s="55">
        <v>166</v>
      </c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1:28" s="56" customFormat="1" ht="12.75" customHeight="1" x14ac:dyDescent="0.2">
      <c r="A47" s="101"/>
      <c r="B47" s="52"/>
      <c r="C47" s="53"/>
      <c r="D47" s="67"/>
      <c r="E47" s="54"/>
      <c r="F47" s="51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1:28" s="56" customFormat="1" ht="12.75" customHeight="1" x14ac:dyDescent="0.2">
      <c r="A48" s="101">
        <f>A46+1</f>
        <v>35</v>
      </c>
      <c r="B48" s="52" t="s">
        <v>15</v>
      </c>
      <c r="C48" s="53" t="s">
        <v>32</v>
      </c>
      <c r="D48" s="64">
        <v>17450</v>
      </c>
      <c r="E48" s="54">
        <v>17900</v>
      </c>
      <c r="F48" s="51" t="s">
        <v>10</v>
      </c>
      <c r="G48" s="55"/>
      <c r="H48" s="55">
        <f>E48-D48</f>
        <v>450</v>
      </c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1:39" s="56" customFormat="1" ht="12.75" x14ac:dyDescent="0.2">
      <c r="A49" s="101">
        <f>A48</f>
        <v>35</v>
      </c>
      <c r="B49" s="52" t="s">
        <v>28</v>
      </c>
      <c r="C49" s="53" t="s">
        <v>32</v>
      </c>
      <c r="D49" s="54">
        <v>17450</v>
      </c>
      <c r="E49" s="54">
        <v>17900</v>
      </c>
      <c r="F49" s="51" t="s">
        <v>10</v>
      </c>
      <c r="G49" s="55"/>
      <c r="H49" s="55"/>
      <c r="I49" s="55">
        <f>E49-D49</f>
        <v>450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39" s="56" customFormat="1" ht="12.75" x14ac:dyDescent="0.2">
      <c r="A50" s="101">
        <f>A49</f>
        <v>35</v>
      </c>
      <c r="B50" s="52"/>
      <c r="C50" s="53" t="s">
        <v>32</v>
      </c>
      <c r="D50" s="181">
        <v>17525</v>
      </c>
      <c r="E50" s="54">
        <v>17900</v>
      </c>
      <c r="F50" s="51" t="s">
        <v>10</v>
      </c>
      <c r="G50" s="55">
        <v>17</v>
      </c>
      <c r="H50" s="55"/>
      <c r="I50" s="55"/>
      <c r="J50" s="55"/>
      <c r="K50" s="55">
        <v>336</v>
      </c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1:39" s="56" customFormat="1" ht="12.75" x14ac:dyDescent="0.2">
      <c r="A51" s="101"/>
      <c r="B51" s="52"/>
      <c r="C51" s="53"/>
      <c r="D51" s="54"/>
      <c r="E51" s="54"/>
      <c r="F51" s="51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1:39" s="56" customFormat="1" ht="12.75" customHeight="1" x14ac:dyDescent="0.2">
      <c r="A52" s="101">
        <f>A50+1</f>
        <v>36</v>
      </c>
      <c r="B52" s="52" t="s">
        <v>28</v>
      </c>
      <c r="C52" s="53" t="s">
        <v>32</v>
      </c>
      <c r="D52" s="54">
        <v>17900</v>
      </c>
      <c r="E52" s="54">
        <v>18350</v>
      </c>
      <c r="F52" s="51" t="s">
        <v>10</v>
      </c>
      <c r="G52" s="55"/>
      <c r="H52" s="55"/>
      <c r="I52" s="55">
        <f>E52-D52</f>
        <v>450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1:39" s="56" customFormat="1" ht="12.75" customHeight="1" x14ac:dyDescent="0.2">
      <c r="A53" s="101">
        <f>A52</f>
        <v>36</v>
      </c>
      <c r="B53" s="52" t="s">
        <v>15</v>
      </c>
      <c r="C53" s="53" t="s">
        <v>32</v>
      </c>
      <c r="D53" s="54">
        <v>17900</v>
      </c>
      <c r="E53" s="54">
        <v>18350</v>
      </c>
      <c r="F53" s="51" t="s">
        <v>10</v>
      </c>
      <c r="G53" s="55"/>
      <c r="H53" s="55">
        <f>E53-D53</f>
        <v>450</v>
      </c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</row>
    <row r="54" spans="1:39" s="56" customFormat="1" ht="12.75" customHeight="1" x14ac:dyDescent="0.2">
      <c r="A54" s="101">
        <f>A52</f>
        <v>36</v>
      </c>
      <c r="B54" s="52"/>
      <c r="C54" s="53" t="s">
        <v>32</v>
      </c>
      <c r="D54" s="54">
        <v>17900</v>
      </c>
      <c r="E54" s="54">
        <v>18350</v>
      </c>
      <c r="F54" s="51" t="s">
        <v>10</v>
      </c>
      <c r="G54" s="55">
        <v>17</v>
      </c>
      <c r="H54" s="55"/>
      <c r="I54" s="55"/>
      <c r="J54" s="55"/>
      <c r="K54" s="55">
        <v>318</v>
      </c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</row>
    <row r="55" spans="1:39" s="56" customFormat="1" ht="12.75" customHeight="1" x14ac:dyDescent="0.2">
      <c r="A55" s="101"/>
      <c r="B55" s="52"/>
      <c r="C55" s="53"/>
      <c r="D55" s="54"/>
      <c r="E55" s="54"/>
      <c r="F55" s="51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</row>
    <row r="56" spans="1:39" s="56" customFormat="1" ht="12.75" customHeight="1" x14ac:dyDescent="0.2">
      <c r="A56" s="101">
        <f>A54+1</f>
        <v>37</v>
      </c>
      <c r="B56" s="52" t="s">
        <v>28</v>
      </c>
      <c r="C56" s="53" t="s">
        <v>32</v>
      </c>
      <c r="D56" s="54">
        <v>18350</v>
      </c>
      <c r="E56" s="54">
        <v>18800</v>
      </c>
      <c r="F56" s="51" t="s">
        <v>10</v>
      </c>
      <c r="G56" s="55"/>
      <c r="H56" s="55"/>
      <c r="I56" s="55">
        <f>E56-D56</f>
        <v>450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</row>
    <row r="57" spans="1:39" s="56" customFormat="1" ht="12.75" customHeight="1" x14ac:dyDescent="0.2">
      <c r="A57" s="101">
        <f>A56</f>
        <v>37</v>
      </c>
      <c r="B57" s="52" t="s">
        <v>16</v>
      </c>
      <c r="C57" s="53" t="s">
        <v>39</v>
      </c>
      <c r="D57" s="54">
        <v>9034</v>
      </c>
      <c r="E57" s="54"/>
      <c r="F57" s="51" t="s">
        <v>33</v>
      </c>
      <c r="G57" s="55"/>
      <c r="H57" s="55"/>
      <c r="I57" s="55"/>
      <c r="J57" s="55">
        <v>12</v>
      </c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</row>
    <row r="58" spans="1:39" s="56" customFormat="1" ht="12.75" customHeight="1" x14ac:dyDescent="0.2">
      <c r="A58" s="101">
        <f>A56</f>
        <v>37</v>
      </c>
      <c r="B58" s="52" t="s">
        <v>15</v>
      </c>
      <c r="C58" s="53" t="s">
        <v>32</v>
      </c>
      <c r="D58" s="54">
        <v>18350</v>
      </c>
      <c r="E58" s="54">
        <v>18800</v>
      </c>
      <c r="F58" s="51" t="s">
        <v>10</v>
      </c>
      <c r="G58" s="55"/>
      <c r="H58" s="55">
        <f>E58-D58</f>
        <v>450</v>
      </c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</row>
    <row r="59" spans="1:39" s="56" customFormat="1" ht="12.75" customHeight="1" x14ac:dyDescent="0.2">
      <c r="A59" s="101">
        <f>A56</f>
        <v>37</v>
      </c>
      <c r="B59" s="52"/>
      <c r="C59" s="53" t="s">
        <v>57</v>
      </c>
      <c r="D59" s="54">
        <v>18350</v>
      </c>
      <c r="E59" s="54">
        <v>18420</v>
      </c>
      <c r="F59" s="51" t="s">
        <v>10</v>
      </c>
      <c r="G59" s="55">
        <v>3</v>
      </c>
      <c r="H59" s="55"/>
      <c r="I59" s="55"/>
      <c r="J59" s="55"/>
      <c r="K59" s="55">
        <v>51</v>
      </c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</row>
    <row r="60" spans="1:39" s="56" customFormat="1" ht="12.75" customHeight="1" x14ac:dyDescent="0.2">
      <c r="A60" s="101">
        <f>A56</f>
        <v>37</v>
      </c>
      <c r="B60" s="52"/>
      <c r="C60" s="53" t="s">
        <v>57</v>
      </c>
      <c r="D60" s="54">
        <v>18461</v>
      </c>
      <c r="E60" s="54">
        <v>18800</v>
      </c>
      <c r="F60" s="51" t="s">
        <v>10</v>
      </c>
      <c r="G60" s="55">
        <v>13</v>
      </c>
      <c r="H60" s="55"/>
      <c r="I60" s="55"/>
      <c r="J60" s="55"/>
      <c r="K60" s="55">
        <v>262</v>
      </c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</row>
    <row r="61" spans="1:39" s="56" customFormat="1" ht="12.75" customHeight="1" x14ac:dyDescent="0.2">
      <c r="A61" s="101"/>
      <c r="B61" s="52"/>
      <c r="C61" s="53"/>
      <c r="D61" s="54"/>
      <c r="E61" s="54"/>
      <c r="F61" s="51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D61" s="65"/>
      <c r="AE61" s="65"/>
      <c r="AF61" s="65"/>
      <c r="AG61" s="65"/>
      <c r="AH61" s="65"/>
      <c r="AI61" s="65"/>
      <c r="AJ61" s="65"/>
      <c r="AK61" s="65"/>
      <c r="AL61" s="65"/>
      <c r="AM61" s="65"/>
    </row>
    <row r="62" spans="1:39" s="56" customFormat="1" ht="12.75" x14ac:dyDescent="0.2">
      <c r="A62" s="101">
        <f>A56+1</f>
        <v>38</v>
      </c>
      <c r="B62" s="52" t="s">
        <v>28</v>
      </c>
      <c r="C62" s="53" t="s">
        <v>32</v>
      </c>
      <c r="D62" s="54">
        <v>18800</v>
      </c>
      <c r="E62" s="54">
        <v>19250</v>
      </c>
      <c r="F62" s="51" t="s">
        <v>10</v>
      </c>
      <c r="G62" s="55"/>
      <c r="H62" s="55"/>
      <c r="I62" s="55">
        <f>E62-D62</f>
        <v>450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</row>
    <row r="63" spans="1:39" s="56" customFormat="1" ht="12.75" x14ac:dyDescent="0.2">
      <c r="A63" s="101">
        <f>A62</f>
        <v>38</v>
      </c>
      <c r="B63" s="52" t="s">
        <v>15</v>
      </c>
      <c r="C63" s="53" t="s">
        <v>32</v>
      </c>
      <c r="D63" s="54">
        <v>18800</v>
      </c>
      <c r="E63" s="54">
        <v>19250</v>
      </c>
      <c r="F63" s="51" t="s">
        <v>10</v>
      </c>
      <c r="G63" s="55"/>
      <c r="H63" s="55">
        <f>E63-D63</f>
        <v>450</v>
      </c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</row>
    <row r="64" spans="1:39" s="56" customFormat="1" ht="12.75" x14ac:dyDescent="0.2">
      <c r="A64" s="101">
        <f>A62</f>
        <v>38</v>
      </c>
      <c r="B64" s="52"/>
      <c r="C64" s="53" t="s">
        <v>32</v>
      </c>
      <c r="D64" s="54">
        <v>18800</v>
      </c>
      <c r="E64" s="54">
        <v>19250</v>
      </c>
      <c r="F64" s="51" t="s">
        <v>10</v>
      </c>
      <c r="G64" s="55">
        <v>17</v>
      </c>
      <c r="H64" s="55"/>
      <c r="I64" s="55"/>
      <c r="J64" s="55"/>
      <c r="K64" s="55">
        <v>367</v>
      </c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</row>
    <row r="65" spans="1:39" s="56" customFormat="1" ht="12.75" customHeight="1" x14ac:dyDescent="0.2">
      <c r="A65" s="101"/>
      <c r="B65" s="52"/>
      <c r="C65" s="53"/>
      <c r="D65" s="54"/>
      <c r="E65" s="54"/>
      <c r="F65" s="51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D65" s="65"/>
      <c r="AE65" s="65"/>
      <c r="AF65" s="65"/>
      <c r="AG65" s="65"/>
      <c r="AH65" s="65"/>
      <c r="AI65" s="65"/>
      <c r="AJ65" s="65"/>
      <c r="AK65" s="65"/>
      <c r="AL65" s="65"/>
      <c r="AM65" s="65"/>
    </row>
    <row r="66" spans="1:39" s="56" customFormat="1" ht="12.75" customHeight="1" x14ac:dyDescent="0.2">
      <c r="A66" s="101">
        <f>A62+1</f>
        <v>39</v>
      </c>
      <c r="B66" s="52" t="s">
        <v>28</v>
      </c>
      <c r="C66" s="53" t="s">
        <v>32</v>
      </c>
      <c r="D66" s="54">
        <v>19250</v>
      </c>
      <c r="E66" s="54">
        <v>19700</v>
      </c>
      <c r="F66" s="51" t="s">
        <v>10</v>
      </c>
      <c r="G66" s="55"/>
      <c r="H66" s="55"/>
      <c r="I66" s="55">
        <f>E66-D66</f>
        <v>450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D66" s="65"/>
      <c r="AE66" s="65"/>
      <c r="AF66" s="65"/>
      <c r="AG66" s="65"/>
      <c r="AH66" s="65"/>
      <c r="AI66" s="65"/>
      <c r="AJ66" s="65"/>
      <c r="AK66" s="65"/>
      <c r="AL66" s="65"/>
      <c r="AM66" s="65"/>
    </row>
    <row r="67" spans="1:39" s="56" customFormat="1" ht="12.75" customHeight="1" x14ac:dyDescent="0.2">
      <c r="A67" s="101">
        <f>A66</f>
        <v>39</v>
      </c>
      <c r="B67" s="52" t="s">
        <v>16</v>
      </c>
      <c r="C67" s="53" t="s">
        <v>42</v>
      </c>
      <c r="D67" s="54">
        <v>10033</v>
      </c>
      <c r="E67" s="54"/>
      <c r="F67" s="51" t="s">
        <v>10</v>
      </c>
      <c r="G67" s="55"/>
      <c r="H67" s="55"/>
      <c r="I67" s="55"/>
      <c r="J67" s="55">
        <v>11</v>
      </c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D67" s="65"/>
      <c r="AE67" s="65"/>
      <c r="AF67" s="65"/>
      <c r="AG67" s="65"/>
      <c r="AH67" s="65"/>
      <c r="AI67" s="65"/>
      <c r="AJ67" s="65"/>
      <c r="AK67" s="65"/>
      <c r="AL67" s="65"/>
      <c r="AM67" s="65"/>
    </row>
    <row r="68" spans="1:39" s="56" customFormat="1" ht="12.75" customHeight="1" x14ac:dyDescent="0.2">
      <c r="A68" s="101">
        <f t="shared" ref="A68:A70" si="1">A67</f>
        <v>39</v>
      </c>
      <c r="B68" s="52" t="s">
        <v>15</v>
      </c>
      <c r="C68" s="53" t="s">
        <v>57</v>
      </c>
      <c r="D68" s="54">
        <v>19250</v>
      </c>
      <c r="E68" s="54">
        <v>19700</v>
      </c>
      <c r="F68" s="51" t="s">
        <v>10</v>
      </c>
      <c r="G68" s="55"/>
      <c r="H68" s="55">
        <f>E68-D68</f>
        <v>450</v>
      </c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D68" s="65"/>
      <c r="AE68" s="65"/>
      <c r="AF68" s="65"/>
      <c r="AG68" s="65"/>
      <c r="AH68" s="65"/>
      <c r="AI68" s="65"/>
      <c r="AJ68" s="65"/>
      <c r="AK68" s="65"/>
      <c r="AL68" s="65"/>
      <c r="AM68" s="65"/>
    </row>
    <row r="69" spans="1:39" s="56" customFormat="1" ht="12.75" customHeight="1" x14ac:dyDescent="0.2">
      <c r="A69" s="101">
        <f t="shared" si="1"/>
        <v>39</v>
      </c>
      <c r="B69" s="52"/>
      <c r="C69" s="53" t="s">
        <v>57</v>
      </c>
      <c r="D69" s="54">
        <v>19250</v>
      </c>
      <c r="E69" s="54">
        <v>19541</v>
      </c>
      <c r="F69" s="51" t="s">
        <v>10</v>
      </c>
      <c r="G69" s="55">
        <v>11</v>
      </c>
      <c r="H69" s="55"/>
      <c r="I69" s="55"/>
      <c r="J69" s="55"/>
      <c r="K69" s="55">
        <v>245</v>
      </c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D69" s="65"/>
      <c r="AE69" s="65"/>
      <c r="AF69" s="65"/>
      <c r="AG69" s="65"/>
      <c r="AH69" s="65"/>
      <c r="AI69" s="65"/>
      <c r="AJ69" s="65"/>
      <c r="AK69" s="65"/>
      <c r="AL69" s="65"/>
      <c r="AM69" s="65"/>
    </row>
    <row r="70" spans="1:39" s="56" customFormat="1" ht="12.75" customHeight="1" x14ac:dyDescent="0.2">
      <c r="A70" s="101">
        <f t="shared" si="1"/>
        <v>39</v>
      </c>
      <c r="B70" s="52"/>
      <c r="C70" s="53" t="s">
        <v>57</v>
      </c>
      <c r="D70" s="54">
        <v>19583</v>
      </c>
      <c r="E70" s="54">
        <v>19700</v>
      </c>
      <c r="F70" s="51" t="s">
        <v>10</v>
      </c>
      <c r="G70" s="55">
        <v>5</v>
      </c>
      <c r="H70" s="55"/>
      <c r="I70" s="55"/>
      <c r="J70" s="55"/>
      <c r="K70" s="55">
        <v>89</v>
      </c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D70" s="65"/>
      <c r="AE70" s="65"/>
      <c r="AF70" s="65"/>
      <c r="AG70" s="65"/>
      <c r="AH70" s="65"/>
      <c r="AI70" s="65"/>
      <c r="AJ70" s="65"/>
      <c r="AK70" s="65"/>
      <c r="AL70" s="65"/>
      <c r="AM70" s="65"/>
    </row>
    <row r="71" spans="1:39" s="56" customFormat="1" ht="12.75" customHeight="1" x14ac:dyDescent="0.2">
      <c r="A71" s="101"/>
      <c r="B71" s="52"/>
      <c r="C71" s="53"/>
      <c r="D71" s="54"/>
      <c r="E71" s="54"/>
      <c r="F71" s="51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D71" s="65"/>
      <c r="AE71" s="65"/>
      <c r="AF71" s="65"/>
      <c r="AG71" s="65"/>
      <c r="AH71" s="65"/>
      <c r="AI71" s="65"/>
      <c r="AJ71" s="65"/>
      <c r="AK71" s="65"/>
      <c r="AL71" s="65"/>
      <c r="AM71" s="65"/>
    </row>
    <row r="72" spans="1:39" s="56" customFormat="1" ht="12.75" customHeight="1" x14ac:dyDescent="0.2">
      <c r="A72" s="101"/>
      <c r="B72" s="52"/>
      <c r="C72" s="53"/>
      <c r="D72" s="64"/>
      <c r="E72" s="54"/>
      <c r="F72" s="51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D72" s="65"/>
      <c r="AE72" s="65"/>
      <c r="AF72" s="65"/>
      <c r="AG72" s="65"/>
      <c r="AH72" s="65"/>
      <c r="AI72" s="65"/>
      <c r="AJ72" s="65"/>
      <c r="AK72" s="65"/>
      <c r="AL72" s="65"/>
      <c r="AM72" s="65"/>
    </row>
    <row r="73" spans="1:39" s="56" customFormat="1" ht="12.75" customHeight="1" x14ac:dyDescent="0.2">
      <c r="A73" s="101"/>
      <c r="B73" s="52"/>
      <c r="C73" s="53"/>
      <c r="D73" s="64"/>
      <c r="E73" s="54"/>
      <c r="F73" s="51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D73" s="65"/>
      <c r="AE73" s="65"/>
      <c r="AF73" s="65"/>
      <c r="AG73" s="65"/>
      <c r="AH73" s="65"/>
      <c r="AI73" s="65"/>
      <c r="AJ73" s="65"/>
      <c r="AK73" s="65"/>
      <c r="AL73" s="65"/>
      <c r="AM73" s="65"/>
    </row>
    <row r="74" spans="1:39" s="56" customFormat="1" ht="12.75" customHeight="1" x14ac:dyDescent="0.2">
      <c r="A74" s="101"/>
      <c r="B74" s="52"/>
      <c r="C74" s="53"/>
      <c r="D74" s="64"/>
      <c r="E74" s="54"/>
      <c r="F74" s="51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D74" s="65"/>
      <c r="AE74" s="65"/>
      <c r="AF74" s="65"/>
      <c r="AG74" s="65"/>
      <c r="AH74" s="65"/>
      <c r="AI74" s="65"/>
      <c r="AJ74" s="65"/>
      <c r="AK74" s="65"/>
      <c r="AL74" s="65"/>
      <c r="AM74" s="65"/>
    </row>
    <row r="75" spans="1:39" s="56" customFormat="1" ht="12.75" x14ac:dyDescent="0.2">
      <c r="A75" s="101"/>
      <c r="B75" s="52"/>
      <c r="C75" s="53"/>
      <c r="D75" s="64"/>
      <c r="E75" s="54"/>
      <c r="F75" s="51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</row>
    <row r="76" spans="1:39" s="56" customFormat="1" ht="12.75" x14ac:dyDescent="0.2">
      <c r="A76" s="101"/>
      <c r="B76" s="52"/>
      <c r="C76" s="53"/>
      <c r="D76" s="67"/>
      <c r="E76" s="54"/>
      <c r="F76" s="51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7"/>
    </row>
    <row r="77" spans="1:39" s="56" customFormat="1" ht="12.75" x14ac:dyDescent="0.2">
      <c r="A77" s="101"/>
      <c r="B77" s="52"/>
      <c r="C77" s="53"/>
      <c r="D77" s="54"/>
      <c r="E77" s="54"/>
      <c r="F77" s="51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7"/>
    </row>
    <row r="78" spans="1:39" s="56" customFormat="1" ht="12.6" customHeight="1" thickBot="1" x14ac:dyDescent="0.25">
      <c r="A78" s="51"/>
      <c r="B78" s="52"/>
      <c r="C78" s="53"/>
      <c r="D78" s="54"/>
      <c r="E78" s="54"/>
      <c r="F78" s="51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61"/>
    </row>
    <row r="79" spans="1:39" s="56" customFormat="1" ht="12.75" customHeight="1" x14ac:dyDescent="0.2">
      <c r="A79" s="134" t="s">
        <v>76</v>
      </c>
      <c r="B79" s="135"/>
      <c r="C79" s="135"/>
      <c r="D79" s="135"/>
      <c r="E79" s="135"/>
      <c r="F79" s="136"/>
      <c r="G79" s="108">
        <f>SUM(G16:G78)</f>
        <v>147</v>
      </c>
      <c r="H79" s="177">
        <f>SUM(H16:I78)</f>
        <v>9309</v>
      </c>
      <c r="I79" s="178"/>
      <c r="J79" s="108">
        <f t="shared" ref="J79:AB79" si="2">SUM(J16:J78)</f>
        <v>82</v>
      </c>
      <c r="K79" s="108">
        <f>SUM(K16:K78)</f>
        <v>2814</v>
      </c>
      <c r="L79" s="108"/>
      <c r="M79" s="108">
        <f>SUM(M16:M78)</f>
        <v>0</v>
      </c>
      <c r="N79" s="108">
        <f>SUM(N16:N78)</f>
        <v>0</v>
      </c>
      <c r="O79" s="108">
        <f>SUM(O16:O78)</f>
        <v>0</v>
      </c>
      <c r="P79" s="108">
        <f t="shared" si="2"/>
        <v>0</v>
      </c>
      <c r="Q79" s="108">
        <f t="shared" si="2"/>
        <v>0</v>
      </c>
      <c r="R79" s="108">
        <f t="shared" si="2"/>
        <v>0</v>
      </c>
      <c r="S79" s="108">
        <f t="shared" si="2"/>
        <v>0</v>
      </c>
      <c r="T79" s="108">
        <f t="shared" si="2"/>
        <v>0</v>
      </c>
      <c r="U79" s="108">
        <f t="shared" si="2"/>
        <v>0</v>
      </c>
      <c r="V79" s="108">
        <f t="shared" si="2"/>
        <v>0</v>
      </c>
      <c r="W79" s="108">
        <f t="shared" si="2"/>
        <v>0</v>
      </c>
      <c r="X79" s="108">
        <f t="shared" si="2"/>
        <v>0</v>
      </c>
      <c r="Y79" s="108">
        <f t="shared" si="2"/>
        <v>0</v>
      </c>
      <c r="Z79" s="108">
        <f t="shared" si="2"/>
        <v>0</v>
      </c>
      <c r="AA79" s="108">
        <f t="shared" si="2"/>
        <v>0</v>
      </c>
      <c r="AB79" s="108">
        <f t="shared" si="2"/>
        <v>0</v>
      </c>
      <c r="AC79" s="61"/>
    </row>
    <row r="80" spans="1:39" s="56" customFormat="1" ht="11.1" customHeight="1" thickBot="1" x14ac:dyDescent="0.25">
      <c r="A80" s="137"/>
      <c r="B80" s="138"/>
      <c r="C80" s="138"/>
      <c r="D80" s="138"/>
      <c r="E80" s="138"/>
      <c r="F80" s="139"/>
      <c r="G80" s="109"/>
      <c r="H80" s="179"/>
      <c r="I80" s="180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61"/>
    </row>
  </sheetData>
  <mergeCells count="55">
    <mergeCell ref="G5:G14"/>
    <mergeCell ref="G79:G80"/>
    <mergeCell ref="A79:F80"/>
    <mergeCell ref="B4:B8"/>
    <mergeCell ref="C4:C8"/>
    <mergeCell ref="F4:F8"/>
    <mergeCell ref="F11:F15"/>
    <mergeCell ref="F9:F10"/>
    <mergeCell ref="D5:E14"/>
    <mergeCell ref="A4:A8"/>
    <mergeCell ref="A11:A15"/>
    <mergeCell ref="B11:B15"/>
    <mergeCell ref="C11:C15"/>
    <mergeCell ref="C9:C10"/>
    <mergeCell ref="J79:J80"/>
    <mergeCell ref="K79:K80"/>
    <mergeCell ref="I5:I14"/>
    <mergeCell ref="H79:I80"/>
    <mergeCell ref="J5:J14"/>
    <mergeCell ref="K5:K14"/>
    <mergeCell ref="H5:H14"/>
    <mergeCell ref="X79:X80"/>
    <mergeCell ref="AA79:AA80"/>
    <mergeCell ref="AB79:AB80"/>
    <mergeCell ref="Z5:Z14"/>
    <mergeCell ref="Z79:Z80"/>
    <mergeCell ref="AA5:AA14"/>
    <mergeCell ref="AB5:AB14"/>
    <mergeCell ref="Y5:Y14"/>
    <mergeCell ref="Y79:Y80"/>
    <mergeCell ref="X5:X14"/>
    <mergeCell ref="V5:V14"/>
    <mergeCell ref="V79:V80"/>
    <mergeCell ref="W5:W14"/>
    <mergeCell ref="W79:W80"/>
    <mergeCell ref="P5:P14"/>
    <mergeCell ref="P79:P80"/>
    <mergeCell ref="T5:T14"/>
    <mergeCell ref="U5:U14"/>
    <mergeCell ref="T79:T80"/>
    <mergeCell ref="U79:U80"/>
    <mergeCell ref="L5:L14"/>
    <mergeCell ref="L79:L80"/>
    <mergeCell ref="Q5:Q14"/>
    <mergeCell ref="R5:R14"/>
    <mergeCell ref="S5:S14"/>
    <mergeCell ref="Q79:Q80"/>
    <mergeCell ref="R79:R80"/>
    <mergeCell ref="S79:S80"/>
    <mergeCell ref="M5:M14"/>
    <mergeCell ref="O5:O14"/>
    <mergeCell ref="M79:M80"/>
    <mergeCell ref="O79:O80"/>
    <mergeCell ref="N5:N14"/>
    <mergeCell ref="N79:N80"/>
  </mergeCells>
  <phoneticPr fontId="7" type="noConversion"/>
  <pageMargins left="0.75" right="0.75" top="1" bottom="1" header="0.5" footer="0.5"/>
  <pageSetup paperSize="17" scale="6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F961-B88C-4CB9-9834-56C8EBDDB3EB}">
  <dimension ref="A1:AM80"/>
  <sheetViews>
    <sheetView showZeros="0" zoomScale="85" zoomScaleNormal="85" workbookViewId="0">
      <pane ySplit="15" topLeftCell="A16" activePane="bottomLeft" state="frozen"/>
      <selection activeCell="M65" sqref="M65"/>
      <selection pane="bottomLeft" activeCell="E22" sqref="E22"/>
    </sheetView>
  </sheetViews>
  <sheetFormatPr defaultColWidth="9.140625" defaultRowHeight="12.75" x14ac:dyDescent="0.2"/>
  <cols>
    <col min="1" max="1" width="10.28515625" style="56" customWidth="1"/>
    <col min="2" max="2" width="10.7109375" style="56" customWidth="1"/>
    <col min="3" max="3" width="40.7109375" style="56" customWidth="1"/>
    <col min="4" max="5" width="13.7109375" style="56" customWidth="1"/>
    <col min="6" max="6" width="8.140625" style="56" customWidth="1"/>
    <col min="7" max="28" width="8.28515625" style="56" customWidth="1"/>
    <col min="29" max="16384" width="9.140625" style="56"/>
  </cols>
  <sheetData>
    <row r="1" spans="1:35" x14ac:dyDescent="0.2">
      <c r="E1" s="57" t="s">
        <v>8</v>
      </c>
      <c r="F1" s="69"/>
      <c r="G1" s="57">
        <v>10000</v>
      </c>
      <c r="H1" s="57">
        <f>MOT_SUBSUMMARY_1!H1</f>
        <v>22000</v>
      </c>
      <c r="I1" s="57">
        <f>MOT_SUBSUMMARY_1!I1</f>
        <v>22000</v>
      </c>
      <c r="J1" s="57">
        <f>MOT_SUBSUMMARY_1!J1</f>
        <v>26000</v>
      </c>
      <c r="K1" s="57">
        <f>MOT_SUBSUMMARY_1!K1</f>
        <v>20000</v>
      </c>
      <c r="L1" s="57">
        <f>MOT_SUBSUMMARY_1!L1</f>
        <v>0</v>
      </c>
      <c r="M1" s="57">
        <f>MOT_SUBSUMMARY_1!M1</f>
        <v>0</v>
      </c>
      <c r="N1" s="61"/>
      <c r="O1" s="57">
        <f>MOT_SUBSUMMARY_1!O1</f>
        <v>0</v>
      </c>
      <c r="P1" s="57">
        <f>MOT_SUBSUMMARY_1!P1</f>
        <v>0</v>
      </c>
      <c r="Q1" s="57">
        <f>MOT_SUBSUMMARY_1!Q1</f>
        <v>0</v>
      </c>
      <c r="R1" s="57">
        <f>MOT_SUBSUMMARY_1!R1</f>
        <v>0</v>
      </c>
      <c r="S1" s="57">
        <f>MOT_SUBSUMMARY_1!S1</f>
        <v>0</v>
      </c>
      <c r="T1" s="57">
        <f>MOT_SUBSUMMARY_1!T1</f>
        <v>0</v>
      </c>
      <c r="U1" s="57">
        <f>MOT_SUBSUMMARY_1!U1</f>
        <v>0</v>
      </c>
      <c r="V1" s="57">
        <f>MOT_SUBSUMMARY_1!V1</f>
        <v>0</v>
      </c>
      <c r="W1" s="57">
        <f>MOT_SUBSUMMARY_1!W1</f>
        <v>0</v>
      </c>
      <c r="X1" s="57">
        <f>MOT_SUBSUMMARY_1!X1</f>
        <v>0</v>
      </c>
      <c r="Y1" s="57">
        <f>MOT_SUBSUMMARY_1!Y1</f>
        <v>0</v>
      </c>
      <c r="Z1" s="57">
        <f>MOT_SUBSUMMARY_1!Z1</f>
        <v>0</v>
      </c>
      <c r="AA1" s="57">
        <f>MOT_SUBSUMMARY_1!AA1</f>
        <v>0</v>
      </c>
      <c r="AB1" s="57">
        <f>MOT_SUBSUMMARY_1!AB1</f>
        <v>0</v>
      </c>
      <c r="AC1" s="57">
        <f>MOT_SUBSUMMARY_1!AC1</f>
        <v>0</v>
      </c>
      <c r="AD1" s="57">
        <f>MOT_SUBSUMMARY_1!AD1</f>
        <v>0</v>
      </c>
      <c r="AE1" s="57">
        <f>MOT_SUBSUMMARY_1!AE1</f>
        <v>0</v>
      </c>
      <c r="AF1" s="57">
        <f>MOT_SUBSUMMARY_1!AF1</f>
        <v>0</v>
      </c>
      <c r="AG1" s="57">
        <f>MOT_SUBSUMMARY_1!AG1</f>
        <v>0</v>
      </c>
      <c r="AH1" s="57">
        <f>MOT_SUBSUMMARY_1!AH1</f>
        <v>0</v>
      </c>
      <c r="AI1" s="57">
        <f>MOT_SUBSUMMARY_1!AI1</f>
        <v>0</v>
      </c>
    </row>
    <row r="2" spans="1:35" x14ac:dyDescent="0.2">
      <c r="G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35" ht="13.5" thickBot="1" x14ac:dyDescent="0.25">
      <c r="G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35" ht="12.6" customHeight="1" x14ac:dyDescent="0.2">
      <c r="A4" s="115"/>
      <c r="B4" s="116"/>
      <c r="C4" s="115"/>
      <c r="D4" s="70"/>
      <c r="E4" s="71"/>
      <c r="F4" s="116"/>
      <c r="G4" s="58">
        <v>411</v>
      </c>
      <c r="H4" s="58">
        <f ca="1">MOT_SUBSUMMARY_1!H4</f>
        <v>614</v>
      </c>
      <c r="I4" s="58">
        <f ca="1">MOT_SUBSUMMARY_1!I4</f>
        <v>614</v>
      </c>
      <c r="J4" s="58">
        <f ca="1">MOT_SUBSUMMARY_1!J4</f>
        <v>614</v>
      </c>
      <c r="K4" s="58">
        <f ca="1">MOT_SUBSUMMARY_1!K4</f>
        <v>615</v>
      </c>
      <c r="L4" s="58">
        <f>MOT_SUBSUMMARY_1!L4</f>
        <v>0</v>
      </c>
      <c r="M4" s="58">
        <f>MOT_SUBSUMMARY_1!M4</f>
        <v>0</v>
      </c>
      <c r="N4" s="60"/>
      <c r="O4" s="58">
        <f>MOT_SUBSUMMARY_1!O4</f>
        <v>0</v>
      </c>
      <c r="P4" s="58">
        <f>MOT_SUBSUMMARY_1!P4</f>
        <v>0</v>
      </c>
      <c r="Q4" s="58">
        <f>MOT_SUBSUMMARY_1!Q4</f>
        <v>0</v>
      </c>
      <c r="R4" s="58">
        <f>MOT_SUBSUMMARY_1!R4</f>
        <v>0</v>
      </c>
      <c r="S4" s="58">
        <f>MOT_SUBSUMMARY_1!S4</f>
        <v>0</v>
      </c>
      <c r="T4" s="58">
        <f>MOT_SUBSUMMARY_1!T4</f>
        <v>0</v>
      </c>
      <c r="U4" s="58">
        <f>MOT_SUBSUMMARY_1!U4</f>
        <v>0</v>
      </c>
      <c r="V4" s="58">
        <f>MOT_SUBSUMMARY_1!V4</f>
        <v>0</v>
      </c>
      <c r="W4" s="58">
        <f>MOT_SUBSUMMARY_1!W4</f>
        <v>0</v>
      </c>
      <c r="X4" s="58">
        <f>MOT_SUBSUMMARY_1!X4</f>
        <v>0</v>
      </c>
      <c r="Y4" s="58">
        <f>MOT_SUBSUMMARY_1!Y4</f>
        <v>0</v>
      </c>
      <c r="Z4" s="58">
        <f>MOT_SUBSUMMARY_1!Z4</f>
        <v>0</v>
      </c>
      <c r="AA4" s="58">
        <f>MOT_SUBSUMMARY_1!AA4</f>
        <v>0</v>
      </c>
      <c r="AB4" s="58">
        <f>MOT_SUBSUMMARY_1!AB4</f>
        <v>0</v>
      </c>
    </row>
    <row r="5" spans="1:35" ht="12.75" customHeight="1" x14ac:dyDescent="0.2">
      <c r="A5" s="110"/>
      <c r="B5" s="112"/>
      <c r="C5" s="128"/>
      <c r="D5" s="127" t="s">
        <v>7</v>
      </c>
      <c r="E5" s="129"/>
      <c r="F5" s="114"/>
      <c r="G5" s="117" t="s">
        <v>84</v>
      </c>
      <c r="H5" s="105" t="str">
        <f ca="1">MOT_SUBSUMMARY_1!H5</f>
        <v>WORK ZONE EDGE LINE,
CLASS I, 4" (WHITE)</v>
      </c>
      <c r="I5" s="105" t="str">
        <f ca="1">MOT_SUBSUMMARY_1!I5</f>
        <v>WORK ZONE EDGE LINE,
CLASS I, 4" (YELLOW)</v>
      </c>
      <c r="J5" s="105" t="str">
        <f ca="1">MOT_SUBSUMMARY_1!J5</f>
        <v>WORK ZONE STOP LINE, CLASS I</v>
      </c>
      <c r="K5" s="105" t="str">
        <f ca="1">MOT_SUBSUMMARY_1!K5</f>
        <v>PAVEMENT FOR MAINTAINING TRAFFIC, CLASS A</v>
      </c>
      <c r="L5" s="105">
        <f>MOT_SUBSUMMARY_1!L5</f>
        <v>0</v>
      </c>
      <c r="M5" s="105">
        <f>MOT_SUBSUMMARY_1!M5</f>
        <v>0</v>
      </c>
      <c r="N5" s="117"/>
      <c r="O5" s="105">
        <f>MOT_SUBSUMMARY_1!O5</f>
        <v>0</v>
      </c>
      <c r="P5" s="105">
        <f>MOT_SUBSUMMARY_1!P5</f>
        <v>0</v>
      </c>
      <c r="Q5" s="105">
        <f>MOT_SUBSUMMARY_1!Q5</f>
        <v>0</v>
      </c>
      <c r="R5" s="105">
        <f>MOT_SUBSUMMARY_1!R5</f>
        <v>0</v>
      </c>
      <c r="S5" s="105">
        <f>MOT_SUBSUMMARY_1!S5</f>
        <v>0</v>
      </c>
      <c r="T5" s="105">
        <f>MOT_SUBSUMMARY_1!T5</f>
        <v>0</v>
      </c>
      <c r="U5" s="105">
        <f>MOT_SUBSUMMARY_1!U5</f>
        <v>0</v>
      </c>
      <c r="V5" s="105">
        <f>MOT_SUBSUMMARY_1!V5</f>
        <v>0</v>
      </c>
      <c r="W5" s="105">
        <f>MOT_SUBSUMMARY_1!W5</f>
        <v>0</v>
      </c>
      <c r="X5" s="105">
        <f>MOT_SUBSUMMARY_1!X5</f>
        <v>0</v>
      </c>
      <c r="Y5" s="105">
        <f>MOT_SUBSUMMARY_1!Y5</f>
        <v>0</v>
      </c>
      <c r="Z5" s="105">
        <f>MOT_SUBSUMMARY_1!Z5</f>
        <v>0</v>
      </c>
      <c r="AA5" s="105">
        <f>MOT_SUBSUMMARY_1!AA5</f>
        <v>0</v>
      </c>
      <c r="AB5" s="105">
        <f>MOT_SUBSUMMARY_1!AB5</f>
        <v>0</v>
      </c>
    </row>
    <row r="6" spans="1:35" ht="12.75" customHeight="1" x14ac:dyDescent="0.2">
      <c r="A6" s="110"/>
      <c r="B6" s="112"/>
      <c r="C6" s="128"/>
      <c r="D6" s="127"/>
      <c r="E6" s="129"/>
      <c r="F6" s="114"/>
      <c r="G6" s="118"/>
      <c r="H6" s="106"/>
      <c r="I6" s="106"/>
      <c r="J6" s="106"/>
      <c r="K6" s="106"/>
      <c r="L6" s="106"/>
      <c r="M6" s="106"/>
      <c r="N6" s="118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</row>
    <row r="7" spans="1:35" ht="12.75" customHeight="1" x14ac:dyDescent="0.2">
      <c r="A7" s="110"/>
      <c r="B7" s="112"/>
      <c r="C7" s="128"/>
      <c r="D7" s="127"/>
      <c r="E7" s="129"/>
      <c r="F7" s="114"/>
      <c r="G7" s="118"/>
      <c r="H7" s="106"/>
      <c r="I7" s="106"/>
      <c r="J7" s="106"/>
      <c r="K7" s="106"/>
      <c r="L7" s="106"/>
      <c r="M7" s="106"/>
      <c r="N7" s="118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</row>
    <row r="8" spans="1:35" ht="12.75" customHeight="1" x14ac:dyDescent="0.2">
      <c r="A8" s="110"/>
      <c r="B8" s="112"/>
      <c r="C8" s="128"/>
      <c r="D8" s="127"/>
      <c r="E8" s="129"/>
      <c r="F8" s="114"/>
      <c r="G8" s="118"/>
      <c r="H8" s="106"/>
      <c r="I8" s="106"/>
      <c r="J8" s="106"/>
      <c r="K8" s="106"/>
      <c r="L8" s="106"/>
      <c r="M8" s="106"/>
      <c r="N8" s="118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</row>
    <row r="9" spans="1:35" ht="12.75" customHeight="1" x14ac:dyDescent="0.2">
      <c r="A9" s="72" t="s">
        <v>2</v>
      </c>
      <c r="B9" s="73" t="s">
        <v>0</v>
      </c>
      <c r="C9" s="110" t="s">
        <v>6</v>
      </c>
      <c r="D9" s="127"/>
      <c r="E9" s="129"/>
      <c r="F9" s="127" t="s">
        <v>5</v>
      </c>
      <c r="G9" s="118"/>
      <c r="H9" s="106"/>
      <c r="I9" s="106"/>
      <c r="J9" s="106"/>
      <c r="K9" s="106"/>
      <c r="L9" s="106"/>
      <c r="M9" s="106"/>
      <c r="N9" s="118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</row>
    <row r="10" spans="1:35" ht="12.75" customHeight="1" x14ac:dyDescent="0.2">
      <c r="A10" s="72" t="s">
        <v>1</v>
      </c>
      <c r="B10" s="73" t="s">
        <v>1</v>
      </c>
      <c r="C10" s="110"/>
      <c r="D10" s="127"/>
      <c r="E10" s="129"/>
      <c r="F10" s="127"/>
      <c r="G10" s="118"/>
      <c r="H10" s="106"/>
      <c r="I10" s="106"/>
      <c r="J10" s="106"/>
      <c r="K10" s="106"/>
      <c r="L10" s="106"/>
      <c r="M10" s="106"/>
      <c r="N10" s="118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</row>
    <row r="11" spans="1:35" ht="12.75" customHeight="1" x14ac:dyDescent="0.2">
      <c r="A11" s="110"/>
      <c r="B11" s="112"/>
      <c r="C11" s="112"/>
      <c r="D11" s="127"/>
      <c r="E11" s="129"/>
      <c r="F11" s="114"/>
      <c r="G11" s="118"/>
      <c r="H11" s="106"/>
      <c r="I11" s="106"/>
      <c r="J11" s="106"/>
      <c r="K11" s="106"/>
      <c r="L11" s="106"/>
      <c r="M11" s="106"/>
      <c r="N11" s="118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</row>
    <row r="12" spans="1:35" ht="12.75" customHeight="1" x14ac:dyDescent="0.2">
      <c r="A12" s="110"/>
      <c r="B12" s="112"/>
      <c r="C12" s="112"/>
      <c r="D12" s="127"/>
      <c r="E12" s="129"/>
      <c r="F12" s="114"/>
      <c r="G12" s="118"/>
      <c r="H12" s="106"/>
      <c r="I12" s="106"/>
      <c r="J12" s="106"/>
      <c r="K12" s="106"/>
      <c r="L12" s="106"/>
      <c r="M12" s="106"/>
      <c r="N12" s="118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</row>
    <row r="13" spans="1:35" ht="12.75" customHeight="1" x14ac:dyDescent="0.2">
      <c r="A13" s="110"/>
      <c r="B13" s="112"/>
      <c r="C13" s="112"/>
      <c r="D13" s="127"/>
      <c r="E13" s="129"/>
      <c r="F13" s="114"/>
      <c r="G13" s="118"/>
      <c r="H13" s="106"/>
      <c r="I13" s="106"/>
      <c r="J13" s="106"/>
      <c r="K13" s="106"/>
      <c r="L13" s="106"/>
      <c r="M13" s="106"/>
      <c r="N13" s="118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</row>
    <row r="14" spans="1:35" ht="16.899999999999999" customHeight="1" thickBot="1" x14ac:dyDescent="0.25">
      <c r="A14" s="110"/>
      <c r="B14" s="112"/>
      <c r="C14" s="112"/>
      <c r="D14" s="127"/>
      <c r="E14" s="129"/>
      <c r="F14" s="114"/>
      <c r="G14" s="119"/>
      <c r="H14" s="107"/>
      <c r="I14" s="107"/>
      <c r="J14" s="107"/>
      <c r="K14" s="107"/>
      <c r="L14" s="107"/>
      <c r="M14" s="107"/>
      <c r="N14" s="119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35" ht="12.75" customHeight="1" thickBot="1" x14ac:dyDescent="0.25">
      <c r="A15" s="111"/>
      <c r="B15" s="113"/>
      <c r="C15" s="113" t="s">
        <v>9</v>
      </c>
      <c r="D15" s="74" t="s">
        <v>3</v>
      </c>
      <c r="E15" s="74" t="s">
        <v>4</v>
      </c>
      <c r="F15" s="113"/>
      <c r="G15" s="59" t="s">
        <v>63</v>
      </c>
      <c r="H15" s="59" t="str">
        <f ca="1">MOT_SUBSUMMARY_1!H15</f>
        <v>FT</v>
      </c>
      <c r="I15" s="59" t="str">
        <f ca="1">MOT_SUBSUMMARY_1!I15</f>
        <v>FT</v>
      </c>
      <c r="J15" s="59" t="str">
        <f ca="1">MOT_SUBSUMMARY_1!J15</f>
        <v>FT</v>
      </c>
      <c r="K15" s="59" t="str">
        <f ca="1">MOT_SUBSUMMARY_1!K15</f>
        <v>SY</v>
      </c>
      <c r="L15" s="59">
        <f>MOT_SUBSUMMARY_1!L15</f>
        <v>0</v>
      </c>
      <c r="M15" s="59">
        <f>MOT_SUBSUMMARY_1!M15</f>
        <v>0</v>
      </c>
      <c r="N15" s="63"/>
      <c r="O15" s="59">
        <f>MOT_SUBSUMMARY_1!O15</f>
        <v>0</v>
      </c>
      <c r="P15" s="59">
        <f>MOT_SUBSUMMARY_1!P15</f>
        <v>0</v>
      </c>
      <c r="Q15" s="59">
        <f>MOT_SUBSUMMARY_1!Q15</f>
        <v>0</v>
      </c>
      <c r="R15" s="59">
        <f>MOT_SUBSUMMARY_1!R15</f>
        <v>0</v>
      </c>
      <c r="S15" s="59">
        <f>MOT_SUBSUMMARY_1!S15</f>
        <v>0</v>
      </c>
      <c r="T15" s="59">
        <f>MOT_SUBSUMMARY_1!T15</f>
        <v>0</v>
      </c>
      <c r="U15" s="59">
        <f>MOT_SUBSUMMARY_1!U15</f>
        <v>0</v>
      </c>
      <c r="V15" s="59">
        <f>MOT_SUBSUMMARY_1!V15</f>
        <v>0</v>
      </c>
      <c r="W15" s="59">
        <f>MOT_SUBSUMMARY_1!W15</f>
        <v>0</v>
      </c>
      <c r="X15" s="59">
        <f>MOT_SUBSUMMARY_1!X15</f>
        <v>0</v>
      </c>
      <c r="Y15" s="59">
        <f>MOT_SUBSUMMARY_1!Y15</f>
        <v>0</v>
      </c>
      <c r="Z15" s="59">
        <f>MOT_SUBSUMMARY_1!Z15</f>
        <v>0</v>
      </c>
      <c r="AA15" s="59">
        <f>MOT_SUBSUMMARY_1!AA15</f>
        <v>0</v>
      </c>
      <c r="AB15" s="59">
        <f>MOT_SUBSUMMARY_1!AB15</f>
        <v>0</v>
      </c>
    </row>
    <row r="16" spans="1:35" ht="12.6" customHeight="1" x14ac:dyDescent="0.2">
      <c r="A16" s="58"/>
      <c r="B16" s="75"/>
      <c r="C16" s="76"/>
      <c r="D16" s="77"/>
      <c r="E16" s="77"/>
      <c r="F16" s="58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</row>
    <row r="17" spans="1:39" ht="12.75" customHeight="1" x14ac:dyDescent="0.2">
      <c r="A17" s="101">
        <f>MOT_SUBSUMMARY_1!A70+1</f>
        <v>40</v>
      </c>
      <c r="B17" s="52" t="s">
        <v>28</v>
      </c>
      <c r="C17" s="53" t="s">
        <v>32</v>
      </c>
      <c r="D17" s="54">
        <v>19700</v>
      </c>
      <c r="E17" s="54">
        <v>19851</v>
      </c>
      <c r="F17" s="51" t="s">
        <v>10</v>
      </c>
      <c r="G17" s="55"/>
      <c r="H17" s="55"/>
      <c r="I17" s="55">
        <f>E17-D17</f>
        <v>151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D17" s="65"/>
      <c r="AE17" s="65"/>
      <c r="AF17" s="65"/>
      <c r="AG17" s="65"/>
      <c r="AH17" s="65"/>
      <c r="AI17" s="65"/>
      <c r="AJ17" s="65"/>
      <c r="AK17" s="65"/>
      <c r="AL17" s="65"/>
      <c r="AM17" s="65"/>
    </row>
    <row r="18" spans="1:39" ht="12.75" customHeight="1" x14ac:dyDescent="0.2">
      <c r="A18" s="101">
        <f>A17</f>
        <v>40</v>
      </c>
      <c r="B18" s="52" t="s">
        <v>16</v>
      </c>
      <c r="C18" s="53" t="s">
        <v>32</v>
      </c>
      <c r="D18" s="54">
        <v>19915</v>
      </c>
      <c r="E18" s="54"/>
      <c r="F18" s="51" t="s">
        <v>33</v>
      </c>
      <c r="G18" s="55"/>
      <c r="H18" s="55"/>
      <c r="I18" s="55"/>
      <c r="J18" s="55">
        <v>14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D18" s="65"/>
      <c r="AE18" s="65"/>
      <c r="AF18" s="65"/>
      <c r="AG18" s="65"/>
      <c r="AH18" s="65"/>
      <c r="AI18" s="65"/>
      <c r="AJ18" s="65"/>
      <c r="AK18" s="65"/>
      <c r="AL18" s="65"/>
      <c r="AM18" s="65"/>
    </row>
    <row r="19" spans="1:39" ht="12.75" customHeight="1" x14ac:dyDescent="0.2">
      <c r="A19" s="101">
        <f>A18</f>
        <v>40</v>
      </c>
      <c r="B19" s="52" t="s">
        <v>15</v>
      </c>
      <c r="C19" s="53" t="s">
        <v>44</v>
      </c>
      <c r="D19" s="54">
        <v>19700</v>
      </c>
      <c r="E19" s="54">
        <v>10942</v>
      </c>
      <c r="F19" s="51" t="s">
        <v>33</v>
      </c>
      <c r="G19" s="55"/>
      <c r="H19" s="55">
        <v>325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D19" s="65"/>
      <c r="AE19" s="65"/>
      <c r="AF19" s="65"/>
      <c r="AG19" s="65"/>
      <c r="AH19" s="65"/>
      <c r="AI19" s="65"/>
      <c r="AJ19" s="65"/>
      <c r="AK19" s="65"/>
      <c r="AL19" s="65"/>
      <c r="AM19" s="65"/>
    </row>
    <row r="20" spans="1:39" ht="12.75" customHeight="1" x14ac:dyDescent="0.2">
      <c r="A20" s="101">
        <f>A19</f>
        <v>40</v>
      </c>
      <c r="B20" s="52" t="s">
        <v>15</v>
      </c>
      <c r="C20" s="53" t="s">
        <v>45</v>
      </c>
      <c r="D20" s="54">
        <v>10936</v>
      </c>
      <c r="E20" s="54">
        <v>20115</v>
      </c>
      <c r="F20" s="51" t="s">
        <v>29</v>
      </c>
      <c r="G20" s="55"/>
      <c r="H20" s="55">
        <v>175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D20" s="65"/>
      <c r="AE20" s="65"/>
      <c r="AF20" s="65"/>
      <c r="AG20" s="65"/>
      <c r="AH20" s="65"/>
      <c r="AI20" s="65"/>
      <c r="AJ20" s="65"/>
      <c r="AK20" s="65"/>
      <c r="AL20" s="65"/>
      <c r="AM20" s="65"/>
    </row>
    <row r="21" spans="1:39" ht="12.75" customHeight="1" x14ac:dyDescent="0.2">
      <c r="A21" s="101">
        <f>A19</f>
        <v>40</v>
      </c>
      <c r="B21" s="52"/>
      <c r="C21" s="53" t="s">
        <v>32</v>
      </c>
      <c r="D21" s="64">
        <v>19700</v>
      </c>
      <c r="E21" s="54">
        <v>19799</v>
      </c>
      <c r="F21" s="51" t="s">
        <v>10</v>
      </c>
      <c r="G21" s="55">
        <v>8</v>
      </c>
      <c r="H21" s="55"/>
      <c r="I21" s="55"/>
      <c r="J21" s="55"/>
      <c r="K21" s="55">
        <v>24</v>
      </c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D21" s="65"/>
      <c r="AE21" s="65"/>
      <c r="AF21" s="65"/>
      <c r="AG21" s="65"/>
      <c r="AH21" s="65"/>
      <c r="AI21" s="65"/>
      <c r="AJ21" s="65"/>
      <c r="AK21" s="65"/>
      <c r="AL21" s="65"/>
      <c r="AM21" s="65"/>
    </row>
    <row r="22" spans="1:39" ht="12.75" customHeight="1" x14ac:dyDescent="0.2">
      <c r="A22" s="101"/>
      <c r="B22" s="52"/>
      <c r="C22" s="53"/>
      <c r="D22" s="64"/>
      <c r="E22" s="54"/>
      <c r="F22" s="5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D22" s="66"/>
      <c r="AE22" s="66"/>
      <c r="AF22" s="66"/>
      <c r="AG22" s="66"/>
      <c r="AH22" s="66"/>
      <c r="AI22" s="66"/>
      <c r="AJ22" s="66"/>
      <c r="AK22" s="66"/>
      <c r="AL22" s="66"/>
      <c r="AM22" s="66"/>
    </row>
    <row r="23" spans="1:39" ht="12.75" customHeight="1" x14ac:dyDescent="0.2">
      <c r="A23" s="101">
        <f>A21+1</f>
        <v>41</v>
      </c>
      <c r="B23" s="52" t="s">
        <v>28</v>
      </c>
      <c r="C23" s="53" t="s">
        <v>32</v>
      </c>
      <c r="D23" s="64">
        <v>20206</v>
      </c>
      <c r="E23" s="54">
        <v>20600</v>
      </c>
      <c r="F23" s="51" t="s">
        <v>10</v>
      </c>
      <c r="G23" s="55"/>
      <c r="H23" s="55"/>
      <c r="I23" s="55">
        <f>E23-D23</f>
        <v>394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D23" s="66"/>
      <c r="AE23" s="66"/>
      <c r="AF23" s="66"/>
      <c r="AG23" s="66"/>
      <c r="AH23" s="66"/>
      <c r="AI23" s="66"/>
      <c r="AJ23" s="66"/>
      <c r="AK23" s="66"/>
      <c r="AL23" s="66"/>
      <c r="AM23" s="66"/>
    </row>
    <row r="24" spans="1:39" ht="12.75" customHeight="1" x14ac:dyDescent="0.2">
      <c r="A24" s="101">
        <f>A23</f>
        <v>41</v>
      </c>
      <c r="B24" s="52" t="s">
        <v>15</v>
      </c>
      <c r="C24" s="53" t="s">
        <v>80</v>
      </c>
      <c r="D24" s="64">
        <v>20150</v>
      </c>
      <c r="E24" s="54">
        <v>11948</v>
      </c>
      <c r="F24" s="51" t="s">
        <v>14</v>
      </c>
      <c r="G24" s="55"/>
      <c r="H24" s="55">
        <v>336</v>
      </c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D24" s="66"/>
      <c r="AE24" s="66"/>
      <c r="AF24" s="66"/>
      <c r="AG24" s="66"/>
      <c r="AH24" s="66"/>
      <c r="AI24" s="66"/>
      <c r="AJ24" s="66"/>
      <c r="AK24" s="66"/>
      <c r="AL24" s="66"/>
      <c r="AM24" s="66"/>
    </row>
    <row r="25" spans="1:39" ht="12.75" customHeight="1" x14ac:dyDescent="0.2">
      <c r="A25" s="101">
        <f t="shared" ref="A25:A27" si="0">A24</f>
        <v>41</v>
      </c>
      <c r="B25" s="52" t="s">
        <v>16</v>
      </c>
      <c r="C25" s="53" t="s">
        <v>79</v>
      </c>
      <c r="D25" s="64">
        <v>11994</v>
      </c>
      <c r="E25" s="54"/>
      <c r="F25" s="51" t="s">
        <v>11</v>
      </c>
      <c r="G25" s="55"/>
      <c r="H25" s="55"/>
      <c r="I25" s="55"/>
      <c r="J25" s="55">
        <v>30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D25" s="66"/>
      <c r="AE25" s="68"/>
      <c r="AF25" s="68"/>
      <c r="AG25" s="68"/>
      <c r="AH25" s="68"/>
      <c r="AI25" s="68"/>
      <c r="AJ25" s="68"/>
      <c r="AK25" s="68"/>
      <c r="AL25" s="68"/>
      <c r="AM25" s="68"/>
    </row>
    <row r="26" spans="1:39" ht="12.75" customHeight="1" x14ac:dyDescent="0.2">
      <c r="A26" s="101">
        <f t="shared" si="0"/>
        <v>41</v>
      </c>
      <c r="B26" s="52" t="s">
        <v>15</v>
      </c>
      <c r="C26" s="53" t="s">
        <v>73</v>
      </c>
      <c r="D26" s="54">
        <v>11946</v>
      </c>
      <c r="E26" s="54">
        <v>20600</v>
      </c>
      <c r="F26" s="51" t="s">
        <v>14</v>
      </c>
      <c r="G26" s="55"/>
      <c r="H26" s="55">
        <v>159</v>
      </c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D26" s="66"/>
      <c r="AE26" s="66"/>
      <c r="AF26" s="66"/>
      <c r="AG26" s="66"/>
      <c r="AH26" s="66"/>
      <c r="AI26" s="66"/>
      <c r="AJ26" s="66"/>
      <c r="AK26" s="66"/>
      <c r="AL26" s="66"/>
      <c r="AM26" s="66"/>
    </row>
    <row r="27" spans="1:39" x14ac:dyDescent="0.2">
      <c r="A27" s="101">
        <f t="shared" si="0"/>
        <v>41</v>
      </c>
      <c r="B27" s="52"/>
      <c r="C27" s="53" t="s">
        <v>32</v>
      </c>
      <c r="D27" s="54">
        <v>20320</v>
      </c>
      <c r="E27" s="54">
        <v>20600</v>
      </c>
      <c r="F27" s="51" t="s">
        <v>10</v>
      </c>
      <c r="G27" s="55">
        <v>11</v>
      </c>
      <c r="H27" s="55"/>
      <c r="I27" s="55"/>
      <c r="J27" s="55"/>
      <c r="K27" s="55">
        <v>200</v>
      </c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39" ht="12.6" customHeight="1" x14ac:dyDescent="0.2">
      <c r="A28" s="101"/>
      <c r="B28" s="81"/>
      <c r="C28" s="82"/>
      <c r="D28" s="85"/>
      <c r="E28" s="83"/>
      <c r="F28" s="80"/>
      <c r="G28" s="84"/>
      <c r="H28" s="84"/>
      <c r="I28" s="84"/>
      <c r="J28" s="84"/>
      <c r="K28" s="84"/>
      <c r="L28" s="84"/>
      <c r="M28" s="84"/>
      <c r="N28" s="55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</row>
    <row r="29" spans="1:39" ht="12.6" customHeight="1" x14ac:dyDescent="0.2">
      <c r="A29" s="101">
        <f>A27+1</f>
        <v>42</v>
      </c>
      <c r="B29" s="81" t="s">
        <v>28</v>
      </c>
      <c r="C29" s="53" t="s">
        <v>32</v>
      </c>
      <c r="D29" s="85">
        <v>20600</v>
      </c>
      <c r="E29" s="83">
        <v>21050</v>
      </c>
      <c r="F29" s="80" t="s">
        <v>10</v>
      </c>
      <c r="G29" s="84"/>
      <c r="H29" s="84"/>
      <c r="I29" s="84">
        <f>E29-D29</f>
        <v>450</v>
      </c>
      <c r="J29" s="84"/>
      <c r="K29" s="84"/>
      <c r="L29" s="84"/>
      <c r="M29" s="84"/>
      <c r="N29" s="55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39" ht="12.75" customHeight="1" x14ac:dyDescent="0.2">
      <c r="A30" s="101">
        <f>A29</f>
        <v>42</v>
      </c>
      <c r="B30" s="52" t="s">
        <v>16</v>
      </c>
      <c r="C30" s="53" t="s">
        <v>46</v>
      </c>
      <c r="D30" s="64">
        <v>12035</v>
      </c>
      <c r="E30" s="54"/>
      <c r="F30" s="51" t="s">
        <v>10</v>
      </c>
      <c r="G30" s="55"/>
      <c r="H30" s="55"/>
      <c r="I30" s="55"/>
      <c r="J30" s="55">
        <v>15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D30" s="66"/>
      <c r="AE30" s="66"/>
      <c r="AF30" s="66"/>
      <c r="AG30" s="66"/>
      <c r="AH30" s="66"/>
      <c r="AI30" s="66"/>
      <c r="AJ30" s="66"/>
      <c r="AK30" s="66"/>
      <c r="AL30" s="66"/>
      <c r="AM30" s="66"/>
    </row>
    <row r="31" spans="1:39" ht="12.75" customHeight="1" x14ac:dyDescent="0.2">
      <c r="A31" s="101">
        <f>A29</f>
        <v>42</v>
      </c>
      <c r="B31" s="52" t="s">
        <v>15</v>
      </c>
      <c r="C31" s="53" t="s">
        <v>32</v>
      </c>
      <c r="D31" s="64">
        <v>20600</v>
      </c>
      <c r="E31" s="54">
        <v>21050</v>
      </c>
      <c r="F31" s="51" t="s">
        <v>10</v>
      </c>
      <c r="G31" s="55"/>
      <c r="H31" s="55">
        <f>E31-D31</f>
        <v>450</v>
      </c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D31" s="66"/>
      <c r="AE31" s="66"/>
      <c r="AF31" s="66"/>
      <c r="AG31" s="66"/>
      <c r="AH31" s="66"/>
      <c r="AI31" s="66"/>
      <c r="AJ31" s="66"/>
      <c r="AK31" s="66"/>
      <c r="AL31" s="66"/>
      <c r="AM31" s="66"/>
    </row>
    <row r="32" spans="1:39" ht="12.75" customHeight="1" x14ac:dyDescent="0.2">
      <c r="A32" s="101">
        <f>A30</f>
        <v>42</v>
      </c>
      <c r="B32" s="52"/>
      <c r="C32" s="53" t="s">
        <v>32</v>
      </c>
      <c r="D32" s="64">
        <v>20600</v>
      </c>
      <c r="E32" s="54">
        <v>20605</v>
      </c>
      <c r="F32" s="51" t="s">
        <v>10</v>
      </c>
      <c r="G32" s="55">
        <v>1</v>
      </c>
      <c r="H32" s="55"/>
      <c r="I32" s="55"/>
      <c r="J32" s="55"/>
      <c r="K32" s="55">
        <v>6</v>
      </c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D32" s="66"/>
      <c r="AE32" s="66"/>
      <c r="AF32" s="66"/>
      <c r="AG32" s="66"/>
      <c r="AH32" s="66"/>
      <c r="AI32" s="66"/>
      <c r="AJ32" s="66"/>
      <c r="AK32" s="66"/>
      <c r="AL32" s="66"/>
      <c r="AM32" s="66"/>
    </row>
    <row r="33" spans="1:39" ht="12.75" customHeight="1" x14ac:dyDescent="0.2">
      <c r="A33" s="101">
        <f>A29</f>
        <v>42</v>
      </c>
      <c r="B33" s="52"/>
      <c r="C33" s="53" t="s">
        <v>32</v>
      </c>
      <c r="D33" s="64">
        <v>20681</v>
      </c>
      <c r="E33" s="54">
        <v>21050</v>
      </c>
      <c r="F33" s="51" t="s">
        <v>10</v>
      </c>
      <c r="G33" s="55">
        <v>14</v>
      </c>
      <c r="H33" s="55"/>
      <c r="I33" s="55"/>
      <c r="J33" s="55"/>
      <c r="K33" s="55">
        <v>322</v>
      </c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D33" s="66"/>
      <c r="AE33" s="66"/>
      <c r="AF33" s="66"/>
      <c r="AG33" s="66"/>
      <c r="AH33" s="66"/>
      <c r="AI33" s="66"/>
      <c r="AJ33" s="66"/>
      <c r="AK33" s="66"/>
      <c r="AL33" s="66"/>
      <c r="AM33" s="66"/>
    </row>
    <row r="34" spans="1:39" x14ac:dyDescent="0.2">
      <c r="A34" s="101"/>
      <c r="B34" s="52"/>
      <c r="C34" s="53"/>
      <c r="D34" s="64"/>
      <c r="E34" s="54"/>
      <c r="F34" s="51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</row>
    <row r="35" spans="1:39" x14ac:dyDescent="0.2">
      <c r="A35" s="101">
        <f>A33+1</f>
        <v>43</v>
      </c>
      <c r="B35" s="52" t="s">
        <v>28</v>
      </c>
      <c r="C35" s="53" t="s">
        <v>32</v>
      </c>
      <c r="D35" s="64">
        <v>21050</v>
      </c>
      <c r="E35" s="54">
        <v>21500</v>
      </c>
      <c r="F35" s="51" t="s">
        <v>10</v>
      </c>
      <c r="G35" s="55"/>
      <c r="H35" s="55"/>
      <c r="I35" s="55">
        <f>E35-D35</f>
        <v>450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39" x14ac:dyDescent="0.2">
      <c r="A36" s="101">
        <f>A35</f>
        <v>43</v>
      </c>
      <c r="B36" s="52" t="s">
        <v>15</v>
      </c>
      <c r="C36" s="53" t="s">
        <v>32</v>
      </c>
      <c r="D36" s="64">
        <v>21050</v>
      </c>
      <c r="E36" s="54">
        <v>21500</v>
      </c>
      <c r="F36" s="51" t="s">
        <v>10</v>
      </c>
      <c r="G36" s="55"/>
      <c r="H36" s="55">
        <f>E36-D36</f>
        <v>450</v>
      </c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39" x14ac:dyDescent="0.2">
      <c r="A37" s="101">
        <f>A35</f>
        <v>43</v>
      </c>
      <c r="B37" s="52"/>
      <c r="C37" s="53" t="s">
        <v>32</v>
      </c>
      <c r="D37" s="64">
        <v>21050</v>
      </c>
      <c r="E37" s="54">
        <v>21226</v>
      </c>
      <c r="F37" s="51" t="s">
        <v>10</v>
      </c>
      <c r="G37" s="55">
        <v>20</v>
      </c>
      <c r="H37" s="55"/>
      <c r="I37" s="55"/>
      <c r="J37" s="55"/>
      <c r="K37" s="55">
        <v>96</v>
      </c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  <row r="38" spans="1:39" x14ac:dyDescent="0.2">
      <c r="A38" s="101"/>
      <c r="B38" s="52"/>
      <c r="C38" s="53"/>
      <c r="D38" s="64"/>
      <c r="E38" s="54"/>
      <c r="F38" s="51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1:39" x14ac:dyDescent="0.2">
      <c r="A39" s="101">
        <f>A37+1</f>
        <v>44</v>
      </c>
      <c r="B39" s="52" t="s">
        <v>28</v>
      </c>
      <c r="C39" s="53" t="s">
        <v>32</v>
      </c>
      <c r="D39" s="64">
        <v>21500</v>
      </c>
      <c r="E39" s="54">
        <v>21950</v>
      </c>
      <c r="F39" s="51" t="s">
        <v>10</v>
      </c>
      <c r="G39" s="55"/>
      <c r="H39" s="55"/>
      <c r="I39" s="55">
        <f>E39-D39</f>
        <v>450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1:39" x14ac:dyDescent="0.2">
      <c r="A40" s="101">
        <f>A39</f>
        <v>44</v>
      </c>
      <c r="B40" s="52" t="s">
        <v>16</v>
      </c>
      <c r="C40" s="53" t="s">
        <v>57</v>
      </c>
      <c r="D40" s="64">
        <v>21695</v>
      </c>
      <c r="E40" s="54"/>
      <c r="F40" s="51" t="s">
        <v>10</v>
      </c>
      <c r="G40" s="55"/>
      <c r="H40" s="55"/>
      <c r="I40" s="55"/>
      <c r="J40" s="55">
        <v>11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39" x14ac:dyDescent="0.2">
      <c r="A41" s="101">
        <f>A39</f>
        <v>44</v>
      </c>
      <c r="B41" s="81" t="s">
        <v>15</v>
      </c>
      <c r="C41" s="53" t="s">
        <v>32</v>
      </c>
      <c r="D41" s="85">
        <v>21500</v>
      </c>
      <c r="E41" s="83">
        <v>21950</v>
      </c>
      <c r="F41" s="80" t="s">
        <v>10</v>
      </c>
      <c r="G41" s="84"/>
      <c r="H41" s="84">
        <f>E41-D41</f>
        <v>450</v>
      </c>
      <c r="I41" s="84"/>
      <c r="J41" s="84"/>
      <c r="K41" s="84"/>
      <c r="L41" s="84"/>
      <c r="M41" s="84"/>
      <c r="N41" s="55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</row>
    <row r="42" spans="1:39" s="100" customFormat="1" ht="12.6" customHeight="1" x14ac:dyDescent="0.2">
      <c r="A42" s="101"/>
      <c r="B42" s="81"/>
      <c r="C42" s="82"/>
      <c r="D42" s="83"/>
      <c r="E42" s="83"/>
      <c r="F42" s="80"/>
      <c r="G42" s="84"/>
      <c r="H42" s="84"/>
      <c r="I42" s="84"/>
      <c r="J42" s="84"/>
      <c r="K42" s="84"/>
      <c r="L42" s="84"/>
      <c r="M42" s="84"/>
      <c r="N42" s="55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</row>
    <row r="43" spans="1:39" x14ac:dyDescent="0.2">
      <c r="A43" s="101">
        <f>A41+1</f>
        <v>45</v>
      </c>
      <c r="B43" s="81" t="s">
        <v>28</v>
      </c>
      <c r="C43" s="82" t="s">
        <v>32</v>
      </c>
      <c r="D43" s="83">
        <v>21950</v>
      </c>
      <c r="E43" s="83">
        <v>22441</v>
      </c>
      <c r="F43" s="80" t="s">
        <v>33</v>
      </c>
      <c r="G43" s="84"/>
      <c r="H43" s="84"/>
      <c r="I43" s="84">
        <f>E43-D43</f>
        <v>491</v>
      </c>
      <c r="J43" s="84"/>
      <c r="K43" s="84"/>
      <c r="L43" s="84"/>
      <c r="M43" s="84"/>
      <c r="N43" s="55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</row>
    <row r="44" spans="1:39" x14ac:dyDescent="0.2">
      <c r="A44" s="101">
        <f>A43</f>
        <v>45</v>
      </c>
      <c r="B44" s="52" t="s">
        <v>15</v>
      </c>
      <c r="C44" s="53" t="s">
        <v>32</v>
      </c>
      <c r="D44" s="54">
        <v>21950</v>
      </c>
      <c r="E44" s="54">
        <v>22441</v>
      </c>
      <c r="F44" s="51" t="s">
        <v>33</v>
      </c>
      <c r="G44" s="55"/>
      <c r="H44" s="55">
        <f>E44-D44</f>
        <v>491</v>
      </c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1:39" x14ac:dyDescent="0.2">
      <c r="A45" s="101"/>
      <c r="B45" s="52"/>
      <c r="C45" s="53"/>
      <c r="D45" s="54"/>
      <c r="E45" s="54"/>
      <c r="F45" s="51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1:39" ht="12.6" customHeight="1" x14ac:dyDescent="0.2">
      <c r="A46" s="101"/>
      <c r="B46" s="52"/>
      <c r="C46" s="53" t="s">
        <v>50</v>
      </c>
      <c r="D46" s="54"/>
      <c r="E46" s="54"/>
      <c r="F46" s="51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1:39" ht="12.75" customHeight="1" x14ac:dyDescent="0.2">
      <c r="A47" s="101"/>
      <c r="B47" s="52"/>
      <c r="C47" s="53"/>
      <c r="D47" s="54"/>
      <c r="E47" s="54"/>
      <c r="F47" s="51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1:39" ht="12.75" customHeight="1" x14ac:dyDescent="0.2">
      <c r="A48" s="101">
        <f>A44+1</f>
        <v>46</v>
      </c>
      <c r="B48" s="52" t="s">
        <v>28</v>
      </c>
      <c r="C48" s="53" t="s">
        <v>32</v>
      </c>
      <c r="D48" s="54">
        <v>15438</v>
      </c>
      <c r="E48" s="54">
        <v>15650</v>
      </c>
      <c r="F48" s="51" t="s">
        <v>33</v>
      </c>
      <c r="G48" s="55"/>
      <c r="H48" s="55"/>
      <c r="I48" s="55">
        <v>282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1:28" ht="12.75" customHeight="1" x14ac:dyDescent="0.2">
      <c r="A49" s="101"/>
      <c r="B49" s="52"/>
      <c r="C49" s="53"/>
      <c r="D49" s="54"/>
      <c r="E49" s="54"/>
      <c r="F49" s="51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28" ht="12.75" customHeight="1" x14ac:dyDescent="0.2">
      <c r="A50" s="101">
        <f>A48+1</f>
        <v>47</v>
      </c>
      <c r="B50" s="52" t="s">
        <v>28</v>
      </c>
      <c r="C50" s="53" t="s">
        <v>32</v>
      </c>
      <c r="D50" s="54">
        <v>15650</v>
      </c>
      <c r="E50" s="54">
        <v>16100</v>
      </c>
      <c r="F50" s="51" t="s">
        <v>11</v>
      </c>
      <c r="G50" s="55"/>
      <c r="H50" s="55"/>
      <c r="I50" s="55">
        <f>E50-D50</f>
        <v>450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1:28" ht="12.75" customHeight="1" x14ac:dyDescent="0.2">
      <c r="A51" s="101"/>
      <c r="B51" s="52"/>
      <c r="C51" s="53"/>
      <c r="D51" s="64"/>
      <c r="E51" s="54"/>
      <c r="F51" s="51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1:28" ht="12.75" customHeight="1" x14ac:dyDescent="0.2">
      <c r="A52" s="101">
        <f>A50+1</f>
        <v>48</v>
      </c>
      <c r="B52" s="52" t="s">
        <v>28</v>
      </c>
      <c r="C52" s="53" t="s">
        <v>32</v>
      </c>
      <c r="D52" s="67">
        <v>16100</v>
      </c>
      <c r="E52" s="54">
        <v>16550</v>
      </c>
      <c r="F52" s="54" t="s">
        <v>11</v>
      </c>
      <c r="G52" s="55"/>
      <c r="H52" s="55"/>
      <c r="I52" s="55">
        <f>E52-D52</f>
        <v>450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1:28" ht="12.75" customHeight="1" x14ac:dyDescent="0.2">
      <c r="A53" s="101">
        <f>A52</f>
        <v>48</v>
      </c>
      <c r="B53" s="52" t="s">
        <v>16</v>
      </c>
      <c r="C53" s="53" t="s">
        <v>52</v>
      </c>
      <c r="D53" s="64">
        <v>5966</v>
      </c>
      <c r="E53" s="54"/>
      <c r="F53" s="51" t="s">
        <v>11</v>
      </c>
      <c r="G53" s="55"/>
      <c r="H53" s="55"/>
      <c r="I53" s="55"/>
      <c r="J53" s="55">
        <v>19</v>
      </c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</row>
    <row r="54" spans="1:28" ht="12.75" customHeight="1" x14ac:dyDescent="0.2">
      <c r="A54" s="101"/>
      <c r="B54" s="52"/>
      <c r="C54" s="53"/>
      <c r="D54" s="64"/>
      <c r="E54" s="54"/>
      <c r="F54" s="51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</row>
    <row r="55" spans="1:28" ht="12.75" customHeight="1" x14ac:dyDescent="0.2">
      <c r="A55" s="101">
        <f>A53+1</f>
        <v>49</v>
      </c>
      <c r="B55" s="52" t="s">
        <v>28</v>
      </c>
      <c r="C55" s="53" t="s">
        <v>32</v>
      </c>
      <c r="D55" s="54">
        <v>16550</v>
      </c>
      <c r="E55" s="54">
        <v>17000</v>
      </c>
      <c r="F55" s="51" t="s">
        <v>11</v>
      </c>
      <c r="G55" s="55"/>
      <c r="H55" s="55"/>
      <c r="I55" s="55">
        <f>E55-D55</f>
        <v>450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</row>
    <row r="56" spans="1:28" ht="12.75" customHeight="1" x14ac:dyDescent="0.2">
      <c r="A56" s="101"/>
      <c r="B56" s="52"/>
      <c r="C56" s="53"/>
      <c r="D56" s="64"/>
      <c r="E56" s="54"/>
      <c r="F56" s="51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</row>
    <row r="57" spans="1:28" ht="12.75" customHeight="1" x14ac:dyDescent="0.2">
      <c r="A57" s="101">
        <f>A55+1</f>
        <v>50</v>
      </c>
      <c r="B57" s="52" t="s">
        <v>28</v>
      </c>
      <c r="C57" s="53" t="s">
        <v>35</v>
      </c>
      <c r="D57" s="64">
        <v>17000</v>
      </c>
      <c r="E57" s="54">
        <v>7044</v>
      </c>
      <c r="F57" s="51" t="s">
        <v>14</v>
      </c>
      <c r="G57" s="55"/>
      <c r="H57" s="55"/>
      <c r="I57" s="55">
        <v>133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</row>
    <row r="58" spans="1:28" ht="12.75" customHeight="1" x14ac:dyDescent="0.2">
      <c r="A58" s="101">
        <f>A57</f>
        <v>50</v>
      </c>
      <c r="B58" s="52" t="s">
        <v>16</v>
      </c>
      <c r="C58" s="53" t="s">
        <v>36</v>
      </c>
      <c r="D58" s="64">
        <v>7007</v>
      </c>
      <c r="E58" s="54"/>
      <c r="F58" s="51" t="s">
        <v>56</v>
      </c>
      <c r="G58" s="55"/>
      <c r="H58" s="55"/>
      <c r="I58" s="55"/>
      <c r="J58" s="55">
        <v>22</v>
      </c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</row>
    <row r="59" spans="1:28" ht="12.75" customHeight="1" x14ac:dyDescent="0.2">
      <c r="A59" s="101">
        <f>A58</f>
        <v>50</v>
      </c>
      <c r="B59" s="52" t="s">
        <v>16</v>
      </c>
      <c r="C59" s="53" t="s">
        <v>37</v>
      </c>
      <c r="D59" s="67">
        <v>7966</v>
      </c>
      <c r="E59" s="54"/>
      <c r="F59" s="51" t="s">
        <v>11</v>
      </c>
      <c r="G59" s="55"/>
      <c r="H59" s="55"/>
      <c r="I59" s="55"/>
      <c r="J59" s="55">
        <v>16</v>
      </c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</row>
    <row r="60" spans="1:28" ht="12.75" customHeight="1" x14ac:dyDescent="0.2">
      <c r="A60" s="101">
        <f>A59</f>
        <v>50</v>
      </c>
      <c r="B60" s="52" t="s">
        <v>28</v>
      </c>
      <c r="C60" s="53" t="s">
        <v>55</v>
      </c>
      <c r="D60" s="67">
        <v>7953</v>
      </c>
      <c r="E60" s="54">
        <v>17450</v>
      </c>
      <c r="F60" s="51" t="s">
        <v>33</v>
      </c>
      <c r="G60" s="55"/>
      <c r="H60" s="55"/>
      <c r="I60" s="55">
        <v>365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</row>
    <row r="61" spans="1:28" ht="12.75" customHeight="1" x14ac:dyDescent="0.2">
      <c r="A61" s="101"/>
      <c r="B61" s="52"/>
      <c r="C61" s="53"/>
      <c r="D61" s="64"/>
      <c r="E61" s="54"/>
      <c r="F61" s="51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</row>
    <row r="62" spans="1:28" ht="12.75" customHeight="1" x14ac:dyDescent="0.2">
      <c r="A62" s="101">
        <f>A57+1</f>
        <v>51</v>
      </c>
      <c r="B62" s="52" t="s">
        <v>28</v>
      </c>
      <c r="C62" s="53" t="s">
        <v>32</v>
      </c>
      <c r="D62" s="54">
        <v>17450</v>
      </c>
      <c r="E62" s="54">
        <v>17900</v>
      </c>
      <c r="F62" s="51" t="s">
        <v>11</v>
      </c>
      <c r="G62" s="55"/>
      <c r="H62" s="55"/>
      <c r="I62" s="55">
        <f>E62-D62</f>
        <v>450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</row>
    <row r="63" spans="1:28" ht="12.75" customHeight="1" x14ac:dyDescent="0.2">
      <c r="A63" s="101"/>
      <c r="B63" s="52"/>
      <c r="C63" s="53"/>
      <c r="D63" s="54"/>
      <c r="E63" s="54"/>
      <c r="F63" s="51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</row>
    <row r="64" spans="1:28" ht="12.75" customHeight="1" x14ac:dyDescent="0.2">
      <c r="A64" s="101">
        <f>A62+1</f>
        <v>52</v>
      </c>
      <c r="B64" s="52" t="s">
        <v>28</v>
      </c>
      <c r="C64" s="53" t="s">
        <v>32</v>
      </c>
      <c r="D64" s="54">
        <v>17900</v>
      </c>
      <c r="E64" s="54">
        <v>18350</v>
      </c>
      <c r="F64" s="51" t="s">
        <v>11</v>
      </c>
      <c r="G64" s="55"/>
      <c r="H64" s="55"/>
      <c r="I64" s="55">
        <f>E64-D64</f>
        <v>450</v>
      </c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</row>
    <row r="65" spans="1:29" ht="12.75" customHeight="1" x14ac:dyDescent="0.2">
      <c r="A65" s="51"/>
      <c r="B65" s="52"/>
      <c r="C65" s="53"/>
      <c r="D65" s="54"/>
      <c r="E65" s="54"/>
      <c r="F65" s="51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</row>
    <row r="66" spans="1:29" ht="12.75" customHeight="1" x14ac:dyDescent="0.2">
      <c r="A66" s="51"/>
      <c r="B66" s="52"/>
      <c r="C66" s="53"/>
      <c r="D66" s="54"/>
      <c r="E66" s="54"/>
      <c r="F66" s="51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</row>
    <row r="67" spans="1:29" ht="12.75" customHeight="1" x14ac:dyDescent="0.2">
      <c r="A67" s="51"/>
      <c r="B67" s="52"/>
      <c r="C67" s="53"/>
      <c r="D67" s="54"/>
      <c r="E67" s="54"/>
      <c r="F67" s="51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</row>
    <row r="68" spans="1:29" ht="12.75" customHeight="1" x14ac:dyDescent="0.2">
      <c r="A68" s="51"/>
      <c r="B68" s="52"/>
      <c r="C68" s="53"/>
      <c r="D68" s="54"/>
      <c r="E68" s="54"/>
      <c r="F68" s="51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</row>
    <row r="69" spans="1:29" ht="12.75" customHeight="1" x14ac:dyDescent="0.2">
      <c r="A69" s="51"/>
      <c r="B69" s="52"/>
      <c r="C69" s="53"/>
      <c r="D69" s="54"/>
      <c r="E69" s="54"/>
      <c r="F69" s="51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</row>
    <row r="70" spans="1:29" ht="12.75" customHeight="1" x14ac:dyDescent="0.2">
      <c r="A70" s="51"/>
      <c r="B70" s="52"/>
      <c r="C70" s="53"/>
      <c r="D70" s="54"/>
      <c r="E70" s="54"/>
      <c r="F70" s="51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</row>
    <row r="71" spans="1:29" ht="12.75" customHeight="1" x14ac:dyDescent="0.2">
      <c r="A71" s="51"/>
      <c r="B71" s="52"/>
      <c r="C71" s="53"/>
      <c r="D71" s="54"/>
      <c r="E71" s="54"/>
      <c r="F71" s="51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</row>
    <row r="72" spans="1:29" ht="12.75" customHeight="1" x14ac:dyDescent="0.2">
      <c r="A72" s="51"/>
      <c r="B72" s="52"/>
      <c r="C72" s="53"/>
      <c r="D72" s="54"/>
      <c r="E72" s="54"/>
      <c r="F72" s="51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</row>
    <row r="73" spans="1:29" ht="12.75" customHeight="1" x14ac:dyDescent="0.2">
      <c r="A73" s="51"/>
      <c r="B73" s="52"/>
      <c r="C73" s="53"/>
      <c r="D73" s="54"/>
      <c r="E73" s="54"/>
      <c r="F73" s="51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</row>
    <row r="74" spans="1:29" ht="12.75" customHeight="1" x14ac:dyDescent="0.2">
      <c r="A74" s="51"/>
      <c r="B74" s="52"/>
      <c r="C74" s="53"/>
      <c r="D74" s="54"/>
      <c r="E74" s="54"/>
      <c r="F74" s="51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</row>
    <row r="75" spans="1:29" ht="12.75" customHeight="1" x14ac:dyDescent="0.2">
      <c r="A75" s="51"/>
      <c r="B75" s="52"/>
      <c r="C75" s="53"/>
      <c r="D75" s="54"/>
      <c r="E75" s="54"/>
      <c r="F75" s="51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</row>
    <row r="76" spans="1:29" x14ac:dyDescent="0.2">
      <c r="A76" s="51"/>
      <c r="B76" s="52"/>
      <c r="C76" s="53"/>
      <c r="D76" s="64"/>
      <c r="E76" s="54"/>
      <c r="F76" s="51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7"/>
    </row>
    <row r="77" spans="1:29" x14ac:dyDescent="0.2">
      <c r="A77" s="51"/>
      <c r="B77" s="52"/>
      <c r="C77" s="53"/>
      <c r="D77" s="54"/>
      <c r="E77" s="54"/>
      <c r="F77" s="51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7"/>
    </row>
    <row r="78" spans="1:29" ht="12.6" customHeight="1" thickBot="1" x14ac:dyDescent="0.25">
      <c r="A78" s="51"/>
      <c r="B78" s="52"/>
      <c r="C78" s="53"/>
      <c r="D78" s="54"/>
      <c r="E78" s="54"/>
      <c r="F78" s="51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61"/>
    </row>
    <row r="79" spans="1:29" ht="12.75" customHeight="1" x14ac:dyDescent="0.2">
      <c r="A79" s="134" t="s">
        <v>76</v>
      </c>
      <c r="B79" s="135"/>
      <c r="C79" s="135"/>
      <c r="D79" s="135"/>
      <c r="E79" s="135"/>
      <c r="F79" s="136"/>
      <c r="G79" s="108">
        <f>SUM(G16:G78)</f>
        <v>54</v>
      </c>
      <c r="H79" s="177">
        <f>SUM(H16:I78)</f>
        <v>8252</v>
      </c>
      <c r="I79" s="178"/>
      <c r="J79" s="108">
        <f t="shared" ref="J79:O79" si="1">SUM(J16:J78)</f>
        <v>127</v>
      </c>
      <c r="K79" s="108">
        <f t="shared" si="1"/>
        <v>648</v>
      </c>
      <c r="L79" s="108">
        <f t="shared" si="1"/>
        <v>0</v>
      </c>
      <c r="M79" s="108">
        <f t="shared" si="1"/>
        <v>0</v>
      </c>
      <c r="N79" s="108">
        <f t="shared" si="1"/>
        <v>0</v>
      </c>
      <c r="O79" s="108">
        <f t="shared" si="1"/>
        <v>0</v>
      </c>
      <c r="P79" s="108">
        <f t="shared" ref="P79:AB79" si="2">SUM(P16:P78)</f>
        <v>0</v>
      </c>
      <c r="Q79" s="108">
        <f t="shared" si="2"/>
        <v>0</v>
      </c>
      <c r="R79" s="108">
        <f t="shared" si="2"/>
        <v>0</v>
      </c>
      <c r="S79" s="108">
        <f t="shared" si="2"/>
        <v>0</v>
      </c>
      <c r="T79" s="108">
        <f t="shared" si="2"/>
        <v>0</v>
      </c>
      <c r="U79" s="108">
        <f t="shared" si="2"/>
        <v>0</v>
      </c>
      <c r="V79" s="108">
        <f t="shared" si="2"/>
        <v>0</v>
      </c>
      <c r="W79" s="108">
        <f t="shared" si="2"/>
        <v>0</v>
      </c>
      <c r="X79" s="108">
        <f t="shared" si="2"/>
        <v>0</v>
      </c>
      <c r="Y79" s="108">
        <f t="shared" si="2"/>
        <v>0</v>
      </c>
      <c r="Z79" s="108">
        <f t="shared" si="2"/>
        <v>0</v>
      </c>
      <c r="AA79" s="108">
        <f t="shared" si="2"/>
        <v>0</v>
      </c>
      <c r="AB79" s="108">
        <f t="shared" si="2"/>
        <v>0</v>
      </c>
      <c r="AC79" s="61"/>
    </row>
    <row r="80" spans="1:29" ht="11.1" customHeight="1" thickBot="1" x14ac:dyDescent="0.25">
      <c r="A80" s="137"/>
      <c r="B80" s="138"/>
      <c r="C80" s="138"/>
      <c r="D80" s="138"/>
      <c r="E80" s="138"/>
      <c r="F80" s="139"/>
      <c r="G80" s="109"/>
      <c r="H80" s="179"/>
      <c r="I80" s="180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61"/>
    </row>
  </sheetData>
  <mergeCells count="55">
    <mergeCell ref="G5:G14"/>
    <mergeCell ref="G79:G80"/>
    <mergeCell ref="U79:U80"/>
    <mergeCell ref="V79:V80"/>
    <mergeCell ref="J79:J80"/>
    <mergeCell ref="K79:K80"/>
    <mergeCell ref="S79:S80"/>
    <mergeCell ref="T79:T80"/>
    <mergeCell ref="H5:H14"/>
    <mergeCell ref="I5:I14"/>
    <mergeCell ref="J5:J14"/>
    <mergeCell ref="L5:L14"/>
    <mergeCell ref="P5:P14"/>
    <mergeCell ref="K5:K14"/>
    <mergeCell ref="M5:M14"/>
    <mergeCell ref="O5:O14"/>
    <mergeCell ref="Q79:Q80"/>
    <mergeCell ref="R79:R80"/>
    <mergeCell ref="L79:L80"/>
    <mergeCell ref="P79:P80"/>
    <mergeCell ref="O79:O80"/>
    <mergeCell ref="Z79:Z80"/>
    <mergeCell ref="AA79:AA80"/>
    <mergeCell ref="AB79:AB80"/>
    <mergeCell ref="W79:W80"/>
    <mergeCell ref="X79:X80"/>
    <mergeCell ref="Y79:Y80"/>
    <mergeCell ref="Z5:Z14"/>
    <mergeCell ref="AA5:AA14"/>
    <mergeCell ref="AB5:AB14"/>
    <mergeCell ref="X5:X14"/>
    <mergeCell ref="Y5:Y14"/>
    <mergeCell ref="U5:U14"/>
    <mergeCell ref="V5:V14"/>
    <mergeCell ref="W5:W14"/>
    <mergeCell ref="Q5:Q14"/>
    <mergeCell ref="R5:R14"/>
    <mergeCell ref="S5:S14"/>
    <mergeCell ref="T5:T14"/>
    <mergeCell ref="N5:N14"/>
    <mergeCell ref="N79:N80"/>
    <mergeCell ref="A4:A8"/>
    <mergeCell ref="B4:B8"/>
    <mergeCell ref="C4:C8"/>
    <mergeCell ref="F4:F8"/>
    <mergeCell ref="D5:E14"/>
    <mergeCell ref="A11:A15"/>
    <mergeCell ref="B11:B15"/>
    <mergeCell ref="C11:C15"/>
    <mergeCell ref="F11:F15"/>
    <mergeCell ref="C9:C10"/>
    <mergeCell ref="F9:F10"/>
    <mergeCell ref="A79:F80"/>
    <mergeCell ref="H79:I80"/>
    <mergeCell ref="M79:M80"/>
  </mergeCells>
  <pageMargins left="0.75" right="0.75" top="1" bottom="1" header="0.5" footer="0.5"/>
  <pageSetup paperSize="17" scale="6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3791-B275-4F49-98FC-CCAA55A2B5EC}">
  <dimension ref="A1:AM80"/>
  <sheetViews>
    <sheetView showZeros="0" zoomScale="85" zoomScaleNormal="85" workbookViewId="0">
      <pane ySplit="15" topLeftCell="A16" activePane="bottomLeft" state="frozen"/>
      <selection activeCell="M65" sqref="M65"/>
      <selection pane="bottomLeft" activeCell="H28" sqref="H28"/>
    </sheetView>
  </sheetViews>
  <sheetFormatPr defaultColWidth="9.140625" defaultRowHeight="12.75" x14ac:dyDescent="0.2"/>
  <cols>
    <col min="1" max="1" width="10.28515625" style="56" customWidth="1"/>
    <col min="2" max="2" width="10.7109375" style="56" customWidth="1"/>
    <col min="3" max="3" width="40.7109375" style="56" customWidth="1"/>
    <col min="4" max="5" width="13.7109375" style="56" customWidth="1"/>
    <col min="6" max="6" width="8.140625" style="56" customWidth="1"/>
    <col min="7" max="28" width="8.28515625" style="56" customWidth="1"/>
    <col min="29" max="16384" width="9.140625" style="56"/>
  </cols>
  <sheetData>
    <row r="1" spans="1:28" x14ac:dyDescent="0.2">
      <c r="E1" s="57" t="s">
        <v>8</v>
      </c>
      <c r="F1" s="69"/>
      <c r="G1" s="57">
        <v>10000</v>
      </c>
      <c r="H1" s="57">
        <f>MOT_SUBSUMMARY_1!H1</f>
        <v>22000</v>
      </c>
      <c r="I1" s="57">
        <f>MOT_SUBSUMMARY_1!I1</f>
        <v>22000</v>
      </c>
      <c r="J1" s="57">
        <f>MOT_SUBSUMMARY_1!J1</f>
        <v>26000</v>
      </c>
      <c r="K1" s="57">
        <f>MOT_SUBSUMMARY_1!K1</f>
        <v>20000</v>
      </c>
      <c r="L1" s="57">
        <f>MOT_SUBSUMMARY_1!L1</f>
        <v>0</v>
      </c>
      <c r="M1" s="57">
        <f>MOT_SUBSUMMARY_1!M1</f>
        <v>0</v>
      </c>
      <c r="N1" s="61"/>
      <c r="O1" s="57">
        <f>MOT_SUBSUMMARY_1!O1</f>
        <v>0</v>
      </c>
      <c r="P1" s="57">
        <f>MOT_SUBSUMMARY_1!P1</f>
        <v>0</v>
      </c>
      <c r="Q1" s="57">
        <f>MOT_SUBSUMMARY_1!Q1</f>
        <v>0</v>
      </c>
      <c r="R1" s="57">
        <f>MOT_SUBSUMMARY_1!R1</f>
        <v>0</v>
      </c>
      <c r="S1" s="57">
        <f>MOT_SUBSUMMARY_1!S1</f>
        <v>0</v>
      </c>
      <c r="T1" s="57">
        <f>MOT_SUBSUMMARY_1!T1</f>
        <v>0</v>
      </c>
      <c r="U1" s="57">
        <f>MOT_SUBSUMMARY_1!U1</f>
        <v>0</v>
      </c>
      <c r="V1" s="57">
        <f>MOT_SUBSUMMARY_1!V1</f>
        <v>0</v>
      </c>
      <c r="W1" s="57">
        <f>MOT_SUBSUMMARY_1!W1</f>
        <v>0</v>
      </c>
      <c r="X1" s="57">
        <f>MOT_SUBSUMMARY_1!X1</f>
        <v>0</v>
      </c>
      <c r="Y1" s="57">
        <f>MOT_SUBSUMMARY_1!Y1</f>
        <v>0</v>
      </c>
      <c r="Z1" s="57">
        <f>MOT_SUBSUMMARY_1!Z1</f>
        <v>0</v>
      </c>
      <c r="AA1" s="57">
        <f>MOT_SUBSUMMARY_1!AA1</f>
        <v>0</v>
      </c>
      <c r="AB1" s="57">
        <f>MOT_SUBSUMMARY_1!AB1</f>
        <v>0</v>
      </c>
    </row>
    <row r="2" spans="1:28" x14ac:dyDescent="0.2">
      <c r="G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3.5" thickBot="1" x14ac:dyDescent="0.25">
      <c r="G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2.6" customHeight="1" x14ac:dyDescent="0.2">
      <c r="A4" s="115"/>
      <c r="B4" s="116"/>
      <c r="C4" s="115"/>
      <c r="D4" s="70"/>
      <c r="E4" s="71"/>
      <c r="F4" s="116"/>
      <c r="G4" s="58">
        <v>411</v>
      </c>
      <c r="H4" s="58">
        <f ca="1">MOT_SUBSUMMARY_1!H4</f>
        <v>614</v>
      </c>
      <c r="I4" s="58">
        <f ca="1">MOT_SUBSUMMARY_1!I4</f>
        <v>614</v>
      </c>
      <c r="J4" s="58">
        <f ca="1">MOT_SUBSUMMARY_1!J4</f>
        <v>614</v>
      </c>
      <c r="K4" s="58">
        <f ca="1">MOT_SUBSUMMARY_1!K4</f>
        <v>615</v>
      </c>
      <c r="L4" s="58">
        <f>MOT_SUBSUMMARY_1!L4</f>
        <v>0</v>
      </c>
      <c r="M4" s="58">
        <f>MOT_SUBSUMMARY_1!M4</f>
        <v>0</v>
      </c>
      <c r="N4" s="60"/>
      <c r="O4" s="58">
        <f>MOT_SUBSUMMARY_1!O4</f>
        <v>0</v>
      </c>
      <c r="P4" s="58">
        <f>MOT_SUBSUMMARY_1!P4</f>
        <v>0</v>
      </c>
      <c r="Q4" s="58">
        <f>MOT_SUBSUMMARY_1!Q4</f>
        <v>0</v>
      </c>
      <c r="R4" s="58">
        <f>MOT_SUBSUMMARY_1!R4</f>
        <v>0</v>
      </c>
      <c r="S4" s="58">
        <f>MOT_SUBSUMMARY_1!S4</f>
        <v>0</v>
      </c>
      <c r="T4" s="58">
        <f>MOT_SUBSUMMARY_1!T4</f>
        <v>0</v>
      </c>
      <c r="U4" s="58">
        <f>MOT_SUBSUMMARY_1!U4</f>
        <v>0</v>
      </c>
      <c r="V4" s="58">
        <f>MOT_SUBSUMMARY_1!V4</f>
        <v>0</v>
      </c>
      <c r="W4" s="58">
        <f>MOT_SUBSUMMARY_1!W4</f>
        <v>0</v>
      </c>
      <c r="X4" s="58">
        <f>MOT_SUBSUMMARY_1!X4</f>
        <v>0</v>
      </c>
      <c r="Y4" s="58">
        <f>MOT_SUBSUMMARY_1!Y4</f>
        <v>0</v>
      </c>
      <c r="Z4" s="58">
        <f>MOT_SUBSUMMARY_1!Z4</f>
        <v>0</v>
      </c>
      <c r="AA4" s="58">
        <f>MOT_SUBSUMMARY_1!AA4</f>
        <v>0</v>
      </c>
      <c r="AB4" s="58">
        <f>MOT_SUBSUMMARY_1!AB4</f>
        <v>0</v>
      </c>
    </row>
    <row r="5" spans="1:28" ht="12.75" customHeight="1" x14ac:dyDescent="0.2">
      <c r="A5" s="110"/>
      <c r="B5" s="112"/>
      <c r="C5" s="128"/>
      <c r="D5" s="127" t="s">
        <v>7</v>
      </c>
      <c r="E5" s="129"/>
      <c r="F5" s="114"/>
      <c r="G5" s="117" t="s">
        <v>84</v>
      </c>
      <c r="H5" s="105" t="str">
        <f ca="1">MOT_SUBSUMMARY_1!H5</f>
        <v>WORK ZONE EDGE LINE,
CLASS I, 4" (WHITE)</v>
      </c>
      <c r="I5" s="105" t="str">
        <f ca="1">MOT_SUBSUMMARY_1!I5</f>
        <v>WORK ZONE EDGE LINE,
CLASS I, 4" (YELLOW)</v>
      </c>
      <c r="J5" s="105" t="str">
        <f ca="1">MOT_SUBSUMMARY_1!J5</f>
        <v>WORK ZONE STOP LINE, CLASS I</v>
      </c>
      <c r="K5" s="105" t="str">
        <f ca="1">MOT_SUBSUMMARY_1!K5</f>
        <v>PAVEMENT FOR MAINTAINING TRAFFIC, CLASS A</v>
      </c>
      <c r="L5" s="105">
        <f>MOT_SUBSUMMARY_1!L5</f>
        <v>0</v>
      </c>
      <c r="M5" s="105">
        <f>MOT_SUBSUMMARY_1!M5</f>
        <v>0</v>
      </c>
      <c r="N5" s="117"/>
      <c r="O5" s="105">
        <f>MOT_SUBSUMMARY_1!O5</f>
        <v>0</v>
      </c>
      <c r="P5" s="105">
        <f>MOT_SUBSUMMARY_1!P5</f>
        <v>0</v>
      </c>
      <c r="Q5" s="105">
        <f>MOT_SUBSUMMARY_1!Q5</f>
        <v>0</v>
      </c>
      <c r="R5" s="105">
        <f>MOT_SUBSUMMARY_1!R5</f>
        <v>0</v>
      </c>
      <c r="S5" s="105">
        <f>MOT_SUBSUMMARY_1!S5</f>
        <v>0</v>
      </c>
      <c r="T5" s="105">
        <f>MOT_SUBSUMMARY_1!T5</f>
        <v>0</v>
      </c>
      <c r="U5" s="105">
        <f>MOT_SUBSUMMARY_1!U5</f>
        <v>0</v>
      </c>
      <c r="V5" s="105">
        <f>MOT_SUBSUMMARY_1!V5</f>
        <v>0</v>
      </c>
      <c r="W5" s="105">
        <f>MOT_SUBSUMMARY_1!W5</f>
        <v>0</v>
      </c>
      <c r="X5" s="105">
        <f>MOT_SUBSUMMARY_1!X5</f>
        <v>0</v>
      </c>
      <c r="Y5" s="105">
        <f>MOT_SUBSUMMARY_1!Y5</f>
        <v>0</v>
      </c>
      <c r="Z5" s="105">
        <f>MOT_SUBSUMMARY_1!Z5</f>
        <v>0</v>
      </c>
      <c r="AA5" s="105">
        <f>MOT_SUBSUMMARY_1!AA5</f>
        <v>0</v>
      </c>
      <c r="AB5" s="105">
        <f>MOT_SUBSUMMARY_1!AB5</f>
        <v>0</v>
      </c>
    </row>
    <row r="6" spans="1:28" ht="12.75" customHeight="1" x14ac:dyDescent="0.2">
      <c r="A6" s="110"/>
      <c r="B6" s="112"/>
      <c r="C6" s="128"/>
      <c r="D6" s="127"/>
      <c r="E6" s="129"/>
      <c r="F6" s="114"/>
      <c r="G6" s="118"/>
      <c r="H6" s="106"/>
      <c r="I6" s="106"/>
      <c r="J6" s="106"/>
      <c r="K6" s="106"/>
      <c r="L6" s="106"/>
      <c r="M6" s="106"/>
      <c r="N6" s="118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</row>
    <row r="7" spans="1:28" ht="12.75" customHeight="1" x14ac:dyDescent="0.2">
      <c r="A7" s="110"/>
      <c r="B7" s="112"/>
      <c r="C7" s="128"/>
      <c r="D7" s="127"/>
      <c r="E7" s="129"/>
      <c r="F7" s="114"/>
      <c r="G7" s="118"/>
      <c r="H7" s="106"/>
      <c r="I7" s="106"/>
      <c r="J7" s="106"/>
      <c r="K7" s="106"/>
      <c r="L7" s="106"/>
      <c r="M7" s="106"/>
      <c r="N7" s="118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</row>
    <row r="8" spans="1:28" ht="12.75" customHeight="1" x14ac:dyDescent="0.2">
      <c r="A8" s="110"/>
      <c r="B8" s="112"/>
      <c r="C8" s="128"/>
      <c r="D8" s="127"/>
      <c r="E8" s="129"/>
      <c r="F8" s="114"/>
      <c r="G8" s="118"/>
      <c r="H8" s="106"/>
      <c r="I8" s="106"/>
      <c r="J8" s="106"/>
      <c r="K8" s="106"/>
      <c r="L8" s="106"/>
      <c r="M8" s="106"/>
      <c r="N8" s="118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</row>
    <row r="9" spans="1:28" ht="12.75" customHeight="1" x14ac:dyDescent="0.2">
      <c r="A9" s="72" t="s">
        <v>2</v>
      </c>
      <c r="B9" s="73" t="s">
        <v>0</v>
      </c>
      <c r="C9" s="110" t="s">
        <v>6</v>
      </c>
      <c r="D9" s="127"/>
      <c r="E9" s="129"/>
      <c r="F9" s="127" t="s">
        <v>5</v>
      </c>
      <c r="G9" s="118"/>
      <c r="H9" s="106"/>
      <c r="I9" s="106"/>
      <c r="J9" s="106"/>
      <c r="K9" s="106"/>
      <c r="L9" s="106"/>
      <c r="M9" s="106"/>
      <c r="N9" s="118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</row>
    <row r="10" spans="1:28" ht="12.75" customHeight="1" x14ac:dyDescent="0.2">
      <c r="A10" s="72" t="s">
        <v>1</v>
      </c>
      <c r="B10" s="73" t="s">
        <v>1</v>
      </c>
      <c r="C10" s="110"/>
      <c r="D10" s="127"/>
      <c r="E10" s="129"/>
      <c r="F10" s="127"/>
      <c r="G10" s="118"/>
      <c r="H10" s="106"/>
      <c r="I10" s="106"/>
      <c r="J10" s="106"/>
      <c r="K10" s="106"/>
      <c r="L10" s="106"/>
      <c r="M10" s="106"/>
      <c r="N10" s="118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</row>
    <row r="11" spans="1:28" ht="12.75" customHeight="1" x14ac:dyDescent="0.2">
      <c r="A11" s="110"/>
      <c r="B11" s="112"/>
      <c r="C11" s="112"/>
      <c r="D11" s="127"/>
      <c r="E11" s="129"/>
      <c r="F11" s="114"/>
      <c r="G11" s="118"/>
      <c r="H11" s="106"/>
      <c r="I11" s="106"/>
      <c r="J11" s="106"/>
      <c r="K11" s="106"/>
      <c r="L11" s="106"/>
      <c r="M11" s="106"/>
      <c r="N11" s="118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</row>
    <row r="12" spans="1:28" ht="12.75" customHeight="1" x14ac:dyDescent="0.2">
      <c r="A12" s="110"/>
      <c r="B12" s="112"/>
      <c r="C12" s="112"/>
      <c r="D12" s="127"/>
      <c r="E12" s="129"/>
      <c r="F12" s="114"/>
      <c r="G12" s="118"/>
      <c r="H12" s="106"/>
      <c r="I12" s="106"/>
      <c r="J12" s="106"/>
      <c r="K12" s="106"/>
      <c r="L12" s="106"/>
      <c r="M12" s="106"/>
      <c r="N12" s="118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</row>
    <row r="13" spans="1:28" ht="12.75" customHeight="1" x14ac:dyDescent="0.2">
      <c r="A13" s="110"/>
      <c r="B13" s="112"/>
      <c r="C13" s="112"/>
      <c r="D13" s="127"/>
      <c r="E13" s="129"/>
      <c r="F13" s="114"/>
      <c r="G13" s="118"/>
      <c r="H13" s="106"/>
      <c r="I13" s="106"/>
      <c r="J13" s="106"/>
      <c r="K13" s="106"/>
      <c r="L13" s="106"/>
      <c r="M13" s="106"/>
      <c r="N13" s="118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</row>
    <row r="14" spans="1:28" ht="16.899999999999999" customHeight="1" thickBot="1" x14ac:dyDescent="0.25">
      <c r="A14" s="110"/>
      <c r="B14" s="112"/>
      <c r="C14" s="112"/>
      <c r="D14" s="127"/>
      <c r="E14" s="129"/>
      <c r="F14" s="114"/>
      <c r="G14" s="119"/>
      <c r="H14" s="107"/>
      <c r="I14" s="107"/>
      <c r="J14" s="107"/>
      <c r="K14" s="107"/>
      <c r="L14" s="107"/>
      <c r="M14" s="107"/>
      <c r="N14" s="119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ht="12.75" customHeight="1" thickBot="1" x14ac:dyDescent="0.25">
      <c r="A15" s="111"/>
      <c r="B15" s="113"/>
      <c r="C15" s="113" t="s">
        <v>9</v>
      </c>
      <c r="D15" s="74" t="s">
        <v>3</v>
      </c>
      <c r="E15" s="74" t="s">
        <v>4</v>
      </c>
      <c r="F15" s="113"/>
      <c r="G15" s="59" t="s">
        <v>63</v>
      </c>
      <c r="H15" s="59" t="str">
        <f ca="1">MOT_SUBSUMMARY_1!H15</f>
        <v>FT</v>
      </c>
      <c r="I15" s="59" t="str">
        <f ca="1">MOT_SUBSUMMARY_1!I15</f>
        <v>FT</v>
      </c>
      <c r="J15" s="59" t="str">
        <f ca="1">MOT_SUBSUMMARY_1!J15</f>
        <v>FT</v>
      </c>
      <c r="K15" s="59" t="str">
        <f ca="1">MOT_SUBSUMMARY_1!K15</f>
        <v>SY</v>
      </c>
      <c r="L15" s="59">
        <f>MOT_SUBSUMMARY_1!L15</f>
        <v>0</v>
      </c>
      <c r="M15" s="59">
        <f>MOT_SUBSUMMARY_1!M15</f>
        <v>0</v>
      </c>
      <c r="N15" s="63"/>
      <c r="O15" s="59">
        <f>MOT_SUBSUMMARY_1!O15</f>
        <v>0</v>
      </c>
      <c r="P15" s="59">
        <f>MOT_SUBSUMMARY_1!P15</f>
        <v>0</v>
      </c>
      <c r="Q15" s="59">
        <f>MOT_SUBSUMMARY_1!Q15</f>
        <v>0</v>
      </c>
      <c r="R15" s="59">
        <f>MOT_SUBSUMMARY_1!R15</f>
        <v>0</v>
      </c>
      <c r="S15" s="59">
        <f>MOT_SUBSUMMARY_1!S15</f>
        <v>0</v>
      </c>
      <c r="T15" s="59">
        <f>MOT_SUBSUMMARY_1!T15</f>
        <v>0</v>
      </c>
      <c r="U15" s="59">
        <f>MOT_SUBSUMMARY_1!U15</f>
        <v>0</v>
      </c>
      <c r="V15" s="59">
        <f>MOT_SUBSUMMARY_1!V15</f>
        <v>0</v>
      </c>
      <c r="W15" s="59">
        <f>MOT_SUBSUMMARY_1!W15</f>
        <v>0</v>
      </c>
      <c r="X15" s="59">
        <f>MOT_SUBSUMMARY_1!X15</f>
        <v>0</v>
      </c>
      <c r="Y15" s="59">
        <f>MOT_SUBSUMMARY_1!Y15</f>
        <v>0</v>
      </c>
      <c r="Z15" s="59">
        <f>MOT_SUBSUMMARY_1!Z15</f>
        <v>0</v>
      </c>
      <c r="AA15" s="59">
        <f>MOT_SUBSUMMARY_1!AA15</f>
        <v>0</v>
      </c>
      <c r="AB15" s="59">
        <f>MOT_SUBSUMMARY_1!AB15</f>
        <v>0</v>
      </c>
    </row>
    <row r="16" spans="1:28" ht="12.6" customHeight="1" x14ac:dyDescent="0.2">
      <c r="A16" s="58"/>
      <c r="B16" s="75"/>
      <c r="C16" s="76"/>
      <c r="D16" s="77"/>
      <c r="E16" s="77"/>
      <c r="F16" s="58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</row>
    <row r="17" spans="1:39" ht="12.75" customHeight="1" x14ac:dyDescent="0.2">
      <c r="A17" s="101">
        <f>MOT_SUBSUMMARY_2!A64+1</f>
        <v>53</v>
      </c>
      <c r="B17" s="52" t="s">
        <v>28</v>
      </c>
      <c r="C17" s="53" t="s">
        <v>38</v>
      </c>
      <c r="D17" s="54">
        <v>18350</v>
      </c>
      <c r="E17" s="54">
        <v>9053</v>
      </c>
      <c r="F17" s="51" t="s">
        <v>14</v>
      </c>
      <c r="G17" s="55"/>
      <c r="H17" s="55"/>
      <c r="I17" s="55">
        <v>123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39" ht="12.75" customHeight="1" x14ac:dyDescent="0.2">
      <c r="A18" s="101">
        <f>A17</f>
        <v>53</v>
      </c>
      <c r="B18" s="52" t="s">
        <v>16</v>
      </c>
      <c r="C18" s="53" t="s">
        <v>39</v>
      </c>
      <c r="D18" s="54">
        <v>9006</v>
      </c>
      <c r="E18" s="54"/>
      <c r="F18" s="51" t="s">
        <v>10</v>
      </c>
      <c r="G18" s="55"/>
      <c r="H18" s="55"/>
      <c r="I18" s="55"/>
      <c r="J18" s="55">
        <v>21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39" ht="12.75" customHeight="1" x14ac:dyDescent="0.2">
      <c r="A19" s="101">
        <f>A17</f>
        <v>53</v>
      </c>
      <c r="B19" s="52" t="s">
        <v>28</v>
      </c>
      <c r="C19" s="53" t="s">
        <v>40</v>
      </c>
      <c r="D19" s="54">
        <v>9040</v>
      </c>
      <c r="E19" s="54">
        <v>18800</v>
      </c>
      <c r="F19" s="51" t="s">
        <v>14</v>
      </c>
      <c r="G19" s="55"/>
      <c r="H19" s="55"/>
      <c r="I19" s="55">
        <v>377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39" ht="12.6" customHeight="1" x14ac:dyDescent="0.2">
      <c r="A20" s="101"/>
      <c r="B20" s="81"/>
      <c r="C20" s="82"/>
      <c r="D20" s="83"/>
      <c r="E20" s="83"/>
      <c r="F20" s="80"/>
      <c r="G20" s="84"/>
      <c r="H20" s="84"/>
      <c r="I20" s="84"/>
      <c r="J20" s="84"/>
      <c r="K20" s="84"/>
      <c r="L20" s="84"/>
      <c r="M20" s="84"/>
      <c r="N20" s="55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</row>
    <row r="21" spans="1:39" ht="12.75" customHeight="1" x14ac:dyDescent="0.2">
      <c r="A21" s="101">
        <f>A17+1</f>
        <v>54</v>
      </c>
      <c r="B21" s="52" t="s">
        <v>28</v>
      </c>
      <c r="C21" s="53" t="s">
        <v>32</v>
      </c>
      <c r="D21" s="54">
        <v>18800</v>
      </c>
      <c r="E21" s="54">
        <v>19250</v>
      </c>
      <c r="F21" s="51" t="s">
        <v>11</v>
      </c>
      <c r="G21" s="55"/>
      <c r="H21" s="55"/>
      <c r="I21" s="55">
        <f>E21-D21</f>
        <v>450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39" x14ac:dyDescent="0.2">
      <c r="A22" s="101"/>
      <c r="B22" s="52"/>
      <c r="C22" s="53"/>
      <c r="D22" s="54"/>
      <c r="E22" s="54"/>
      <c r="F22" s="5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39" ht="12.75" customHeight="1" x14ac:dyDescent="0.2">
      <c r="A23" s="101">
        <f>A21+1</f>
        <v>55</v>
      </c>
      <c r="B23" s="52" t="s">
        <v>28</v>
      </c>
      <c r="C23" s="53" t="s">
        <v>41</v>
      </c>
      <c r="D23" s="54">
        <v>19250</v>
      </c>
      <c r="E23" s="54">
        <v>10042</v>
      </c>
      <c r="F23" s="51" t="s">
        <v>14</v>
      </c>
      <c r="G23" s="55"/>
      <c r="H23" s="55"/>
      <c r="I23" s="55">
        <v>330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39" ht="12.75" customHeight="1" x14ac:dyDescent="0.2">
      <c r="A24" s="101">
        <f>A23</f>
        <v>55</v>
      </c>
      <c r="B24" s="52" t="s">
        <v>16</v>
      </c>
      <c r="C24" s="53" t="s">
        <v>42</v>
      </c>
      <c r="D24" s="54">
        <v>10007</v>
      </c>
      <c r="E24" s="54"/>
      <c r="F24" s="51" t="s">
        <v>10</v>
      </c>
      <c r="G24" s="55"/>
      <c r="H24" s="55"/>
      <c r="I24" s="55"/>
      <c r="J24" s="55">
        <v>20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</row>
    <row r="25" spans="1:39" ht="12.75" customHeight="1" x14ac:dyDescent="0.2">
      <c r="A25" s="101">
        <f>A23</f>
        <v>55</v>
      </c>
      <c r="B25" s="52" t="s">
        <v>28</v>
      </c>
      <c r="C25" s="53" t="s">
        <v>43</v>
      </c>
      <c r="D25" s="54">
        <v>10042</v>
      </c>
      <c r="E25" s="54">
        <v>19700</v>
      </c>
      <c r="F25" s="51" t="s">
        <v>29</v>
      </c>
      <c r="G25" s="55"/>
      <c r="H25" s="55"/>
      <c r="I25" s="55">
        <v>162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39" ht="12.75" customHeight="1" x14ac:dyDescent="0.2">
      <c r="A26" s="101"/>
      <c r="B26" s="52"/>
      <c r="C26" s="53"/>
      <c r="D26" s="54"/>
      <c r="E26" s="54"/>
      <c r="F26" s="51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D26" s="65"/>
      <c r="AE26" s="65"/>
      <c r="AF26" s="65"/>
      <c r="AG26" s="65"/>
      <c r="AH26" s="65"/>
      <c r="AI26" s="65"/>
      <c r="AJ26" s="65"/>
      <c r="AK26" s="65"/>
      <c r="AL26" s="65"/>
      <c r="AM26" s="65"/>
    </row>
    <row r="27" spans="1:39" ht="12.75" customHeight="1" x14ac:dyDescent="0.2">
      <c r="A27" s="101">
        <f>A23+1</f>
        <v>56</v>
      </c>
      <c r="B27" s="52" t="s">
        <v>28</v>
      </c>
      <c r="C27" s="53" t="s">
        <v>44</v>
      </c>
      <c r="D27" s="54">
        <v>19700</v>
      </c>
      <c r="E27" s="54">
        <v>10942</v>
      </c>
      <c r="F27" s="51" t="s">
        <v>14</v>
      </c>
      <c r="G27" s="55"/>
      <c r="H27" s="55"/>
      <c r="I27" s="55">
        <v>321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D27" s="65"/>
      <c r="AE27" s="65"/>
      <c r="AF27" s="65"/>
      <c r="AG27" s="65"/>
      <c r="AH27" s="65"/>
      <c r="AI27" s="65"/>
      <c r="AJ27" s="65"/>
      <c r="AK27" s="65"/>
      <c r="AL27" s="65"/>
      <c r="AM27" s="65"/>
    </row>
    <row r="28" spans="1:39" ht="12.75" customHeight="1" x14ac:dyDescent="0.2">
      <c r="A28" s="101">
        <f>A27</f>
        <v>56</v>
      </c>
      <c r="B28" s="52" t="s">
        <v>16</v>
      </c>
      <c r="C28" s="53" t="s">
        <v>57</v>
      </c>
      <c r="D28" s="54">
        <v>19915</v>
      </c>
      <c r="E28" s="54"/>
      <c r="F28" s="51" t="s">
        <v>11</v>
      </c>
      <c r="G28" s="55"/>
      <c r="H28" s="55"/>
      <c r="I28" s="55"/>
      <c r="J28" s="55">
        <v>11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D28" s="65"/>
      <c r="AE28" s="65"/>
      <c r="AF28" s="65"/>
      <c r="AG28" s="65"/>
      <c r="AH28" s="65"/>
      <c r="AI28" s="65"/>
      <c r="AJ28" s="65"/>
      <c r="AK28" s="65"/>
      <c r="AL28" s="65"/>
      <c r="AM28" s="65"/>
    </row>
    <row r="29" spans="1:39" ht="12.75" customHeight="1" x14ac:dyDescent="0.2">
      <c r="A29" s="101">
        <f>A28</f>
        <v>56</v>
      </c>
      <c r="B29" s="52" t="s">
        <v>28</v>
      </c>
      <c r="C29" s="53" t="s">
        <v>45</v>
      </c>
      <c r="D29" s="54">
        <v>10952</v>
      </c>
      <c r="E29" s="54">
        <v>20150</v>
      </c>
      <c r="F29" s="51" t="s">
        <v>29</v>
      </c>
      <c r="G29" s="55"/>
      <c r="H29" s="55"/>
      <c r="I29" s="55">
        <v>177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D29" s="65"/>
      <c r="AE29" s="65"/>
      <c r="AF29" s="65"/>
      <c r="AG29" s="65"/>
      <c r="AH29" s="65"/>
      <c r="AI29" s="65"/>
      <c r="AJ29" s="65"/>
      <c r="AK29" s="65"/>
      <c r="AL29" s="65"/>
      <c r="AM29" s="65"/>
    </row>
    <row r="30" spans="1:39" ht="12.75" customHeight="1" x14ac:dyDescent="0.2">
      <c r="A30" s="101"/>
      <c r="B30" s="52"/>
      <c r="C30" s="53"/>
      <c r="D30" s="54"/>
      <c r="E30" s="54"/>
      <c r="F30" s="5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D30" s="65"/>
      <c r="AE30" s="65"/>
      <c r="AF30" s="65"/>
      <c r="AG30" s="65"/>
      <c r="AH30" s="65"/>
      <c r="AI30" s="65"/>
      <c r="AJ30" s="65"/>
      <c r="AK30" s="65"/>
      <c r="AL30" s="65"/>
      <c r="AM30" s="65"/>
    </row>
    <row r="31" spans="1:39" ht="12.75" customHeight="1" x14ac:dyDescent="0.2">
      <c r="A31" s="101">
        <f>A27+1</f>
        <v>57</v>
      </c>
      <c r="B31" s="52" t="s">
        <v>28</v>
      </c>
      <c r="C31" s="53" t="s">
        <v>32</v>
      </c>
      <c r="D31" s="54">
        <v>20150</v>
      </c>
      <c r="E31" s="54">
        <v>20600</v>
      </c>
      <c r="F31" s="51" t="s">
        <v>58</v>
      </c>
      <c r="G31" s="55"/>
      <c r="H31" s="55"/>
      <c r="I31" s="55">
        <f>E31-D31</f>
        <v>450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D31" s="65"/>
      <c r="AE31" s="65"/>
      <c r="AF31" s="65"/>
      <c r="AG31" s="65"/>
      <c r="AH31" s="65"/>
      <c r="AI31" s="65"/>
      <c r="AJ31" s="65"/>
      <c r="AK31" s="65"/>
      <c r="AL31" s="65"/>
      <c r="AM31" s="65"/>
    </row>
    <row r="32" spans="1:39" ht="12.75" customHeight="1" x14ac:dyDescent="0.2">
      <c r="A32" s="101">
        <f>A31</f>
        <v>57</v>
      </c>
      <c r="B32" s="52" t="s">
        <v>16</v>
      </c>
      <c r="C32" s="53" t="s">
        <v>79</v>
      </c>
      <c r="D32" s="54">
        <v>11954</v>
      </c>
      <c r="E32" s="54"/>
      <c r="F32" s="51" t="s">
        <v>58</v>
      </c>
      <c r="G32" s="55"/>
      <c r="H32" s="55"/>
      <c r="I32" s="55"/>
      <c r="J32" s="55">
        <v>22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D32" s="65"/>
      <c r="AE32" s="65"/>
      <c r="AF32" s="65"/>
      <c r="AG32" s="65"/>
      <c r="AH32" s="65"/>
      <c r="AI32" s="65"/>
      <c r="AJ32" s="65"/>
      <c r="AK32" s="65"/>
      <c r="AL32" s="65"/>
      <c r="AM32" s="65"/>
    </row>
    <row r="33" spans="1:39" ht="12.6" customHeight="1" x14ac:dyDescent="0.2">
      <c r="A33" s="101"/>
      <c r="B33" s="81"/>
      <c r="C33" s="82"/>
      <c r="D33" s="85"/>
      <c r="E33" s="83"/>
      <c r="F33" s="80"/>
      <c r="G33" s="84"/>
      <c r="H33" s="84"/>
      <c r="I33" s="84"/>
      <c r="J33" s="84"/>
      <c r="K33" s="84"/>
      <c r="L33" s="84"/>
      <c r="M33" s="84"/>
      <c r="N33" s="55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</row>
    <row r="34" spans="1:39" ht="12.75" customHeight="1" x14ac:dyDescent="0.2">
      <c r="A34" s="101">
        <f>A31+1</f>
        <v>58</v>
      </c>
      <c r="B34" s="52" t="s">
        <v>16</v>
      </c>
      <c r="C34" s="53" t="s">
        <v>46</v>
      </c>
      <c r="D34" s="64">
        <v>12006</v>
      </c>
      <c r="E34" s="54"/>
      <c r="F34" s="51" t="s">
        <v>10</v>
      </c>
      <c r="G34" s="55"/>
      <c r="H34" s="55"/>
      <c r="I34" s="55"/>
      <c r="J34" s="55">
        <v>22</v>
      </c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D34" s="66"/>
      <c r="AE34" s="66"/>
      <c r="AF34" s="66"/>
      <c r="AG34" s="66"/>
      <c r="AH34" s="66"/>
      <c r="AI34" s="66"/>
      <c r="AJ34" s="66"/>
      <c r="AK34" s="66"/>
      <c r="AL34" s="66"/>
      <c r="AM34" s="66"/>
    </row>
    <row r="35" spans="1:39" ht="12.75" customHeight="1" x14ac:dyDescent="0.2">
      <c r="A35" s="101">
        <f>A34</f>
        <v>58</v>
      </c>
      <c r="B35" s="52" t="s">
        <v>28</v>
      </c>
      <c r="C35" s="53" t="s">
        <v>74</v>
      </c>
      <c r="D35" s="64">
        <v>20600</v>
      </c>
      <c r="E35" s="54">
        <v>12045</v>
      </c>
      <c r="F35" s="51" t="s">
        <v>14</v>
      </c>
      <c r="G35" s="55"/>
      <c r="H35" s="55"/>
      <c r="I35" s="55">
        <v>66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D35" s="66"/>
      <c r="AE35" s="68"/>
      <c r="AF35" s="68"/>
      <c r="AG35" s="68"/>
      <c r="AH35" s="68"/>
      <c r="AI35" s="68"/>
      <c r="AJ35" s="68"/>
      <c r="AK35" s="68"/>
      <c r="AL35" s="68"/>
      <c r="AM35" s="68"/>
    </row>
    <row r="36" spans="1:39" ht="12.75" customHeight="1" x14ac:dyDescent="0.2">
      <c r="A36" s="101">
        <f>A35</f>
        <v>58</v>
      </c>
      <c r="B36" s="52" t="s">
        <v>28</v>
      </c>
      <c r="C36" s="53" t="s">
        <v>47</v>
      </c>
      <c r="D36" s="64">
        <v>12043</v>
      </c>
      <c r="E36" s="54">
        <v>21050</v>
      </c>
      <c r="F36" s="51" t="s">
        <v>29</v>
      </c>
      <c r="G36" s="55"/>
      <c r="H36" s="55"/>
      <c r="I36" s="55">
        <v>427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D36" s="66"/>
      <c r="AE36" s="68"/>
      <c r="AF36" s="68"/>
      <c r="AG36" s="68"/>
      <c r="AH36" s="68"/>
      <c r="AI36" s="68"/>
      <c r="AJ36" s="68"/>
      <c r="AK36" s="68"/>
      <c r="AL36" s="68"/>
      <c r="AM36" s="68"/>
    </row>
    <row r="37" spans="1:39" ht="12.75" customHeight="1" x14ac:dyDescent="0.2">
      <c r="A37" s="101"/>
      <c r="B37" s="52"/>
      <c r="C37" s="53"/>
      <c r="D37" s="54"/>
      <c r="E37" s="54"/>
      <c r="F37" s="51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D37" s="66"/>
      <c r="AE37" s="66"/>
      <c r="AF37" s="66"/>
      <c r="AG37" s="66"/>
      <c r="AH37" s="66"/>
      <c r="AI37" s="66"/>
      <c r="AJ37" s="66"/>
      <c r="AK37" s="66"/>
      <c r="AL37" s="66"/>
      <c r="AM37" s="66"/>
    </row>
    <row r="38" spans="1:39" ht="12.75" customHeight="1" x14ac:dyDescent="0.2">
      <c r="A38" s="101">
        <f>A34+1</f>
        <v>59</v>
      </c>
      <c r="B38" s="52" t="s">
        <v>28</v>
      </c>
      <c r="C38" s="53" t="s">
        <v>32</v>
      </c>
      <c r="D38" s="64">
        <v>21050</v>
      </c>
      <c r="E38" s="54">
        <v>21500</v>
      </c>
      <c r="F38" s="51" t="s">
        <v>11</v>
      </c>
      <c r="G38" s="55"/>
      <c r="H38" s="55"/>
      <c r="I38" s="55">
        <f>E38-D38</f>
        <v>450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D38" s="66"/>
      <c r="AE38" s="66"/>
      <c r="AF38" s="66"/>
      <c r="AG38" s="66"/>
      <c r="AH38" s="66"/>
      <c r="AI38" s="66"/>
      <c r="AJ38" s="66"/>
      <c r="AK38" s="66"/>
      <c r="AL38" s="66"/>
      <c r="AM38" s="66"/>
    </row>
    <row r="39" spans="1:39" ht="12.75" customHeight="1" x14ac:dyDescent="0.2">
      <c r="A39" s="101"/>
      <c r="B39" s="52"/>
      <c r="C39" s="53"/>
      <c r="D39" s="64"/>
      <c r="E39" s="54"/>
      <c r="F39" s="51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D39" s="66"/>
      <c r="AE39" s="66"/>
      <c r="AF39" s="66"/>
      <c r="AG39" s="66"/>
      <c r="AH39" s="66"/>
      <c r="AI39" s="66"/>
      <c r="AJ39" s="66"/>
      <c r="AK39" s="66"/>
      <c r="AL39" s="66"/>
      <c r="AM39" s="66"/>
    </row>
    <row r="40" spans="1:39" ht="12.75" customHeight="1" x14ac:dyDescent="0.2">
      <c r="A40" s="101">
        <f>A38+1</f>
        <v>60</v>
      </c>
      <c r="B40" s="52" t="s">
        <v>28</v>
      </c>
      <c r="C40" s="53" t="s">
        <v>48</v>
      </c>
      <c r="D40" s="54">
        <v>21500</v>
      </c>
      <c r="E40" s="54">
        <v>13052</v>
      </c>
      <c r="F40" s="51" t="s">
        <v>14</v>
      </c>
      <c r="G40" s="55"/>
      <c r="H40" s="55"/>
      <c r="I40" s="55">
        <v>314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39" ht="12.75" customHeight="1" x14ac:dyDescent="0.2">
      <c r="A41" s="101">
        <f>A40</f>
        <v>60</v>
      </c>
      <c r="B41" s="52" t="s">
        <v>28</v>
      </c>
      <c r="C41" s="53" t="s">
        <v>49</v>
      </c>
      <c r="D41" s="54">
        <v>13095</v>
      </c>
      <c r="E41" s="54">
        <v>21950</v>
      </c>
      <c r="F41" s="51" t="s">
        <v>29</v>
      </c>
      <c r="G41" s="55"/>
      <c r="H41" s="55"/>
      <c r="I41" s="55">
        <v>227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1:39" x14ac:dyDescent="0.2">
      <c r="A42" s="101"/>
      <c r="B42" s="52"/>
      <c r="C42" s="53"/>
      <c r="D42" s="64"/>
      <c r="E42" s="54"/>
      <c r="F42" s="51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</row>
    <row r="43" spans="1:39" x14ac:dyDescent="0.2">
      <c r="A43" s="101">
        <f>A40+1</f>
        <v>61</v>
      </c>
      <c r="B43" s="52" t="s">
        <v>28</v>
      </c>
      <c r="C43" s="53" t="s">
        <v>32</v>
      </c>
      <c r="D43" s="54">
        <v>21950</v>
      </c>
      <c r="E43" s="54">
        <v>22110</v>
      </c>
      <c r="F43" s="51" t="s">
        <v>11</v>
      </c>
      <c r="G43" s="55"/>
      <c r="H43" s="55"/>
      <c r="I43" s="55">
        <f>E43-D43</f>
        <v>160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1:39" x14ac:dyDescent="0.2">
      <c r="A44" s="101"/>
      <c r="B44" s="52"/>
      <c r="C44" s="53"/>
      <c r="D44" s="64"/>
      <c r="E44" s="54"/>
      <c r="F44" s="51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1:39" x14ac:dyDescent="0.2">
      <c r="A45" s="51"/>
      <c r="B45" s="52"/>
      <c r="C45" s="53"/>
      <c r="D45" s="64"/>
      <c r="E45" s="54"/>
      <c r="F45" s="51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1:39" ht="12.75" customHeight="1" x14ac:dyDescent="0.2">
      <c r="A46" s="51"/>
      <c r="B46" s="52"/>
      <c r="C46" s="53"/>
      <c r="D46" s="54"/>
      <c r="E46" s="54"/>
      <c r="F46" s="51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1:39" x14ac:dyDescent="0.2">
      <c r="A47" s="51"/>
      <c r="B47" s="52"/>
      <c r="C47" s="53"/>
      <c r="D47" s="54"/>
      <c r="E47" s="54"/>
      <c r="F47" s="51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1:39" ht="12.75" customHeight="1" x14ac:dyDescent="0.2">
      <c r="A48" s="51"/>
      <c r="B48" s="52"/>
      <c r="C48" s="53"/>
      <c r="D48" s="64"/>
      <c r="E48" s="54"/>
      <c r="F48" s="51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1:39" ht="12.75" customHeight="1" x14ac:dyDescent="0.2">
      <c r="A49" s="51"/>
      <c r="B49" s="52"/>
      <c r="C49" s="53"/>
      <c r="D49" s="64"/>
      <c r="E49" s="54"/>
      <c r="F49" s="51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39" ht="12.75" customHeight="1" x14ac:dyDescent="0.2">
      <c r="A50" s="51"/>
      <c r="B50" s="52"/>
      <c r="C50" s="53"/>
      <c r="D50" s="64"/>
      <c r="E50" s="54"/>
      <c r="F50" s="51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1:39" ht="12.75" customHeight="1" x14ac:dyDescent="0.2">
      <c r="A51" s="51"/>
      <c r="B51" s="52"/>
      <c r="C51" s="53"/>
      <c r="D51" s="67"/>
      <c r="E51" s="54"/>
      <c r="F51" s="51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1:39" ht="12.75" customHeight="1" x14ac:dyDescent="0.2">
      <c r="A52" s="51"/>
      <c r="B52" s="52"/>
      <c r="C52" s="53"/>
      <c r="D52" s="67"/>
      <c r="E52" s="54"/>
      <c r="F52" s="51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1:39" ht="12.75" customHeight="1" x14ac:dyDescent="0.2">
      <c r="A53" s="51"/>
      <c r="B53" s="52"/>
      <c r="C53" s="53"/>
      <c r="D53" s="67"/>
      <c r="E53" s="54"/>
      <c r="F53" s="51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</row>
    <row r="54" spans="1:39" ht="12.75" customHeight="1" x14ac:dyDescent="0.2">
      <c r="A54" s="51"/>
      <c r="B54" s="52"/>
      <c r="C54" s="53"/>
      <c r="D54" s="54"/>
      <c r="E54" s="54"/>
      <c r="F54" s="51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</row>
    <row r="55" spans="1:39" ht="12.75" customHeight="1" x14ac:dyDescent="0.2">
      <c r="A55" s="51"/>
      <c r="B55" s="52"/>
      <c r="C55" s="53"/>
      <c r="D55" s="54"/>
      <c r="E55" s="54"/>
      <c r="F55" s="51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</row>
    <row r="56" spans="1:39" ht="12.75" customHeight="1" x14ac:dyDescent="0.2">
      <c r="A56" s="51"/>
      <c r="B56" s="52"/>
      <c r="C56" s="53"/>
      <c r="D56" s="54"/>
      <c r="E56" s="54"/>
      <c r="F56" s="51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</row>
    <row r="57" spans="1:39" ht="12.75" customHeight="1" x14ac:dyDescent="0.2">
      <c r="A57" s="51"/>
      <c r="B57" s="52"/>
      <c r="C57" s="53"/>
      <c r="D57" s="54"/>
      <c r="E57" s="54"/>
      <c r="F57" s="51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</row>
    <row r="58" spans="1:39" ht="12.75" customHeight="1" x14ac:dyDescent="0.2">
      <c r="A58" s="51"/>
      <c r="B58" s="52"/>
      <c r="C58" s="53"/>
      <c r="D58" s="54"/>
      <c r="E58" s="54"/>
      <c r="F58" s="51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</row>
    <row r="59" spans="1:39" ht="12.75" customHeight="1" x14ac:dyDescent="0.2">
      <c r="A59" s="51"/>
      <c r="B59" s="52"/>
      <c r="C59" s="53"/>
      <c r="D59" s="54"/>
      <c r="E59" s="54"/>
      <c r="F59" s="51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</row>
    <row r="60" spans="1:39" ht="12.75" customHeight="1" x14ac:dyDescent="0.2">
      <c r="A60" s="51"/>
      <c r="B60" s="52"/>
      <c r="C60" s="53"/>
      <c r="D60" s="54"/>
      <c r="E60" s="54"/>
      <c r="F60" s="51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D60" s="65"/>
      <c r="AE60" s="65"/>
      <c r="AF60" s="65"/>
      <c r="AG60" s="65"/>
      <c r="AH60" s="65"/>
      <c r="AI60" s="65"/>
      <c r="AJ60" s="65"/>
      <c r="AK60" s="65"/>
      <c r="AL60" s="65"/>
      <c r="AM60" s="65"/>
    </row>
    <row r="61" spans="1:39" x14ac:dyDescent="0.2">
      <c r="A61" s="51"/>
      <c r="B61" s="52"/>
      <c r="C61" s="53"/>
      <c r="D61" s="54"/>
      <c r="E61" s="54"/>
      <c r="F61" s="51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</row>
    <row r="62" spans="1:39" ht="12.75" customHeight="1" x14ac:dyDescent="0.2">
      <c r="A62" s="51"/>
      <c r="B62" s="52"/>
      <c r="C62" s="53"/>
      <c r="D62" s="54"/>
      <c r="E62" s="54"/>
      <c r="F62" s="51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D62" s="65"/>
      <c r="AE62" s="65"/>
      <c r="AF62" s="65"/>
      <c r="AG62" s="65"/>
      <c r="AH62" s="65"/>
      <c r="AI62" s="65"/>
      <c r="AJ62" s="65"/>
      <c r="AK62" s="65"/>
      <c r="AL62" s="65"/>
      <c r="AM62" s="65"/>
    </row>
    <row r="63" spans="1:39" ht="12.75" customHeight="1" x14ac:dyDescent="0.2">
      <c r="A63" s="51"/>
      <c r="B63" s="52"/>
      <c r="C63" s="53"/>
      <c r="D63" s="64"/>
      <c r="E63" s="54"/>
      <c r="F63" s="51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D63" s="66"/>
      <c r="AE63" s="68"/>
      <c r="AF63" s="68"/>
      <c r="AG63" s="68"/>
      <c r="AH63" s="68"/>
      <c r="AI63" s="68"/>
      <c r="AJ63" s="68"/>
      <c r="AK63" s="68"/>
      <c r="AL63" s="68"/>
      <c r="AM63" s="68"/>
    </row>
    <row r="64" spans="1:39" ht="12.75" customHeight="1" x14ac:dyDescent="0.2">
      <c r="A64" s="51"/>
      <c r="B64" s="52"/>
      <c r="C64" s="53"/>
      <c r="D64" s="64"/>
      <c r="E64" s="54"/>
      <c r="F64" s="51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D64" s="66"/>
      <c r="AE64" s="66"/>
      <c r="AF64" s="66"/>
      <c r="AG64" s="66"/>
      <c r="AH64" s="66"/>
      <c r="AI64" s="66"/>
      <c r="AJ64" s="66"/>
      <c r="AK64" s="66"/>
      <c r="AL64" s="66"/>
      <c r="AM64" s="66"/>
    </row>
    <row r="65" spans="1:39" ht="12.75" customHeight="1" x14ac:dyDescent="0.2">
      <c r="A65" s="51"/>
      <c r="B65" s="52"/>
      <c r="C65" s="53"/>
      <c r="D65" s="64"/>
      <c r="E65" s="54"/>
      <c r="F65" s="51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D65" s="66"/>
      <c r="AE65" s="66"/>
      <c r="AF65" s="66"/>
      <c r="AG65" s="66"/>
      <c r="AH65" s="66"/>
      <c r="AI65" s="66"/>
      <c r="AJ65" s="66"/>
      <c r="AK65" s="66"/>
      <c r="AL65" s="66"/>
      <c r="AM65" s="66"/>
    </row>
    <row r="66" spans="1:39" ht="12.75" customHeight="1" x14ac:dyDescent="0.2">
      <c r="A66" s="51"/>
      <c r="B66" s="52"/>
      <c r="C66" s="53"/>
      <c r="D66" s="54"/>
      <c r="E66" s="54"/>
      <c r="F66" s="51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D66" s="66"/>
      <c r="AE66" s="66"/>
      <c r="AF66" s="66"/>
      <c r="AG66" s="66"/>
      <c r="AH66" s="66"/>
      <c r="AI66" s="66"/>
      <c r="AJ66" s="66"/>
      <c r="AK66" s="66"/>
      <c r="AL66" s="66"/>
      <c r="AM66" s="66"/>
    </row>
    <row r="67" spans="1:39" ht="12.75" customHeight="1" x14ac:dyDescent="0.2">
      <c r="A67" s="51"/>
      <c r="B67" s="52"/>
      <c r="C67" s="53"/>
      <c r="D67" s="64"/>
      <c r="E67" s="54"/>
      <c r="F67" s="51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D67" s="66"/>
      <c r="AE67" s="66"/>
      <c r="AF67" s="66"/>
      <c r="AG67" s="66"/>
      <c r="AH67" s="66"/>
      <c r="AI67" s="66"/>
      <c r="AJ67" s="66"/>
      <c r="AK67" s="66"/>
      <c r="AL67" s="66"/>
      <c r="AM67" s="66"/>
    </row>
    <row r="68" spans="1:39" x14ac:dyDescent="0.2">
      <c r="A68" s="51"/>
      <c r="B68" s="52"/>
      <c r="C68" s="53"/>
      <c r="D68" s="64"/>
      <c r="E68" s="54"/>
      <c r="F68" s="51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</row>
    <row r="69" spans="1:39" x14ac:dyDescent="0.2">
      <c r="A69" s="51"/>
      <c r="B69" s="52"/>
      <c r="C69" s="53"/>
      <c r="D69" s="64"/>
      <c r="E69" s="54"/>
      <c r="F69" s="51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</row>
    <row r="70" spans="1:39" x14ac:dyDescent="0.2">
      <c r="A70" s="51"/>
      <c r="B70" s="52"/>
      <c r="C70" s="53"/>
      <c r="D70" s="64"/>
      <c r="E70" s="54"/>
      <c r="F70" s="51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</row>
    <row r="71" spans="1:39" x14ac:dyDescent="0.2">
      <c r="A71" s="51"/>
      <c r="B71" s="52"/>
      <c r="C71" s="53"/>
      <c r="D71" s="64"/>
      <c r="E71" s="54"/>
      <c r="F71" s="51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</row>
    <row r="72" spans="1:39" x14ac:dyDescent="0.2">
      <c r="A72" s="51"/>
      <c r="B72" s="52"/>
      <c r="C72" s="53"/>
      <c r="D72" s="54"/>
      <c r="E72" s="54"/>
      <c r="F72" s="51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</row>
    <row r="73" spans="1:39" x14ac:dyDescent="0.2">
      <c r="A73" s="51"/>
      <c r="B73" s="52"/>
      <c r="C73" s="53"/>
      <c r="D73" s="67"/>
      <c r="E73" s="54"/>
      <c r="F73" s="51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</row>
    <row r="74" spans="1:39" x14ac:dyDescent="0.2">
      <c r="A74" s="120" t="s">
        <v>30</v>
      </c>
      <c r="B74" s="121"/>
      <c r="C74" s="121"/>
      <c r="D74" s="121"/>
      <c r="E74" s="121"/>
      <c r="F74" s="122"/>
      <c r="G74" s="55">
        <f t="shared" ref="G74" si="0">SUM(G16:G73)</f>
        <v>0</v>
      </c>
      <c r="H74" s="103">
        <f>SUM(H16:I73)</f>
        <v>4034</v>
      </c>
      <c r="I74" s="104"/>
      <c r="J74" s="55">
        <f t="shared" ref="J74:AB74" si="1">SUM(J16:J73)</f>
        <v>96</v>
      </c>
      <c r="K74" s="55">
        <f t="shared" si="1"/>
        <v>0</v>
      </c>
      <c r="L74" s="55">
        <f t="shared" si="1"/>
        <v>0</v>
      </c>
      <c r="M74" s="55">
        <f t="shared" si="1"/>
        <v>0</v>
      </c>
      <c r="N74" s="55"/>
      <c r="O74" s="55">
        <f t="shared" si="1"/>
        <v>0</v>
      </c>
      <c r="P74" s="55">
        <f t="shared" si="1"/>
        <v>0</v>
      </c>
      <c r="Q74" s="55">
        <f t="shared" si="1"/>
        <v>0</v>
      </c>
      <c r="R74" s="55">
        <f t="shared" si="1"/>
        <v>0</v>
      </c>
      <c r="S74" s="55">
        <f t="shared" si="1"/>
        <v>0</v>
      </c>
      <c r="T74" s="55">
        <f t="shared" si="1"/>
        <v>0</v>
      </c>
      <c r="U74" s="55">
        <f t="shared" si="1"/>
        <v>0</v>
      </c>
      <c r="V74" s="55">
        <f t="shared" si="1"/>
        <v>0</v>
      </c>
      <c r="W74" s="55">
        <f t="shared" si="1"/>
        <v>0</v>
      </c>
      <c r="X74" s="55">
        <f t="shared" si="1"/>
        <v>0</v>
      </c>
      <c r="Y74" s="55">
        <f t="shared" si="1"/>
        <v>0</v>
      </c>
      <c r="Z74" s="55">
        <f t="shared" si="1"/>
        <v>0</v>
      </c>
      <c r="AA74" s="55">
        <f t="shared" si="1"/>
        <v>0</v>
      </c>
      <c r="AB74" s="55">
        <f t="shared" si="1"/>
        <v>0</v>
      </c>
    </row>
    <row r="75" spans="1:39" x14ac:dyDescent="0.2">
      <c r="A75" s="130" t="s">
        <v>77</v>
      </c>
      <c r="B75" s="124"/>
      <c r="C75" s="124"/>
      <c r="D75" s="124"/>
      <c r="E75" s="124"/>
      <c r="F75" s="131"/>
      <c r="G75" s="55">
        <f>MOT_SUBSUMMARY_1!G79</f>
        <v>147</v>
      </c>
      <c r="H75" s="103">
        <f>MOT_SUBSUMMARY_1!H79</f>
        <v>9309</v>
      </c>
      <c r="I75" s="104"/>
      <c r="J75" s="55">
        <f>MOT_SUBSUMMARY_1!J79</f>
        <v>82</v>
      </c>
      <c r="K75" s="55">
        <f>MOT_SUBSUMMARY_1!K79</f>
        <v>2814</v>
      </c>
      <c r="L75" s="55">
        <f>MOT_SUBSUMMARY_1!I79</f>
        <v>0</v>
      </c>
      <c r="M75" s="55"/>
      <c r="N75" s="55"/>
      <c r="O75" s="55"/>
      <c r="P75" s="55"/>
      <c r="Q75" s="55">
        <f>MOT_SUBSUMMARY_1!Q79</f>
        <v>0</v>
      </c>
      <c r="R75" s="55">
        <f>MOT_SUBSUMMARY_1!R79</f>
        <v>0</v>
      </c>
      <c r="S75" s="55">
        <f>MOT_SUBSUMMARY_1!S79</f>
        <v>0</v>
      </c>
      <c r="T75" s="55">
        <f>MOT_SUBSUMMARY_1!T79</f>
        <v>0</v>
      </c>
      <c r="U75" s="55">
        <f>MOT_SUBSUMMARY_1!U79</f>
        <v>0</v>
      </c>
      <c r="V75" s="55">
        <f>MOT_SUBSUMMARY_1!V79</f>
        <v>0</v>
      </c>
      <c r="W75" s="55">
        <f>MOT_SUBSUMMARY_1!W79</f>
        <v>0</v>
      </c>
      <c r="X75" s="55">
        <f>MOT_SUBSUMMARY_1!X79</f>
        <v>0</v>
      </c>
      <c r="Y75" s="55">
        <f>MOT_SUBSUMMARY_1!Y79</f>
        <v>0</v>
      </c>
      <c r="Z75" s="55">
        <f>MOT_SUBSUMMARY_1!Z79</f>
        <v>0</v>
      </c>
      <c r="AA75" s="55">
        <f>MOT_SUBSUMMARY_1!AA79</f>
        <v>0</v>
      </c>
      <c r="AB75" s="55">
        <f>MOT_SUBSUMMARY_1!AB79</f>
        <v>0</v>
      </c>
      <c r="AC75" s="57"/>
    </row>
    <row r="76" spans="1:39" x14ac:dyDescent="0.2">
      <c r="A76" s="132" t="s">
        <v>78</v>
      </c>
      <c r="B76" s="121"/>
      <c r="C76" s="121"/>
      <c r="D76" s="121"/>
      <c r="E76" s="121"/>
      <c r="F76" s="133"/>
      <c r="G76" s="55">
        <f>MOT_SUBSUMMARY_2!G79</f>
        <v>54</v>
      </c>
      <c r="H76" s="103">
        <f>MOT_SUBSUMMARY_2!H79</f>
        <v>8252</v>
      </c>
      <c r="I76" s="104"/>
      <c r="J76" s="55">
        <f>MOT_SUBSUMMARY_2!J79</f>
        <v>127</v>
      </c>
      <c r="K76" s="55">
        <f>MOT_SUBSUMMARY_2!K79</f>
        <v>648</v>
      </c>
      <c r="L76" s="55">
        <f>MOT_SUBSUMMARY_2!I79</f>
        <v>0</v>
      </c>
      <c r="M76" s="55"/>
      <c r="N76" s="55"/>
      <c r="O76" s="55"/>
      <c r="P76" s="55"/>
      <c r="Q76" s="55">
        <f>MOT_SUBSUMMARY_2!Q79</f>
        <v>0</v>
      </c>
      <c r="R76" s="55">
        <f>MOT_SUBSUMMARY_2!R79</f>
        <v>0</v>
      </c>
      <c r="S76" s="55">
        <f>MOT_SUBSUMMARY_2!S79</f>
        <v>0</v>
      </c>
      <c r="T76" s="55">
        <f>MOT_SUBSUMMARY_2!T79</f>
        <v>0</v>
      </c>
      <c r="U76" s="55">
        <f>MOT_SUBSUMMARY_2!U79</f>
        <v>0</v>
      </c>
      <c r="V76" s="55">
        <f>MOT_SUBSUMMARY_2!V79</f>
        <v>0</v>
      </c>
      <c r="W76" s="55">
        <f>MOT_SUBSUMMARY_2!W79</f>
        <v>0</v>
      </c>
      <c r="X76" s="55">
        <f>MOT_SUBSUMMARY_2!X79</f>
        <v>0</v>
      </c>
      <c r="Y76" s="55">
        <f>MOT_SUBSUMMARY_2!Y79</f>
        <v>0</v>
      </c>
      <c r="Z76" s="55">
        <f>MOT_SUBSUMMARY_2!Z79</f>
        <v>0</v>
      </c>
      <c r="AA76" s="55">
        <f>MOT_SUBSUMMARY_2!AA79</f>
        <v>0</v>
      </c>
      <c r="AB76" s="55">
        <f>MOT_SUBSUMMARY_2!AB79</f>
        <v>0</v>
      </c>
      <c r="AC76" s="57"/>
    </row>
    <row r="77" spans="1:39" ht="12.6" customHeight="1" thickBot="1" x14ac:dyDescent="0.25">
      <c r="A77" s="123" t="s">
        <v>13</v>
      </c>
      <c r="B77" s="124"/>
      <c r="C77" s="124"/>
      <c r="D77" s="124"/>
      <c r="E77" s="124"/>
      <c r="F77" s="125"/>
      <c r="G77" s="79">
        <f>SUM(G74:G76)</f>
        <v>201</v>
      </c>
      <c r="H77" s="147">
        <f>SUM(H74:I76)</f>
        <v>21595</v>
      </c>
      <c r="I77" s="148"/>
      <c r="J77" s="79">
        <f t="shared" ref="J77:AB77" si="2">SUM(J74:J76)</f>
        <v>305</v>
      </c>
      <c r="K77" s="79">
        <f t="shared" si="2"/>
        <v>3462</v>
      </c>
      <c r="L77" s="79">
        <f t="shared" si="2"/>
        <v>0</v>
      </c>
      <c r="M77" s="79"/>
      <c r="N77" s="79"/>
      <c r="O77" s="79"/>
      <c r="P77" s="79"/>
      <c r="Q77" s="79">
        <f t="shared" si="2"/>
        <v>0</v>
      </c>
      <c r="R77" s="79">
        <f t="shared" si="2"/>
        <v>0</v>
      </c>
      <c r="S77" s="79">
        <f t="shared" si="2"/>
        <v>0</v>
      </c>
      <c r="T77" s="79">
        <f t="shared" si="2"/>
        <v>0</v>
      </c>
      <c r="U77" s="79">
        <f t="shared" si="2"/>
        <v>0</v>
      </c>
      <c r="V77" s="79">
        <f t="shared" si="2"/>
        <v>0</v>
      </c>
      <c r="W77" s="79">
        <f t="shared" si="2"/>
        <v>0</v>
      </c>
      <c r="X77" s="79">
        <f t="shared" si="2"/>
        <v>0</v>
      </c>
      <c r="Y77" s="79">
        <f t="shared" si="2"/>
        <v>0</v>
      </c>
      <c r="Z77" s="79">
        <f t="shared" si="2"/>
        <v>0</v>
      </c>
      <c r="AA77" s="79">
        <f t="shared" si="2"/>
        <v>0</v>
      </c>
      <c r="AB77" s="79">
        <f t="shared" si="2"/>
        <v>0</v>
      </c>
      <c r="AC77" s="61"/>
    </row>
    <row r="78" spans="1:39" ht="12.75" customHeight="1" thickBot="1" x14ac:dyDescent="0.25">
      <c r="A78" s="144" t="s">
        <v>31</v>
      </c>
      <c r="B78" s="145"/>
      <c r="C78" s="145"/>
      <c r="D78" s="145"/>
      <c r="E78" s="145"/>
      <c r="F78" s="146"/>
      <c r="G78" s="78"/>
      <c r="H78" s="140">
        <f>ROUNDUP(H77/5280,2)</f>
        <v>4.09</v>
      </c>
      <c r="I78" s="141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61"/>
    </row>
    <row r="79" spans="1:39" ht="12.75" customHeight="1" x14ac:dyDescent="0.2">
      <c r="A79" s="134" t="s">
        <v>12</v>
      </c>
      <c r="B79" s="135"/>
      <c r="C79" s="135"/>
      <c r="D79" s="135"/>
      <c r="E79" s="135"/>
      <c r="F79" s="136"/>
      <c r="G79" s="108">
        <f>G77</f>
        <v>201</v>
      </c>
      <c r="H79" s="140">
        <f>H78</f>
        <v>4.09</v>
      </c>
      <c r="I79" s="141"/>
      <c r="J79" s="108">
        <f>J77</f>
        <v>305</v>
      </c>
      <c r="K79" s="108">
        <f>K77</f>
        <v>3462</v>
      </c>
      <c r="L79" s="108">
        <f t="shared" ref="L79" si="3">L77</f>
        <v>0</v>
      </c>
      <c r="M79" s="108"/>
      <c r="N79" s="108">
        <f>SUM(N16:N78)</f>
        <v>0</v>
      </c>
      <c r="O79" s="108"/>
      <c r="P79" s="108"/>
      <c r="Q79" s="108">
        <f t="shared" ref="Q79:AB79" si="4">Q77</f>
        <v>0</v>
      </c>
      <c r="R79" s="108">
        <f t="shared" si="4"/>
        <v>0</v>
      </c>
      <c r="S79" s="108"/>
      <c r="T79" s="108"/>
      <c r="U79" s="108"/>
      <c r="V79" s="108">
        <f t="shared" si="4"/>
        <v>0</v>
      </c>
      <c r="W79" s="108">
        <f t="shared" si="4"/>
        <v>0</v>
      </c>
      <c r="X79" s="108">
        <f t="shared" si="4"/>
        <v>0</v>
      </c>
      <c r="Y79" s="108">
        <f t="shared" si="4"/>
        <v>0</v>
      </c>
      <c r="Z79" s="108">
        <f t="shared" si="4"/>
        <v>0</v>
      </c>
      <c r="AA79" s="108">
        <f t="shared" si="4"/>
        <v>0</v>
      </c>
      <c r="AB79" s="108">
        <f t="shared" si="4"/>
        <v>0</v>
      </c>
    </row>
    <row r="80" spans="1:39" ht="11.1" customHeight="1" thickBot="1" x14ac:dyDescent="0.25">
      <c r="A80" s="137"/>
      <c r="B80" s="138"/>
      <c r="C80" s="138"/>
      <c r="D80" s="138"/>
      <c r="E80" s="138"/>
      <c r="F80" s="139"/>
      <c r="G80" s="126"/>
      <c r="H80" s="142"/>
      <c r="I80" s="143"/>
      <c r="J80" s="126"/>
      <c r="K80" s="126"/>
      <c r="L80" s="126"/>
      <c r="M80" s="126"/>
      <c r="N80" s="109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</row>
  </sheetData>
  <mergeCells count="65">
    <mergeCell ref="G79:G80"/>
    <mergeCell ref="T5:T14"/>
    <mergeCell ref="H77:I77"/>
    <mergeCell ref="O5:O14"/>
    <mergeCell ref="P5:P14"/>
    <mergeCell ref="K5:K14"/>
    <mergeCell ref="L5:L14"/>
    <mergeCell ref="M5:M14"/>
    <mergeCell ref="J79:J80"/>
    <mergeCell ref="O79:O80"/>
    <mergeCell ref="P79:P80"/>
    <mergeCell ref="T79:T80"/>
    <mergeCell ref="K79:K80"/>
    <mergeCell ref="L79:L80"/>
    <mergeCell ref="H75:I75"/>
    <mergeCell ref="M79:M80"/>
    <mergeCell ref="A75:F75"/>
    <mergeCell ref="AA79:AA80"/>
    <mergeCell ref="AB79:AB80"/>
    <mergeCell ref="A76:F76"/>
    <mergeCell ref="Y79:Y80"/>
    <mergeCell ref="Z79:Z80"/>
    <mergeCell ref="Q79:Q80"/>
    <mergeCell ref="R79:R80"/>
    <mergeCell ref="S79:S80"/>
    <mergeCell ref="A79:F80"/>
    <mergeCell ref="H79:I80"/>
    <mergeCell ref="A78:F78"/>
    <mergeCell ref="H78:I78"/>
    <mergeCell ref="U79:U80"/>
    <mergeCell ref="V79:V80"/>
    <mergeCell ref="X79:X80"/>
    <mergeCell ref="C9:C10"/>
    <mergeCell ref="F9:F10"/>
    <mergeCell ref="U5:U14"/>
    <mergeCell ref="V5:V14"/>
    <mergeCell ref="W5:W14"/>
    <mergeCell ref="C4:C8"/>
    <mergeCell ref="F4:F8"/>
    <mergeCell ref="D5:E14"/>
    <mergeCell ref="Q5:Q14"/>
    <mergeCell ref="R5:R14"/>
    <mergeCell ref="N5:N14"/>
    <mergeCell ref="W79:W80"/>
    <mergeCell ref="Z5:Z14"/>
    <mergeCell ref="AA5:AA14"/>
    <mergeCell ref="AB5:AB14"/>
    <mergeCell ref="X5:X14"/>
    <mergeCell ref="Y5:Y14"/>
    <mergeCell ref="H76:I76"/>
    <mergeCell ref="S5:S14"/>
    <mergeCell ref="N79:N80"/>
    <mergeCell ref="A11:A15"/>
    <mergeCell ref="B11:B15"/>
    <mergeCell ref="C11:C15"/>
    <mergeCell ref="F11:F15"/>
    <mergeCell ref="J5:J14"/>
    <mergeCell ref="H5:H14"/>
    <mergeCell ref="I5:I14"/>
    <mergeCell ref="A4:A8"/>
    <mergeCell ref="B4:B8"/>
    <mergeCell ref="G5:G14"/>
    <mergeCell ref="A74:F74"/>
    <mergeCell ref="A77:F77"/>
    <mergeCell ref="H74:I74"/>
  </mergeCells>
  <pageMargins left="0.75" right="0.75" top="1" bottom="1" header="0.5" footer="0.5"/>
  <pageSetup paperSize="17" scale="6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TC GEN SUM</vt:lpstr>
      <vt:lpstr>MOT_SUBSUMMARY_1</vt:lpstr>
      <vt:lpstr>MOT_SUBSUMMARY_2</vt:lpstr>
      <vt:lpstr>MOT_SUBSUMMARY_3</vt:lpstr>
      <vt:lpstr>MOT_SUBSUMMARY_1!Print_Area</vt:lpstr>
      <vt:lpstr>MOT_SUBSUMMARY_2!Print_Area</vt:lpstr>
      <vt:lpstr>MOT_SUBSUMMARY_3!Print_Area</vt:lpstr>
      <vt:lpstr>'TC GEN SUM'!Print_Area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v08.07.18</dc:title>
  <dc:creator>Office of Production</dc:creator>
  <cp:lastModifiedBy>Ford, Ashley</cp:lastModifiedBy>
  <cp:lastPrinted>2021-03-05T18:01:08Z</cp:lastPrinted>
  <dcterms:created xsi:type="dcterms:W3CDTF">2007-01-18T14:43:23Z</dcterms:created>
  <dcterms:modified xsi:type="dcterms:W3CDTF">2026-10-13T17:28:54Z</dcterms:modified>
</cp:coreProperties>
</file>